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 activeTab="4"/>
  </bookViews>
  <sheets>
    <sheet name="Overall" sheetId="8" r:id="rId1"/>
    <sheet name="Categories" sheetId="1" r:id="rId2"/>
    <sheet name="Capacity_solar" sheetId="2" r:id="rId3"/>
    <sheet name="Capacity_wind" sheetId="3" r:id="rId4"/>
    <sheet name="CostRed_solar" sheetId="4" r:id="rId5"/>
    <sheet name="CostRed_wind" sheetId="5" r:id="rId6"/>
    <sheet name="Savings_solar" sheetId="6" r:id="rId7"/>
    <sheet name="Savings_wind" sheetId="7" r:id="rId8"/>
  </sheets>
  <externalReferences>
    <externalReference r:id="rId9"/>
    <externalReference r:id="rId10"/>
  </externalReferences>
  <definedNames>
    <definedName name="_xlnm._FilterDatabase" localSheetId="1" hidden="1">Categories!$D$1:$F$196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<sst xmlns="http://schemas.openxmlformats.org/spreadsheetml/2006/main" count="2633" uniqueCount="483">
  <si>
    <t>NE_solar</t>
  </si>
  <si>
    <t>NE_wind</t>
  </si>
  <si>
    <t>NE_total</t>
  </si>
  <si>
    <t>GE_solar</t>
  </si>
  <si>
    <t>GE_wind</t>
  </si>
  <si>
    <t>GE_total</t>
  </si>
  <si>
    <t>GDP</t>
  </si>
  <si>
    <t>NEshare</t>
  </si>
  <si>
    <t>GEshare</t>
  </si>
  <si>
    <t>GEdominate</t>
  </si>
  <si>
    <t>AddedCapacity_solar</t>
  </si>
  <si>
    <t>AddedCapacity_wind</t>
  </si>
  <si>
    <t>China</t>
  </si>
  <si>
    <t>India</t>
  </si>
  <si>
    <t>United States</t>
  </si>
  <si>
    <t>developed</t>
  </si>
  <si>
    <t>developing</t>
  </si>
  <si>
    <t>ldc</t>
  </si>
  <si>
    <t>DevelopingExceptChinaAndIndia</t>
  </si>
  <si>
    <t>DevelopedExceptUSA</t>
  </si>
  <si>
    <t>HDI</t>
  </si>
  <si>
    <t>Very high human development</t>
  </si>
  <si>
    <t>High human development</t>
  </si>
  <si>
    <t>Medium human development</t>
  </si>
  <si>
    <t>Low human development</t>
  </si>
  <si>
    <t>VH except USA</t>
  </si>
  <si>
    <t>H except CHN</t>
  </si>
  <si>
    <t>M except India</t>
  </si>
  <si>
    <t>Income</t>
  </si>
  <si>
    <t>High income</t>
  </si>
  <si>
    <t>Upper middle income</t>
  </si>
  <si>
    <t>Lower middle income</t>
  </si>
  <si>
    <t>Low income</t>
  </si>
  <si>
    <t>H except USA</t>
  </si>
  <si>
    <t>UM except CHN</t>
  </si>
  <si>
    <t>LM except India</t>
  </si>
  <si>
    <t>ISO3</t>
  </si>
  <si>
    <t>Country</t>
  </si>
  <si>
    <t>Country group by developed countries, developing countries and LDCs</t>
  </si>
  <si>
    <t>UNDP HDI tiers</t>
  </si>
  <si>
    <t>World Bank income classification</t>
  </si>
  <si>
    <t>Population (thousand)</t>
  </si>
  <si>
    <t>10-year government bond yield</t>
  </si>
  <si>
    <t>GDP(PPP)($)</t>
  </si>
  <si>
    <t>GDP(MER)($)</t>
  </si>
  <si>
    <t>Historical fossil fuel sales (considering colonies)(Millon $)</t>
  </si>
  <si>
    <t>Historical fossil fuel sales (not considering colonies)(Millon $)</t>
  </si>
  <si>
    <t>GDP2022</t>
  </si>
  <si>
    <t>AFG</t>
  </si>
  <si>
    <t>Afghanistan</t>
  </si>
  <si>
    <t>AGO</t>
  </si>
  <si>
    <t>Angola</t>
  </si>
  <si>
    <t>ALB</t>
  </si>
  <si>
    <t>Albania</t>
  </si>
  <si>
    <t>AND</t>
  </si>
  <si>
    <t>Andorra</t>
  </si>
  <si>
    <t>ARE</t>
  </si>
  <si>
    <t>United Arab Emirates</t>
  </si>
  <si>
    <t>ARG</t>
  </si>
  <si>
    <t>Argentina</t>
  </si>
  <si>
    <t>ARM</t>
  </si>
  <si>
    <t>Armenia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</si>
  <si>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</si>
  <si>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</si>
  <si>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</si>
  <si>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</si>
  <si>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</si>
  <si>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</si>
  <si>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</si>
  <si>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</si>
  <si>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</si>
  <si>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</si>
  <si>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</si>
  <si>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</si>
  <si>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</si>
  <si>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</si>
  <si>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</si>
  <si>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</si>
  <si>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</si>
  <si>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</si>
  <si>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</si>
  <si>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</si>
  <si>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</si>
  <si>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</si>
  <si>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</si>
  <si>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</si>
  <si>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</si>
  <si>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</si>
  <si>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</si>
  <si>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</si>
  <si>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</si>
  <si>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</si>
  <si>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</si>
  <si>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</si>
  <si>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</si>
  <si>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</si>
  <si>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</si>
  <si>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</si>
  <si>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</si>
  <si>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</si>
  <si>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</si>
  <si>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</si>
  <si>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</si>
  <si>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</si>
  <si>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</si>
  <si>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</si>
  <si>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</si>
  <si>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</si>
  <si>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</si>
  <si>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</si>
  <si>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</si>
  <si>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</si>
  <si>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</si>
  <si>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CIV</t>
  </si>
  <si>
    <t>Cote d'Ivoire</t>
  </si>
  <si>
    <t>CMR</t>
  </si>
  <si>
    <t>Cameroon</t>
  </si>
  <si>
    <t>COD</t>
  </si>
  <si>
    <t>DR Congo</t>
  </si>
  <si>
    <t>COG</t>
  </si>
  <si>
    <t>Congo Republic</t>
  </si>
  <si>
    <t>COK</t>
  </si>
  <si>
    <t>Cook Islands</t>
  </si>
  <si>
    <t>Not classified</t>
  </si>
  <si>
    <t>COL</t>
  </si>
  <si>
    <t>Colombia</t>
  </si>
  <si>
    <t>COM</t>
  </si>
  <si>
    <t>Comoros</t>
  </si>
  <si>
    <t>CPV</t>
  </si>
  <si>
    <t>Cape Verde</t>
  </si>
  <si>
    <t>CRI</t>
  </si>
  <si>
    <t>Costa Rica</t>
  </si>
  <si>
    <t>CUB</t>
  </si>
  <si>
    <t>Cuba</t>
  </si>
  <si>
    <t>CYP</t>
  </si>
  <si>
    <t>Cyprus</t>
  </si>
  <si>
    <t>CZE</t>
  </si>
  <si>
    <t>Czechia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</si>
  <si>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</si>
  <si>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</si>
  <si>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</si>
  <si>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</si>
  <si>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</si>
  <si>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</si>
  <si>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</si>
  <si>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</si>
  <si>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</si>
  <si>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</si>
  <si>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</si>
  <si>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</si>
  <si>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</si>
  <si>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</si>
  <si>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</si>
  <si>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</si>
  <si>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</si>
  <si>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</si>
  <si>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</si>
  <si>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</si>
  <si>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</si>
  <si>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</si>
  <si>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</si>
  <si>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</si>
  <si>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</si>
  <si>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</si>
  <si>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</si>
  <si>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</si>
  <si>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</si>
  <si>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France</t>
  </si>
  <si>
    <t>FSM</t>
  </si>
  <si>
    <t>Micronesia (country)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</si>
  <si>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</si>
  <si>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</si>
  <si>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</si>
  <si>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</si>
  <si>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</si>
  <si>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</si>
  <si>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</si>
  <si>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</si>
  <si>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</si>
  <si>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</si>
  <si>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</si>
  <si>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</si>
  <si>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</si>
  <si>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</si>
  <si>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</si>
  <si>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</si>
  <si>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</si>
  <si>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</si>
  <si>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</si>
  <si>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</si>
  <si>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GTM</t>
  </si>
  <si>
    <t>Guatemala</t>
  </si>
  <si>
    <t>GUY</t>
  </si>
  <si>
    <t>Guyana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</si>
  <si>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</si>
  <si>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</si>
  <si>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</si>
  <si>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</si>
  <si>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</si>
  <si>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</si>
  <si>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</si>
  <si>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</si>
  <si>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</si>
  <si>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</si>
  <si>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</si>
  <si>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IRL</t>
  </si>
  <si>
    <t>Ireland</t>
  </si>
  <si>
    <t>IRN</t>
  </si>
  <si>
    <t>Iran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</si>
  <si>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</si>
  <si>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</si>
  <si>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</si>
  <si>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</si>
  <si>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</si>
  <si>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</si>
  <si>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</si>
  <si>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</si>
  <si>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</si>
  <si>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</si>
  <si>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</si>
  <si>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</si>
  <si>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</si>
  <si>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</si>
  <si>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</si>
  <si>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</si>
  <si>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</si>
  <si>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</si>
  <si>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</si>
  <si>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</si>
  <si>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</si>
  <si>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</si>
  <si>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</si>
  <si>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</si>
  <si>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</si>
  <si>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Saint Kitts and Nevis</t>
  </si>
  <si>
    <t>KOR</t>
  </si>
  <si>
    <t>South Korea</t>
  </si>
  <si>
    <t>KWT</t>
  </si>
  <si>
    <t>Kuwait</t>
  </si>
  <si>
    <t>LAO</t>
  </si>
  <si>
    <t>Laos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</si>
  <si>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</si>
  <si>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</si>
  <si>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</si>
  <si>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</si>
  <si>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</si>
  <si>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</si>
  <si>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</si>
  <si>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</si>
  <si>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LIE</t>
  </si>
  <si>
    <t>Liechtenstein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</si>
  <si>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</si>
  <si>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</si>
  <si>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</si>
  <si>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</si>
  <si>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</si>
  <si>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</si>
  <si>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</si>
  <si>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</si>
  <si>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</si>
  <si>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</si>
  <si>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</si>
  <si>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</si>
  <si>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</si>
  <si>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</si>
  <si>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</si>
  <si>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</si>
  <si>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</si>
  <si>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</si>
  <si>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</si>
  <si>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</si>
  <si>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</si>
  <si>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</si>
  <si>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</si>
  <si>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</si>
  <si>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MKD</t>
  </si>
  <si>
    <t>North Macedonia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</si>
  <si>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</si>
  <si>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</si>
  <si>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</si>
  <si>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</si>
  <si>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</si>
  <si>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</si>
  <si>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</si>
  <si>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</si>
  <si>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</si>
  <si>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</si>
  <si>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</si>
  <si>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</si>
  <si>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</si>
  <si>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</si>
  <si>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</si>
  <si>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</si>
  <si>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</si>
  <si>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</si>
  <si>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</si>
  <si>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</si>
  <si>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</si>
  <si>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</si>
  <si>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</si>
  <si>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</si>
  <si>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</si>
  <si>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</si>
  <si>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</si>
  <si>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</si>
  <si>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NIU</t>
  </si>
  <si>
    <t>Niue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</si>
  <si>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</si>
  <si>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</si>
  <si>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</si>
  <si>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</si>
  <si>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</si>
  <si>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</si>
  <si>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</si>
  <si>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</si>
  <si>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</si>
  <si>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</si>
  <si>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</si>
  <si>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</si>
  <si>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</si>
  <si>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</si>
  <si>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</si>
  <si>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</si>
  <si>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</si>
  <si>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</si>
  <si>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</si>
  <si>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</si>
  <si>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</si>
  <si>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</si>
  <si>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</si>
  <si>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</si>
  <si>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</si>
  <si>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</si>
  <si>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PRK</t>
  </si>
  <si>
    <t>North Korea</t>
  </si>
  <si>
    <t>PRT</t>
  </si>
  <si>
    <t>Portugal</t>
  </si>
  <si>
    <t>PRY</t>
  </si>
  <si>
    <t>Paraguay</t>
  </si>
  <si>
    <t>QAT</t>
  </si>
  <si>
    <t>Qatar</t>
  </si>
  <si>
    <t>ROU</t>
  </si>
  <si>
    <t>Romania</t>
  </si>
  <si>
    <t>RUS</t>
  </si>
  <si>
    <t>Russia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</si>
  <si>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</si>
  <si>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</si>
  <si>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</si>
  <si>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</si>
  <si>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</si>
  <si>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</si>
  <si>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</si>
  <si>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</si>
  <si>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</si>
  <si>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</si>
  <si>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</si>
  <si>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</si>
  <si>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</si>
  <si>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</si>
  <si>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</si>
  <si>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</si>
  <si>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</si>
  <si>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</si>
  <si>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</si>
  <si>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</si>
  <si>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</si>
  <si>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</si>
  <si>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SSD</t>
  </si>
  <si>
    <t>South Sudan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</si>
  <si>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</si>
  <si>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</si>
  <si>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</si>
  <si>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</si>
  <si>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</si>
  <si>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</si>
  <si>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</si>
  <si>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</si>
  <si>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</si>
  <si>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</si>
  <si>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</si>
  <si>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Eswatini</t>
  </si>
  <si>
    <t>SYC</t>
  </si>
  <si>
    <t>Seychelles</t>
  </si>
  <si>
    <t>SYR</t>
  </si>
  <si>
    <t>Syria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</si>
  <si>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</si>
  <si>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</si>
  <si>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</si>
  <si>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</si>
  <si>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</si>
  <si>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</si>
  <si>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</si>
  <si>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</si>
  <si>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</si>
  <si>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</si>
  <si>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</si>
  <si>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</si>
  <si>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</si>
  <si>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</si>
  <si>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</si>
  <si>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</si>
  <si>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</si>
  <si>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</si>
  <si>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</si>
  <si>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Türkiye</t>
  </si>
  <si>
    <t>TUV</t>
  </si>
  <si>
    <t>Tuvalu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</si>
  <si>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</si>
  <si>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</si>
  <si>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</si>
  <si>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</si>
  <si>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</si>
  <si>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</si>
  <si>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</si>
  <si>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</si>
  <si>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</si>
  <si>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UZB</t>
  </si>
  <si>
    <t>Uzbekistan</t>
  </si>
  <si>
    <t>VCT</t>
  </si>
  <si>
    <t>St. Vincent and the Grenadines</t>
  </si>
  <si>
    <t>VEN</t>
  </si>
  <si>
    <t>Venezuela</t>
  </si>
  <si>
    <t>VNM</t>
  </si>
  <si>
    <t>Vietnam</t>
  </si>
  <si>
    <t>VUT</t>
  </si>
  <si>
    <t>Vanuatu</t>
  </si>
  <si>
    <t>WSM</t>
  </si>
  <si>
    <t>Samoa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</si>
  <si>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</si>
  <si>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</si>
  <si>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</si>
  <si>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</si>
  <si>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</si>
  <si>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</si>
  <si>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</si>
  <si>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</si>
  <si>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Cumulative capacity, unit: GW</t>
  </si>
  <si>
    <t>Annual added, unit: GW</t>
  </si>
  <si>
    <t>Year</t>
  </si>
  <si>
    <t>Developed</t>
  </si>
  <si>
    <t>American Samoa</t>
  </si>
  <si>
    <t>Anguilla</t>
  </si>
  <si>
    <t>Aruba</t>
  </si>
  <si>
    <t>Bonaire Sint Eustatius and Saba</t>
  </si>
  <si>
    <t>British Virgin Islands</t>
  </si>
  <si>
    <t>Brunei</t>
  </si>
  <si>
    <t>Cayman Islands</t>
  </si>
  <si>
    <t>Congo</t>
  </si>
  <si>
    <t>Curacao</t>
  </si>
  <si>
    <t>Democratic Republic of Congo</t>
  </si>
  <si>
    <t>East Timor</t>
  </si>
  <si>
    <t>Falkland Islands</t>
  </si>
  <si>
    <t>Faroe Islands</t>
  </si>
  <si>
    <t>French Guiana</t>
  </si>
  <si>
    <t>French Polynesia</t>
  </si>
  <si>
    <t>Greenland</t>
  </si>
  <si>
    <t>Guadeloupe</t>
  </si>
  <si>
    <t>Guam</t>
  </si>
  <si>
    <t>Kosovo</t>
  </si>
  <si>
    <t>Martinique</t>
  </si>
  <si>
    <t>Mayotte</t>
  </si>
  <si>
    <t>Montserrat</t>
  </si>
  <si>
    <t>New Caledonia</t>
  </si>
  <si>
    <t>Palestine</t>
  </si>
  <si>
    <t>Puerto Rico</t>
  </si>
  <si>
    <t>Reunion</t>
  </si>
  <si>
    <t>Saint Barthelemy</t>
  </si>
  <si>
    <t>Saint Lucia</t>
  </si>
  <si>
    <t>Saint Martin (French part)</t>
  </si>
  <si>
    <t>Saint Vincent and the Grenadines</t>
  </si>
  <si>
    <t>Tokelau</t>
  </si>
  <si>
    <t>Turkey</t>
  </si>
  <si>
    <t>Turks and Caicos Islands</t>
  </si>
  <si>
    <t>United States Virgin Islands</t>
  </si>
  <si>
    <t>总计</t>
  </si>
  <si>
    <t>Cumalative, unit: GW</t>
  </si>
  <si>
    <t>costRed</t>
  </si>
  <si>
    <t>Saint Pierre and Miquelon</t>
  </si>
  <si>
    <t>South Georgia and the South Sandwich Islands</t>
  </si>
  <si>
    <t>NE</t>
  </si>
  <si>
    <t>Others</t>
  </si>
  <si>
    <t>GE</t>
  </si>
  <si>
    <t>Sum (million $)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</si>
</sst>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27293\Desktop\API_NY.GDP.MKTP.CD_DS2_en_excel_v2_4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Seadrive\&#20851;&#38064;&#29983;\&#25105;&#30340;&#36164;&#26009;&#24211;\&#31169;&#20154;&#36164;&#26009;&#24211;\&#31185;&#30740;\&#20840;&#29699;&#20379;&#24212;&#38142;\iScience\Review\Treat\Treat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Metadata - Countries"/>
      <sheetName val="Metadata - Indicators"/>
    </sheetNames>
    <sheetDataSet>
      <sheetData sheetId="0">
        <row r="5">
          <cell r="B5" t="str">
            <v>ABW</v>
          </cell>
          <cell r="C5" t="str">
            <v>GDP (current US$)</v>
          </cell>
          <cell r="D5" t="str">
            <v>NY.GDP.MKTP.CD</v>
          </cell>
        </row>
        <row r="5">
          <cell r="AE5">
            <v>405586592.178771</v>
          </cell>
          <cell r="AF5">
            <v>487709497.206704</v>
          </cell>
          <cell r="AG5">
            <v>596648044.692737</v>
          </cell>
          <cell r="AH5">
            <v>695530726.256983</v>
          </cell>
          <cell r="AI5">
            <v>764804469.273743</v>
          </cell>
          <cell r="AJ5">
            <v>872067039.106145</v>
          </cell>
          <cell r="AK5">
            <v>958659217.877095</v>
          </cell>
          <cell r="AL5">
            <v>1083240223.46369</v>
          </cell>
          <cell r="AM5">
            <v>1245810055.86592</v>
          </cell>
          <cell r="AN5">
            <v>1320670391.06145</v>
          </cell>
          <cell r="AO5">
            <v>1379888268.15642</v>
          </cell>
          <cell r="AP5">
            <v>1531843575.41899</v>
          </cell>
          <cell r="AQ5">
            <v>1665363128.49162</v>
          </cell>
          <cell r="AR5">
            <v>1722905027.93296</v>
          </cell>
          <cell r="AS5">
            <v>1873452513.96648</v>
          </cell>
          <cell r="AT5">
            <v>1896456983.24022</v>
          </cell>
          <cell r="AU5">
            <v>1961843575.41899</v>
          </cell>
          <cell r="AV5">
            <v>2044111731.84358</v>
          </cell>
          <cell r="AW5">
            <v>2254830726.25698</v>
          </cell>
          <cell r="AX5">
            <v>2360017318.43575</v>
          </cell>
          <cell r="AY5">
            <v>2469782681.56425</v>
          </cell>
          <cell r="AZ5">
            <v>2677641340.78212</v>
          </cell>
          <cell r="BA5">
            <v>2843024581.00559</v>
          </cell>
          <cell r="BB5">
            <v>2553793296.08939</v>
          </cell>
          <cell r="BC5">
            <v>2453597206.70391</v>
          </cell>
          <cell r="BD5">
            <v>2637859217.87709</v>
          </cell>
          <cell r="BE5">
            <v>2615208379.88827</v>
          </cell>
          <cell r="BF5">
            <v>2727849720.67039</v>
          </cell>
          <cell r="BG5">
            <v>2790849720.67039</v>
          </cell>
          <cell r="BH5">
            <v>2962907262.56983</v>
          </cell>
          <cell r="BI5">
            <v>2983635195.53073</v>
          </cell>
          <cell r="BJ5">
            <v>3092429050.27933</v>
          </cell>
          <cell r="BK5">
            <v>3276184357.5419</v>
          </cell>
          <cell r="BL5">
            <v>3395798882.68156</v>
          </cell>
          <cell r="BM5">
            <v>2558906303.88098</v>
          </cell>
          <cell r="BN5">
            <v>3103184101.51354</v>
          </cell>
          <cell r="BO5">
            <v>3544707788.05664</v>
          </cell>
        </row>
        <row r="6">
          <cell r="B6" t="str">
            <v>AFE</v>
          </cell>
          <cell r="C6" t="str">
            <v>GDP (current US$)</v>
          </cell>
          <cell r="D6" t="str">
            <v>NY.GDP.MKTP.CD</v>
          </cell>
          <cell r="E6">
            <v>21216962289.5576</v>
          </cell>
          <cell r="F6">
            <v>22307471355.6779</v>
          </cell>
          <cell r="G6">
            <v>23702472100.0023</v>
          </cell>
          <cell r="H6">
            <v>25779376632.7218</v>
          </cell>
          <cell r="I6">
            <v>28049537324.8574</v>
          </cell>
          <cell r="J6">
            <v>30374910059.5078</v>
          </cell>
          <cell r="K6">
            <v>33049155473.4976</v>
          </cell>
          <cell r="L6">
            <v>35933757401.7631</v>
          </cell>
          <cell r="M6">
            <v>38749864977.0221</v>
          </cell>
          <cell r="N6">
            <v>42964345101.1725</v>
          </cell>
          <cell r="O6">
            <v>43702318276.3353</v>
          </cell>
          <cell r="P6">
            <v>47632993912.8398</v>
          </cell>
          <cell r="Q6">
            <v>51627511756.5395</v>
          </cell>
          <cell r="R6">
            <v>66610917871.4537</v>
          </cell>
          <cell r="S6">
            <v>81658052383.2557</v>
          </cell>
          <cell r="T6">
            <v>86883552689.3195</v>
          </cell>
          <cell r="U6">
            <v>88290755580.5163</v>
          </cell>
          <cell r="V6">
            <v>98868135189.6069</v>
          </cell>
          <cell r="W6">
            <v>110802408134.927</v>
          </cell>
          <cell r="X6">
            <v>129780974539.911</v>
          </cell>
          <cell r="Y6">
            <v>168165164238.413</v>
          </cell>
          <cell r="Z6">
            <v>177750099368.148</v>
          </cell>
          <cell r="AA6">
            <v>169302766914.395</v>
          </cell>
          <cell r="AB6">
            <v>179897833535.127</v>
          </cell>
          <cell r="AC6">
            <v>166208098815.079</v>
          </cell>
          <cell r="AD6">
            <v>143249519478.307</v>
          </cell>
          <cell r="AE6">
            <v>154792610860.847</v>
          </cell>
          <cell r="AF6">
            <v>185812458342.955</v>
          </cell>
          <cell r="AG6">
            <v>202092611345.541</v>
          </cell>
          <cell r="AH6">
            <v>214473497464.094</v>
          </cell>
          <cell r="AI6">
            <v>251211844157.14</v>
          </cell>
          <cell r="AJ6">
            <v>273542601824.325</v>
          </cell>
          <cell r="AK6">
            <v>239433170776.128</v>
          </cell>
          <cell r="AL6">
            <v>240271389187.381</v>
          </cell>
          <cell r="AM6">
            <v>243564813413.467</v>
          </cell>
          <cell r="AN6">
            <v>273433056168.814</v>
          </cell>
          <cell r="AO6">
            <v>272519342675.993</v>
          </cell>
          <cell r="AP6">
            <v>288405283765.897</v>
          </cell>
          <cell r="AQ6">
            <v>268833638136.368</v>
          </cell>
          <cell r="AR6">
            <v>265429291621.998</v>
          </cell>
          <cell r="AS6">
            <v>287201651448.678</v>
          </cell>
          <cell r="AT6">
            <v>260992227336.281</v>
          </cell>
          <cell r="AU6">
            <v>267815037918.24</v>
          </cell>
          <cell r="AV6">
            <v>355716369427.671</v>
          </cell>
          <cell r="AW6">
            <v>442696185471.329</v>
          </cell>
          <cell r="AX6">
            <v>516661066465.534</v>
          </cell>
          <cell r="AY6">
            <v>580240749509.224</v>
          </cell>
          <cell r="AZ6">
            <v>665598701583.95</v>
          </cell>
          <cell r="BA6">
            <v>713502105052.171</v>
          </cell>
          <cell r="BB6">
            <v>715485327250.406</v>
          </cell>
          <cell r="BC6">
            <v>849409658737.661</v>
          </cell>
          <cell r="BD6">
            <v>945439147816.613</v>
          </cell>
          <cell r="BE6">
            <v>952675592818.555</v>
          </cell>
          <cell r="BF6">
            <v>963347276805.076</v>
          </cell>
          <cell r="BG6">
            <v>979689662429.07</v>
          </cell>
          <cell r="BH6">
            <v>899295676086.836</v>
          </cell>
          <cell r="BI6">
            <v>829829959319.292</v>
          </cell>
          <cell r="BJ6">
            <v>940105480733.676</v>
          </cell>
          <cell r="BK6">
            <v>1012719339457.72</v>
          </cell>
          <cell r="BL6">
            <v>1006527294483.09</v>
          </cell>
          <cell r="BM6">
            <v>929074086484.093</v>
          </cell>
          <cell r="BN6">
            <v>1086772164579.87</v>
          </cell>
          <cell r="BO6">
            <v>1183962133998.87</v>
          </cell>
        </row>
        <row r="7">
          <cell r="B7" t="str">
            <v>AFG</v>
          </cell>
          <cell r="C7" t="str">
            <v>GDP (current US$)</v>
          </cell>
          <cell r="D7" t="str">
            <v>NY.GDP.MKTP.CD</v>
          </cell>
        </row>
        <row r="7">
          <cell r="AS7">
            <v>3521418059.92345</v>
          </cell>
          <cell r="AT7">
            <v>2813571753.87253</v>
          </cell>
          <cell r="AU7">
            <v>3825701438.99963</v>
          </cell>
          <cell r="AV7">
            <v>4520946818.54581</v>
          </cell>
          <cell r="AW7">
            <v>5224896718.67782</v>
          </cell>
          <cell r="AX7">
            <v>6203256538.70967</v>
          </cell>
          <cell r="AY7">
            <v>6971758282.29351</v>
          </cell>
          <cell r="AZ7">
            <v>9747886187.39393</v>
          </cell>
          <cell r="BA7">
            <v>10109297047.5432</v>
          </cell>
          <cell r="BB7">
            <v>12416152732.0567</v>
          </cell>
          <cell r="BC7">
            <v>15856668555.8336</v>
          </cell>
          <cell r="BD7">
            <v>17805098206.3141</v>
          </cell>
          <cell r="BE7">
            <v>19907329777.5872</v>
          </cell>
          <cell r="BF7">
            <v>20146416757.5987</v>
          </cell>
          <cell r="BG7">
            <v>20497128555.6972</v>
          </cell>
          <cell r="BH7">
            <v>19134221644.7325</v>
          </cell>
          <cell r="BI7">
            <v>18116572395.0772</v>
          </cell>
          <cell r="BJ7">
            <v>18753456497.8159</v>
          </cell>
          <cell r="BK7">
            <v>18053222687.4126</v>
          </cell>
          <cell r="BL7">
            <v>18799444490.1128</v>
          </cell>
          <cell r="BM7">
            <v>19955929052.1496</v>
          </cell>
          <cell r="BN7">
            <v>14266499429.8746</v>
          </cell>
          <cell r="BO7">
            <v>14502158192.0904</v>
          </cell>
        </row>
        <row r="8">
          <cell r="B8" t="str">
            <v>AFW</v>
          </cell>
          <cell r="C8" t="str">
            <v>GDP (current US$)</v>
          </cell>
          <cell r="D8" t="str">
            <v>NY.GDP.MKTP.CD</v>
          </cell>
          <cell r="E8">
            <v>11884128412.3564</v>
          </cell>
          <cell r="F8">
            <v>12685662254.5483</v>
          </cell>
          <cell r="G8">
            <v>13606829296.9535</v>
          </cell>
          <cell r="H8">
            <v>14439975113.7629</v>
          </cell>
          <cell r="I8">
            <v>15769107619.6443</v>
          </cell>
          <cell r="J8">
            <v>16934480009.6751</v>
          </cell>
          <cell r="K8">
            <v>18048039301.7653</v>
          </cell>
          <cell r="L8">
            <v>16495768073.4409</v>
          </cell>
          <cell r="M8">
            <v>17022696447.0261</v>
          </cell>
          <cell r="N8">
            <v>19301308226.6821</v>
          </cell>
          <cell r="O8">
            <v>26697107727.5705</v>
          </cell>
          <cell r="P8">
            <v>24507115744.8399</v>
          </cell>
          <cell r="Q8">
            <v>29493915342.4969</v>
          </cell>
          <cell r="R8">
            <v>36902672687.4935</v>
          </cell>
          <cell r="S8">
            <v>49688193508.8011</v>
          </cell>
          <cell r="T8">
            <v>57280847233.579</v>
          </cell>
          <cell r="U8">
            <v>68386320009.2441</v>
          </cell>
          <cell r="V8">
            <v>71790695539.8936</v>
          </cell>
          <cell r="W8">
            <v>78779099935.405</v>
          </cell>
          <cell r="X8">
            <v>96682239143.4334</v>
          </cell>
          <cell r="Y8">
            <v>120501079996.362</v>
          </cell>
          <cell r="Z8">
            <v>216911025160.501</v>
          </cell>
          <cell r="AA8">
            <v>195917937082.072</v>
          </cell>
          <cell r="AB8">
            <v>151222762742.845</v>
          </cell>
          <cell r="AC8">
            <v>131218159345.53</v>
          </cell>
          <cell r="AD8">
            <v>137802915765.208</v>
          </cell>
          <cell r="AE8">
            <v>109237001606.117</v>
          </cell>
          <cell r="AF8">
            <v>112294774121.175</v>
          </cell>
          <cell r="AG8">
            <v>111227154884.747</v>
          </cell>
          <cell r="AH8">
            <v>103934371464.607</v>
          </cell>
          <cell r="AI8">
            <v>123711320144.874</v>
          </cell>
          <cell r="AJ8">
            <v>129942000513.294</v>
          </cell>
          <cell r="AK8">
            <v>124599388202.387</v>
          </cell>
          <cell r="AL8">
            <v>129732548073.785</v>
          </cell>
          <cell r="AM8">
            <v>134776896049.753</v>
          </cell>
          <cell r="AN8">
            <v>207176985178.439</v>
          </cell>
          <cell r="AO8">
            <v>262600907503.915</v>
          </cell>
          <cell r="AP8">
            <v>275742235273.2</v>
          </cell>
          <cell r="AQ8">
            <v>296152435737.045</v>
          </cell>
          <cell r="AR8">
            <v>139468348132.66</v>
          </cell>
          <cell r="AS8">
            <v>142140083285.948</v>
          </cell>
          <cell r="AT8">
            <v>149451860838.109</v>
          </cell>
          <cell r="AU8">
            <v>178692437188.28</v>
          </cell>
          <cell r="AV8">
            <v>206982053949.069</v>
          </cell>
          <cell r="AW8">
            <v>256100640349.771</v>
          </cell>
          <cell r="AX8">
            <v>312409315139.612</v>
          </cell>
          <cell r="AY8">
            <v>397088785487.807</v>
          </cell>
          <cell r="AZ8">
            <v>465683513908.341</v>
          </cell>
          <cell r="BA8">
            <v>567937963599.451</v>
          </cell>
          <cell r="BB8">
            <v>508552578501.962</v>
          </cell>
          <cell r="BC8">
            <v>598697706331.002</v>
          </cell>
          <cell r="BD8">
            <v>682233324561.043</v>
          </cell>
          <cell r="BE8">
            <v>737799647336.195</v>
          </cell>
          <cell r="BF8">
            <v>834160608935.995</v>
          </cell>
          <cell r="BG8">
            <v>894585438237.958</v>
          </cell>
          <cell r="BH8">
            <v>769367317617.821</v>
          </cell>
          <cell r="BI8">
            <v>692181085843.488</v>
          </cell>
          <cell r="BJ8">
            <v>685750159763.133</v>
          </cell>
          <cell r="BK8">
            <v>768189587833.624</v>
          </cell>
          <cell r="BL8">
            <v>823933630796.516</v>
          </cell>
          <cell r="BM8">
            <v>787146719022.421</v>
          </cell>
          <cell r="BN8">
            <v>845993047006.805</v>
          </cell>
          <cell r="BO8">
            <v>877140805320.357</v>
          </cell>
        </row>
        <row r="9">
          <cell r="B9" t="str">
            <v>AGO</v>
          </cell>
          <cell r="C9" t="str">
            <v>GDP (current US$)</v>
          </cell>
          <cell r="D9" t="str">
            <v>NY.GDP.MKTP.CD</v>
          </cell>
        </row>
        <row r="9">
          <cell r="AL9">
            <v>5880000000</v>
          </cell>
          <cell r="AM9">
            <v>4432026143.79085</v>
          </cell>
          <cell r="AN9">
            <v>5538657322.02139</v>
          </cell>
          <cell r="AO9">
            <v>6535458385.48185</v>
          </cell>
          <cell r="AP9">
            <v>7675423799.36293</v>
          </cell>
          <cell r="AQ9">
            <v>6506387246.89039</v>
          </cell>
          <cell r="AR9">
            <v>6152923310.44546</v>
          </cell>
          <cell r="AS9">
            <v>9129594970.15301</v>
          </cell>
          <cell r="AT9">
            <v>8936079117.73136</v>
          </cell>
          <cell r="AU9">
            <v>15285592370.374</v>
          </cell>
          <cell r="AV9">
            <v>17812704586.4397</v>
          </cell>
          <cell r="AW9">
            <v>23552057679.4994</v>
          </cell>
          <cell r="AX9">
            <v>36970900883.8109</v>
          </cell>
          <cell r="AY9">
            <v>52381025141.4268</v>
          </cell>
          <cell r="AZ9">
            <v>65266415494.2584</v>
          </cell>
          <cell r="BA9">
            <v>88538665084.8634</v>
          </cell>
          <cell r="BB9">
            <v>70307196181.6539</v>
          </cell>
          <cell r="BC9">
            <v>83799474069.7315</v>
          </cell>
          <cell r="BD9">
            <v>111789747670.59</v>
          </cell>
          <cell r="BE9">
            <v>128052915766.343</v>
          </cell>
          <cell r="BF9">
            <v>132339109040.232</v>
          </cell>
          <cell r="BG9">
            <v>135966802586.713</v>
          </cell>
          <cell r="BH9">
            <v>90496420506.5957</v>
          </cell>
          <cell r="BI9">
            <v>52761617225.9253</v>
          </cell>
          <cell r="BJ9">
            <v>73690154990.7312</v>
          </cell>
          <cell r="BK9">
            <v>79450688259.3664</v>
          </cell>
          <cell r="BL9">
            <v>70897962732.0277</v>
          </cell>
          <cell r="BM9">
            <v>48501561203.5686</v>
          </cell>
          <cell r="BN9">
            <v>66505129987.7235</v>
          </cell>
          <cell r="BO9">
            <v>104399746853.401</v>
          </cell>
        </row>
        <row r="10">
          <cell r="B10" t="str">
            <v>ALB</v>
          </cell>
          <cell r="C10" t="str">
            <v>GDP (current US$)</v>
          </cell>
          <cell r="D10" t="str">
            <v>NY.GDP.MKTP.CD</v>
          </cell>
        </row>
        <row r="10">
          <cell r="AC10">
            <v>1857337995.338</v>
          </cell>
          <cell r="AD10">
            <v>1897050116.55012</v>
          </cell>
          <cell r="AE10">
            <v>2097326250</v>
          </cell>
          <cell r="AF10">
            <v>2080796250</v>
          </cell>
          <cell r="AG10">
            <v>2051236250</v>
          </cell>
          <cell r="AH10">
            <v>2253090000</v>
          </cell>
          <cell r="AI10">
            <v>2028553750</v>
          </cell>
          <cell r="AJ10">
            <v>1099559027.77778</v>
          </cell>
          <cell r="AK10">
            <v>652174990.837304</v>
          </cell>
          <cell r="AL10">
            <v>1185315468.46295</v>
          </cell>
          <cell r="AM10">
            <v>1880950864.41311</v>
          </cell>
          <cell r="AN10">
            <v>2392764853.42107</v>
          </cell>
          <cell r="AO10">
            <v>3199640815.4163</v>
          </cell>
          <cell r="AP10">
            <v>2258513974.0968</v>
          </cell>
          <cell r="AQ10">
            <v>2545964540.88383</v>
          </cell>
          <cell r="AR10">
            <v>3212121650.97755</v>
          </cell>
          <cell r="AS10">
            <v>3480355258.04122</v>
          </cell>
          <cell r="AT10">
            <v>3922100793.5403</v>
          </cell>
          <cell r="AU10">
            <v>4348068242.19512</v>
          </cell>
          <cell r="AV10">
            <v>5611496257.14231</v>
          </cell>
          <cell r="AW10">
            <v>7184685781.51876</v>
          </cell>
          <cell r="AX10">
            <v>8052077248.14638</v>
          </cell>
          <cell r="AY10">
            <v>8896075004.63516</v>
          </cell>
          <cell r="AZ10">
            <v>10677324852.8822</v>
          </cell>
          <cell r="BA10">
            <v>12881352893.6855</v>
          </cell>
          <cell r="BB10">
            <v>12044205549.6571</v>
          </cell>
          <cell r="BC10">
            <v>11926926615.8015</v>
          </cell>
          <cell r="BD10">
            <v>12890760315.146</v>
          </cell>
          <cell r="BE10">
            <v>12319834195.331</v>
          </cell>
          <cell r="BF10">
            <v>12776224496.9718</v>
          </cell>
          <cell r="BG10">
            <v>13228147516.1168</v>
          </cell>
          <cell r="BH10">
            <v>11386853113.0189</v>
          </cell>
          <cell r="BI10">
            <v>11861199830.8396</v>
          </cell>
          <cell r="BJ10">
            <v>13019726211.7369</v>
          </cell>
          <cell r="BK10">
            <v>15156424015.1977</v>
          </cell>
          <cell r="BL10">
            <v>15401826127.2539</v>
          </cell>
          <cell r="BM10">
            <v>15162734205.2462</v>
          </cell>
          <cell r="BN10">
            <v>17930565118.8176</v>
          </cell>
          <cell r="BO10">
            <v>18916378860.5488</v>
          </cell>
        </row>
        <row r="11">
          <cell r="B11" t="str">
            <v>AND</v>
          </cell>
          <cell r="C11" t="str">
            <v>GDP (current US$)</v>
          </cell>
          <cell r="D11" t="str">
            <v>NY.GDP.MKTP.CD</v>
          </cell>
        </row>
        <row r="11">
          <cell r="O11">
            <v>78617711.0965325</v>
          </cell>
          <cell r="P11">
            <v>89406608.1458151</v>
          </cell>
          <cell r="Q11">
            <v>113414397.365635</v>
          </cell>
          <cell r="R11">
            <v>150841639.297444</v>
          </cell>
          <cell r="S11">
            <v>186557081.998137</v>
          </cell>
          <cell r="T11">
            <v>220112572.205331</v>
          </cell>
          <cell r="U11">
            <v>227283850.831271</v>
          </cell>
          <cell r="V11">
            <v>253997897.226968</v>
          </cell>
          <cell r="W11">
            <v>308020261.164149</v>
          </cell>
          <cell r="X11">
            <v>411548748.354729</v>
          </cell>
          <cell r="Y11">
            <v>446377776.798001</v>
          </cell>
          <cell r="Z11">
            <v>388983266.199886</v>
          </cell>
          <cell r="AA11">
            <v>375914743.581006</v>
          </cell>
          <cell r="AB11">
            <v>327850042.515872</v>
          </cell>
          <cell r="AC11">
            <v>330073080.637098</v>
          </cell>
          <cell r="AD11">
            <v>346742714.675152</v>
          </cell>
          <cell r="AE11">
            <v>481996012.869071</v>
          </cell>
          <cell r="AF11">
            <v>611299924.540506</v>
          </cell>
          <cell r="AG11">
            <v>721425939.15155</v>
          </cell>
          <cell r="AH11">
            <v>795489582.04491</v>
          </cell>
          <cell r="AI11">
            <v>1028989692.06787</v>
          </cell>
          <cell r="AJ11">
            <v>1106891361.53948</v>
          </cell>
          <cell r="AK11">
            <v>1209992020.29543</v>
          </cell>
          <cell r="AL11">
            <v>1007090269.86956</v>
          </cell>
          <cell r="AM11">
            <v>1017544068.8408</v>
          </cell>
          <cell r="AN11">
            <v>1178745282.8678</v>
          </cell>
          <cell r="AO11">
            <v>1224024139.21295</v>
          </cell>
          <cell r="AP11">
            <v>1180645571.8643</v>
          </cell>
          <cell r="AQ11">
            <v>1211953994.05714</v>
          </cell>
          <cell r="AR11">
            <v>1240295103.07939</v>
          </cell>
          <cell r="AS11">
            <v>1432606188.69324</v>
          </cell>
          <cell r="AT11">
            <v>1548265808.05802</v>
          </cell>
          <cell r="AU11">
            <v>1764279824.29752</v>
          </cell>
          <cell r="AV11">
            <v>2366941808.94404</v>
          </cell>
          <cell r="AW11">
            <v>2900245324.49221</v>
          </cell>
          <cell r="AX11">
            <v>3161084091.11674</v>
          </cell>
          <cell r="AY11">
            <v>3459337986.44948</v>
          </cell>
          <cell r="AZ11">
            <v>3957625367.21959</v>
          </cell>
          <cell r="BA11">
            <v>4102319399.02343</v>
          </cell>
          <cell r="BB11">
            <v>3688976340.7549</v>
          </cell>
          <cell r="BC11">
            <v>3449925738.86069</v>
          </cell>
          <cell r="BD11">
            <v>3629133574.27783</v>
          </cell>
          <cell r="BE11">
            <v>3188652765.36184</v>
          </cell>
          <cell r="BF11">
            <v>3193512950.02419</v>
          </cell>
          <cell r="BG11">
            <v>3271685596.66321</v>
          </cell>
          <cell r="BH11">
            <v>2789881258.50362</v>
          </cell>
          <cell r="BI11">
            <v>2896610479.73077</v>
          </cell>
          <cell r="BJ11">
            <v>3000162081.11976</v>
          </cell>
          <cell r="BK11">
            <v>3218419896.9641</v>
          </cell>
          <cell r="BL11">
            <v>3155149347.80639</v>
          </cell>
          <cell r="BM11">
            <v>2891001149.3611</v>
          </cell>
          <cell r="BN11">
            <v>3324683011.5903</v>
          </cell>
          <cell r="BO11">
            <v>3380602042.84283</v>
          </cell>
        </row>
        <row r="12">
          <cell r="B12" t="str">
            <v>ARB</v>
          </cell>
          <cell r="C12" t="str">
            <v>GDP (current US$)</v>
          </cell>
          <cell r="D12" t="str">
            <v>NY.GDP.MKTP.CD</v>
          </cell>
        </row>
        <row r="12">
          <cell r="J12">
            <v>26772088212.0984</v>
          </cell>
          <cell r="K12">
            <v>28352060773.2281</v>
          </cell>
          <cell r="L12">
            <v>30601967880.9874</v>
          </cell>
          <cell r="M12">
            <v>34974202379.5223</v>
          </cell>
          <cell r="N12">
            <v>38564894020.0476</v>
          </cell>
          <cell r="O12">
            <v>43095586226.7621</v>
          </cell>
          <cell r="P12">
            <v>49931740624.5472</v>
          </cell>
          <cell r="Q12">
            <v>59972469492.2244</v>
          </cell>
          <cell r="R12">
            <v>79132917458.6291</v>
          </cell>
          <cell r="S12">
            <v>152202083224.961</v>
          </cell>
          <cell r="T12">
            <v>168173601402.787</v>
          </cell>
          <cell r="U12">
            <v>210012101145.604</v>
          </cell>
          <cell r="V12">
            <v>242292495289.487</v>
          </cell>
          <cell r="W12">
            <v>265427508130.785</v>
          </cell>
          <cell r="X12">
            <v>358140569341.464</v>
          </cell>
          <cell r="Y12">
            <v>486440975212.356</v>
          </cell>
          <cell r="Z12">
            <v>494949357407.862</v>
          </cell>
          <cell r="AA12">
            <v>463116781558.681</v>
          </cell>
          <cell r="AB12">
            <v>437502791694.113</v>
          </cell>
          <cell r="AC12">
            <v>440213958688.439</v>
          </cell>
          <cell r="AD12">
            <v>432899572101.063</v>
          </cell>
          <cell r="AE12">
            <v>405502496535.095</v>
          </cell>
          <cell r="AF12">
            <v>431288831867.965</v>
          </cell>
          <cell r="AG12">
            <v>429413862085.537</v>
          </cell>
          <cell r="AH12">
            <v>457402110666.693</v>
          </cell>
          <cell r="AI12">
            <v>640090916280.622</v>
          </cell>
          <cell r="AJ12">
            <v>466374353043.271</v>
          </cell>
          <cell r="AK12">
            <v>466062663007.974</v>
          </cell>
          <cell r="AL12">
            <v>477189600616.462</v>
          </cell>
          <cell r="AM12">
            <v>498083764817.621</v>
          </cell>
          <cell r="AN12">
            <v>526560849591.849</v>
          </cell>
          <cell r="AO12">
            <v>568785405470.355</v>
          </cell>
          <cell r="AP12">
            <v>612394626427.844</v>
          </cell>
          <cell r="AQ12">
            <v>596742288704.401</v>
          </cell>
          <cell r="AR12">
            <v>663176057519.824</v>
          </cell>
          <cell r="AS12">
            <v>760659530858.826</v>
          </cell>
          <cell r="AT12">
            <v>741974816657.261</v>
          </cell>
          <cell r="AU12">
            <v>743726477660.187</v>
          </cell>
          <cell r="AV12">
            <v>826976496725.027</v>
          </cell>
          <cell r="AW12">
            <v>983700787595.348</v>
          </cell>
          <cell r="AX12">
            <v>1205595865007.25</v>
          </cell>
          <cell r="AY12">
            <v>1434109187806.89</v>
          </cell>
          <cell r="AZ12">
            <v>1668426022116.89</v>
          </cell>
          <cell r="BA12">
            <v>2109171849559.77</v>
          </cell>
          <cell r="BB12">
            <v>1822783841737.67</v>
          </cell>
          <cell r="BC12">
            <v>2154252309110.19</v>
          </cell>
          <cell r="BD12">
            <v>2559855182439.78</v>
          </cell>
          <cell r="BE12">
            <v>2793775680472.15</v>
          </cell>
          <cell r="BF12">
            <v>2857872049304.91</v>
          </cell>
          <cell r="BG12">
            <v>2905075942181.62</v>
          </cell>
          <cell r="BH12">
            <v>2544136348540.18</v>
          </cell>
          <cell r="BI12">
            <v>2499965913229.88</v>
          </cell>
          <cell r="BJ12">
            <v>2571053716382.94</v>
          </cell>
          <cell r="BK12">
            <v>2865543585777.95</v>
          </cell>
          <cell r="BL12">
            <v>2898668715645.56</v>
          </cell>
          <cell r="BM12">
            <v>2576553324185.61</v>
          </cell>
          <cell r="BN12">
            <v>2969116805615.58</v>
          </cell>
          <cell r="BO12">
            <v>3613682354462.24</v>
          </cell>
        </row>
        <row r="13">
          <cell r="B13" t="str">
            <v>ARE</v>
          </cell>
          <cell r="C13" t="str">
            <v>GDP (current US$)</v>
          </cell>
          <cell r="D13" t="str">
            <v>NY.GDP.MKTP.CD</v>
          </cell>
        </row>
        <row r="13">
          <cell r="O13">
            <v>685986701.34692</v>
          </cell>
          <cell r="P13">
            <v>939893599.61414</v>
          </cell>
          <cell r="Q13">
            <v>1415086929.21309</v>
          </cell>
          <cell r="R13">
            <v>4231243615.87142</v>
          </cell>
          <cell r="S13">
            <v>11651505689.5341</v>
          </cell>
          <cell r="T13">
            <v>14720728248.5355</v>
          </cell>
          <cell r="U13">
            <v>19213158778.7928</v>
          </cell>
          <cell r="V13">
            <v>24871775164.6043</v>
          </cell>
          <cell r="W13">
            <v>23775764224.6831</v>
          </cell>
          <cell r="X13">
            <v>31225659620.9951</v>
          </cell>
          <cell r="Y13">
            <v>43599160050.3322</v>
          </cell>
          <cell r="Z13">
            <v>49333424135.1131</v>
          </cell>
          <cell r="AA13">
            <v>46622718605.2847</v>
          </cell>
          <cell r="AB13">
            <v>42803323345.1376</v>
          </cell>
          <cell r="AC13">
            <v>41807954235.903</v>
          </cell>
          <cell r="AD13">
            <v>40603650231.5445</v>
          </cell>
          <cell r="AE13">
            <v>33943612094.7971</v>
          </cell>
          <cell r="AF13">
            <v>36384908744.2114</v>
          </cell>
          <cell r="AG13">
            <v>36275674203.2144</v>
          </cell>
          <cell r="AH13">
            <v>41464995913.9199</v>
          </cell>
          <cell r="AI13">
            <v>50701443748.2975</v>
          </cell>
          <cell r="AJ13">
            <v>51552165622.4462</v>
          </cell>
          <cell r="AK13">
            <v>54239171887.769</v>
          </cell>
          <cell r="AL13">
            <v>55625170253.337</v>
          </cell>
          <cell r="AM13">
            <v>59305093979.842</v>
          </cell>
          <cell r="AN13">
            <v>65743666575.8649</v>
          </cell>
          <cell r="AO13">
            <v>73571233996.1863</v>
          </cell>
          <cell r="AP13">
            <v>78839008444.5655</v>
          </cell>
          <cell r="AQ13">
            <v>75674336283.1858</v>
          </cell>
          <cell r="AR13">
            <v>84445473110.9598</v>
          </cell>
          <cell r="AS13">
            <v>104337372362.151</v>
          </cell>
          <cell r="AT13">
            <v>103311640571.818</v>
          </cell>
          <cell r="AU13">
            <v>109816201497.617</v>
          </cell>
          <cell r="AV13">
            <v>124346358066.712</v>
          </cell>
          <cell r="AW13">
            <v>147824370319.946</v>
          </cell>
          <cell r="AX13">
            <v>180617467964.602</v>
          </cell>
          <cell r="AY13">
            <v>222116541865.214</v>
          </cell>
          <cell r="AZ13">
            <v>257916133424.098</v>
          </cell>
          <cell r="BA13">
            <v>315474615738.598</v>
          </cell>
          <cell r="BB13">
            <v>253547358747.447</v>
          </cell>
          <cell r="BC13">
            <v>300189052688.904</v>
          </cell>
          <cell r="BD13">
            <v>360832739550.715</v>
          </cell>
          <cell r="BE13">
            <v>384610125391.423</v>
          </cell>
          <cell r="BF13">
            <v>400218529748.128</v>
          </cell>
          <cell r="BG13">
            <v>414105366752.893</v>
          </cell>
          <cell r="BH13">
            <v>370275469571.137</v>
          </cell>
          <cell r="BI13">
            <v>369255326235.534</v>
          </cell>
          <cell r="BJ13">
            <v>390516804029.952</v>
          </cell>
          <cell r="BK13">
            <v>427049432157.931</v>
          </cell>
          <cell r="BL13">
            <v>417989721742.682</v>
          </cell>
          <cell r="BM13">
            <v>349473015330.157</v>
          </cell>
          <cell r="BN13">
            <v>415178792756.978</v>
          </cell>
          <cell r="BO13">
            <v>507063968277.74</v>
          </cell>
        </row>
        <row r="14">
          <cell r="B14" t="str">
            <v>ARG</v>
          </cell>
          <cell r="C14" t="str">
            <v>GDP (current US$)</v>
          </cell>
          <cell r="D14" t="str">
            <v>NY.GDP.MKTP.CD</v>
          </cell>
        </row>
        <row r="14">
          <cell r="AB14">
            <v>109490000000</v>
          </cell>
          <cell r="AC14">
            <v>112988571428.571</v>
          </cell>
          <cell r="AD14">
            <v>88416666666.6667</v>
          </cell>
          <cell r="AE14">
            <v>106213829787.234</v>
          </cell>
          <cell r="AF14">
            <v>109029439252.336</v>
          </cell>
          <cell r="AG14">
            <v>126928000000</v>
          </cell>
          <cell r="AH14">
            <v>76629657863.6557</v>
          </cell>
          <cell r="AI14">
            <v>141352654305.163</v>
          </cell>
          <cell r="AJ14">
            <v>189719984268.485</v>
          </cell>
          <cell r="AK14">
            <v>228778917308.17</v>
          </cell>
          <cell r="AL14">
            <v>236741715015.015</v>
          </cell>
          <cell r="AM14">
            <v>257440000000</v>
          </cell>
          <cell r="AN14">
            <v>258031750000</v>
          </cell>
          <cell r="AO14">
            <v>272149750000</v>
          </cell>
          <cell r="AP14">
            <v>292859000000</v>
          </cell>
          <cell r="AQ14">
            <v>298948250000</v>
          </cell>
          <cell r="AR14">
            <v>283523000000</v>
          </cell>
          <cell r="AS14">
            <v>284203750000</v>
          </cell>
          <cell r="AT14">
            <v>268696750000</v>
          </cell>
          <cell r="AU14">
            <v>97724004251.8602</v>
          </cell>
          <cell r="AV14">
            <v>127586973492.177</v>
          </cell>
          <cell r="AW14">
            <v>164657930452.787</v>
          </cell>
          <cell r="AX14">
            <v>198737095012.282</v>
          </cell>
          <cell r="AY14">
            <v>232557260817.308</v>
          </cell>
          <cell r="AZ14">
            <v>287530508430.568</v>
          </cell>
          <cell r="BA14">
            <v>361558037110.419</v>
          </cell>
          <cell r="BB14">
            <v>332976484577.619</v>
          </cell>
          <cell r="BC14">
            <v>423627422092.49</v>
          </cell>
          <cell r="BD14">
            <v>530158122010.442</v>
          </cell>
          <cell r="BE14">
            <v>545982375701.128</v>
          </cell>
          <cell r="BF14">
            <v>552025140252.246</v>
          </cell>
          <cell r="BG14">
            <v>526319673731.638</v>
          </cell>
          <cell r="BH14">
            <v>594749285413.212</v>
          </cell>
          <cell r="BI14">
            <v>557532320662.955</v>
          </cell>
          <cell r="BJ14">
            <v>643628393281.364</v>
          </cell>
          <cell r="BK14">
            <v>524819892360.176</v>
          </cell>
          <cell r="BL14">
            <v>447754683615.225</v>
          </cell>
          <cell r="BM14">
            <v>385740508436.965</v>
          </cell>
          <cell r="BN14">
            <v>487902572164.348</v>
          </cell>
          <cell r="BO14">
            <v>631133384439.944</v>
          </cell>
        </row>
        <row r="15">
          <cell r="B15" t="str">
            <v>ARM</v>
          </cell>
          <cell r="C15" t="str">
            <v>GDP (current US$)</v>
          </cell>
          <cell r="D15" t="str">
            <v>NY.GDP.MKTP.CD</v>
          </cell>
        </row>
        <row r="15">
          <cell r="AI15">
            <v>2256863448.77086</v>
          </cell>
          <cell r="AJ15">
            <v>2069870129.87013</v>
          </cell>
          <cell r="AK15">
            <v>1272835453.42634</v>
          </cell>
          <cell r="AL15">
            <v>1201312829.27524</v>
          </cell>
          <cell r="AM15">
            <v>1315158636.67553</v>
          </cell>
          <cell r="AN15">
            <v>1468317435.20148</v>
          </cell>
          <cell r="AO15">
            <v>1596968946.23708</v>
          </cell>
          <cell r="AP15">
            <v>1639492444.76152</v>
          </cell>
          <cell r="AQ15">
            <v>1893726437.26462</v>
          </cell>
          <cell r="AR15">
            <v>1845482173.02732</v>
          </cell>
          <cell r="AS15">
            <v>1911563668.85006</v>
          </cell>
          <cell r="AT15">
            <v>2118467913.37873</v>
          </cell>
          <cell r="AU15">
            <v>2376335048.39976</v>
          </cell>
          <cell r="AV15">
            <v>2807061008.69084</v>
          </cell>
          <cell r="AW15">
            <v>3576615240.41616</v>
          </cell>
          <cell r="AX15">
            <v>4900469511.10191</v>
          </cell>
          <cell r="AY15">
            <v>6384452066.5146</v>
          </cell>
          <cell r="AZ15">
            <v>9206301269.79164</v>
          </cell>
          <cell r="BA15">
            <v>11662040713.8753</v>
          </cell>
          <cell r="BB15">
            <v>8647937081.2562</v>
          </cell>
          <cell r="BC15">
            <v>9260285755.62424</v>
          </cell>
          <cell r="BD15">
            <v>10142111824.5835</v>
          </cell>
          <cell r="BE15">
            <v>10619320682.9474</v>
          </cell>
          <cell r="BF15">
            <v>11121464437.0415</v>
          </cell>
          <cell r="BG15">
            <v>11609513246.7958</v>
          </cell>
          <cell r="BH15">
            <v>10553337518.414</v>
          </cell>
          <cell r="BI15">
            <v>10546136235.5219</v>
          </cell>
          <cell r="BJ15">
            <v>11527458709.0158</v>
          </cell>
          <cell r="BK15">
            <v>12457940694.7395</v>
          </cell>
          <cell r="BL15">
            <v>13619290539.2116</v>
          </cell>
          <cell r="BM15">
            <v>12641698583.2152</v>
          </cell>
          <cell r="BN15">
            <v>13878908628.9378</v>
          </cell>
          <cell r="BO15">
            <v>19513474648.2429</v>
          </cell>
        </row>
        <row r="16">
          <cell r="B16" t="str">
            <v>ASM</v>
          </cell>
          <cell r="C16" t="str">
            <v>GDP (current US$)</v>
          </cell>
          <cell r="D16" t="str">
            <v>NY.GDP.MKTP.CD</v>
          </cell>
        </row>
        <row r="16">
          <cell r="AU16">
            <v>512000000</v>
          </cell>
          <cell r="AV16">
            <v>524000000</v>
          </cell>
          <cell r="AW16">
            <v>509000000</v>
          </cell>
          <cell r="AX16">
            <v>500000000</v>
          </cell>
          <cell r="AY16">
            <v>493000000</v>
          </cell>
          <cell r="AZ16">
            <v>518000000</v>
          </cell>
          <cell r="BA16">
            <v>560000000</v>
          </cell>
          <cell r="BB16">
            <v>675000000</v>
          </cell>
          <cell r="BC16">
            <v>573000000</v>
          </cell>
          <cell r="BD16">
            <v>570000000</v>
          </cell>
          <cell r="BE16">
            <v>640000000</v>
          </cell>
          <cell r="BF16">
            <v>638000000</v>
          </cell>
          <cell r="BG16">
            <v>643000000</v>
          </cell>
          <cell r="BH16">
            <v>673000000</v>
          </cell>
          <cell r="BI16">
            <v>671000000</v>
          </cell>
          <cell r="BJ16">
            <v>612000000</v>
          </cell>
          <cell r="BK16">
            <v>639000000</v>
          </cell>
          <cell r="BL16">
            <v>647000000</v>
          </cell>
          <cell r="BM16">
            <v>721000000</v>
          </cell>
          <cell r="BN16">
            <v>750000000</v>
          </cell>
          <cell r="BO16">
            <v>871000000</v>
          </cell>
        </row>
        <row r="17">
          <cell r="B17" t="str">
            <v>ATG</v>
          </cell>
          <cell r="C17" t="str">
            <v>GDP (current US$)</v>
          </cell>
          <cell r="D17" t="str">
            <v>NY.GDP.MKTP.CD</v>
          </cell>
        </row>
        <row r="17">
          <cell r="V17">
            <v>77496296.2962963</v>
          </cell>
          <cell r="W17">
            <v>88033333.3333333</v>
          </cell>
          <cell r="X17">
            <v>109585185.185185</v>
          </cell>
          <cell r="Y17">
            <v>132440740.740741</v>
          </cell>
          <cell r="Z17">
            <v>149377777.777778</v>
          </cell>
          <cell r="AA17">
            <v>166425925.925926</v>
          </cell>
          <cell r="AB17">
            <v>184848148.148148</v>
          </cell>
          <cell r="AC17">
            <v>212192592.592593</v>
          </cell>
          <cell r="AD17">
            <v>246344444.444444</v>
          </cell>
          <cell r="AE17">
            <v>297537037.037037</v>
          </cell>
          <cell r="AF17">
            <v>346840740.740741</v>
          </cell>
          <cell r="AG17">
            <v>411374074.074074</v>
          </cell>
          <cell r="AH17">
            <v>455148148.148148</v>
          </cell>
          <cell r="AI17">
            <v>478692592.592593</v>
          </cell>
          <cell r="AJ17">
            <v>504307407.407407</v>
          </cell>
          <cell r="AK17">
            <v>525103703.703704</v>
          </cell>
          <cell r="AL17">
            <v>565633333.333333</v>
          </cell>
          <cell r="AM17">
            <v>625051851.851852</v>
          </cell>
          <cell r="AN17">
            <v>616014814.814815</v>
          </cell>
          <cell r="AO17">
            <v>679111111.111111</v>
          </cell>
          <cell r="AP17">
            <v>734392592.592593</v>
          </cell>
          <cell r="AQ17">
            <v>789762962.962963</v>
          </cell>
          <cell r="AR17">
            <v>835514814.814815</v>
          </cell>
          <cell r="AS17">
            <v>900551851.851852</v>
          </cell>
          <cell r="AT17">
            <v>877514814.814815</v>
          </cell>
          <cell r="AU17">
            <v>897988888.888889</v>
          </cell>
          <cell r="AV17">
            <v>947955555.555555</v>
          </cell>
          <cell r="AW17">
            <v>1026181481.48148</v>
          </cell>
          <cell r="AX17">
            <v>1143714814.81481</v>
          </cell>
          <cell r="AY17">
            <v>1303548148.14815</v>
          </cell>
          <cell r="AZ17">
            <v>1487300000</v>
          </cell>
          <cell r="BA17">
            <v>1557540740.74074</v>
          </cell>
          <cell r="BB17">
            <v>1386444444.44444</v>
          </cell>
          <cell r="BC17">
            <v>1298255555.55556</v>
          </cell>
          <cell r="BD17">
            <v>1281337037.03704</v>
          </cell>
          <cell r="BE17">
            <v>1327107407.40741</v>
          </cell>
          <cell r="BF17">
            <v>1325425925.92593</v>
          </cell>
          <cell r="BG17">
            <v>1378829629.62963</v>
          </cell>
          <cell r="BH17">
            <v>1437755555.55556</v>
          </cell>
          <cell r="BI17">
            <v>1489692592.59259</v>
          </cell>
          <cell r="BJ17">
            <v>1531151851.85185</v>
          </cell>
          <cell r="BK17">
            <v>1661529629.62963</v>
          </cell>
          <cell r="BL17">
            <v>1725351851.85185</v>
          </cell>
          <cell r="BM17">
            <v>1410796296.2963</v>
          </cell>
          <cell r="BN17">
            <v>1601366666.66667</v>
          </cell>
          <cell r="BO17">
            <v>1867733333.33333</v>
          </cell>
        </row>
        <row r="18">
          <cell r="B18" t="str">
            <v>AUS</v>
          </cell>
          <cell r="C18" t="str">
            <v>GDP (current US$)</v>
          </cell>
          <cell r="D18" t="str">
            <v>NY.GDP.MKTP.CD</v>
          </cell>
          <cell r="E18">
            <v>18606562977.0501</v>
          </cell>
          <cell r="F18">
            <v>19682883149.2613</v>
          </cell>
          <cell r="G18">
            <v>19922563187.6101</v>
          </cell>
          <cell r="H18">
            <v>21539843446.375</v>
          </cell>
          <cell r="I18">
            <v>23801123808.1798</v>
          </cell>
          <cell r="J18">
            <v>25976164156.1863</v>
          </cell>
          <cell r="K18">
            <v>27307844369.2551</v>
          </cell>
          <cell r="L18">
            <v>30442724870.836</v>
          </cell>
          <cell r="M18">
            <v>32714085234.2536</v>
          </cell>
          <cell r="N18">
            <v>36683365869.3385</v>
          </cell>
          <cell r="O18">
            <v>41333606613.3771</v>
          </cell>
          <cell r="P18">
            <v>45216647234.6636</v>
          </cell>
          <cell r="Q18">
            <v>52040887850.4673</v>
          </cell>
          <cell r="R18">
            <v>63830877642.5368</v>
          </cell>
          <cell r="S18">
            <v>88963890935.888</v>
          </cell>
          <cell r="T18">
            <v>97303017888.8434</v>
          </cell>
          <cell r="U18">
            <v>105059356494.425</v>
          </cell>
          <cell r="V18">
            <v>110349850883.23</v>
          </cell>
          <cell r="W18">
            <v>118491633469.73</v>
          </cell>
          <cell r="X18">
            <v>134898330114.734</v>
          </cell>
          <cell r="Y18">
            <v>149985515320.334</v>
          </cell>
          <cell r="Z18">
            <v>176893068617.207</v>
          </cell>
          <cell r="AA18">
            <v>194038397881.496</v>
          </cell>
          <cell r="AB18">
            <v>177265418961.893</v>
          </cell>
          <cell r="AC18">
            <v>193518998163.396</v>
          </cell>
          <cell r="AD18">
            <v>180637129503.847</v>
          </cell>
          <cell r="AE18">
            <v>182475517627.308</v>
          </cell>
          <cell r="AF18">
            <v>189487162519.852</v>
          </cell>
          <cell r="AG18">
            <v>236154038684.292</v>
          </cell>
          <cell r="AH18">
            <v>299871835376.042</v>
          </cell>
          <cell r="AI18">
            <v>311420509067.628</v>
          </cell>
          <cell r="AJ18">
            <v>325966686052.581</v>
          </cell>
          <cell r="AK18">
            <v>325518458076.533</v>
          </cell>
          <cell r="AL18">
            <v>312128302417.088</v>
          </cell>
          <cell r="AM18">
            <v>322802490487.721</v>
          </cell>
          <cell r="AN18">
            <v>368166023166.023</v>
          </cell>
          <cell r="AO18">
            <v>401341880620.728</v>
          </cell>
          <cell r="AP18">
            <v>435642611296.586</v>
          </cell>
          <cell r="AQ18">
            <v>399674421759.479</v>
          </cell>
          <cell r="AR18">
            <v>389652212056.649</v>
          </cell>
          <cell r="AS18">
            <v>416167815092.908</v>
          </cell>
          <cell r="AT18">
            <v>379629301675.108</v>
          </cell>
          <cell r="AU18">
            <v>395788696012.059</v>
          </cell>
          <cell r="AV18">
            <v>467739079790.332</v>
          </cell>
          <cell r="AW18">
            <v>614659980082.515</v>
          </cell>
          <cell r="AX18">
            <v>695692898676.56</v>
          </cell>
          <cell r="AY18">
            <v>748417562769.636</v>
          </cell>
          <cell r="AZ18">
            <v>855007458585.224</v>
          </cell>
          <cell r="BA18">
            <v>1056112427190.38</v>
          </cell>
          <cell r="BB18">
            <v>928762122698.05</v>
          </cell>
          <cell r="BC18">
            <v>1148890200292.42</v>
          </cell>
          <cell r="BD18">
            <v>1398701323029.63</v>
          </cell>
          <cell r="BE18">
            <v>1547649835732.89</v>
          </cell>
          <cell r="BF18">
            <v>1577301840200.01</v>
          </cell>
          <cell r="BG18">
            <v>1468597690006.22</v>
          </cell>
          <cell r="BH18">
            <v>1351768945139.11</v>
          </cell>
          <cell r="BI18">
            <v>1207580901578.72</v>
          </cell>
          <cell r="BJ18">
            <v>1326882104817</v>
          </cell>
          <cell r="BK18">
            <v>1429733668185.91</v>
          </cell>
          <cell r="BL18">
            <v>1394671325960.57</v>
          </cell>
          <cell r="BM18">
            <v>1330381544909.3</v>
          </cell>
          <cell r="BN18">
            <v>1559033756285.13</v>
          </cell>
          <cell r="BO18">
            <v>1692956646855.7</v>
          </cell>
        </row>
        <row r="19">
          <cell r="B19" t="str">
            <v>AUT</v>
          </cell>
          <cell r="C19" t="str">
            <v>GDP (current US$)</v>
          </cell>
          <cell r="D19" t="str">
            <v>NY.GDP.MKTP.CD</v>
          </cell>
          <cell r="E19">
            <v>6650133914.54795</v>
          </cell>
          <cell r="F19">
            <v>7375454614.28047</v>
          </cell>
          <cell r="G19">
            <v>7823686765.35079</v>
          </cell>
          <cell r="H19">
            <v>8447136819.83966</v>
          </cell>
          <cell r="I19">
            <v>9249879078.75759</v>
          </cell>
          <cell r="J19">
            <v>10081145818.0761</v>
          </cell>
          <cell r="K19">
            <v>10982543233.3682</v>
          </cell>
          <cell r="L19">
            <v>11680319624.6728</v>
          </cell>
          <cell r="M19">
            <v>12549016578.695</v>
          </cell>
          <cell r="N19">
            <v>13701141219.2459</v>
          </cell>
          <cell r="O19">
            <v>15373005557.0257</v>
          </cell>
          <cell r="P19">
            <v>17858486066.7474</v>
          </cell>
          <cell r="Q19">
            <v>22059612476.9332</v>
          </cell>
          <cell r="R19">
            <v>29515467706.796</v>
          </cell>
          <cell r="S19">
            <v>35189299911.6608</v>
          </cell>
          <cell r="T19">
            <v>40059206763.056</v>
          </cell>
          <cell r="U19">
            <v>42959976221.5234</v>
          </cell>
          <cell r="V19">
            <v>51545758887.6863</v>
          </cell>
          <cell r="W19">
            <v>62052259073.2493</v>
          </cell>
          <cell r="X19">
            <v>73937296963.4586</v>
          </cell>
          <cell r="Y19">
            <v>82058912997.2346</v>
          </cell>
          <cell r="Z19">
            <v>71034228443.062</v>
          </cell>
          <cell r="AA19">
            <v>71275287569.5733</v>
          </cell>
          <cell r="AB19">
            <v>72121016546.6524</v>
          </cell>
          <cell r="AC19">
            <v>67985344886.8716</v>
          </cell>
          <cell r="AD19">
            <v>69386774408.0872</v>
          </cell>
          <cell r="AE19">
            <v>99036164939.1618</v>
          </cell>
          <cell r="AF19">
            <v>124168442533.74</v>
          </cell>
          <cell r="AG19">
            <v>133339397080.129</v>
          </cell>
          <cell r="AH19">
            <v>133105805512.22</v>
          </cell>
          <cell r="AI19">
            <v>166463386179.354</v>
          </cell>
          <cell r="AJ19">
            <v>173794177961.108</v>
          </cell>
          <cell r="AK19">
            <v>195078126721.763</v>
          </cell>
          <cell r="AL19">
            <v>190379720809.18</v>
          </cell>
          <cell r="AM19">
            <v>203535242741.838</v>
          </cell>
          <cell r="AN19">
            <v>241038283062.645</v>
          </cell>
          <cell r="AO19">
            <v>237250948791.266</v>
          </cell>
          <cell r="AP19">
            <v>212790348404.555</v>
          </cell>
          <cell r="AQ19">
            <v>218259904401.956</v>
          </cell>
          <cell r="AR19">
            <v>217259147049.954</v>
          </cell>
          <cell r="AS19">
            <v>197289625479.906</v>
          </cell>
          <cell r="AT19">
            <v>197508773215.323</v>
          </cell>
          <cell r="AU19">
            <v>214394866675.24</v>
          </cell>
          <cell r="AV19">
            <v>262273631180.054</v>
          </cell>
          <cell r="AW19">
            <v>301457562038.541</v>
          </cell>
          <cell r="AX19">
            <v>316092273276.015</v>
          </cell>
          <cell r="AY19">
            <v>336280064332.411</v>
          </cell>
          <cell r="AZ19">
            <v>389185571506.052</v>
          </cell>
          <cell r="BA19">
            <v>432051935642.945</v>
          </cell>
          <cell r="BB19">
            <v>401758735822.211</v>
          </cell>
          <cell r="BC19">
            <v>392275107258.667</v>
          </cell>
          <cell r="BD19">
            <v>431685217367.511</v>
          </cell>
          <cell r="BE19">
            <v>409401816050.531</v>
          </cell>
          <cell r="BF19">
            <v>430190979705.962</v>
          </cell>
          <cell r="BG19">
            <v>442584815286.034</v>
          </cell>
          <cell r="BH19">
            <v>381971148530.543</v>
          </cell>
          <cell r="BI19">
            <v>395837353031.499</v>
          </cell>
          <cell r="BJ19">
            <v>417261151844.977</v>
          </cell>
          <cell r="BK19">
            <v>454991174096.102</v>
          </cell>
          <cell r="BL19">
            <v>444596155845.254</v>
          </cell>
          <cell r="BM19">
            <v>435049316955.737</v>
          </cell>
          <cell r="BN19">
            <v>479295362747.047</v>
          </cell>
          <cell r="BO19">
            <v>470941926750.741</v>
          </cell>
        </row>
        <row r="20">
          <cell r="B20" t="str">
            <v>AZE</v>
          </cell>
          <cell r="C20" t="str">
            <v>GDP (current US$)</v>
          </cell>
          <cell r="D20" t="str">
            <v>NY.GDP.MKTP.CD</v>
          </cell>
        </row>
        <row r="20">
          <cell r="AI20">
            <v>8884848484.84848</v>
          </cell>
          <cell r="AJ20">
            <v>5344000000</v>
          </cell>
          <cell r="AK20">
            <v>444658671.586716</v>
          </cell>
          <cell r="AL20">
            <v>1570392598.14954</v>
          </cell>
          <cell r="AM20">
            <v>1193141110.35043</v>
          </cell>
          <cell r="AN20">
            <v>2417331192.9526</v>
          </cell>
          <cell r="AO20">
            <v>3176507376.31836</v>
          </cell>
          <cell r="AP20">
            <v>3962362387.47922</v>
          </cell>
          <cell r="AQ20">
            <v>4446368570.6901</v>
          </cell>
          <cell r="AR20">
            <v>4581248566.50158</v>
          </cell>
          <cell r="AS20">
            <v>5272615722.96892</v>
          </cell>
          <cell r="AT20">
            <v>5707616203.72011</v>
          </cell>
          <cell r="AU20">
            <v>6236087738.28284</v>
          </cell>
          <cell r="AV20">
            <v>7276413079.11451</v>
          </cell>
          <cell r="AW20">
            <v>8680405740.94125</v>
          </cell>
          <cell r="AX20">
            <v>13245421880.834</v>
          </cell>
          <cell r="AY20">
            <v>20981929497.6188</v>
          </cell>
          <cell r="AZ20">
            <v>33049419431.2244</v>
          </cell>
          <cell r="BA20">
            <v>48851293785.4483</v>
          </cell>
          <cell r="BB20">
            <v>44292427184.9492</v>
          </cell>
          <cell r="BC20">
            <v>52909294791.9262</v>
          </cell>
          <cell r="BD20">
            <v>65952796427.9473</v>
          </cell>
          <cell r="BE20">
            <v>69679944504.1972</v>
          </cell>
          <cell r="BF20">
            <v>74160560123.6902</v>
          </cell>
          <cell r="BG20">
            <v>75239785452.1022</v>
          </cell>
          <cell r="BH20">
            <v>53076235354.746</v>
          </cell>
          <cell r="BI20">
            <v>37866996882.9157</v>
          </cell>
          <cell r="BJ20">
            <v>40866627351.9817</v>
          </cell>
          <cell r="BK20">
            <v>47112470051.7701</v>
          </cell>
          <cell r="BL20">
            <v>48174235294.1176</v>
          </cell>
          <cell r="BM20">
            <v>42693000000</v>
          </cell>
          <cell r="BN20">
            <v>54825411764.7059</v>
          </cell>
          <cell r="BO20">
            <v>78807470588.2353</v>
          </cell>
        </row>
        <row r="21">
          <cell r="B21" t="str">
            <v>BDI</v>
          </cell>
          <cell r="C21" t="str">
            <v>GDP (current US$)</v>
          </cell>
          <cell r="D21" t="str">
            <v>NY.GDP.MKTP.CD</v>
          </cell>
          <cell r="E21">
            <v>195999990</v>
          </cell>
          <cell r="F21">
            <v>202999992</v>
          </cell>
          <cell r="G21">
            <v>213500006</v>
          </cell>
          <cell r="H21">
            <v>232749998</v>
          </cell>
          <cell r="I21">
            <v>260750008</v>
          </cell>
          <cell r="J21">
            <v>158994962.962963</v>
          </cell>
          <cell r="K21">
            <v>165444571.428571</v>
          </cell>
          <cell r="L21">
            <v>178297142.857143</v>
          </cell>
          <cell r="M21">
            <v>183200000</v>
          </cell>
          <cell r="N21">
            <v>190205714.285714</v>
          </cell>
          <cell r="O21">
            <v>242732571.428571</v>
          </cell>
          <cell r="P21">
            <v>252842285.714286</v>
          </cell>
          <cell r="Q21">
            <v>246804571.428571</v>
          </cell>
          <cell r="R21">
            <v>304339839.552146</v>
          </cell>
          <cell r="S21">
            <v>345263492.063492</v>
          </cell>
          <cell r="T21">
            <v>420986666.666667</v>
          </cell>
          <cell r="U21">
            <v>448412753.623188</v>
          </cell>
          <cell r="V21">
            <v>547535555.555556</v>
          </cell>
          <cell r="W21">
            <v>610225555.555556</v>
          </cell>
          <cell r="X21">
            <v>782496666.666667</v>
          </cell>
          <cell r="Y21">
            <v>919726666.666667</v>
          </cell>
          <cell r="Z21">
            <v>969046666.666667</v>
          </cell>
          <cell r="AA21">
            <v>1013222222.22222</v>
          </cell>
          <cell r="AB21">
            <v>1082926304.46477</v>
          </cell>
          <cell r="AC21">
            <v>987143931.166987</v>
          </cell>
          <cell r="AD21">
            <v>1149979285.77347</v>
          </cell>
          <cell r="AE21">
            <v>1201725497.06578</v>
          </cell>
          <cell r="AF21">
            <v>1131466494.01101</v>
          </cell>
          <cell r="AG21">
            <v>1082403219.48787</v>
          </cell>
          <cell r="AH21">
            <v>1113924130.41149</v>
          </cell>
          <cell r="AI21">
            <v>1132101252.51817</v>
          </cell>
          <cell r="AJ21">
            <v>1167398478.3459</v>
          </cell>
          <cell r="AK21">
            <v>1083037670.60484</v>
          </cell>
          <cell r="AL21">
            <v>938632612.026359</v>
          </cell>
          <cell r="AM21">
            <v>925030590.153683</v>
          </cell>
          <cell r="AN21">
            <v>1000428393.88528</v>
          </cell>
          <cell r="AO21">
            <v>869033856.317093</v>
          </cell>
          <cell r="AP21">
            <v>972896267.915425</v>
          </cell>
          <cell r="AQ21">
            <v>893770740.207416</v>
          </cell>
          <cell r="AR21">
            <v>808077223.365746</v>
          </cell>
          <cell r="AS21">
            <v>870486065.883137</v>
          </cell>
          <cell r="AT21">
            <v>876794723.068586</v>
          </cell>
          <cell r="AU21">
            <v>825394519.423728</v>
          </cell>
          <cell r="AV21">
            <v>784654423.620476</v>
          </cell>
          <cell r="AW21">
            <v>915257323.3961</v>
          </cell>
          <cell r="AX21">
            <v>1117113079.73645</v>
          </cell>
          <cell r="AY21">
            <v>1273375078.44844</v>
          </cell>
          <cell r="AZ21">
            <v>1356199387.42308</v>
          </cell>
          <cell r="BA21">
            <v>1611835857.04588</v>
          </cell>
          <cell r="BB21">
            <v>1781455139.85931</v>
          </cell>
          <cell r="BC21">
            <v>2032135192.01248</v>
          </cell>
          <cell r="BD21">
            <v>2235820809.32006</v>
          </cell>
          <cell r="BE21">
            <v>2333341334.45753</v>
          </cell>
          <cell r="BF21">
            <v>2451606632.29246</v>
          </cell>
          <cell r="BG21">
            <v>2705783329.80483</v>
          </cell>
          <cell r="BH21">
            <v>3104003546.26497</v>
          </cell>
          <cell r="BI21">
            <v>2644487776.50077</v>
          </cell>
          <cell r="BJ21">
            <v>2723586962.84034</v>
          </cell>
          <cell r="BK21">
            <v>2667182199.51333</v>
          </cell>
          <cell r="BL21">
            <v>2576518879.82353</v>
          </cell>
          <cell r="BM21">
            <v>2649680261.44299</v>
          </cell>
          <cell r="BN21">
            <v>2775798697.46022</v>
          </cell>
          <cell r="BO21">
            <v>3338722827.65691</v>
          </cell>
        </row>
        <row r="22">
          <cell r="B22" t="str">
            <v>BEL</v>
          </cell>
          <cell r="C22" t="str">
            <v>GDP (current US$)</v>
          </cell>
          <cell r="D22" t="str">
            <v>NY.GDP.MKTP.CD</v>
          </cell>
          <cell r="E22">
            <v>11810619368.3874</v>
          </cell>
          <cell r="F22">
            <v>12561701694.3319</v>
          </cell>
          <cell r="G22">
            <v>13436827166.5187</v>
          </cell>
          <cell r="H22">
            <v>14445805381.3872</v>
          </cell>
          <cell r="I22">
            <v>16168044450.2523</v>
          </cell>
          <cell r="J22">
            <v>17597783297.4583</v>
          </cell>
          <cell r="K22">
            <v>18894891312.2977</v>
          </cell>
          <cell r="L22">
            <v>20252508995.4745</v>
          </cell>
          <cell r="M22">
            <v>21654856965.4281</v>
          </cell>
          <cell r="N22">
            <v>24019653474.9959</v>
          </cell>
          <cell r="O22">
            <v>26706196046.7931</v>
          </cell>
          <cell r="P22">
            <v>29821661869.912</v>
          </cell>
          <cell r="Q22">
            <v>37209418018.5134</v>
          </cell>
          <cell r="R22">
            <v>47743801490.3747</v>
          </cell>
          <cell r="S22">
            <v>56033077879.0389</v>
          </cell>
          <cell r="T22">
            <v>65678189097.2908</v>
          </cell>
          <cell r="U22">
            <v>71113882967.6071</v>
          </cell>
          <cell r="V22">
            <v>82839905458.6382</v>
          </cell>
          <cell r="W22">
            <v>101246526194.441</v>
          </cell>
          <cell r="X22">
            <v>116315456796.918</v>
          </cell>
          <cell r="Y22">
            <v>126829314388.191</v>
          </cell>
          <cell r="Z22">
            <v>104730018470.23</v>
          </cell>
          <cell r="AA22">
            <v>92095926187.5331</v>
          </cell>
          <cell r="AB22">
            <v>87184239053.2544</v>
          </cell>
          <cell r="AC22">
            <v>83349530159.1734</v>
          </cell>
          <cell r="AD22">
            <v>86268264148.3796</v>
          </cell>
          <cell r="AE22">
            <v>120018787249.413</v>
          </cell>
          <cell r="AF22">
            <v>149394404105.889</v>
          </cell>
          <cell r="AG22">
            <v>162299103675.261</v>
          </cell>
          <cell r="AH22">
            <v>164221056511.057</v>
          </cell>
          <cell r="AI22">
            <v>205331747947.851</v>
          </cell>
          <cell r="AJ22">
            <v>210510999409.333</v>
          </cell>
          <cell r="AK22">
            <v>234781652446.675</v>
          </cell>
          <cell r="AL22">
            <v>224721795708.955</v>
          </cell>
          <cell r="AM22">
            <v>244884129491.198</v>
          </cell>
          <cell r="AN22">
            <v>288025588396.278</v>
          </cell>
          <cell r="AO22">
            <v>279201433224.756</v>
          </cell>
          <cell r="AP22">
            <v>252708051420.839</v>
          </cell>
          <cell r="AQ22">
            <v>258528339631.029</v>
          </cell>
          <cell r="AR22">
            <v>258245733221.468</v>
          </cell>
          <cell r="AS22">
            <v>236792460312.471</v>
          </cell>
          <cell r="AT22">
            <v>236746141604.37</v>
          </cell>
          <cell r="AU22">
            <v>258383599375.177</v>
          </cell>
          <cell r="AV22">
            <v>318082528506.588</v>
          </cell>
          <cell r="AW22">
            <v>369214712443.206</v>
          </cell>
          <cell r="AX22">
            <v>385714762230.039</v>
          </cell>
          <cell r="AY22">
            <v>408259840868.823</v>
          </cell>
          <cell r="AZ22">
            <v>470922156309.453</v>
          </cell>
          <cell r="BA22">
            <v>517328087920.078</v>
          </cell>
          <cell r="BB22">
            <v>483254171097.812</v>
          </cell>
          <cell r="BC22">
            <v>481420882905.001</v>
          </cell>
          <cell r="BD22">
            <v>523330354138.133</v>
          </cell>
          <cell r="BE22">
            <v>496152879924.727</v>
          </cell>
          <cell r="BF22">
            <v>521791015247.06</v>
          </cell>
          <cell r="BG22">
            <v>535390200131.018</v>
          </cell>
          <cell r="BH22">
            <v>462335574841.484</v>
          </cell>
          <cell r="BI22">
            <v>476062757356.927</v>
          </cell>
          <cell r="BJ22">
            <v>502764720556.354</v>
          </cell>
          <cell r="BK22">
            <v>543299066998.902</v>
          </cell>
          <cell r="BL22">
            <v>535865804349.803</v>
          </cell>
          <cell r="BM22">
            <v>526021513474.243</v>
          </cell>
          <cell r="BN22">
            <v>600904461226.347</v>
          </cell>
          <cell r="BO22">
            <v>583613982019.263</v>
          </cell>
        </row>
        <row r="23">
          <cell r="B23" t="str">
            <v>BEN</v>
          </cell>
          <cell r="C23" t="str">
            <v>GDP (current US$)</v>
          </cell>
          <cell r="D23" t="str">
            <v>NY.GDP.MKTP.CD</v>
          </cell>
          <cell r="E23">
            <v>226195578.434497</v>
          </cell>
          <cell r="F23">
            <v>235668220.508202</v>
          </cell>
          <cell r="G23">
            <v>236434954.038578</v>
          </cell>
          <cell r="H23">
            <v>253927697.25805</v>
          </cell>
          <cell r="I23">
            <v>269819005.87814</v>
          </cell>
          <cell r="J23">
            <v>289908680.426395</v>
          </cell>
          <cell r="K23">
            <v>302925235.151997</v>
          </cell>
          <cell r="L23">
            <v>306221953.104911</v>
          </cell>
          <cell r="M23">
            <v>326323105.26476</v>
          </cell>
          <cell r="N23">
            <v>330748244.539574</v>
          </cell>
          <cell r="O23">
            <v>333627713.494438</v>
          </cell>
          <cell r="P23">
            <v>335073027.54117</v>
          </cell>
          <cell r="Q23">
            <v>410331856.991218</v>
          </cell>
          <cell r="R23">
            <v>504376074.185709</v>
          </cell>
          <cell r="S23">
            <v>554654860.702577</v>
          </cell>
          <cell r="T23">
            <v>676870140.341529</v>
          </cell>
          <cell r="U23">
            <v>698408261.922237</v>
          </cell>
          <cell r="V23">
            <v>750049778.84069</v>
          </cell>
          <cell r="W23">
            <v>928843469.431727</v>
          </cell>
          <cell r="X23">
            <v>1186231019.82044</v>
          </cell>
          <cell r="Y23">
            <v>1405251846.54048</v>
          </cell>
          <cell r="Z23">
            <v>1291120188.43104</v>
          </cell>
          <cell r="AA23">
            <v>1267778670.35902</v>
          </cell>
          <cell r="AB23">
            <v>1095348199.43911</v>
          </cell>
          <cell r="AC23">
            <v>1051134008.78979</v>
          </cell>
          <cell r="AD23">
            <v>1045712789.14884</v>
          </cell>
          <cell r="AE23">
            <v>1336102025.27763</v>
          </cell>
          <cell r="AF23">
            <v>1562412227.90058</v>
          </cell>
          <cell r="AG23">
            <v>1620246083.79478</v>
          </cell>
          <cell r="AH23">
            <v>1502294416.17129</v>
          </cell>
          <cell r="AI23">
            <v>1959965330.14765</v>
          </cell>
          <cell r="AJ23">
            <v>1986437796.53053</v>
          </cell>
          <cell r="AK23">
            <v>1695315305.70308</v>
          </cell>
          <cell r="AL23">
            <v>2274558082.76135</v>
          </cell>
          <cell r="AM23">
            <v>1598075943.86774</v>
          </cell>
          <cell r="AN23">
            <v>2169627137.9207</v>
          </cell>
          <cell r="AO23">
            <v>2361116449.39308</v>
          </cell>
          <cell r="AP23">
            <v>2268301646.46707</v>
          </cell>
          <cell r="AQ23">
            <v>2455092686.34712</v>
          </cell>
          <cell r="AR23">
            <v>3677393998.74486</v>
          </cell>
          <cell r="AS23">
            <v>3519991440.47913</v>
          </cell>
          <cell r="AT23">
            <v>3666222635.13875</v>
          </cell>
          <cell r="AU23">
            <v>4194342686.2178</v>
          </cell>
          <cell r="AV23">
            <v>5349258094.48239</v>
          </cell>
          <cell r="AW23">
            <v>6190270380.49856</v>
          </cell>
          <cell r="AX23">
            <v>6567654954.38903</v>
          </cell>
          <cell r="AY23">
            <v>7034111314.88812</v>
          </cell>
          <cell r="AZ23">
            <v>8169048382.83875</v>
          </cell>
          <cell r="BA23">
            <v>9787734526.23965</v>
          </cell>
          <cell r="BB23">
            <v>9738626517.00319</v>
          </cell>
          <cell r="BC23">
            <v>9535345015.78355</v>
          </cell>
          <cell r="BD23">
            <v>10693321363.6574</v>
          </cell>
          <cell r="BE23">
            <v>11141358115.8991</v>
          </cell>
          <cell r="BF23">
            <v>12517845123.9315</v>
          </cell>
          <cell r="BG23">
            <v>13284527846.9081</v>
          </cell>
          <cell r="BH23">
            <v>11388160996.7738</v>
          </cell>
          <cell r="BI23">
            <v>11821065853.3838</v>
          </cell>
          <cell r="BJ23">
            <v>12701655836.9467</v>
          </cell>
          <cell r="BK23">
            <v>14262408089.9261</v>
          </cell>
          <cell r="BL23">
            <v>14390708751.025</v>
          </cell>
          <cell r="BM23">
            <v>15686741883.934</v>
          </cell>
          <cell r="BN23">
            <v>17687623530.3355</v>
          </cell>
          <cell r="BO23">
            <v>17425418044.2906</v>
          </cell>
        </row>
        <row r="24">
          <cell r="B24" t="str">
            <v>BFA</v>
          </cell>
          <cell r="C24" t="str">
            <v>GDP (current US$)</v>
          </cell>
          <cell r="D24" t="str">
            <v>NY.GDP.MKTP.CD</v>
          </cell>
          <cell r="E24">
            <v>330442815.821186</v>
          </cell>
          <cell r="F24">
            <v>350247234.260712</v>
          </cell>
          <cell r="G24">
            <v>379567099.249422</v>
          </cell>
          <cell r="H24">
            <v>394040667.106335</v>
          </cell>
          <cell r="I24">
            <v>410321644.964911</v>
          </cell>
          <cell r="J24">
            <v>422916789.7483</v>
          </cell>
          <cell r="K24">
            <v>433889766.239436</v>
          </cell>
          <cell r="L24">
            <v>450753923.548048</v>
          </cell>
          <cell r="M24">
            <v>460442689.376378</v>
          </cell>
          <cell r="N24">
            <v>478298645.39382</v>
          </cell>
          <cell r="O24">
            <v>458404268.761971</v>
          </cell>
          <cell r="P24">
            <v>482411179.121178</v>
          </cell>
          <cell r="Q24">
            <v>578595521.990135</v>
          </cell>
          <cell r="R24">
            <v>674773569.877548</v>
          </cell>
          <cell r="S24">
            <v>751133430.449301</v>
          </cell>
          <cell r="T24">
            <v>939972703.463021</v>
          </cell>
          <cell r="U24">
            <v>976547188.054778</v>
          </cell>
          <cell r="V24">
            <v>1131224878.18865</v>
          </cell>
          <cell r="W24">
            <v>1475583644.93614</v>
          </cell>
          <cell r="X24">
            <v>1748480620.52397</v>
          </cell>
          <cell r="Y24">
            <v>1928719888.20688</v>
          </cell>
          <cell r="Z24">
            <v>1775842333.57042</v>
          </cell>
          <cell r="AA24">
            <v>1754450096.23721</v>
          </cell>
          <cell r="AB24">
            <v>1600278605.25465</v>
          </cell>
          <cell r="AC24">
            <v>1459880132.14107</v>
          </cell>
          <cell r="AD24">
            <v>1552493196.28424</v>
          </cell>
          <cell r="AE24">
            <v>2036303357.68113</v>
          </cell>
          <cell r="AF24">
            <v>2369834949.73234</v>
          </cell>
          <cell r="AG24">
            <v>2616040478.99309</v>
          </cell>
          <cell r="AH24">
            <v>2615587733.97303</v>
          </cell>
          <cell r="AI24">
            <v>3101300778.56414</v>
          </cell>
          <cell r="AJ24">
            <v>3135045584.08387</v>
          </cell>
          <cell r="AK24">
            <v>3356692505.18266</v>
          </cell>
          <cell r="AL24">
            <v>3199536465.23328</v>
          </cell>
          <cell r="AM24">
            <v>1895290637.09504</v>
          </cell>
          <cell r="AN24">
            <v>2379517975.28056</v>
          </cell>
          <cell r="AO24">
            <v>2586550595.41013</v>
          </cell>
          <cell r="AP24">
            <v>2447669101.95178</v>
          </cell>
          <cell r="AQ24">
            <v>2804902367.14687</v>
          </cell>
          <cell r="AR24">
            <v>3389566712.66037</v>
          </cell>
          <cell r="AS24">
            <v>2968370087.59759</v>
          </cell>
          <cell r="AT24">
            <v>3190371080.94768</v>
          </cell>
          <cell r="AU24">
            <v>3622350062.96053</v>
          </cell>
          <cell r="AV24">
            <v>4740768142.67494</v>
          </cell>
          <cell r="AW24">
            <v>5451688537.60959</v>
          </cell>
          <cell r="AX24">
            <v>6146353173.34929</v>
          </cell>
          <cell r="AY24">
            <v>6547419820.38113</v>
          </cell>
          <cell r="AZ24">
            <v>7625722836.76847</v>
          </cell>
          <cell r="BA24">
            <v>9451435490.11467</v>
          </cell>
          <cell r="BB24">
            <v>9450696873.34326</v>
          </cell>
          <cell r="BC24">
            <v>10109619740.6994</v>
          </cell>
          <cell r="BD24">
            <v>12080295977.5632</v>
          </cell>
          <cell r="BE24">
            <v>12561015156.5683</v>
          </cell>
          <cell r="BF24">
            <v>13444300485.8412</v>
          </cell>
          <cell r="BG24">
            <v>13943016076.7436</v>
          </cell>
          <cell r="BH24">
            <v>11832159315.6298</v>
          </cell>
          <cell r="BI24">
            <v>12833363045.3367</v>
          </cell>
          <cell r="BJ24">
            <v>14106955615.3442</v>
          </cell>
          <cell r="BK24">
            <v>15890066221.2882</v>
          </cell>
          <cell r="BL24">
            <v>16032813501.6639</v>
          </cell>
          <cell r="BM24">
            <v>17725010530.7894</v>
          </cell>
          <cell r="BN24">
            <v>19643166853.6641</v>
          </cell>
          <cell r="BO24">
            <v>18820219331.2261</v>
          </cell>
        </row>
        <row r="25">
          <cell r="B25" t="str">
            <v>BGD</v>
          </cell>
          <cell r="C25" t="str">
            <v>GDP (current US$)</v>
          </cell>
          <cell r="D25" t="str">
            <v>NY.GDP.MKTP.CD</v>
          </cell>
          <cell r="E25">
            <v>4274894083.33333</v>
          </cell>
          <cell r="F25">
            <v>4817580375</v>
          </cell>
          <cell r="G25">
            <v>5081413541.66667</v>
          </cell>
          <cell r="H25">
            <v>5319458562.5</v>
          </cell>
          <cell r="I25">
            <v>5386054833.33333</v>
          </cell>
          <cell r="J25">
            <v>5906636791.66667</v>
          </cell>
          <cell r="K25">
            <v>6439687854.16667</v>
          </cell>
          <cell r="L25">
            <v>7253575687.5</v>
          </cell>
          <cell r="M25">
            <v>7483685770.83333</v>
          </cell>
          <cell r="N25">
            <v>8471006437.5</v>
          </cell>
          <cell r="O25">
            <v>8992722166.66667</v>
          </cell>
          <cell r="P25">
            <v>8751843187.5</v>
          </cell>
          <cell r="Q25">
            <v>6288245866.66667</v>
          </cell>
          <cell r="R25">
            <v>8086725729.3407</v>
          </cell>
          <cell r="S25">
            <v>12512460519.7088</v>
          </cell>
          <cell r="T25">
            <v>19448348073.4565</v>
          </cell>
          <cell r="U25">
            <v>10117113333.3333</v>
          </cell>
          <cell r="V25">
            <v>9651149301.8746</v>
          </cell>
          <cell r="W25">
            <v>13281767142.8571</v>
          </cell>
          <cell r="X25">
            <v>15565480321.9448</v>
          </cell>
          <cell r="Y25">
            <v>18138049095.6072</v>
          </cell>
          <cell r="Z25">
            <v>20249694002.448</v>
          </cell>
          <cell r="AA25">
            <v>18525399201.5968</v>
          </cell>
          <cell r="AB25">
            <v>17609048821.5488</v>
          </cell>
          <cell r="AC25">
            <v>18920840000</v>
          </cell>
          <cell r="AD25">
            <v>22278423076.9231</v>
          </cell>
          <cell r="AE25">
            <v>21774033333.3333</v>
          </cell>
          <cell r="AF25">
            <v>24298032258.0645</v>
          </cell>
          <cell r="AG25">
            <v>26579005558.3652</v>
          </cell>
          <cell r="AH25">
            <v>28781715188.8919</v>
          </cell>
          <cell r="AI25">
            <v>31598340778.2164</v>
          </cell>
          <cell r="AJ25">
            <v>30957483949.5798</v>
          </cell>
          <cell r="AK25">
            <v>31708874594.1645</v>
          </cell>
          <cell r="AL25">
            <v>33166519417.9894</v>
          </cell>
          <cell r="AM25">
            <v>33768660882.793</v>
          </cell>
          <cell r="AN25">
            <v>37939748768.6567</v>
          </cell>
          <cell r="AO25">
            <v>46438484107.5795</v>
          </cell>
          <cell r="AP25">
            <v>48244309133.4895</v>
          </cell>
          <cell r="AQ25">
            <v>49984559471.3656</v>
          </cell>
          <cell r="AR25">
            <v>51270569883.5275</v>
          </cell>
          <cell r="AS25">
            <v>53369787318.6245</v>
          </cell>
          <cell r="AT25">
            <v>53991289844.3291</v>
          </cell>
          <cell r="AU25">
            <v>54724081490.5102</v>
          </cell>
          <cell r="AV25">
            <v>60158929188.2556</v>
          </cell>
          <cell r="AW25">
            <v>65108544250.0425</v>
          </cell>
          <cell r="AX25">
            <v>69476001429.8626</v>
          </cell>
          <cell r="AY25">
            <v>71795735672.0149</v>
          </cell>
          <cell r="AZ25">
            <v>79611644984.3557</v>
          </cell>
          <cell r="BA25">
            <v>91636997445.2424</v>
          </cell>
          <cell r="BB25">
            <v>102475158462.511</v>
          </cell>
          <cell r="BC25">
            <v>115275540861.36</v>
          </cell>
          <cell r="BD25">
            <v>128607482927.468</v>
          </cell>
          <cell r="BE25">
            <v>133310747047.528</v>
          </cell>
          <cell r="BF25">
            <v>149998957327.029</v>
          </cell>
          <cell r="BG25">
            <v>172886611131.255</v>
          </cell>
          <cell r="BH25">
            <v>195146607942.291</v>
          </cell>
          <cell r="BI25">
            <v>265224514652.992</v>
          </cell>
          <cell r="BJ25">
            <v>293732447017.328</v>
          </cell>
          <cell r="BK25">
            <v>321362751137.574</v>
          </cell>
          <cell r="BL25">
            <v>351231655150.827</v>
          </cell>
          <cell r="BM25">
            <v>373979442653.343</v>
          </cell>
          <cell r="BN25">
            <v>416271647002.435</v>
          </cell>
          <cell r="BO25">
            <v>460131688909.301</v>
          </cell>
        </row>
        <row r="26">
          <cell r="B26" t="str">
            <v>BGR</v>
          </cell>
          <cell r="C26" t="str">
            <v>GDP (current US$)</v>
          </cell>
          <cell r="D26" t="str">
            <v>NY.GDP.MKTP.CD</v>
          </cell>
        </row>
        <row r="26">
          <cell r="Y26">
            <v>19839230769.2308</v>
          </cell>
          <cell r="Z26">
            <v>19870000000</v>
          </cell>
          <cell r="AA26">
            <v>19342000000</v>
          </cell>
          <cell r="AB26">
            <v>16563666666.6667</v>
          </cell>
          <cell r="AC26">
            <v>17594944444.4444</v>
          </cell>
          <cell r="AD26">
            <v>17155421052.6316</v>
          </cell>
          <cell r="AE26">
            <v>20249294117.6471</v>
          </cell>
          <cell r="AF26">
            <v>28101000000</v>
          </cell>
          <cell r="AG26">
            <v>22555941176.4706</v>
          </cell>
          <cell r="AH26">
            <v>21988444444.4444</v>
          </cell>
          <cell r="AI26">
            <v>20632090909.0909</v>
          </cell>
          <cell r="AJ26">
            <v>10943548387.0968</v>
          </cell>
          <cell r="AK26">
            <v>10350515463.9175</v>
          </cell>
          <cell r="AL26">
            <v>10832064941.654</v>
          </cell>
          <cell r="AM26">
            <v>9697416974.16974</v>
          </cell>
          <cell r="AN26">
            <v>18991484420.36</v>
          </cell>
          <cell r="AO26">
            <v>12294964837.6235</v>
          </cell>
          <cell r="AP26">
            <v>11316127378.9613</v>
          </cell>
          <cell r="AQ26">
            <v>15031055046.7575</v>
          </cell>
          <cell r="AR26">
            <v>13627325461.1743</v>
          </cell>
          <cell r="AS26">
            <v>13245990274.4581</v>
          </cell>
          <cell r="AT26">
            <v>14183446025.7389</v>
          </cell>
          <cell r="AU26">
            <v>16403043849.8297</v>
          </cell>
          <cell r="AV26">
            <v>21144957990.4681</v>
          </cell>
          <cell r="AW26">
            <v>26157743368.8716</v>
          </cell>
          <cell r="AX26">
            <v>29868657858.0082</v>
          </cell>
          <cell r="AY26">
            <v>34380536495.6739</v>
          </cell>
          <cell r="AZ26">
            <v>44432811756.4731</v>
          </cell>
          <cell r="BA26">
            <v>54480684188.4442</v>
          </cell>
          <cell r="BB26">
            <v>52023801230.12</v>
          </cell>
          <cell r="BC26">
            <v>50760929302.5147</v>
          </cell>
          <cell r="BD26">
            <v>57737040780.0157</v>
          </cell>
          <cell r="BE26">
            <v>54288135058.7926</v>
          </cell>
          <cell r="BF26">
            <v>55852123989.9504</v>
          </cell>
          <cell r="BG26">
            <v>57157782909.9307</v>
          </cell>
          <cell r="BH26">
            <v>50811995688.6771</v>
          </cell>
          <cell r="BI26">
            <v>53964253211.84</v>
          </cell>
          <cell r="BJ26">
            <v>59309748166.1179</v>
          </cell>
          <cell r="BK26">
            <v>66370132238.3914</v>
          </cell>
          <cell r="BL26">
            <v>68881010245.5498</v>
          </cell>
          <cell r="BM26">
            <v>70368758395.141</v>
          </cell>
          <cell r="BN26">
            <v>84041493015.6618</v>
          </cell>
          <cell r="BO26">
            <v>90346169914.9349</v>
          </cell>
        </row>
        <row r="27">
          <cell r="B27" t="str">
            <v>BHR</v>
          </cell>
          <cell r="C27" t="str">
            <v>GDP (current US$)</v>
          </cell>
          <cell r="D27" t="str">
            <v>NY.GDP.MKTP.CD</v>
          </cell>
        </row>
        <row r="27">
          <cell r="O27">
            <v>391577364.829337</v>
          </cell>
          <cell r="P27">
            <v>422181562.09903</v>
          </cell>
          <cell r="Q27">
            <v>534081183.553812</v>
          </cell>
          <cell r="R27">
            <v>761132544.607707</v>
          </cell>
          <cell r="S27">
            <v>1042176882.5479</v>
          </cell>
          <cell r="T27">
            <v>1099107600.25968</v>
          </cell>
          <cell r="U27">
            <v>1581709519.29857</v>
          </cell>
          <cell r="V27">
            <v>1989060283.11058</v>
          </cell>
          <cell r="W27">
            <v>2272042966.44251</v>
          </cell>
          <cell r="X27">
            <v>2710160740.28359</v>
          </cell>
          <cell r="Y27">
            <v>3493834466.83943</v>
          </cell>
          <cell r="Z27">
            <v>3943109531.79561</v>
          </cell>
          <cell r="AA27">
            <v>4145421079.97963</v>
          </cell>
          <cell r="AB27">
            <v>4247030467.40835</v>
          </cell>
          <cell r="AC27">
            <v>4440874566.63997</v>
          </cell>
          <cell r="AD27">
            <v>4152376484.47622</v>
          </cell>
          <cell r="AE27">
            <v>3470746843.80843</v>
          </cell>
          <cell r="AF27">
            <v>3856922695.40699</v>
          </cell>
          <cell r="AG27">
            <v>4209834173.79606</v>
          </cell>
          <cell r="AH27">
            <v>4393093961.83718</v>
          </cell>
          <cell r="AI27">
            <v>4809511004.96032</v>
          </cell>
          <cell r="AJ27">
            <v>5248911170.21277</v>
          </cell>
          <cell r="AK27">
            <v>5402232446.80851</v>
          </cell>
          <cell r="AL27">
            <v>5913001063.82979</v>
          </cell>
          <cell r="AM27">
            <v>6330627925.53191</v>
          </cell>
          <cell r="AN27">
            <v>6651180851.06383</v>
          </cell>
          <cell r="AO27">
            <v>6938166755.31915</v>
          </cell>
          <cell r="AP27">
            <v>7219407712.76596</v>
          </cell>
          <cell r="AQ27">
            <v>7031309042.55319</v>
          </cell>
          <cell r="AR27">
            <v>7528469148.93617</v>
          </cell>
          <cell r="AS27">
            <v>9062898936.17021</v>
          </cell>
          <cell r="AT27">
            <v>8976196808.51064</v>
          </cell>
          <cell r="AU27">
            <v>9593510638.29787</v>
          </cell>
          <cell r="AV27">
            <v>11074813829.7872</v>
          </cell>
          <cell r="AW27">
            <v>13150159574.4681</v>
          </cell>
          <cell r="AX27">
            <v>15968723404.2553</v>
          </cell>
          <cell r="AY27">
            <v>18504760638.2979</v>
          </cell>
          <cell r="AZ27">
            <v>21730000000</v>
          </cell>
          <cell r="BA27">
            <v>25710904255.3191</v>
          </cell>
          <cell r="BB27">
            <v>22938218085.1064</v>
          </cell>
          <cell r="BC27">
            <v>25713271276.5957</v>
          </cell>
          <cell r="BD27">
            <v>28776595744.6809</v>
          </cell>
          <cell r="BE27">
            <v>30749308510.6383</v>
          </cell>
          <cell r="BF27">
            <v>32539468085.1064</v>
          </cell>
          <cell r="BG27">
            <v>33387712765.9574</v>
          </cell>
          <cell r="BH27">
            <v>31125851063.8298</v>
          </cell>
          <cell r="BI27">
            <v>32250132978.7234</v>
          </cell>
          <cell r="BJ27">
            <v>35423643617.0213</v>
          </cell>
          <cell r="BK27">
            <v>37802005319.1489</v>
          </cell>
          <cell r="BL27">
            <v>38653318085.1064</v>
          </cell>
          <cell r="BM27">
            <v>34621807712.766</v>
          </cell>
          <cell r="BN27">
            <v>39288670212.766</v>
          </cell>
          <cell r="BO27">
            <v>44383297872.3404</v>
          </cell>
        </row>
        <row r="28">
          <cell r="B28" t="str">
            <v>BHS</v>
          </cell>
          <cell r="C28" t="str">
            <v>GDP (current US$)</v>
          </cell>
          <cell r="D28" t="str">
            <v>NY.GDP.MKTP.CD</v>
          </cell>
          <cell r="E28">
            <v>169803921.568627</v>
          </cell>
          <cell r="F28">
            <v>190098039.215686</v>
          </cell>
          <cell r="G28">
            <v>212254901.960784</v>
          </cell>
          <cell r="H28">
            <v>237745098.039216</v>
          </cell>
          <cell r="I28">
            <v>266666666.666667</v>
          </cell>
          <cell r="J28">
            <v>300392156.862745</v>
          </cell>
          <cell r="K28">
            <v>340000000</v>
          </cell>
          <cell r="L28">
            <v>390196078.431373</v>
          </cell>
          <cell r="M28">
            <v>444901960.784314</v>
          </cell>
          <cell r="N28">
            <v>528137254.901961</v>
          </cell>
          <cell r="O28">
            <v>538423153.692615</v>
          </cell>
          <cell r="P28">
            <v>573400000</v>
          </cell>
          <cell r="Q28">
            <v>590900000</v>
          </cell>
          <cell r="R28">
            <v>670900000</v>
          </cell>
          <cell r="S28">
            <v>632400000</v>
          </cell>
          <cell r="T28">
            <v>596200000</v>
          </cell>
          <cell r="U28">
            <v>642100000</v>
          </cell>
          <cell r="V28">
            <v>713000000</v>
          </cell>
          <cell r="W28">
            <v>832400000</v>
          </cell>
          <cell r="X28">
            <v>1139800100</v>
          </cell>
          <cell r="Y28">
            <v>1335300000</v>
          </cell>
          <cell r="Z28">
            <v>1426500000</v>
          </cell>
          <cell r="AA28">
            <v>1578300000</v>
          </cell>
          <cell r="AB28">
            <v>1732800000</v>
          </cell>
          <cell r="AC28">
            <v>2041100000</v>
          </cell>
          <cell r="AD28">
            <v>2320699900</v>
          </cell>
          <cell r="AE28">
            <v>2472500000</v>
          </cell>
          <cell r="AF28">
            <v>2713999900</v>
          </cell>
          <cell r="AG28">
            <v>2817900000</v>
          </cell>
          <cell r="AH28">
            <v>3062000000</v>
          </cell>
          <cell r="AI28">
            <v>3166000000</v>
          </cell>
          <cell r="AJ28">
            <v>3111160000</v>
          </cell>
          <cell r="AK28">
            <v>3109000000</v>
          </cell>
          <cell r="AL28">
            <v>3092000000</v>
          </cell>
          <cell r="AM28">
            <v>3259000000</v>
          </cell>
          <cell r="AN28">
            <v>3429000000</v>
          </cell>
          <cell r="AO28">
            <v>3609000000</v>
          </cell>
          <cell r="AP28">
            <v>6332360000</v>
          </cell>
          <cell r="AQ28">
            <v>6833220000</v>
          </cell>
          <cell r="AR28">
            <v>7683870000</v>
          </cell>
          <cell r="AS28">
            <v>8076470000</v>
          </cell>
          <cell r="AT28">
            <v>8317830000</v>
          </cell>
          <cell r="AU28">
            <v>8881160000</v>
          </cell>
          <cell r="AV28">
            <v>8870090000</v>
          </cell>
          <cell r="AW28">
            <v>9055290000</v>
          </cell>
          <cell r="AX28">
            <v>9836200000</v>
          </cell>
          <cell r="AY28">
            <v>10167250000</v>
          </cell>
          <cell r="AZ28">
            <v>10618340000</v>
          </cell>
          <cell r="BA28">
            <v>10526000000</v>
          </cell>
          <cell r="BB28">
            <v>9981960000</v>
          </cell>
          <cell r="BC28">
            <v>10095760000</v>
          </cell>
          <cell r="BD28">
            <v>10070450000</v>
          </cell>
          <cell r="BE28">
            <v>10720500000</v>
          </cell>
          <cell r="BF28">
            <v>10395800000</v>
          </cell>
          <cell r="BG28">
            <v>10974100000</v>
          </cell>
          <cell r="BH28">
            <v>11671900000</v>
          </cell>
          <cell r="BI28">
            <v>11745100000</v>
          </cell>
          <cell r="BJ28">
            <v>12236700000</v>
          </cell>
          <cell r="BK28">
            <v>12615800000</v>
          </cell>
          <cell r="BL28">
            <v>13016200000</v>
          </cell>
          <cell r="BM28">
            <v>9958200000</v>
          </cell>
          <cell r="BN28">
            <v>11368900000</v>
          </cell>
          <cell r="BO28">
            <v>13136400000</v>
          </cell>
        </row>
        <row r="29">
          <cell r="B29" t="str">
            <v>BIH</v>
          </cell>
          <cell r="C29" t="str">
            <v>GDP (current US$)</v>
          </cell>
          <cell r="D29" t="str">
            <v>NY.GDP.MKTP.CD</v>
          </cell>
        </row>
        <row r="29">
          <cell r="AI29">
            <v>7753478260.86957</v>
          </cell>
          <cell r="AJ29">
            <v>6122959183.67347</v>
          </cell>
          <cell r="AK29">
            <v>4735044707.23969</v>
          </cell>
          <cell r="AL29">
            <v>3630668949.83246</v>
          </cell>
          <cell r="AM29">
            <v>1255802469.1358</v>
          </cell>
          <cell r="AN29">
            <v>1866572953.73665</v>
          </cell>
          <cell r="AO29">
            <v>2786045321.63743</v>
          </cell>
          <cell r="AP29">
            <v>3671909673.04401</v>
          </cell>
          <cell r="AQ29">
            <v>4116774300.60671</v>
          </cell>
          <cell r="AR29">
            <v>4686256363.04707</v>
          </cell>
          <cell r="AS29">
            <v>5567772768.81188</v>
          </cell>
          <cell r="AT29">
            <v>5800615466.26648</v>
          </cell>
          <cell r="AU29">
            <v>6728220886.64546</v>
          </cell>
          <cell r="AV29">
            <v>8498894359.38629</v>
          </cell>
          <cell r="AW29">
            <v>10156541538.399</v>
          </cell>
          <cell r="AX29">
            <v>11222796336.5426</v>
          </cell>
          <cell r="AY29">
            <v>12864841905.9543</v>
          </cell>
          <cell r="AZ29">
            <v>15778734264.3787</v>
          </cell>
          <cell r="BA29">
            <v>19112796623.1175</v>
          </cell>
          <cell r="BB29">
            <v>17613949091.2294</v>
          </cell>
          <cell r="BC29">
            <v>17176315803.7298</v>
          </cell>
          <cell r="BD29">
            <v>18644233537.1093</v>
          </cell>
          <cell r="BE29">
            <v>17226735995.6905</v>
          </cell>
          <cell r="BF29">
            <v>18179108530.5261</v>
          </cell>
          <cell r="BG29">
            <v>18558733564.4692</v>
          </cell>
          <cell r="BH29">
            <v>16404348871.4437</v>
          </cell>
          <cell r="BI29">
            <v>17116926327.6247</v>
          </cell>
          <cell r="BJ29">
            <v>18326373366.1105</v>
          </cell>
          <cell r="BK29">
            <v>20484053868.9246</v>
          </cell>
          <cell r="BL29">
            <v>20482608755.379</v>
          </cell>
          <cell r="BM29">
            <v>20226036564.4129</v>
          </cell>
          <cell r="BN29">
            <v>23672712242.2149</v>
          </cell>
          <cell r="BO29">
            <v>24534663636.1778</v>
          </cell>
        </row>
        <row r="30">
          <cell r="B30" t="str">
            <v>BLR</v>
          </cell>
          <cell r="C30" t="str">
            <v>GDP (current US$)</v>
          </cell>
          <cell r="D30" t="str">
            <v>NY.GDP.MKTP.CD</v>
          </cell>
        </row>
        <row r="30">
          <cell r="AK30">
            <v>9200000000</v>
          </cell>
          <cell r="AL30">
            <v>16416666666.6667</v>
          </cell>
          <cell r="AM30">
            <v>14952100840.3361</v>
          </cell>
          <cell r="AN30">
            <v>13970425776.7549</v>
          </cell>
          <cell r="AO30">
            <v>14756846153.8462</v>
          </cell>
          <cell r="AP30">
            <v>14130585516.1787</v>
          </cell>
          <cell r="AQ30">
            <v>15221352698.8944</v>
          </cell>
          <cell r="AR30">
            <v>12138243080.6258</v>
          </cell>
          <cell r="AS30">
            <v>12736780455.1539</v>
          </cell>
          <cell r="AT30">
            <v>12354820143.8849</v>
          </cell>
          <cell r="AU30">
            <v>14594900944.7658</v>
          </cell>
          <cell r="AV30">
            <v>17825444724.4878</v>
          </cell>
          <cell r="AW30">
            <v>23141566292.9462</v>
          </cell>
          <cell r="AX30">
            <v>30210091836.8294</v>
          </cell>
          <cell r="AY30">
            <v>36961894281.3444</v>
          </cell>
          <cell r="AZ30">
            <v>45275711995.825</v>
          </cell>
          <cell r="BA30">
            <v>60752106347.126</v>
          </cell>
          <cell r="BB30">
            <v>50873167326.0414</v>
          </cell>
          <cell r="BC30">
            <v>57231904542.8755</v>
          </cell>
          <cell r="BD30">
            <v>61762382327.9319</v>
          </cell>
          <cell r="BE30">
            <v>65685890438.8922</v>
          </cell>
          <cell r="BF30">
            <v>75527558966.4473</v>
          </cell>
          <cell r="BG30">
            <v>78812805039.0743</v>
          </cell>
          <cell r="BH30">
            <v>56454889146.6088</v>
          </cell>
          <cell r="BI30">
            <v>47723545321.259</v>
          </cell>
          <cell r="BJ30">
            <v>54725302249.8088</v>
          </cell>
          <cell r="BK30">
            <v>60031173807.7196</v>
          </cell>
          <cell r="BL30">
            <v>64410122847.3508</v>
          </cell>
          <cell r="BM30">
            <v>61371755326.2351</v>
          </cell>
          <cell r="BN30">
            <v>69673747131.87</v>
          </cell>
          <cell r="BO30">
            <v>73775179924.603</v>
          </cell>
        </row>
        <row r="31">
          <cell r="B31" t="str">
            <v>BLZ</v>
          </cell>
          <cell r="C31" t="str">
            <v>GDP (current US$)</v>
          </cell>
          <cell r="D31" t="str">
            <v>NY.GDP.MKTP.CD</v>
          </cell>
          <cell r="E31">
            <v>28072478.0724781</v>
          </cell>
          <cell r="F31">
            <v>29964999.965</v>
          </cell>
          <cell r="G31">
            <v>31857591.8575919</v>
          </cell>
          <cell r="H31">
            <v>33750113.7501138</v>
          </cell>
          <cell r="I31">
            <v>36194586.1945862</v>
          </cell>
          <cell r="J31">
            <v>40110040.1100401</v>
          </cell>
          <cell r="K31">
            <v>44450044.4500445</v>
          </cell>
          <cell r="L31">
            <v>47431255.747674</v>
          </cell>
          <cell r="M31">
            <v>44999910.00018</v>
          </cell>
          <cell r="N31">
            <v>47399905.2001896</v>
          </cell>
          <cell r="O31">
            <v>53339893.3202134</v>
          </cell>
          <cell r="P31">
            <v>59074687.1961851</v>
          </cell>
          <cell r="Q31">
            <v>65998069.3847631</v>
          </cell>
          <cell r="R31">
            <v>78214767.8301496</v>
          </cell>
          <cell r="S31">
            <v>103160450.445869</v>
          </cell>
          <cell r="T31">
            <v>118194026.251574</v>
          </cell>
          <cell r="U31">
            <v>97094227.2292471</v>
          </cell>
          <cell r="V31">
            <v>117650000</v>
          </cell>
          <cell r="W31">
            <v>136300000</v>
          </cell>
          <cell r="X31">
            <v>151800000</v>
          </cell>
          <cell r="Y31">
            <v>197938222.43</v>
          </cell>
          <cell r="Z31">
            <v>196089854.655</v>
          </cell>
          <cell r="AA31">
            <v>182206326.985</v>
          </cell>
          <cell r="AB31">
            <v>192103185.955</v>
          </cell>
          <cell r="AC31">
            <v>214381949.02</v>
          </cell>
          <cell r="AD31">
            <v>212643742.665</v>
          </cell>
          <cell r="AE31">
            <v>231638320.535</v>
          </cell>
          <cell r="AF31">
            <v>281082558.585</v>
          </cell>
          <cell r="AG31">
            <v>320093360.27</v>
          </cell>
          <cell r="AH31">
            <v>369133890.705</v>
          </cell>
          <cell r="AI31">
            <v>545686365.523175</v>
          </cell>
          <cell r="AJ31">
            <v>594975697.04556</v>
          </cell>
          <cell r="AK31">
            <v>693625168.24559</v>
          </cell>
          <cell r="AL31">
            <v>750018765.327715</v>
          </cell>
          <cell r="AM31">
            <v>769649509.481095</v>
          </cell>
          <cell r="AN31">
            <v>816491620.228815</v>
          </cell>
          <cell r="AO31">
            <v>848205276.869645</v>
          </cell>
          <cell r="AP31">
            <v>870861115.17749</v>
          </cell>
          <cell r="AQ31">
            <v>926550756.039735</v>
          </cell>
          <cell r="AR31">
            <v>996906468.694785</v>
          </cell>
          <cell r="AS31">
            <v>1134756760.62071</v>
          </cell>
          <cell r="AT31">
            <v>1168127973.94349</v>
          </cell>
          <cell r="AU31">
            <v>1240059540.09348</v>
          </cell>
          <cell r="AV31">
            <v>1303381860.75674</v>
          </cell>
          <cell r="AW31">
            <v>1394273990.60003</v>
          </cell>
          <cell r="AX31">
            <v>1468145956.19917</v>
          </cell>
          <cell r="AY31">
            <v>1584207353.22049</v>
          </cell>
          <cell r="AZ31">
            <v>1699214298.91439</v>
          </cell>
          <cell r="BA31">
            <v>1731921564.0667</v>
          </cell>
          <cell r="BB31">
            <v>1681473348.43468</v>
          </cell>
          <cell r="BC31">
            <v>1739070295.44027</v>
          </cell>
          <cell r="BD31">
            <v>1818831938.17757</v>
          </cell>
          <cell r="BE31">
            <v>1899503249.8643</v>
          </cell>
          <cell r="BF31">
            <v>2021757434.18064</v>
          </cell>
          <cell r="BG31">
            <v>2125125606.25723</v>
          </cell>
          <cell r="BH31">
            <v>2194709309.24204</v>
          </cell>
          <cell r="BI31">
            <v>2240593542.9757</v>
          </cell>
          <cell r="BJ31">
            <v>2266664817.08822</v>
          </cell>
          <cell r="BK31">
            <v>2292787335.62452</v>
          </cell>
          <cell r="BL31">
            <v>2386792476.10637</v>
          </cell>
          <cell r="BM31">
            <v>2047727810.06777</v>
          </cell>
          <cell r="BN31">
            <v>2424575179.3783</v>
          </cell>
          <cell r="BO31">
            <v>2830507575.6841</v>
          </cell>
        </row>
        <row r="32">
          <cell r="B32" t="str">
            <v>BMU</v>
          </cell>
          <cell r="C32" t="str">
            <v>GDP (current US$)</v>
          </cell>
          <cell r="D32" t="str">
            <v>NY.GDP.MKTP.CD</v>
          </cell>
          <cell r="E32">
            <v>84466652.5888912</v>
          </cell>
          <cell r="F32">
            <v>89249985.1250025</v>
          </cell>
          <cell r="G32">
            <v>94149984.3083359</v>
          </cell>
          <cell r="H32">
            <v>96366650.6055582</v>
          </cell>
          <cell r="I32">
            <v>107566648.738892</v>
          </cell>
          <cell r="J32">
            <v>114339050.285848</v>
          </cell>
          <cell r="K32">
            <v>134173375.335433</v>
          </cell>
          <cell r="L32">
            <v>155102980.09435</v>
          </cell>
          <cell r="M32">
            <v>150000000</v>
          </cell>
          <cell r="N32">
            <v>164900000</v>
          </cell>
          <cell r="O32">
            <v>186300000</v>
          </cell>
          <cell r="P32">
            <v>211100000</v>
          </cell>
          <cell r="Q32">
            <v>235400000</v>
          </cell>
          <cell r="R32">
            <v>269500000</v>
          </cell>
          <cell r="S32">
            <v>312600000</v>
          </cell>
          <cell r="T32">
            <v>345000000</v>
          </cell>
          <cell r="U32">
            <v>386300000</v>
          </cell>
          <cell r="V32">
            <v>447000000</v>
          </cell>
          <cell r="W32">
            <v>475800000</v>
          </cell>
          <cell r="X32">
            <v>517200000</v>
          </cell>
          <cell r="Y32">
            <v>613299968</v>
          </cell>
          <cell r="Z32">
            <v>739100032</v>
          </cell>
          <cell r="AA32">
            <v>785500032</v>
          </cell>
          <cell r="AB32">
            <v>889400000</v>
          </cell>
          <cell r="AC32">
            <v>985699968</v>
          </cell>
          <cell r="AD32">
            <v>1039500032</v>
          </cell>
          <cell r="AE32">
            <v>1173500032</v>
          </cell>
          <cell r="AF32">
            <v>1296499968</v>
          </cell>
          <cell r="AG32">
            <v>1415100032</v>
          </cell>
          <cell r="AH32">
            <v>1501500032</v>
          </cell>
          <cell r="AI32">
            <v>1592400000</v>
          </cell>
          <cell r="AJ32">
            <v>1634900000</v>
          </cell>
          <cell r="AK32">
            <v>1679900000</v>
          </cell>
          <cell r="AL32">
            <v>1820359900</v>
          </cell>
          <cell r="AM32">
            <v>1867160100</v>
          </cell>
          <cell r="AN32">
            <v>2030750000</v>
          </cell>
          <cell r="AO32">
            <v>2695390000</v>
          </cell>
          <cell r="AP32">
            <v>2932827000</v>
          </cell>
          <cell r="AQ32">
            <v>3130748000</v>
          </cell>
          <cell r="AR32">
            <v>3324433000</v>
          </cell>
          <cell r="AS32">
            <v>3480219000</v>
          </cell>
          <cell r="AT32">
            <v>3680483000</v>
          </cell>
          <cell r="AU32">
            <v>3937228000</v>
          </cell>
          <cell r="AV32">
            <v>4186525000</v>
          </cell>
          <cell r="AW32">
            <v>4484703000</v>
          </cell>
          <cell r="AX32">
            <v>4868136000</v>
          </cell>
          <cell r="AY32">
            <v>6144000000</v>
          </cell>
          <cell r="AZ32">
            <v>6767000000</v>
          </cell>
          <cell r="BA32">
            <v>6980000000</v>
          </cell>
          <cell r="BB32">
            <v>6656000000</v>
          </cell>
          <cell r="BC32">
            <v>6634526000</v>
          </cell>
          <cell r="BD32">
            <v>6312691000</v>
          </cell>
          <cell r="BE32">
            <v>6378188000</v>
          </cell>
          <cell r="BF32">
            <v>6465756000</v>
          </cell>
          <cell r="BG32">
            <v>6413988000</v>
          </cell>
          <cell r="BH32">
            <v>6654541000</v>
          </cell>
          <cell r="BI32">
            <v>6899911000</v>
          </cell>
          <cell r="BJ32">
            <v>7142316000</v>
          </cell>
          <cell r="BK32">
            <v>7225977000</v>
          </cell>
          <cell r="BL32">
            <v>7423465000</v>
          </cell>
          <cell r="BM32">
            <v>6887147000</v>
          </cell>
          <cell r="BN32">
            <v>7286607000</v>
          </cell>
          <cell r="BO32">
            <v>7827980000</v>
          </cell>
        </row>
        <row r="33">
          <cell r="B33" t="str">
            <v>BOL</v>
          </cell>
          <cell r="C33" t="str">
            <v>GDP (current US$)</v>
          </cell>
          <cell r="D33" t="str">
            <v>NY.GDP.MKTP.CD</v>
          </cell>
          <cell r="E33">
            <v>373250000</v>
          </cell>
          <cell r="F33">
            <v>406000000</v>
          </cell>
          <cell r="G33">
            <v>443916666.666667</v>
          </cell>
          <cell r="H33">
            <v>478000000</v>
          </cell>
          <cell r="I33">
            <v>538583333.333333</v>
          </cell>
          <cell r="J33">
            <v>598333333.333333</v>
          </cell>
          <cell r="K33">
            <v>662500000</v>
          </cell>
          <cell r="L33">
            <v>748250000</v>
          </cell>
          <cell r="M33">
            <v>849333333.333333</v>
          </cell>
          <cell r="N33">
            <v>920333333.333333</v>
          </cell>
          <cell r="O33">
            <v>1006833333.33333</v>
          </cell>
          <cell r="P33">
            <v>1084666666.66667</v>
          </cell>
          <cell r="Q33">
            <v>1286153846.15385</v>
          </cell>
          <cell r="R33">
            <v>1263600000</v>
          </cell>
          <cell r="S33">
            <v>2101300000</v>
          </cell>
          <cell r="T33">
            <v>2405900000</v>
          </cell>
          <cell r="U33">
            <v>2733350000</v>
          </cell>
          <cell r="V33">
            <v>3229050000</v>
          </cell>
          <cell r="W33">
            <v>3760100000</v>
          </cell>
          <cell r="X33">
            <v>4510500000</v>
          </cell>
          <cell r="Y33">
            <v>4450368036.69452</v>
          </cell>
          <cell r="Z33">
            <v>5778487836.53844</v>
          </cell>
          <cell r="AA33">
            <v>5600385567.80759</v>
          </cell>
          <cell r="AB33">
            <v>5414008064.03461</v>
          </cell>
          <cell r="AC33">
            <v>6169304491.53731</v>
          </cell>
          <cell r="AD33">
            <v>5377276656.9045</v>
          </cell>
          <cell r="AE33">
            <v>3959383519.78036</v>
          </cell>
          <cell r="AF33">
            <v>4347956337.83337</v>
          </cell>
          <cell r="AG33">
            <v>4597611710.02127</v>
          </cell>
          <cell r="AH33">
            <v>4715973437.39371</v>
          </cell>
          <cell r="AI33">
            <v>4867582597.52327</v>
          </cell>
          <cell r="AJ33">
            <v>5343262457.10226</v>
          </cell>
          <cell r="AK33">
            <v>5643868748.68126</v>
          </cell>
          <cell r="AL33">
            <v>5734699488.84934</v>
          </cell>
          <cell r="AM33">
            <v>5981222858.82727</v>
          </cell>
          <cell r="AN33">
            <v>6715161732.22658</v>
          </cell>
          <cell r="AO33">
            <v>7396949126.35685</v>
          </cell>
          <cell r="AP33">
            <v>7925736821.45034</v>
          </cell>
          <cell r="AQ33">
            <v>8497494652.12546</v>
          </cell>
          <cell r="AR33">
            <v>8285064434.56826</v>
          </cell>
          <cell r="AS33">
            <v>8397855484.76908</v>
          </cell>
          <cell r="AT33">
            <v>8141516928.39489</v>
          </cell>
          <cell r="AU33">
            <v>7905485146.44351</v>
          </cell>
          <cell r="AV33">
            <v>8082399639.54305</v>
          </cell>
          <cell r="AW33">
            <v>8773451751.5121</v>
          </cell>
          <cell r="AX33">
            <v>9549122905.32852</v>
          </cell>
          <cell r="AY33">
            <v>11451844902.2214</v>
          </cell>
          <cell r="AZ33">
            <v>13120108008.3477</v>
          </cell>
          <cell r="BA33">
            <v>16674276285.8956</v>
          </cell>
          <cell r="BB33">
            <v>17339992193.7322</v>
          </cell>
          <cell r="BC33">
            <v>19649723722.1034</v>
          </cell>
          <cell r="BD33">
            <v>23963164696.592</v>
          </cell>
          <cell r="BE33">
            <v>27084497481.9103</v>
          </cell>
          <cell r="BF33">
            <v>30659338885.6729</v>
          </cell>
          <cell r="BG33">
            <v>32996188017.3661</v>
          </cell>
          <cell r="BH33">
            <v>33000198248.9146</v>
          </cell>
          <cell r="BI33">
            <v>33941126193.9219</v>
          </cell>
          <cell r="BJ33">
            <v>37508642170.767</v>
          </cell>
          <cell r="BK33">
            <v>40287647930.5355</v>
          </cell>
          <cell r="BL33">
            <v>40895322850.9407</v>
          </cell>
          <cell r="BM33">
            <v>36629843806.0781</v>
          </cell>
          <cell r="BN33">
            <v>40406111693.1983</v>
          </cell>
          <cell r="BO33">
            <v>44008282879.8842</v>
          </cell>
        </row>
        <row r="34">
          <cell r="B34" t="str">
            <v>BRA</v>
          </cell>
          <cell r="C34" t="str">
            <v>GDP (current US$)</v>
          </cell>
          <cell r="D34" t="str">
            <v>NY.GDP.MKTP.CD</v>
          </cell>
        </row>
        <row r="34">
          <cell r="AH34">
            <v>425595310393.455</v>
          </cell>
          <cell r="AI34">
            <v>384959818181.817</v>
          </cell>
          <cell r="AJ34">
            <v>342534090909.091</v>
          </cell>
          <cell r="AK34">
            <v>328191909882.232</v>
          </cell>
          <cell r="AL34">
            <v>368292034380.96</v>
          </cell>
          <cell r="AM34">
            <v>525369467295.737</v>
          </cell>
          <cell r="AN34">
            <v>769333050986.905</v>
          </cell>
          <cell r="AO34">
            <v>850426432991.742</v>
          </cell>
          <cell r="AP34">
            <v>883206179730.462</v>
          </cell>
          <cell r="AQ34">
            <v>863710759256.435</v>
          </cell>
          <cell r="AR34">
            <v>599642024319.531</v>
          </cell>
          <cell r="AS34">
            <v>655448231983.527</v>
          </cell>
          <cell r="AT34">
            <v>559983634798.981</v>
          </cell>
          <cell r="AU34">
            <v>509795273806.715</v>
          </cell>
          <cell r="AV34">
            <v>558233745651.874</v>
          </cell>
          <cell r="AW34">
            <v>669289424806.307</v>
          </cell>
          <cell r="AX34">
            <v>891633839853.105</v>
          </cell>
          <cell r="AY34">
            <v>1107626541710.74</v>
          </cell>
          <cell r="AZ34">
            <v>1397114486471.38</v>
          </cell>
          <cell r="BA34">
            <v>1695855083552.05</v>
          </cell>
          <cell r="BB34">
            <v>1666996438681.46</v>
          </cell>
          <cell r="BC34">
            <v>2208837745214.23</v>
          </cell>
          <cell r="BD34">
            <v>2616156223977.47</v>
          </cell>
          <cell r="BE34">
            <v>2465227803011.57</v>
          </cell>
          <cell r="BF34">
            <v>2472819535742.73</v>
          </cell>
          <cell r="BG34">
            <v>2456043727198.85</v>
          </cell>
          <cell r="BH34">
            <v>1802212206904.68</v>
          </cell>
          <cell r="BI34">
            <v>1795693482652.52</v>
          </cell>
          <cell r="BJ34">
            <v>2063514977334.32</v>
          </cell>
          <cell r="BK34">
            <v>1916933898038.36</v>
          </cell>
          <cell r="BL34">
            <v>1873288205186.45</v>
          </cell>
          <cell r="BM34">
            <v>1476107231194.11</v>
          </cell>
          <cell r="BN34">
            <v>1670647399034.67</v>
          </cell>
          <cell r="BO34">
            <v>1951923942083.32</v>
          </cell>
        </row>
        <row r="35">
          <cell r="B35" t="str">
            <v>BRB</v>
          </cell>
          <cell r="C35" t="str">
            <v>GDP (current US$)</v>
          </cell>
          <cell r="D35" t="str">
            <v>NY.GDP.MKTP.CD</v>
          </cell>
          <cell r="E35">
            <v>80021380.2934078</v>
          </cell>
          <cell r="F35">
            <v>85363261.4878942</v>
          </cell>
          <cell r="G35">
            <v>88782065.452366</v>
          </cell>
          <cell r="H35">
            <v>99893178.3368979</v>
          </cell>
          <cell r="I35">
            <v>99252152.5935595</v>
          </cell>
          <cell r="J35">
            <v>105021384.283605</v>
          </cell>
          <cell r="K35">
            <v>113194462.511169</v>
          </cell>
          <cell r="L35">
            <v>125553936.242223</v>
          </cell>
          <cell r="M35">
            <v>125733668.572354</v>
          </cell>
          <cell r="N35">
            <v>141393142.225575</v>
          </cell>
          <cell r="O35">
            <v>166210202.810505</v>
          </cell>
          <cell r="P35">
            <v>186824232.861676</v>
          </cell>
          <cell r="Q35">
            <v>213723103.116534</v>
          </cell>
          <cell r="R35">
            <v>260770622.817619</v>
          </cell>
          <cell r="S35">
            <v>311809337.473213</v>
          </cell>
          <cell r="T35">
            <v>402178605.019554</v>
          </cell>
          <cell r="U35">
            <v>435911268.58968</v>
          </cell>
          <cell r="V35">
            <v>495097667.929041</v>
          </cell>
          <cell r="W35">
            <v>552883707.055138</v>
          </cell>
          <cell r="X35">
            <v>670362452.145379</v>
          </cell>
          <cell r="Y35">
            <v>1012280614.52792</v>
          </cell>
          <cell r="Z35">
            <v>1114204743.20091</v>
          </cell>
          <cell r="AA35">
            <v>1163923830.35847</v>
          </cell>
          <cell r="AB35">
            <v>1236016506.73694</v>
          </cell>
          <cell r="AC35">
            <v>1346890071.09829</v>
          </cell>
          <cell r="AD35">
            <v>1409536120.91682</v>
          </cell>
          <cell r="AE35">
            <v>1547755183.21484</v>
          </cell>
          <cell r="AF35">
            <v>1704370307.76115</v>
          </cell>
          <cell r="AG35">
            <v>1812757917.76463</v>
          </cell>
          <cell r="AH35">
            <v>2006165166.80754</v>
          </cell>
          <cell r="AI35">
            <v>2012131457.26644</v>
          </cell>
          <cell r="AJ35">
            <v>2020583702.08323</v>
          </cell>
          <cell r="AK35">
            <v>1957000000</v>
          </cell>
          <cell r="AL35">
            <v>2063342117.03873</v>
          </cell>
          <cell r="AM35">
            <v>2151344901.30761</v>
          </cell>
          <cell r="AN35">
            <v>2216974096.35559</v>
          </cell>
          <cell r="AO35">
            <v>2363645403.47039</v>
          </cell>
          <cell r="AP35">
            <v>2498384129.66738</v>
          </cell>
          <cell r="AQ35">
            <v>2817083478.34734</v>
          </cell>
          <cell r="AR35">
            <v>2951822204.54432</v>
          </cell>
          <cell r="AS35">
            <v>3059500000</v>
          </cell>
          <cell r="AT35">
            <v>3054500000</v>
          </cell>
          <cell r="AU35">
            <v>3106500000</v>
          </cell>
          <cell r="AV35">
            <v>3209500000</v>
          </cell>
          <cell r="AW35">
            <v>3444500000</v>
          </cell>
          <cell r="AX35">
            <v>3819500000</v>
          </cell>
          <cell r="AY35">
            <v>4217323400</v>
          </cell>
          <cell r="AZ35">
            <v>4675767950</v>
          </cell>
          <cell r="BA35">
            <v>4790410400</v>
          </cell>
          <cell r="BB35">
            <v>4466809600</v>
          </cell>
          <cell r="BC35">
            <v>4534772750</v>
          </cell>
          <cell r="BD35">
            <v>4662343500</v>
          </cell>
          <cell r="BE35">
            <v>4622687600</v>
          </cell>
          <cell r="BF35">
            <v>4693452700</v>
          </cell>
          <cell r="BG35">
            <v>4711838650</v>
          </cell>
          <cell r="BH35">
            <v>4738650450</v>
          </cell>
          <cell r="BI35">
            <v>4848210350</v>
          </cell>
          <cell r="BJ35">
            <v>5000457800</v>
          </cell>
          <cell r="BK35">
            <v>5128345200</v>
          </cell>
          <cell r="BL35">
            <v>5367139250</v>
          </cell>
          <cell r="BM35">
            <v>4779756550</v>
          </cell>
          <cell r="BN35">
            <v>4945276000</v>
          </cell>
          <cell r="BO35">
            <v>5840673700</v>
          </cell>
        </row>
        <row r="36">
          <cell r="B36" t="str">
            <v>BRN</v>
          </cell>
          <cell r="C36" t="str">
            <v>GDP (current US$)</v>
          </cell>
          <cell r="D36" t="str">
            <v>NY.GDP.MKTP.CD</v>
          </cell>
        </row>
        <row r="36">
          <cell r="J36">
            <v>114039500.591268</v>
          </cell>
          <cell r="K36">
            <v>132757528.044374</v>
          </cell>
          <cell r="L36">
            <v>139029537.243321</v>
          </cell>
          <cell r="M36">
            <v>160818235.866746</v>
          </cell>
          <cell r="N36">
            <v>161210236.44168</v>
          </cell>
          <cell r="O36">
            <v>179078929.315763</v>
          </cell>
          <cell r="P36">
            <v>197525767.791735</v>
          </cell>
          <cell r="Q36">
            <v>270822782.026674</v>
          </cell>
          <cell r="R36">
            <v>433095526.686136</v>
          </cell>
          <cell r="S36">
            <v>1073591623.99918</v>
          </cell>
          <cell r="T36">
            <v>1168304305.65513</v>
          </cell>
          <cell r="U36">
            <v>1423037167.08717</v>
          </cell>
          <cell r="V36">
            <v>1732721160.94122</v>
          </cell>
          <cell r="W36">
            <v>1941579358.18648</v>
          </cell>
          <cell r="X36">
            <v>2803834158.48186</v>
          </cell>
          <cell r="Y36">
            <v>4928806542.84871</v>
          </cell>
          <cell r="Z36">
            <v>4366230382.84804</v>
          </cell>
          <cell r="AA36">
            <v>4264202520.99859</v>
          </cell>
          <cell r="AB36">
            <v>3844632166.77315</v>
          </cell>
          <cell r="AC36">
            <v>3782553233.98105</v>
          </cell>
          <cell r="AD36">
            <v>3523532486.42138</v>
          </cell>
          <cell r="AE36">
            <v>2358574402.60639</v>
          </cell>
          <cell r="AF36">
            <v>2754485672.48643</v>
          </cell>
          <cell r="AG36">
            <v>2690684124.87422</v>
          </cell>
          <cell r="AH36">
            <v>2985532273.16591</v>
          </cell>
          <cell r="AI36">
            <v>3520487626.98389</v>
          </cell>
          <cell r="AJ36">
            <v>3701774188.88021</v>
          </cell>
          <cell r="AK36">
            <v>4183632940.38492</v>
          </cell>
          <cell r="AL36">
            <v>4105729020.64685</v>
          </cell>
          <cell r="AM36">
            <v>4087220218.87545</v>
          </cell>
          <cell r="AN36">
            <v>4734103536.46706</v>
          </cell>
          <cell r="AO36">
            <v>5115454089.63285</v>
          </cell>
          <cell r="AP36">
            <v>5197311972.06908</v>
          </cell>
          <cell r="AQ36">
            <v>4051142386.30212</v>
          </cell>
          <cell r="AR36">
            <v>4600116699.1257</v>
          </cell>
          <cell r="AS36">
            <v>6001282104.08228</v>
          </cell>
          <cell r="AT36">
            <v>5601018684.24974</v>
          </cell>
          <cell r="AU36">
            <v>5843368267.85391</v>
          </cell>
          <cell r="AV36">
            <v>6557397070.22741</v>
          </cell>
          <cell r="AW36">
            <v>7872202803.40877</v>
          </cell>
          <cell r="AX36">
            <v>9531420027.79385</v>
          </cell>
          <cell r="AY36">
            <v>11470464771.013</v>
          </cell>
          <cell r="AZ36">
            <v>12247677993.9248</v>
          </cell>
          <cell r="BA36">
            <v>14393434224.7597</v>
          </cell>
          <cell r="BB36">
            <v>10732595016.1182</v>
          </cell>
          <cell r="BC36">
            <v>13707280259.9763</v>
          </cell>
          <cell r="BD36">
            <v>18525128526.3766</v>
          </cell>
          <cell r="BE36">
            <v>19048443340.7732</v>
          </cell>
          <cell r="BF36">
            <v>18094321616.7959</v>
          </cell>
          <cell r="BG36">
            <v>17097802752.8728</v>
          </cell>
          <cell r="BH36">
            <v>12930291487.9581</v>
          </cell>
          <cell r="BI36">
            <v>11400466356.3898</v>
          </cell>
          <cell r="BJ36">
            <v>12128183904.4501</v>
          </cell>
          <cell r="BK36">
            <v>13566937673.7966</v>
          </cell>
          <cell r="BL36">
            <v>13469235364.7032</v>
          </cell>
          <cell r="BM36">
            <v>12005799653.9835</v>
          </cell>
          <cell r="BN36">
            <v>14006496617.4458</v>
          </cell>
          <cell r="BO36">
            <v>16681536466.7183</v>
          </cell>
        </row>
        <row r="37">
          <cell r="B37" t="str">
            <v>BTN</v>
          </cell>
          <cell r="C37" t="str">
            <v>GDP (current US$)</v>
          </cell>
          <cell r="D37" t="str">
            <v>NY.GDP.MKTP.CD</v>
          </cell>
        </row>
        <row r="37">
          <cell r="O37">
            <v>61812113.0382883</v>
          </cell>
          <cell r="P37">
            <v>66289450.3275192</v>
          </cell>
          <cell r="Q37">
            <v>70139866.7890002</v>
          </cell>
          <cell r="R37">
            <v>78900289.3107065</v>
          </cell>
          <cell r="S37">
            <v>92901784.5359058</v>
          </cell>
          <cell r="T37">
            <v>86820762.4696399</v>
          </cell>
          <cell r="U37">
            <v>88461262.7403635</v>
          </cell>
          <cell r="V37">
            <v>97884433.7563814</v>
          </cell>
          <cell r="W37">
            <v>94086227.653833</v>
          </cell>
          <cell r="X37">
            <v>105377995.188456</v>
          </cell>
          <cell r="Y37">
            <v>128669200.891015</v>
          </cell>
          <cell r="Z37">
            <v>139174178.055541</v>
          </cell>
          <cell r="AA37">
            <v>141439317.409847</v>
          </cell>
          <cell r="AB37">
            <v>156704289.90371</v>
          </cell>
          <cell r="AC37">
            <v>160423493.962596</v>
          </cell>
          <cell r="AD37">
            <v>163288815.320869</v>
          </cell>
          <cell r="AE37">
            <v>191218115.488485</v>
          </cell>
          <cell r="AF37">
            <v>242742766.354203</v>
          </cell>
          <cell r="AG37">
            <v>272298066.541674</v>
          </cell>
          <cell r="AH37">
            <v>264798626.162522</v>
          </cell>
          <cell r="AI37">
            <v>287765007.10715</v>
          </cell>
          <cell r="AJ37">
            <v>240294286.015925</v>
          </cell>
          <cell r="AK37">
            <v>240233531.160464</v>
          </cell>
          <cell r="AL37">
            <v>225973692.8371</v>
          </cell>
          <cell r="AM37">
            <v>258954708.048533</v>
          </cell>
          <cell r="AN37">
            <v>290490983.815778</v>
          </cell>
          <cell r="AO37">
            <v>303408345.620078</v>
          </cell>
          <cell r="AP37">
            <v>352229076.707627</v>
          </cell>
          <cell r="AQ37">
            <v>363458380.903342</v>
          </cell>
          <cell r="AR37">
            <v>399311199.50776</v>
          </cell>
          <cell r="AS37">
            <v>460733418.399276</v>
          </cell>
          <cell r="AT37">
            <v>496110225.710307</v>
          </cell>
          <cell r="AU37">
            <v>559345263.708309</v>
          </cell>
          <cell r="AV37">
            <v>651935430.314445</v>
          </cell>
          <cell r="AW37">
            <v>735348490.428435</v>
          </cell>
          <cell r="AX37">
            <v>860391000.221655</v>
          </cell>
          <cell r="AY37">
            <v>942879878.538879</v>
          </cell>
          <cell r="AZ37">
            <v>1255767964.00491</v>
          </cell>
          <cell r="BA37">
            <v>1317517834.59916</v>
          </cell>
          <cell r="BB37">
            <v>1331343797.77308</v>
          </cell>
          <cell r="BC37">
            <v>1673464261.27982</v>
          </cell>
          <cell r="BD37">
            <v>1938441288.7919</v>
          </cell>
          <cell r="BE37">
            <v>1939730676.17479</v>
          </cell>
          <cell r="BF37">
            <v>1913162477.22079</v>
          </cell>
          <cell r="BG37">
            <v>2057330872.73151</v>
          </cell>
          <cell r="BH37">
            <v>2154921010.65558</v>
          </cell>
          <cell r="BI37">
            <v>2322730512.46893</v>
          </cell>
          <cell r="BJ37">
            <v>2591358115.15844</v>
          </cell>
          <cell r="BK37">
            <v>2583335723.32125</v>
          </cell>
          <cell r="BL37">
            <v>2735683408.57651</v>
          </cell>
          <cell r="BM37">
            <v>2457604042.40959</v>
          </cell>
          <cell r="BN37">
            <v>2768802803.18141</v>
          </cell>
          <cell r="BO37">
            <v>2898227713.22315</v>
          </cell>
        </row>
        <row r="38">
          <cell r="B38" t="str">
            <v>BWA</v>
          </cell>
          <cell r="C38" t="str">
            <v>GDP (current US$)</v>
          </cell>
          <cell r="D38" t="str">
            <v>NY.GDP.MKTP.CD</v>
          </cell>
          <cell r="E38">
            <v>30411413.6552828</v>
          </cell>
          <cell r="F38">
            <v>32902612.8664855</v>
          </cell>
          <cell r="G38">
            <v>35644956.6430429</v>
          </cell>
          <cell r="H38">
            <v>38091842.8546863</v>
          </cell>
          <cell r="I38">
            <v>41616347.7906865</v>
          </cell>
          <cell r="J38">
            <v>45788696.3343915</v>
          </cell>
          <cell r="K38">
            <v>51465655.3921083</v>
          </cell>
          <cell r="L38">
            <v>58642354.089673</v>
          </cell>
          <cell r="M38">
            <v>66248441.4182466</v>
          </cell>
          <cell r="N38">
            <v>77361546.5067537</v>
          </cell>
          <cell r="O38">
            <v>96243233.6609837</v>
          </cell>
          <cell r="P38">
            <v>127448613.505061</v>
          </cell>
          <cell r="Q38">
            <v>164460914.977201</v>
          </cell>
          <cell r="R38">
            <v>244124164.042218</v>
          </cell>
          <cell r="S38">
            <v>306044207.530203</v>
          </cell>
          <cell r="T38">
            <v>355168571.536751</v>
          </cell>
          <cell r="U38">
            <v>372025093.006273</v>
          </cell>
          <cell r="V38">
            <v>451624780.274597</v>
          </cell>
          <cell r="W38">
            <v>590407374.447116</v>
          </cell>
          <cell r="X38">
            <v>819870258.783053</v>
          </cell>
          <cell r="Y38">
            <v>1060889703.75374</v>
          </cell>
          <cell r="Z38">
            <v>1073812830.30052</v>
          </cell>
          <cell r="AA38">
            <v>1014945695.71927</v>
          </cell>
          <cell r="AB38">
            <v>1172230396.58099</v>
          </cell>
          <cell r="AC38">
            <v>1240822167.43571</v>
          </cell>
          <cell r="AD38">
            <v>1114783342.71539</v>
          </cell>
          <cell r="AE38">
            <v>1392602163.53829</v>
          </cell>
          <cell r="AF38">
            <v>1965226890.04557</v>
          </cell>
          <cell r="AG38">
            <v>2644554158.72794</v>
          </cell>
          <cell r="AH38">
            <v>3083822112.02023</v>
          </cell>
          <cell r="AI38">
            <v>3790636324.44775</v>
          </cell>
          <cell r="AJ38">
            <v>3942876703.45184</v>
          </cell>
          <cell r="AK38">
            <v>4146464586.61674</v>
          </cell>
          <cell r="AL38">
            <v>4160129174.70569</v>
          </cell>
          <cell r="AM38">
            <v>4259259604.15623</v>
          </cell>
          <cell r="AN38">
            <v>4730599121.92704</v>
          </cell>
          <cell r="AO38">
            <v>4847757217.75815</v>
          </cell>
          <cell r="AP38">
            <v>5020265626.66489</v>
          </cell>
          <cell r="AQ38">
            <v>4790481509.17679</v>
          </cell>
          <cell r="AR38">
            <v>5484263346.88105</v>
          </cell>
          <cell r="AS38">
            <v>5788329609.15755</v>
          </cell>
          <cell r="AT38">
            <v>5489608299.66445</v>
          </cell>
          <cell r="AU38">
            <v>5438863982.88692</v>
          </cell>
          <cell r="AV38">
            <v>7511582173.37724</v>
          </cell>
          <cell r="AW38">
            <v>8957467706.5354</v>
          </cell>
          <cell r="AX38">
            <v>9918907108.09702</v>
          </cell>
          <cell r="AY38">
            <v>9919158482.41085</v>
          </cell>
          <cell r="AZ38">
            <v>10567270655.5027</v>
          </cell>
          <cell r="BA38">
            <v>10730829116.4105</v>
          </cell>
          <cell r="BB38">
            <v>10118459242.3183</v>
          </cell>
          <cell r="BC38">
            <v>12637273429.1339</v>
          </cell>
          <cell r="BD38">
            <v>15110643612.1729</v>
          </cell>
          <cell r="BE38">
            <v>13907464500.1489</v>
          </cell>
          <cell r="BF38">
            <v>14271738933.2042</v>
          </cell>
          <cell r="BG38">
            <v>15470088500.7414</v>
          </cell>
          <cell r="BH38">
            <v>13530748844.505</v>
          </cell>
          <cell r="BI38">
            <v>15082637184.0496</v>
          </cell>
          <cell r="BJ38">
            <v>16105155856.7708</v>
          </cell>
          <cell r="BK38">
            <v>17031943186.1353</v>
          </cell>
          <cell r="BL38">
            <v>16725908148.5481</v>
          </cell>
          <cell r="BM38">
            <v>14960291105.9316</v>
          </cell>
          <cell r="BN38">
            <v>18750946600.1423</v>
          </cell>
          <cell r="BO38">
            <v>20321958850.0363</v>
          </cell>
        </row>
        <row r="39">
          <cell r="B39" t="str">
            <v>CAF</v>
          </cell>
          <cell r="C39" t="str">
            <v>GDP (current US$)</v>
          </cell>
          <cell r="D39" t="str">
            <v>NY.GDP.MKTP.CD</v>
          </cell>
          <cell r="E39">
            <v>112155598.492157</v>
          </cell>
          <cell r="F39">
            <v>123134583.463559</v>
          </cell>
          <cell r="G39">
            <v>124482773.83306</v>
          </cell>
          <cell r="H39">
            <v>129379123.76305</v>
          </cell>
          <cell r="I39">
            <v>142025078.735754</v>
          </cell>
          <cell r="J39">
            <v>150574795.409863</v>
          </cell>
          <cell r="K39">
            <v>157930018.091087</v>
          </cell>
          <cell r="L39">
            <v>163820513.562432</v>
          </cell>
          <cell r="M39">
            <v>191767441.604577</v>
          </cell>
          <cell r="N39">
            <v>188039210.130379</v>
          </cell>
          <cell r="O39">
            <v>189106529.207011</v>
          </cell>
          <cell r="P39">
            <v>201450799.82635</v>
          </cell>
          <cell r="Q39">
            <v>230317883.36443</v>
          </cell>
          <cell r="R39">
            <v>271183082.043062</v>
          </cell>
          <cell r="S39">
            <v>281398705.570596</v>
          </cell>
          <cell r="T39">
            <v>378660016.265936</v>
          </cell>
          <cell r="U39">
            <v>451152461.31276</v>
          </cell>
          <cell r="V39">
            <v>507298147.526539</v>
          </cell>
          <cell r="W39">
            <v>610578631.992983</v>
          </cell>
          <cell r="X39">
            <v>700764747.756462</v>
          </cell>
          <cell r="Y39">
            <v>797048198.534875</v>
          </cell>
          <cell r="Z39">
            <v>694803622.898966</v>
          </cell>
          <cell r="AA39">
            <v>748312390.756606</v>
          </cell>
          <cell r="AB39">
            <v>658679332.681331</v>
          </cell>
          <cell r="AC39">
            <v>637820670.299604</v>
          </cell>
          <cell r="AD39">
            <v>864849836.286193</v>
          </cell>
          <cell r="AE39">
            <v>1122265013.42004</v>
          </cell>
          <cell r="AF39">
            <v>1200991977.80801</v>
          </cell>
          <cell r="AG39">
            <v>1264899287.51261</v>
          </cell>
          <cell r="AH39">
            <v>1233930280.91724</v>
          </cell>
          <cell r="AI39">
            <v>1440711459.16967</v>
          </cell>
          <cell r="AJ39">
            <v>1377374986.58709</v>
          </cell>
          <cell r="AK39">
            <v>1411917553.12436</v>
          </cell>
          <cell r="AL39">
            <v>1278781261.55928</v>
          </cell>
          <cell r="AM39">
            <v>851174356.781737</v>
          </cell>
          <cell r="AN39">
            <v>1115389673.69197</v>
          </cell>
          <cell r="AO39">
            <v>1007791127.09913</v>
          </cell>
          <cell r="AP39">
            <v>937741513.015352</v>
          </cell>
          <cell r="AQ39">
            <v>967338389.650578</v>
          </cell>
          <cell r="AR39">
            <v>999477510.686632</v>
          </cell>
          <cell r="AS39">
            <v>916777282.691659</v>
          </cell>
          <cell r="AT39">
            <v>932648604.751954</v>
          </cell>
          <cell r="AU39">
            <v>996068144.884889</v>
          </cell>
          <cell r="AV39">
            <v>1142315522.53864</v>
          </cell>
          <cell r="AW39">
            <v>1272360517.32373</v>
          </cell>
          <cell r="AX39">
            <v>1337894378.73743</v>
          </cell>
          <cell r="AY39">
            <v>1461859762.33459</v>
          </cell>
          <cell r="AZ39">
            <v>1699811294.94935</v>
          </cell>
          <cell r="BA39">
            <v>1993407888.49838</v>
          </cell>
          <cell r="BB39">
            <v>2067381665.25454</v>
          </cell>
          <cell r="BC39">
            <v>2142591540.40068</v>
          </cell>
          <cell r="BD39">
            <v>2437982705.12093</v>
          </cell>
          <cell r="BE39">
            <v>2510126512.22831</v>
          </cell>
          <cell r="BF39">
            <v>1691544110.18543</v>
          </cell>
          <cell r="BG39">
            <v>1894813389.40325</v>
          </cell>
          <cell r="BH39">
            <v>1695825714.19282</v>
          </cell>
          <cell r="BI39">
            <v>1825018144.65595</v>
          </cell>
          <cell r="BJ39">
            <v>2072349972.6818</v>
          </cell>
          <cell r="BK39">
            <v>2220979146.11241</v>
          </cell>
          <cell r="BL39">
            <v>2221301351.43918</v>
          </cell>
          <cell r="BM39">
            <v>2326720900.38047</v>
          </cell>
          <cell r="BN39">
            <v>2516498412.46384</v>
          </cell>
          <cell r="BO39">
            <v>2382618615.01694</v>
          </cell>
        </row>
        <row r="40">
          <cell r="B40" t="str">
            <v>CAN</v>
          </cell>
          <cell r="C40" t="str">
            <v>GDP (current US$)</v>
          </cell>
          <cell r="D40" t="str">
            <v>NY.GDP.MKTP.CD</v>
          </cell>
          <cell r="E40">
            <v>40563768946.9503</v>
          </cell>
          <cell r="F40">
            <v>41038192837.9035</v>
          </cell>
          <cell r="G40">
            <v>42336211555.8268</v>
          </cell>
          <cell r="H40">
            <v>45140337826.9869</v>
          </cell>
          <cell r="I40">
            <v>49503663836.3665</v>
          </cell>
          <cell r="J40">
            <v>54649410478.5226</v>
          </cell>
          <cell r="K40">
            <v>61252415404.686</v>
          </cell>
          <cell r="L40">
            <v>65856924423.9721</v>
          </cell>
          <cell r="M40">
            <v>72048833006.1602</v>
          </cell>
          <cell r="N40">
            <v>79405011124.8208</v>
          </cell>
          <cell r="O40">
            <v>88192257632.3093</v>
          </cell>
          <cell r="P40">
            <v>99606454743.5136</v>
          </cell>
          <cell r="Q40">
            <v>113463848873.624</v>
          </cell>
          <cell r="R40">
            <v>131764343565.643</v>
          </cell>
          <cell r="S40">
            <v>160949188139.059</v>
          </cell>
          <cell r="T40">
            <v>174419757176.563</v>
          </cell>
          <cell r="U40">
            <v>207271612576.065</v>
          </cell>
          <cell r="V40">
            <v>212325176304.654</v>
          </cell>
          <cell r="W40">
            <v>219369542386.254</v>
          </cell>
          <cell r="X40">
            <v>243891124295.715</v>
          </cell>
          <cell r="Y40">
            <v>274776566028.053</v>
          </cell>
          <cell r="Z40">
            <v>307246642755.859</v>
          </cell>
          <cell r="AA40">
            <v>314647807408.608</v>
          </cell>
          <cell r="AB40">
            <v>341866277182.733</v>
          </cell>
          <cell r="AC40">
            <v>356718400123.543</v>
          </cell>
          <cell r="AD40">
            <v>366186012449.652</v>
          </cell>
          <cell r="AE40">
            <v>379006836991.724</v>
          </cell>
          <cell r="AF40">
            <v>433134238310.709</v>
          </cell>
          <cell r="AG40">
            <v>509380027626.554</v>
          </cell>
          <cell r="AH40">
            <v>567211993243.243</v>
          </cell>
          <cell r="AI40">
            <v>596075591360.987</v>
          </cell>
          <cell r="AJ40">
            <v>612527712315.615</v>
          </cell>
          <cell r="AK40">
            <v>594387358318.855</v>
          </cell>
          <cell r="AL40">
            <v>579053561739.4</v>
          </cell>
          <cell r="AM40">
            <v>579944346807.264</v>
          </cell>
          <cell r="AN40">
            <v>605961090061.207</v>
          </cell>
          <cell r="AO40">
            <v>630607994132.747</v>
          </cell>
          <cell r="AP40">
            <v>654986999855.554</v>
          </cell>
          <cell r="AQ40">
            <v>634000000000</v>
          </cell>
          <cell r="AR40">
            <v>678412196271.118</v>
          </cell>
          <cell r="AS40">
            <v>744773415931.587</v>
          </cell>
          <cell r="AT40">
            <v>738981792355.372</v>
          </cell>
          <cell r="AU40">
            <v>760649334098.005</v>
          </cell>
          <cell r="AV40">
            <v>895540646634.787</v>
          </cell>
          <cell r="AW40">
            <v>1026690238278.25</v>
          </cell>
          <cell r="AX40">
            <v>1173108598778.68</v>
          </cell>
          <cell r="AY40">
            <v>1319264809590.97</v>
          </cell>
          <cell r="AZ40">
            <v>1468820407783.26</v>
          </cell>
          <cell r="BA40">
            <v>1552989690721.65</v>
          </cell>
          <cell r="BB40">
            <v>1374625142157.29</v>
          </cell>
          <cell r="BC40">
            <v>1617343367486.26</v>
          </cell>
          <cell r="BD40">
            <v>1793326630174.52</v>
          </cell>
          <cell r="BE40">
            <v>1828366481521.6</v>
          </cell>
          <cell r="BF40">
            <v>1846597421834.98</v>
          </cell>
          <cell r="BG40">
            <v>1805749878439.94</v>
          </cell>
          <cell r="BH40">
            <v>1556508816217.14</v>
          </cell>
          <cell r="BI40">
            <v>1527994741907.43</v>
          </cell>
          <cell r="BJ40">
            <v>1649265644244.09</v>
          </cell>
          <cell r="BK40">
            <v>1725329192783.02</v>
          </cell>
          <cell r="BL40">
            <v>1743725183672.52</v>
          </cell>
          <cell r="BM40">
            <v>1655684730000.19</v>
          </cell>
          <cell r="BN40">
            <v>2007472181464.15</v>
          </cell>
          <cell r="BO40">
            <v>2161483369422.01</v>
          </cell>
        </row>
        <row r="41">
          <cell r="B41" t="str">
            <v>CEB</v>
          </cell>
          <cell r="C41" t="str">
            <v>GDP (current US$)</v>
          </cell>
          <cell r="D41" t="str">
            <v>NY.GDP.MKTP.CD</v>
          </cell>
        </row>
        <row r="41">
          <cell r="AI41">
            <v>271637123369.426</v>
          </cell>
          <cell r="AJ41">
            <v>249770190038.705</v>
          </cell>
          <cell r="AK41">
            <v>256444334950.334</v>
          </cell>
          <cell r="AL41">
            <v>269826665737.783</v>
          </cell>
          <cell r="AM41">
            <v>308020664820.883</v>
          </cell>
          <cell r="AN41">
            <v>393418186688.965</v>
          </cell>
          <cell r="AO41">
            <v>416195415189.189</v>
          </cell>
          <cell r="AP41">
            <v>410169356215.544</v>
          </cell>
          <cell r="AQ41">
            <v>448894516191.064</v>
          </cell>
          <cell r="AR41">
            <v>435065687984.228</v>
          </cell>
          <cell r="AS41">
            <v>428597564395.942</v>
          </cell>
          <cell r="AT41">
            <v>468614167274.24</v>
          </cell>
          <cell r="AU41">
            <v>528074378315.022</v>
          </cell>
          <cell r="AV41">
            <v>634393988542.297</v>
          </cell>
          <cell r="AW41">
            <v>763090451335.703</v>
          </cell>
          <cell r="AX41">
            <v>886072339096.301</v>
          </cell>
          <cell r="AY41">
            <v>1001637213773.61</v>
          </cell>
          <cell r="AZ41">
            <v>1265565727257.36</v>
          </cell>
          <cell r="BA41">
            <v>1530718934020.82</v>
          </cell>
          <cell r="BB41">
            <v>1289853592526.98</v>
          </cell>
          <cell r="BC41">
            <v>1316548010141.42</v>
          </cell>
          <cell r="BD41">
            <v>1454732403908.46</v>
          </cell>
          <cell r="BE41">
            <v>1359052936743.23</v>
          </cell>
          <cell r="BF41">
            <v>1417557275930.7</v>
          </cell>
          <cell r="BG41">
            <v>1463823020682.85</v>
          </cell>
          <cell r="BH41">
            <v>1293623329358.52</v>
          </cell>
          <cell r="BI41">
            <v>1316821592128.16</v>
          </cell>
          <cell r="BJ41">
            <v>1461567745963.7</v>
          </cell>
          <cell r="BK41">
            <v>1649014249607.31</v>
          </cell>
          <cell r="BL41">
            <v>1674815945871.77</v>
          </cell>
          <cell r="BM41">
            <v>1665817489087.96</v>
          </cell>
          <cell r="BN41">
            <v>1908203520080.5</v>
          </cell>
          <cell r="BO41">
            <v>1943576044705.41</v>
          </cell>
        </row>
        <row r="42">
          <cell r="B42" t="str">
            <v>CHE</v>
          </cell>
          <cell r="C42" t="str">
            <v>GDP (current US$)</v>
          </cell>
          <cell r="D42" t="str">
            <v>NY.GDP.MKTP.CD</v>
          </cell>
          <cell r="E42">
            <v>10412232620.5258</v>
          </cell>
          <cell r="F42">
            <v>11713348834.3069</v>
          </cell>
          <cell r="G42">
            <v>12989649694.2812</v>
          </cell>
          <cell r="H42">
            <v>14283872299.0456</v>
          </cell>
          <cell r="I42">
            <v>15833133857.6281</v>
          </cell>
          <cell r="J42">
            <v>16780226225.085</v>
          </cell>
          <cell r="K42">
            <v>18019402373.5388</v>
          </cell>
          <cell r="L42">
            <v>19397044714.0963</v>
          </cell>
          <cell r="M42">
            <v>20712102793.8026</v>
          </cell>
          <cell r="N42">
            <v>22442043274.074</v>
          </cell>
          <cell r="O42">
            <v>24998066773.3821</v>
          </cell>
          <cell r="P42">
            <v>30040171750.6471</v>
          </cell>
          <cell r="Q42">
            <v>36844318854.2403</v>
          </cell>
          <cell r="R42">
            <v>49550006319.5147</v>
          </cell>
          <cell r="S42">
            <v>57103011445.6416</v>
          </cell>
          <cell r="T42">
            <v>65466081819.2384</v>
          </cell>
          <cell r="U42">
            <v>68476524643.943</v>
          </cell>
          <cell r="V42">
            <v>73135771167.048</v>
          </cell>
          <cell r="W42">
            <v>102280472035.794</v>
          </cell>
          <cell r="X42">
            <v>114970094424.731</v>
          </cell>
          <cell r="Y42">
            <v>122557843886.137</v>
          </cell>
          <cell r="Z42">
            <v>112244805518.786</v>
          </cell>
          <cell r="AA42">
            <v>115043365512.486</v>
          </cell>
          <cell r="AB42">
            <v>114634358534.61</v>
          </cell>
          <cell r="AC42">
            <v>109455312167.511</v>
          </cell>
          <cell r="AD42">
            <v>110980314191.527</v>
          </cell>
          <cell r="AE42">
            <v>159089921062.872</v>
          </cell>
          <cell r="AF42">
            <v>199236370037.554</v>
          </cell>
          <cell r="AG42">
            <v>215540625298.982</v>
          </cell>
          <cell r="AH42">
            <v>208105846934.409</v>
          </cell>
          <cell r="AI42">
            <v>265763573999.424</v>
          </cell>
          <cell r="AJ42">
            <v>268901693863.319</v>
          </cell>
          <cell r="AK42">
            <v>279921425828.474</v>
          </cell>
          <cell r="AL42">
            <v>272237527070.926</v>
          </cell>
          <cell r="AM42">
            <v>301375055202.164</v>
          </cell>
          <cell r="AN42">
            <v>352835806342.495</v>
          </cell>
          <cell r="AO42">
            <v>340103959546.926</v>
          </cell>
          <cell r="AP42">
            <v>294788198856.198</v>
          </cell>
          <cell r="AQ42">
            <v>303459014346.806</v>
          </cell>
          <cell r="AR42">
            <v>297873643323.126</v>
          </cell>
          <cell r="AS42">
            <v>279216033870.204</v>
          </cell>
          <cell r="AT42">
            <v>286582672434.226</v>
          </cell>
          <cell r="AU42">
            <v>309301422430.386</v>
          </cell>
          <cell r="AV42">
            <v>362075086507.76</v>
          </cell>
          <cell r="AW42">
            <v>403912891033.374</v>
          </cell>
          <cell r="AX42">
            <v>418284865884.998</v>
          </cell>
          <cell r="AY42">
            <v>441634672196.523</v>
          </cell>
          <cell r="AZ42">
            <v>490740715594.802</v>
          </cell>
          <cell r="BA42">
            <v>567267767519.158</v>
          </cell>
          <cell r="BB42">
            <v>554212916092.271</v>
          </cell>
          <cell r="BC42">
            <v>598851028906.58</v>
          </cell>
          <cell r="BD42">
            <v>715888126682.396</v>
          </cell>
          <cell r="BE42">
            <v>686420221557.99</v>
          </cell>
          <cell r="BF42">
            <v>706234937370.968</v>
          </cell>
          <cell r="BG42">
            <v>726537808338</v>
          </cell>
          <cell r="BH42">
            <v>694118186379.628</v>
          </cell>
          <cell r="BI42">
            <v>687895460902.713</v>
          </cell>
          <cell r="BJ42">
            <v>695200833086.499</v>
          </cell>
          <cell r="BK42">
            <v>725568717468.001</v>
          </cell>
          <cell r="BL42">
            <v>721369112726.724</v>
          </cell>
          <cell r="BM42">
            <v>741999406005.627</v>
          </cell>
          <cell r="BN42">
            <v>813408787222.499</v>
          </cell>
          <cell r="BO42">
            <v>818426550206.45</v>
          </cell>
        </row>
        <row r="43">
          <cell r="B43" t="str">
            <v>CHI</v>
          </cell>
          <cell r="C43" t="str">
            <v>GDP (current US$)</v>
          </cell>
          <cell r="D43" t="str">
            <v>NY.GDP.MKTP.CD</v>
          </cell>
        </row>
        <row r="43">
          <cell r="AQ43">
            <v>5945677376.61477</v>
          </cell>
          <cell r="AR43">
            <v>6262740656.85164</v>
          </cell>
          <cell r="AS43">
            <v>6439703434.71024</v>
          </cell>
          <cell r="AT43">
            <v>6232906290.4851</v>
          </cell>
          <cell r="AU43">
            <v>6663669064.7482</v>
          </cell>
          <cell r="AV43">
            <v>7332244897.95918</v>
          </cell>
          <cell r="AW43">
            <v>8553643354.08275</v>
          </cell>
          <cell r="AX43">
            <v>8827272727.27273</v>
          </cell>
          <cell r="AY43">
            <v>9676172953.08188</v>
          </cell>
          <cell r="AZ43">
            <v>11514605842.3369</v>
          </cell>
        </row>
        <row r="43">
          <cell r="BI43">
            <v>9072059721.02166</v>
          </cell>
          <cell r="BJ43">
            <v>9070980826.69076</v>
          </cell>
          <cell r="BK43">
            <v>9940766574.08511</v>
          </cell>
          <cell r="BL43">
            <v>9921386549.99805</v>
          </cell>
          <cell r="BM43">
            <v>9301349237.2106</v>
          </cell>
          <cell r="BN43">
            <v>11138490591.657</v>
          </cell>
          <cell r="BO43">
            <v>11228317318.7652</v>
          </cell>
        </row>
        <row r="44">
          <cell r="B44" t="str">
            <v>CHL</v>
          </cell>
          <cell r="C44" t="str">
            <v>GDP (current US$)</v>
          </cell>
          <cell r="D44" t="str">
            <v>NY.GDP.MKTP.CD</v>
          </cell>
          <cell r="E44">
            <v>4110000000</v>
          </cell>
          <cell r="F44">
            <v>4829238095.2381</v>
          </cell>
          <cell r="G44">
            <v>5631285444.2344</v>
          </cell>
          <cell r="H44">
            <v>5591307028.36005</v>
          </cell>
          <cell r="I44">
            <v>5964195925.4443</v>
          </cell>
          <cell r="J44">
            <v>6108679125.7523</v>
          </cell>
          <cell r="K44">
            <v>7162633082.31628</v>
          </cell>
          <cell r="L44">
            <v>7057478295.18548</v>
          </cell>
          <cell r="M44">
            <v>7192102966.84119</v>
          </cell>
          <cell r="N44">
            <v>8359596194.01253</v>
          </cell>
          <cell r="O44">
            <v>9144112431.28214</v>
          </cell>
          <cell r="P44">
            <v>10876091407.9777</v>
          </cell>
          <cell r="Q44">
            <v>11833904487.641</v>
          </cell>
          <cell r="R44">
            <v>16826390943.8597</v>
          </cell>
          <cell r="S44">
            <v>16209693232.0782</v>
          </cell>
          <cell r="T44">
            <v>7621570062.17598</v>
          </cell>
          <cell r="U44">
            <v>10338624019.4415</v>
          </cell>
          <cell r="V44">
            <v>13965595122.3247</v>
          </cell>
          <cell r="W44">
            <v>15992038535.2046</v>
          </cell>
          <cell r="X44">
            <v>21806136345.5074</v>
          </cell>
          <cell r="Y44">
            <v>29036709871.7949</v>
          </cell>
          <cell r="Z44">
            <v>34509878043.5897</v>
          </cell>
          <cell r="AA44">
            <v>19529291464.7274</v>
          </cell>
          <cell r="AB44">
            <v>20362016672.278</v>
          </cell>
          <cell r="AC44">
            <v>19671768024.4581</v>
          </cell>
          <cell r="AD44">
            <v>17717662227.8036</v>
          </cell>
          <cell r="AE44">
            <v>18897110625.5242</v>
          </cell>
          <cell r="AF44">
            <v>22250729666.7937</v>
          </cell>
          <cell r="AG44">
            <v>26042571615.5987</v>
          </cell>
          <cell r="AH44">
            <v>29936735491.4427</v>
          </cell>
          <cell r="AI44">
            <v>33137824762.0173</v>
          </cell>
          <cell r="AJ44">
            <v>37846188228.2702</v>
          </cell>
          <cell r="AK44">
            <v>45949608551.8086</v>
          </cell>
          <cell r="AL44">
            <v>49287378599.1612</v>
          </cell>
          <cell r="AM44">
            <v>56998601183.5492</v>
          </cell>
          <cell r="AN44">
            <v>73444831671.0169</v>
          </cell>
          <cell r="AO44">
            <v>78584098982.9097</v>
          </cell>
          <cell r="AP44">
            <v>85741415285.4035</v>
          </cell>
          <cell r="AQ44">
            <v>81990010703.843</v>
          </cell>
          <cell r="AR44">
            <v>75578685735.5219</v>
          </cell>
          <cell r="AS44">
            <v>78339750721.7352</v>
          </cell>
          <cell r="AT44">
            <v>71574739561.4329</v>
          </cell>
          <cell r="AU44">
            <v>70264045939.1322</v>
          </cell>
          <cell r="AV44">
            <v>76492579644.0605</v>
          </cell>
          <cell r="AW44">
            <v>99075985773.176</v>
          </cell>
          <cell r="AX44">
            <v>122294145162.835</v>
          </cell>
          <cell r="AY44">
            <v>153843518171.43</v>
          </cell>
          <cell r="AZ44">
            <v>172491076033.863</v>
          </cell>
          <cell r="BA44">
            <v>179894594475.98</v>
          </cell>
          <cell r="BB44">
            <v>171777900623.177</v>
          </cell>
          <cell r="BC44">
            <v>217051209240.298</v>
          </cell>
          <cell r="BD44">
            <v>251382573885.594</v>
          </cell>
          <cell r="BE44">
            <v>267024782480.28</v>
          </cell>
          <cell r="BF44">
            <v>277395018837.366</v>
          </cell>
          <cell r="BG44">
            <v>259560978231.552</v>
          </cell>
          <cell r="BH44">
            <v>242450355827.827</v>
          </cell>
          <cell r="BI44">
            <v>249344863933.461</v>
          </cell>
          <cell r="BJ44">
            <v>276154259987.103</v>
          </cell>
          <cell r="BK44">
            <v>295857562991.709</v>
          </cell>
          <cell r="BL44">
            <v>278285058719.466</v>
          </cell>
          <cell r="BM44">
            <v>254042159309.311</v>
          </cell>
          <cell r="BN44">
            <v>315515014838.539</v>
          </cell>
          <cell r="BO44">
            <v>302116539409.03</v>
          </cell>
        </row>
        <row r="45">
          <cell r="B45" t="str">
            <v>CHN</v>
          </cell>
          <cell r="C45" t="str">
            <v>GDP (current US$)</v>
          </cell>
          <cell r="D45" t="str">
            <v>NY.GDP.MKTP.CD</v>
          </cell>
          <cell r="E45">
            <v>59716249310.9742</v>
          </cell>
          <cell r="F45">
            <v>50056685957.359</v>
          </cell>
          <cell r="G45">
            <v>47209186415.3555</v>
          </cell>
          <cell r="H45">
            <v>50706614526.1472</v>
          </cell>
          <cell r="I45">
            <v>59708125203.8643</v>
          </cell>
          <cell r="J45">
            <v>70436008642.4251</v>
          </cell>
          <cell r="K45">
            <v>76720005491.8964</v>
          </cell>
          <cell r="L45">
            <v>72881364882.4909</v>
          </cell>
          <cell r="M45">
            <v>70846276051.4727</v>
          </cell>
          <cell r="N45">
            <v>79705614854.7674</v>
          </cell>
          <cell r="O45">
            <v>92602634891.6589</v>
          </cell>
          <cell r="P45">
            <v>99800593790.9886</v>
          </cell>
          <cell r="Q45">
            <v>113689308020.343</v>
          </cell>
          <cell r="R45">
            <v>138543170458.064</v>
          </cell>
          <cell r="S45">
            <v>144188970821.072</v>
          </cell>
          <cell r="T45">
            <v>163429530659.638</v>
          </cell>
          <cell r="U45">
            <v>153939265947.775</v>
          </cell>
          <cell r="V45">
            <v>174935933078.663</v>
          </cell>
          <cell r="W45">
            <v>149540752829.268</v>
          </cell>
          <cell r="X45">
            <v>178280594413.043</v>
          </cell>
          <cell r="Y45">
            <v>191149211575</v>
          </cell>
          <cell r="Z45">
            <v>195866382432.54</v>
          </cell>
          <cell r="AA45">
            <v>205089699858.779</v>
          </cell>
          <cell r="AB45">
            <v>230686747153.257</v>
          </cell>
          <cell r="AC45">
            <v>259946510957.143</v>
          </cell>
          <cell r="AD45">
            <v>309488028132.653</v>
          </cell>
          <cell r="AE45">
            <v>300758100107.246</v>
          </cell>
          <cell r="AF45">
            <v>272972974764.574</v>
          </cell>
          <cell r="AG45">
            <v>312353631207.819</v>
          </cell>
          <cell r="AH45">
            <v>347768051311.741</v>
          </cell>
          <cell r="AI45">
            <v>360857912565.966</v>
          </cell>
          <cell r="AJ45">
            <v>383373318083.624</v>
          </cell>
          <cell r="AK45">
            <v>426915712715.856</v>
          </cell>
          <cell r="AL45">
            <v>444731282435.515</v>
          </cell>
          <cell r="AM45">
            <v>564321854521.013</v>
          </cell>
          <cell r="AN45">
            <v>734484834573.582</v>
          </cell>
          <cell r="AO45">
            <v>863749314718.538</v>
          </cell>
          <cell r="AP45">
            <v>961601980984.623</v>
          </cell>
          <cell r="AQ45">
            <v>1029060747620.65</v>
          </cell>
          <cell r="AR45">
            <v>1094003874937.34</v>
          </cell>
          <cell r="AS45">
            <v>1211331651866.09</v>
          </cell>
          <cell r="AT45">
            <v>1339400897105.11</v>
          </cell>
          <cell r="AU45">
            <v>1470557654799.95</v>
          </cell>
          <cell r="AV45">
            <v>1660280543846.79</v>
          </cell>
          <cell r="AW45">
            <v>1955346768721.39</v>
          </cell>
          <cell r="AX45">
            <v>2285961149879.85</v>
          </cell>
          <cell r="AY45">
            <v>2752118657184.02</v>
          </cell>
          <cell r="AZ45">
            <v>3550327802998.4</v>
          </cell>
          <cell r="BA45">
            <v>4594336785737.67</v>
          </cell>
          <cell r="BB45">
            <v>5101691124285.21</v>
          </cell>
          <cell r="BC45">
            <v>6087191746679.49</v>
          </cell>
          <cell r="BD45">
            <v>7551545703440.75</v>
          </cell>
          <cell r="BE45">
            <v>8532185381680.59</v>
          </cell>
          <cell r="BF45">
            <v>9570471111831.68</v>
          </cell>
          <cell r="BG45">
            <v>10475624944355.2</v>
          </cell>
          <cell r="BH45">
            <v>11061572618578.7</v>
          </cell>
          <cell r="BI45">
            <v>11233313730348.7</v>
          </cell>
          <cell r="BJ45">
            <v>12310491333980.9</v>
          </cell>
          <cell r="BK45">
            <v>13894907857880.6</v>
          </cell>
          <cell r="BL45">
            <v>14279968506271.7</v>
          </cell>
          <cell r="BM45">
            <v>14687744162801</v>
          </cell>
          <cell r="BN45">
            <v>17820459508852.2</v>
          </cell>
          <cell r="BO45">
            <v>17881783387000.9</v>
          </cell>
        </row>
        <row r="46">
          <cell r="B46" t="str">
            <v>CIV</v>
          </cell>
          <cell r="C46" t="str">
            <v>GDP (current US$)</v>
          </cell>
          <cell r="D46" t="str">
            <v>NY.GDP.MKTP.CD</v>
          </cell>
          <cell r="E46">
            <v>546203559.344361</v>
          </cell>
          <cell r="F46">
            <v>618245634.179831</v>
          </cell>
          <cell r="G46">
            <v>645284473.733691</v>
          </cell>
          <cell r="H46">
            <v>761047198.029653</v>
          </cell>
          <cell r="I46">
            <v>921063326.589918</v>
          </cell>
          <cell r="J46">
            <v>919771228.816095</v>
          </cell>
          <cell r="K46">
            <v>1024102880.05862</v>
          </cell>
          <cell r="L46">
            <v>1082922724.87189</v>
          </cell>
          <cell r="M46">
            <v>1281281276.72357</v>
          </cell>
          <cell r="N46">
            <v>1361360293.42665</v>
          </cell>
          <cell r="O46">
            <v>1455482795.40691</v>
          </cell>
          <cell r="P46">
            <v>1584128509.46873</v>
          </cell>
          <cell r="Q46">
            <v>1849400401.64724</v>
          </cell>
          <cell r="R46">
            <v>2508421426.17572</v>
          </cell>
          <cell r="S46">
            <v>3070152309.21903</v>
          </cell>
          <cell r="T46">
            <v>3893839190.26806</v>
          </cell>
          <cell r="U46">
            <v>4662053824.83955</v>
          </cell>
          <cell r="V46">
            <v>6265068189.37782</v>
          </cell>
          <cell r="W46">
            <v>7900526298.31993</v>
          </cell>
          <cell r="X46">
            <v>9142933966.79465</v>
          </cell>
          <cell r="Y46">
            <v>10175617609.0962</v>
          </cell>
          <cell r="Z46">
            <v>8432589942.39434</v>
          </cell>
          <cell r="AA46">
            <v>7567110848.92228</v>
          </cell>
          <cell r="AB46">
            <v>6838184772.52063</v>
          </cell>
          <cell r="AC46">
            <v>6841639246.8996</v>
          </cell>
          <cell r="AD46">
            <v>6977650643.99488</v>
          </cell>
          <cell r="AE46">
            <v>9158302099.57957</v>
          </cell>
          <cell r="AF46">
            <v>10087654464.8168</v>
          </cell>
          <cell r="AG46">
            <v>10255169805.7996</v>
          </cell>
          <cell r="AH46">
            <v>9757410644.6679</v>
          </cell>
          <cell r="AI46">
            <v>10795850582.779</v>
          </cell>
          <cell r="AJ46">
            <v>10492628580.7484</v>
          </cell>
          <cell r="AK46">
            <v>11152971273.9383</v>
          </cell>
          <cell r="AL46">
            <v>11045760288.1206</v>
          </cell>
          <cell r="AM46">
            <v>8313557510.14757</v>
          </cell>
          <cell r="AN46">
            <v>11000146266.5135</v>
          </cell>
          <cell r="AO46">
            <v>18071152830.6101</v>
          </cell>
          <cell r="AP46">
            <v>18047558037.7036</v>
          </cell>
          <cell r="AQ46">
            <v>19619654755.679</v>
          </cell>
          <cell r="AR46">
            <v>18870992455.568</v>
          </cell>
          <cell r="AS46">
            <v>16577533891.8785</v>
          </cell>
          <cell r="AT46">
            <v>16810537043.8407</v>
          </cell>
          <cell r="AU46">
            <v>18054383320.8474</v>
          </cell>
          <cell r="AV46">
            <v>21251754340.4305</v>
          </cell>
          <cell r="AW46">
            <v>23510575681.3686</v>
          </cell>
          <cell r="AX46">
            <v>24036918703.1747</v>
          </cell>
          <cell r="AY46">
            <v>25281413263.3712</v>
          </cell>
          <cell r="AZ46">
            <v>28760090953.3081</v>
          </cell>
          <cell r="BA46">
            <v>34078240293.2559</v>
          </cell>
          <cell r="BB46">
            <v>33886813250.2036</v>
          </cell>
          <cell r="BC46">
            <v>34936307980.063</v>
          </cell>
          <cell r="BD46">
            <v>36693710801.3976</v>
          </cell>
          <cell r="BE46">
            <v>36302302877.2977</v>
          </cell>
          <cell r="BF46">
            <v>42760235484.6093</v>
          </cell>
          <cell r="BG46">
            <v>48843005613.7091</v>
          </cell>
          <cell r="BH46">
            <v>45815005169.2651</v>
          </cell>
          <cell r="BI46">
            <v>48407761036.8238</v>
          </cell>
          <cell r="BJ46">
            <v>52512343996.69</v>
          </cell>
          <cell r="BK46">
            <v>58522477786.6889</v>
          </cell>
          <cell r="BL46">
            <v>60382894697.3557</v>
          </cell>
          <cell r="BM46">
            <v>63027852805.4204</v>
          </cell>
          <cell r="BN46">
            <v>72794636653.7793</v>
          </cell>
          <cell r="BO46">
            <v>70173140101.4315</v>
          </cell>
        </row>
        <row r="47">
          <cell r="B47" t="str">
            <v>CMR</v>
          </cell>
          <cell r="C47" t="str">
            <v>GDP (current US$)</v>
          </cell>
          <cell r="D47" t="str">
            <v>NY.GDP.MKTP.CD</v>
          </cell>
          <cell r="E47">
            <v>614206068.497266</v>
          </cell>
          <cell r="F47">
            <v>652777608.320492</v>
          </cell>
          <cell r="G47">
            <v>694247864.3789</v>
          </cell>
          <cell r="H47">
            <v>718320845.044338</v>
          </cell>
          <cell r="I47">
            <v>776650176.904453</v>
          </cell>
          <cell r="J47">
            <v>814083265.511426</v>
          </cell>
          <cell r="K47">
            <v>851112534.552636</v>
          </cell>
          <cell r="L47">
            <v>936175260.030919</v>
          </cell>
          <cell r="M47">
            <v>1046191217.79942</v>
          </cell>
          <cell r="N47">
            <v>1100551488.62689</v>
          </cell>
          <cell r="O47">
            <v>1151216992.88095</v>
          </cell>
          <cell r="P47">
            <v>1236941394.11447</v>
          </cell>
          <cell r="Q47">
            <v>1498251889.66287</v>
          </cell>
          <cell r="R47">
            <v>1901393361.02282</v>
          </cell>
          <cell r="S47">
            <v>2157415532.54796</v>
          </cell>
          <cell r="T47">
            <v>2857037371.05886</v>
          </cell>
          <cell r="U47">
            <v>2898090001.8562</v>
          </cell>
          <cell r="V47">
            <v>3394664024.05503</v>
          </cell>
          <cell r="W47">
            <v>4662852583.13256</v>
          </cell>
          <cell r="X47">
            <v>5919002982.602</v>
          </cell>
          <cell r="Y47">
            <v>6674569046.6832</v>
          </cell>
          <cell r="Z47">
            <v>6610938616.6643</v>
          </cell>
          <cell r="AA47">
            <v>6611255963.83584</v>
          </cell>
          <cell r="AB47">
            <v>6870200009.90065</v>
          </cell>
          <cell r="AC47">
            <v>7311938026.36713</v>
          </cell>
          <cell r="AD47">
            <v>8544810497.9889</v>
          </cell>
          <cell r="AE47">
            <v>11857056199.0765</v>
          </cell>
          <cell r="AF47">
            <v>13049659981.1373</v>
          </cell>
          <cell r="AG47">
            <v>12236057362.4917</v>
          </cell>
          <cell r="AH47">
            <v>11012566195.0255</v>
          </cell>
          <cell r="AI47">
            <v>12314482627.8454</v>
          </cell>
          <cell r="AJ47">
            <v>11840192296.3893</v>
          </cell>
          <cell r="AK47">
            <v>12071775335.0433</v>
          </cell>
          <cell r="AL47">
            <v>16181814712.5295</v>
          </cell>
          <cell r="AM47">
            <v>8902446252.18372</v>
          </cell>
          <cell r="AN47">
            <v>10864772470.9043</v>
          </cell>
          <cell r="AO47">
            <v>11093538846.4483</v>
          </cell>
          <cell r="AP47">
            <v>10789458432.6416</v>
          </cell>
          <cell r="AQ47">
            <v>11298144990.4104</v>
          </cell>
          <cell r="AR47">
            <v>11565826458.8938</v>
          </cell>
          <cell r="AS47">
            <v>10566579294.5159</v>
          </cell>
          <cell r="AT47">
            <v>10953485345.222</v>
          </cell>
          <cell r="AU47">
            <v>12417251341.6028</v>
          </cell>
          <cell r="AV47">
            <v>15970315030.2397</v>
          </cell>
          <cell r="AW47">
            <v>18826214125.2317</v>
          </cell>
          <cell r="AX47">
            <v>19509852219.8997</v>
          </cell>
          <cell r="AY47">
            <v>20910512979.1277</v>
          </cell>
          <cell r="AZ47">
            <v>23928250409.2212</v>
          </cell>
          <cell r="BA47">
            <v>27715142006.0181</v>
          </cell>
          <cell r="BB47">
            <v>27932970296.8516</v>
          </cell>
          <cell r="BC47">
            <v>27507501808.6377</v>
          </cell>
          <cell r="BD47">
            <v>30630910513.4884</v>
          </cell>
          <cell r="BE47">
            <v>30155062302.4497</v>
          </cell>
          <cell r="BF47">
            <v>33728621190.4164</v>
          </cell>
          <cell r="BG47">
            <v>36386544715.2702</v>
          </cell>
          <cell r="BH47">
            <v>32210233021.4049</v>
          </cell>
          <cell r="BI47">
            <v>33814337040.7817</v>
          </cell>
          <cell r="BJ47">
            <v>36098547058.7851</v>
          </cell>
          <cell r="BK47">
            <v>39955552189.795</v>
          </cell>
          <cell r="BL47">
            <v>39667757527.6578</v>
          </cell>
          <cell r="BM47">
            <v>40773241177.0505</v>
          </cell>
          <cell r="BN47">
            <v>44993521774.066</v>
          </cell>
          <cell r="BO47">
            <v>43644068310.851</v>
          </cell>
        </row>
        <row r="48">
          <cell r="B48" t="str">
            <v>COD</v>
          </cell>
          <cell r="C48" t="str">
            <v>GDP (current US$)</v>
          </cell>
          <cell r="D48" t="str">
            <v>NY.GDP.MKTP.CD</v>
          </cell>
        </row>
        <row r="48">
          <cell r="AK48">
            <v>8850000000</v>
          </cell>
          <cell r="AL48">
            <v>10768000000</v>
          </cell>
          <cell r="AM48">
            <v>5820475672.05427</v>
          </cell>
          <cell r="AN48">
            <v>5643416613.28208</v>
          </cell>
          <cell r="AO48">
            <v>5771456952.1908</v>
          </cell>
          <cell r="AP48">
            <v>6090838693.27145</v>
          </cell>
          <cell r="AQ48">
            <v>6217805820.77104</v>
          </cell>
          <cell r="AR48">
            <v>4711259427.27273</v>
          </cell>
          <cell r="AS48">
            <v>19088046305.7971</v>
          </cell>
          <cell r="AT48">
            <v>7438189100.33333</v>
          </cell>
          <cell r="AU48">
            <v>8728038525.14034</v>
          </cell>
          <cell r="AV48">
            <v>8937567059.87754</v>
          </cell>
          <cell r="AW48">
            <v>10297483481.223</v>
          </cell>
          <cell r="AX48">
            <v>11964484465.9388</v>
          </cell>
          <cell r="AY48">
            <v>14451901696.3878</v>
          </cell>
          <cell r="AZ48">
            <v>16737071816.38</v>
          </cell>
          <cell r="BA48">
            <v>19788515590.1284</v>
          </cell>
          <cell r="BB48">
            <v>18648372553.0921</v>
          </cell>
          <cell r="BC48">
            <v>21565721044.8462</v>
          </cell>
          <cell r="BD48">
            <v>25839749199.3671</v>
          </cell>
          <cell r="BE48">
            <v>29306235285.2597</v>
          </cell>
          <cell r="BF48">
            <v>32679745048.4427</v>
          </cell>
          <cell r="BG48">
            <v>35909040925.9375</v>
          </cell>
          <cell r="BH48">
            <v>37917706497.1793</v>
          </cell>
          <cell r="BI48">
            <v>37134801555.3322</v>
          </cell>
          <cell r="BJ48">
            <v>38019264794.8263</v>
          </cell>
          <cell r="BK48">
            <v>47568210009.8172</v>
          </cell>
          <cell r="BL48">
            <v>51775829877.2088</v>
          </cell>
          <cell r="BM48">
            <v>48716961860.1325</v>
          </cell>
          <cell r="BN48">
            <v>55328482783.5393</v>
          </cell>
          <cell r="BO48">
            <v>65801547619.5974</v>
          </cell>
        </row>
        <row r="49">
          <cell r="B49" t="str">
            <v>COG</v>
          </cell>
          <cell r="C49" t="str">
            <v>GDP (current US$)</v>
          </cell>
          <cell r="D49" t="str">
            <v>NY.GDP.MKTP.CD</v>
          </cell>
          <cell r="E49">
            <v>131731862.783017</v>
          </cell>
          <cell r="F49">
            <v>151675738.926342</v>
          </cell>
          <cell r="G49">
            <v>166521239.650243</v>
          </cell>
          <cell r="H49">
            <v>172233430.657858</v>
          </cell>
          <cell r="I49">
            <v>185693724.905233</v>
          </cell>
          <cell r="J49">
            <v>198318064.028924</v>
          </cell>
          <cell r="K49">
            <v>220613581.972601</v>
          </cell>
          <cell r="L49">
            <v>237397428.13501</v>
          </cell>
          <cell r="M49">
            <v>251247457.765525</v>
          </cell>
          <cell r="N49">
            <v>265040036.417215</v>
          </cell>
          <cell r="O49">
            <v>274960699.885255</v>
          </cell>
          <cell r="P49">
            <v>322128018.955444</v>
          </cell>
          <cell r="Q49">
            <v>410669263.651798</v>
          </cell>
          <cell r="R49">
            <v>541973362.610423</v>
          </cell>
          <cell r="S49">
            <v>585364634.473977</v>
          </cell>
          <cell r="T49">
            <v>767102680.239967</v>
          </cell>
          <cell r="U49">
            <v>754549601.391492</v>
          </cell>
          <cell r="V49">
            <v>765224029.286556</v>
          </cell>
          <cell r="W49">
            <v>878771772.202149</v>
          </cell>
          <cell r="X49">
            <v>1198749667.42923</v>
          </cell>
          <cell r="Y49">
            <v>1705796852.89473</v>
          </cell>
          <cell r="Z49">
            <v>1993512322.62391</v>
          </cell>
          <cell r="AA49">
            <v>2160640564.56041</v>
          </cell>
          <cell r="AB49">
            <v>2097274289.75066</v>
          </cell>
          <cell r="AC49">
            <v>2193581365.34299</v>
          </cell>
          <cell r="AD49">
            <v>2160872540.03175</v>
          </cell>
          <cell r="AE49">
            <v>1849268212.30284</v>
          </cell>
          <cell r="AF49">
            <v>2297753652.34929</v>
          </cell>
          <cell r="AG49">
            <v>2212536311.99319</v>
          </cell>
          <cell r="AH49">
            <v>2389593025.60339</v>
          </cell>
          <cell r="AI49">
            <v>2798746050.11354</v>
          </cell>
          <cell r="AJ49">
            <v>2724853505.80336</v>
          </cell>
          <cell r="AK49">
            <v>2933222703.0334</v>
          </cell>
          <cell r="AL49">
            <v>2684323623.14372</v>
          </cell>
          <cell r="AM49">
            <v>1769365437.78801</v>
          </cell>
          <cell r="AN49">
            <v>2116003867.75536</v>
          </cell>
          <cell r="AO49">
            <v>2540697539.05773</v>
          </cell>
          <cell r="AP49">
            <v>2322719102.6909</v>
          </cell>
          <cell r="AQ49">
            <v>1949481379.21951</v>
          </cell>
          <cell r="AR49">
            <v>2354772960.28296</v>
          </cell>
          <cell r="AS49">
            <v>3227927697.57921</v>
          </cell>
          <cell r="AT49">
            <v>2796704604.03812</v>
          </cell>
          <cell r="AU49">
            <v>3034250923.97726</v>
          </cell>
          <cell r="AV49">
            <v>3503723087.74483</v>
          </cell>
          <cell r="AW49">
            <v>4656974940.12721</v>
          </cell>
          <cell r="AX49">
            <v>6650001680.48544</v>
          </cell>
          <cell r="AY49">
            <v>8072305029.06514</v>
          </cell>
          <cell r="AZ49">
            <v>8782703436.70188</v>
          </cell>
          <cell r="BA49">
            <v>11649857673.4436</v>
          </cell>
          <cell r="BB49">
            <v>9723299915.25312</v>
          </cell>
          <cell r="BC49">
            <v>13148396211.5955</v>
          </cell>
          <cell r="BD49">
            <v>15655383576.6515</v>
          </cell>
          <cell r="BE49">
            <v>17692911296.3044</v>
          </cell>
          <cell r="BF49">
            <v>17958720699.0868</v>
          </cell>
          <cell r="BG49">
            <v>17919321082.5539</v>
          </cell>
          <cell r="BH49">
            <v>12434793867.7228</v>
          </cell>
          <cell r="BI49">
            <v>10931328149.6857</v>
          </cell>
          <cell r="BJ49">
            <v>11834473047.7636</v>
          </cell>
          <cell r="BK49">
            <v>14773900277.9221</v>
          </cell>
          <cell r="BL49">
            <v>13976637328.8474</v>
          </cell>
          <cell r="BM49">
            <v>11468688140.7225</v>
          </cell>
          <cell r="BN49">
            <v>14825690210.0308</v>
          </cell>
          <cell r="BO49">
            <v>15817030156.9459</v>
          </cell>
        </row>
        <row r="50">
          <cell r="B50" t="str">
            <v>COL</v>
          </cell>
          <cell r="C50" t="str">
            <v>GDP (current US$)</v>
          </cell>
          <cell r="D50" t="str">
            <v>NY.GDP.MKTP.CD</v>
          </cell>
          <cell r="E50">
            <v>4031152976.63904</v>
          </cell>
          <cell r="F50">
            <v>4540447761.19403</v>
          </cell>
          <cell r="G50">
            <v>4955538218.81618</v>
          </cell>
          <cell r="H50">
            <v>4836166666.66667</v>
          </cell>
          <cell r="I50">
            <v>5973366666.66667</v>
          </cell>
          <cell r="J50">
            <v>5760761904.7619</v>
          </cell>
          <cell r="K50">
            <v>5428518518.51852</v>
          </cell>
          <cell r="L50">
            <v>5825170438.48704</v>
          </cell>
          <cell r="M50">
            <v>5960212869.12968</v>
          </cell>
          <cell r="N50">
            <v>6450175213.74923</v>
          </cell>
          <cell r="O50">
            <v>7198360460.19887</v>
          </cell>
          <cell r="P50">
            <v>7820380970.53674</v>
          </cell>
          <cell r="Q50">
            <v>8671358732.68486</v>
          </cell>
          <cell r="R50">
            <v>10315760000.3394</v>
          </cell>
          <cell r="S50">
            <v>12370029583.6419</v>
          </cell>
          <cell r="T50">
            <v>13098633901.8673</v>
          </cell>
          <cell r="U50">
            <v>15341403660.4698</v>
          </cell>
          <cell r="V50">
            <v>19470960619.1297</v>
          </cell>
          <cell r="W50">
            <v>23263511958.0509</v>
          </cell>
          <cell r="X50">
            <v>27940411250.2732</v>
          </cell>
          <cell r="Y50">
            <v>33400735644.0481</v>
          </cell>
          <cell r="Z50">
            <v>36388366869.0309</v>
          </cell>
          <cell r="AA50">
            <v>38968039721.748</v>
          </cell>
          <cell r="AB50">
            <v>38729822781.5997</v>
          </cell>
          <cell r="AC50">
            <v>38253120737.9671</v>
          </cell>
          <cell r="AD50">
            <v>34894419443.4881</v>
          </cell>
          <cell r="AE50">
            <v>34942489683.9712</v>
          </cell>
          <cell r="AF50">
            <v>36373307085.0887</v>
          </cell>
          <cell r="AG50">
            <v>39212550050.4223</v>
          </cell>
          <cell r="AH50">
            <v>39540080200.3938</v>
          </cell>
          <cell r="AI50">
            <v>47844090709.9908</v>
          </cell>
          <cell r="AJ50">
            <v>49637993948.8402</v>
          </cell>
          <cell r="AK50">
            <v>58394443377.5416</v>
          </cell>
          <cell r="AL50">
            <v>66474101301.1759</v>
          </cell>
          <cell r="AM50">
            <v>81705497616.5703</v>
          </cell>
          <cell r="AN50">
            <v>92495970511.3951</v>
          </cell>
          <cell r="AO50">
            <v>97153389010.9466</v>
          </cell>
          <cell r="AP50">
            <v>106656492293.614</v>
          </cell>
          <cell r="AQ50">
            <v>98486358581.1639</v>
          </cell>
          <cell r="AR50">
            <v>86278947636.962</v>
          </cell>
          <cell r="AS50">
            <v>99875074951.0278</v>
          </cell>
          <cell r="AT50">
            <v>98200641203.3892</v>
          </cell>
          <cell r="AU50">
            <v>97945812802.8882</v>
          </cell>
          <cell r="AV50">
            <v>94644969157.0987</v>
          </cell>
          <cell r="AW50">
            <v>117092416666.245</v>
          </cell>
          <cell r="AX50">
            <v>145600529605.803</v>
          </cell>
          <cell r="AY50">
            <v>161792958904.864</v>
          </cell>
          <cell r="AZ50">
            <v>206229540926.311</v>
          </cell>
          <cell r="BA50">
            <v>242504150472.931</v>
          </cell>
          <cell r="BB50">
            <v>232468663109.594</v>
          </cell>
          <cell r="BC50">
            <v>286498534094.963</v>
          </cell>
          <cell r="BD50">
            <v>334966134804.887</v>
          </cell>
          <cell r="BE50">
            <v>370691143018.039</v>
          </cell>
          <cell r="BF50">
            <v>382093697077.685</v>
          </cell>
          <cell r="BG50">
            <v>381240864422.406</v>
          </cell>
          <cell r="BH50">
            <v>293492370193.166</v>
          </cell>
          <cell r="BI50">
            <v>282720100286.228</v>
          </cell>
          <cell r="BJ50">
            <v>311866875156.879</v>
          </cell>
          <cell r="BK50">
            <v>334198218098.276</v>
          </cell>
          <cell r="BL50">
            <v>323031701192.84</v>
          </cell>
          <cell r="BM50">
            <v>270348342541.465</v>
          </cell>
          <cell r="BN50">
            <v>318524633225.395</v>
          </cell>
          <cell r="BO50">
            <v>345329875078.512</v>
          </cell>
        </row>
        <row r="51">
          <cell r="B51" t="str">
            <v>COM</v>
          </cell>
          <cell r="C51" t="str">
            <v>GDP (current US$)</v>
          </cell>
          <cell r="D51" t="str">
            <v>NY.GDP.MKTP.CD</v>
          </cell>
        </row>
        <row r="51">
          <cell r="Y51">
            <v>212218261.585643</v>
          </cell>
          <cell r="Z51">
            <v>196349931.540286</v>
          </cell>
          <cell r="AA51">
            <v>184009013.562815</v>
          </cell>
          <cell r="AB51">
            <v>191621954.855332</v>
          </cell>
          <cell r="AC51">
            <v>184697225.637076</v>
          </cell>
          <cell r="AD51">
            <v>196726096.329131</v>
          </cell>
          <cell r="AE51">
            <v>279197721.807577</v>
          </cell>
          <cell r="AF51">
            <v>337525852.647575</v>
          </cell>
          <cell r="AG51">
            <v>356500032.676316</v>
          </cell>
          <cell r="AH51">
            <v>341476768.326033</v>
          </cell>
          <cell r="AI51">
            <v>429622177.724885</v>
          </cell>
          <cell r="AJ51">
            <v>424108769.502231</v>
          </cell>
          <cell r="AK51">
            <v>457388651.500941</v>
          </cell>
          <cell r="AL51">
            <v>452881475.071813</v>
          </cell>
          <cell r="AM51">
            <v>319189184.255639</v>
          </cell>
          <cell r="AN51">
            <v>398461797.009413</v>
          </cell>
          <cell r="AO51">
            <v>396053805.891754</v>
          </cell>
          <cell r="AP51">
            <v>364445600.525492</v>
          </cell>
          <cell r="AQ51">
            <v>370106745.930146</v>
          </cell>
          <cell r="AR51">
            <v>382454989.945311</v>
          </cell>
          <cell r="AS51">
            <v>351136579.648632</v>
          </cell>
          <cell r="AT51">
            <v>378512024.077556</v>
          </cell>
          <cell r="AU51">
            <v>425964681.044378</v>
          </cell>
          <cell r="AV51">
            <v>546885222.713065</v>
          </cell>
          <cell r="AW51">
            <v>633706110.795614</v>
          </cell>
          <cell r="AX51">
            <v>653845169.168576</v>
          </cell>
          <cell r="AY51">
            <v>698431793.872776</v>
          </cell>
          <cell r="AZ51">
            <v>795673152.867077</v>
          </cell>
          <cell r="BA51">
            <v>915659107.965823</v>
          </cell>
          <cell r="BB51">
            <v>905341172.70583</v>
          </cell>
          <cell r="BC51">
            <v>907978730.887844</v>
          </cell>
          <cell r="BD51">
            <v>1023086273.53336</v>
          </cell>
          <cell r="BE51">
            <v>1015843490.82374</v>
          </cell>
          <cell r="BF51">
            <v>1116224106.83728</v>
          </cell>
          <cell r="BG51">
            <v>1149587661.00693</v>
          </cell>
          <cell r="BH51">
            <v>966029600.862227</v>
          </cell>
          <cell r="BI51">
            <v>1012835493.19325</v>
          </cell>
          <cell r="BJ51">
            <v>1077439756.59451</v>
          </cell>
          <cell r="BK51">
            <v>1188797449.38584</v>
          </cell>
          <cell r="BL51">
            <v>1195019531.9011</v>
          </cell>
          <cell r="BM51">
            <v>1225039196.61091</v>
          </cell>
          <cell r="BN51">
            <v>1296089479.91978</v>
          </cell>
          <cell r="BO51">
            <v>1242519407.77603</v>
          </cell>
        </row>
        <row r="52">
          <cell r="B52" t="str">
            <v>CPV</v>
          </cell>
          <cell r="C52" t="str">
            <v>GDP (current US$)</v>
          </cell>
          <cell r="D52" t="str">
            <v>NY.GDP.MKTP.CD</v>
          </cell>
        </row>
        <row r="52">
          <cell r="Y52">
            <v>142246815.345007</v>
          </cell>
          <cell r="Z52">
            <v>139468209.116206</v>
          </cell>
          <cell r="AA52">
            <v>140630678.983478</v>
          </cell>
          <cell r="AB52">
            <v>138476175.620363</v>
          </cell>
          <cell r="AC52">
            <v>132019038.591628</v>
          </cell>
          <cell r="AD52">
            <v>137728204.813735</v>
          </cell>
          <cell r="AE52">
            <v>190651167.559385</v>
          </cell>
          <cell r="AF52">
            <v>235253064.70982</v>
          </cell>
          <cell r="AG52">
            <v>264308140.285149</v>
          </cell>
          <cell r="AH52">
            <v>267448571.414611</v>
          </cell>
          <cell r="AI52">
            <v>306890962.649533</v>
          </cell>
          <cell r="AJ52">
            <v>319827058.592875</v>
          </cell>
          <cell r="AK52">
            <v>357160985.327413</v>
          </cell>
          <cell r="AL52">
            <v>490417389.682569</v>
          </cell>
          <cell r="AM52">
            <v>406580652.330537</v>
          </cell>
          <cell r="AN52">
            <v>487148993.533109</v>
          </cell>
          <cell r="AO52">
            <v>501979269.843942</v>
          </cell>
          <cell r="AP52">
            <v>490608657.924976</v>
          </cell>
          <cell r="AQ52">
            <v>521910560.524868</v>
          </cell>
          <cell r="AR52">
            <v>592416703.058878</v>
          </cell>
          <cell r="AS52">
            <v>539227277.626411</v>
          </cell>
          <cell r="AT52">
            <v>563090490.377368</v>
          </cell>
          <cell r="AU52">
            <v>620507387.466174</v>
          </cell>
          <cell r="AV52">
            <v>813260468.873834</v>
          </cell>
          <cell r="AW52">
            <v>924940011.836897</v>
          </cell>
          <cell r="AX52">
            <v>972241676.907662</v>
          </cell>
          <cell r="AY52">
            <v>1107571457.90614</v>
          </cell>
          <cell r="AZ52">
            <v>1649621738.63689</v>
          </cell>
          <cell r="BA52">
            <v>1959620648.31578</v>
          </cell>
          <cell r="BB52">
            <v>1852334575.17521</v>
          </cell>
          <cell r="BC52">
            <v>1824751467.92957</v>
          </cell>
          <cell r="BD52">
            <v>2046817987.20109</v>
          </cell>
          <cell r="BE52">
            <v>1913081210.41411</v>
          </cell>
          <cell r="BF52">
            <v>2028910915.16446</v>
          </cell>
          <cell r="BG52">
            <v>2041930125.42979</v>
          </cell>
          <cell r="BH52">
            <v>1749857620.35329</v>
          </cell>
          <cell r="BI52">
            <v>1849789985.99572</v>
          </cell>
          <cell r="BJ52">
            <v>1996741539.95088</v>
          </cell>
          <cell r="BK52">
            <v>2205099506.99994</v>
          </cell>
          <cell r="BL52">
            <v>2252177124.32402</v>
          </cell>
          <cell r="BM52">
            <v>1821565613.68613</v>
          </cell>
          <cell r="BN52">
            <v>2051842609.64558</v>
          </cell>
          <cell r="BO52">
            <v>2303738020.15148</v>
          </cell>
        </row>
        <row r="53">
          <cell r="B53" t="str">
            <v>CRI</v>
          </cell>
          <cell r="C53" t="str">
            <v>GDP (current US$)</v>
          </cell>
          <cell r="D53" t="str">
            <v>NY.GDP.MKTP.CD</v>
          </cell>
          <cell r="E53">
            <v>507513829.994855</v>
          </cell>
          <cell r="F53">
            <v>490325181.614275</v>
          </cell>
          <cell r="G53">
            <v>479180824.348506</v>
          </cell>
          <cell r="H53">
            <v>511902136.809973</v>
          </cell>
          <cell r="I53">
            <v>542578367.242598</v>
          </cell>
          <cell r="J53">
            <v>592981162.264151</v>
          </cell>
          <cell r="K53">
            <v>647305630.188679</v>
          </cell>
          <cell r="L53">
            <v>699456618.867925</v>
          </cell>
          <cell r="M53">
            <v>773841494.339623</v>
          </cell>
          <cell r="N53">
            <v>853630203.773585</v>
          </cell>
          <cell r="O53">
            <v>984830158.490566</v>
          </cell>
          <cell r="P53">
            <v>1077147537.52472</v>
          </cell>
          <cell r="Q53">
            <v>1238251695.55388</v>
          </cell>
          <cell r="R53">
            <v>1528925846.25467</v>
          </cell>
          <cell r="S53">
            <v>1666544754.09836</v>
          </cell>
          <cell r="T53">
            <v>1960863465.5776</v>
          </cell>
          <cell r="U53">
            <v>2412555425.90432</v>
          </cell>
          <cell r="V53">
            <v>3072427012.83547</v>
          </cell>
          <cell r="W53">
            <v>3523208809.80163</v>
          </cell>
          <cell r="X53">
            <v>4035519323.22054</v>
          </cell>
          <cell r="Y53">
            <v>4831447001.16686</v>
          </cell>
          <cell r="Z53">
            <v>2623803095.78501</v>
          </cell>
          <cell r="AA53">
            <v>2606623554.56582</v>
          </cell>
          <cell r="AB53">
            <v>3146772630.77263</v>
          </cell>
          <cell r="AC53">
            <v>3660477856.22977</v>
          </cell>
          <cell r="AD53">
            <v>3919203960.39604</v>
          </cell>
          <cell r="AE53">
            <v>4418983870.96774</v>
          </cell>
          <cell r="AF53">
            <v>4532952047.15628</v>
          </cell>
          <cell r="AG53">
            <v>4614629898.40348</v>
          </cell>
          <cell r="AH53">
            <v>5251025767.47627</v>
          </cell>
          <cell r="AI53">
            <v>5711687786.75989</v>
          </cell>
          <cell r="AJ53">
            <v>7196276092.461</v>
          </cell>
          <cell r="AK53">
            <v>8564041916.15275</v>
          </cell>
          <cell r="AL53">
            <v>9582868487.43217</v>
          </cell>
          <cell r="AM53">
            <v>10486787008.0926</v>
          </cell>
          <cell r="AN53">
            <v>11578594259.8675</v>
          </cell>
          <cell r="AO53">
            <v>11678424507.2457</v>
          </cell>
          <cell r="AP53">
            <v>12614602382.2012</v>
          </cell>
          <cell r="AQ53">
            <v>13684255946.5765</v>
          </cell>
          <cell r="AR53">
            <v>14254866281.1537</v>
          </cell>
          <cell r="AS53">
            <v>15013629658.6521</v>
          </cell>
          <cell r="AT53">
            <v>15976174336.9721</v>
          </cell>
          <cell r="AU53">
            <v>16578820687.2881</v>
          </cell>
          <cell r="AV53">
            <v>17271760506.9483</v>
          </cell>
          <cell r="AW53">
            <v>18610594846.2083</v>
          </cell>
          <cell r="AX53">
            <v>20040642476.9817</v>
          </cell>
          <cell r="AY53">
            <v>22715540324.6944</v>
          </cell>
          <cell r="AZ53">
            <v>26884700344.8406</v>
          </cell>
          <cell r="BA53">
            <v>30801744881.9502</v>
          </cell>
          <cell r="BB53">
            <v>30745714312.9905</v>
          </cell>
          <cell r="BC53">
            <v>37658614803.848</v>
          </cell>
          <cell r="BD53">
            <v>42762613699.9524</v>
          </cell>
          <cell r="BE53">
            <v>47231655431.1389</v>
          </cell>
          <cell r="BF53">
            <v>50949668840.8692</v>
          </cell>
          <cell r="BG53">
            <v>52016408951.8225</v>
          </cell>
          <cell r="BH53">
            <v>56441920821.0806</v>
          </cell>
          <cell r="BI53">
            <v>58847019609.6549</v>
          </cell>
          <cell r="BJ53">
            <v>60516044657.2254</v>
          </cell>
          <cell r="BK53">
            <v>62420164991.5374</v>
          </cell>
          <cell r="BL53">
            <v>64417670521.1842</v>
          </cell>
          <cell r="BM53">
            <v>62395610760.3912</v>
          </cell>
          <cell r="BN53">
            <v>64960725734.1965</v>
          </cell>
          <cell r="BO53">
            <v>69243626028.5936</v>
          </cell>
        </row>
        <row r="54">
          <cell r="B54" t="str">
            <v>CSS</v>
          </cell>
          <cell r="C54" t="str">
            <v>GDP (current US$)</v>
          </cell>
          <cell r="D54" t="str">
            <v>NY.GDP.MKTP.CD</v>
          </cell>
          <cell r="E54">
            <v>641539199.966832</v>
          </cell>
          <cell r="F54">
            <v>700032151.39425</v>
          </cell>
          <cell r="G54">
            <v>751070761.914507</v>
          </cell>
          <cell r="H54">
            <v>783055216.424998</v>
          </cell>
          <cell r="I54">
            <v>850013068.403398</v>
          </cell>
          <cell r="J54">
            <v>941955802.170842</v>
          </cell>
          <cell r="K54">
            <v>1060211693.68678</v>
          </cell>
          <cell r="L54">
            <v>1193809346.97422</v>
          </cell>
          <cell r="M54">
            <v>1249827169.49036</v>
          </cell>
          <cell r="N54">
            <v>1408416099.22387</v>
          </cell>
          <cell r="O54">
            <v>1494644823.07131</v>
          </cell>
          <cell r="P54">
            <v>1613957283.8594</v>
          </cell>
          <cell r="Q54">
            <v>1699530410.78988</v>
          </cell>
          <cell r="R54">
            <v>1914714924.0445</v>
          </cell>
          <cell r="S54">
            <v>2188779239.80902</v>
          </cell>
          <cell r="T54">
            <v>2399029470.12838</v>
          </cell>
          <cell r="U54">
            <v>2459992058.31398</v>
          </cell>
          <cell r="V54">
            <v>2810359159.79316</v>
          </cell>
          <cell r="W54">
            <v>3227977419.14554</v>
          </cell>
          <cell r="X54">
            <v>3813512912.08321</v>
          </cell>
          <cell r="Y54">
            <v>4581034657.32829</v>
          </cell>
          <cell r="Z54">
            <v>4920708665.36914</v>
          </cell>
          <cell r="AA54">
            <v>5085934008.82496</v>
          </cell>
          <cell r="AB54">
            <v>5355236378.61786</v>
          </cell>
          <cell r="AC54">
            <v>5855996772.41849</v>
          </cell>
          <cell r="AD54">
            <v>6344026525.30447</v>
          </cell>
          <cell r="AE54">
            <v>6899365003.28472</v>
          </cell>
          <cell r="AF54">
            <v>7446648029.21085</v>
          </cell>
          <cell r="AG54">
            <v>8147437984.70129</v>
          </cell>
          <cell r="AH54">
            <v>8161221667.95916</v>
          </cell>
          <cell r="AI54">
            <v>8504276626.8215</v>
          </cell>
          <cell r="AJ54">
            <v>8637254827.27429</v>
          </cell>
          <cell r="AK54">
            <v>8801288383.80647</v>
          </cell>
          <cell r="AL54">
            <v>9144076192.9595</v>
          </cell>
          <cell r="AM54">
            <v>9839199623.04389</v>
          </cell>
          <cell r="AN54">
            <v>10400848111.3486</v>
          </cell>
          <cell r="AO54">
            <v>11180259450.9357</v>
          </cell>
          <cell r="AP54">
            <v>14335075432.7544</v>
          </cell>
          <cell r="AQ54">
            <v>15597595841.5547</v>
          </cell>
          <cell r="AR54">
            <v>16582093658.3599</v>
          </cell>
          <cell r="AS54">
            <v>17467367619.1113</v>
          </cell>
          <cell r="AT54">
            <v>17638376240.5484</v>
          </cell>
          <cell r="AU54">
            <v>18687788779.5269</v>
          </cell>
          <cell r="AV54">
            <v>19248879362.7334</v>
          </cell>
          <cell r="AW54">
            <v>20281937834.1151</v>
          </cell>
          <cell r="AX54">
            <v>22208371015.0416</v>
          </cell>
          <cell r="AY54">
            <v>25923714993.9059</v>
          </cell>
          <cell r="AZ54">
            <v>28067234199.5014</v>
          </cell>
          <cell r="BA54">
            <v>29396279802.3818</v>
          </cell>
          <cell r="BB54">
            <v>28708191270.5671</v>
          </cell>
          <cell r="BC54">
            <v>29715534449.1747</v>
          </cell>
          <cell r="BD54">
            <v>30344564229.3382</v>
          </cell>
          <cell r="BE54">
            <v>32052386052.2943</v>
          </cell>
          <cell r="BF54">
            <v>32390809157.2923</v>
          </cell>
          <cell r="BG54">
            <v>33462282320.5238</v>
          </cell>
          <cell r="BH54">
            <v>34538256117.6859</v>
          </cell>
          <cell r="BI54">
            <v>33451252507.2663</v>
          </cell>
          <cell r="BJ54">
            <v>34921587493.3397</v>
          </cell>
          <cell r="BK54">
            <v>36225416548.2006</v>
          </cell>
          <cell r="BL54">
            <v>37621010338.3616</v>
          </cell>
          <cell r="BM54">
            <v>31378030000.782</v>
          </cell>
          <cell r="BN54">
            <v>36706592898.6925</v>
          </cell>
          <cell r="BO54">
            <v>48138054138.9849</v>
          </cell>
        </row>
        <row r="55">
          <cell r="B55" t="str">
            <v>CUB</v>
          </cell>
          <cell r="C55" t="str">
            <v>GDP (current US$)</v>
          </cell>
          <cell r="D55" t="str">
            <v>NY.GDP.MKTP.CD</v>
          </cell>
        </row>
        <row r="55">
          <cell r="O55">
            <v>5693005200</v>
          </cell>
          <cell r="P55">
            <v>6914658400</v>
          </cell>
          <cell r="Q55">
            <v>8135150891.92025</v>
          </cell>
          <cell r="R55">
            <v>9987709650.18094</v>
          </cell>
          <cell r="S55">
            <v>11405957317.0732</v>
          </cell>
          <cell r="T55">
            <v>13027415243.9024</v>
          </cell>
          <cell r="U55">
            <v>13789579902.5579</v>
          </cell>
          <cell r="V55">
            <v>14206158674.6988</v>
          </cell>
          <cell r="W55">
            <v>17844705324.6753</v>
          </cell>
          <cell r="X55">
            <v>19584443287.6712</v>
          </cell>
          <cell r="Y55">
            <v>19912889861.1111</v>
          </cell>
          <cell r="Z55">
            <v>20150254096.3855</v>
          </cell>
          <cell r="AA55">
            <v>20953510235.2941</v>
          </cell>
          <cell r="AB55">
            <v>22204940512.2235</v>
          </cell>
          <cell r="AC55">
            <v>24039383608.4235</v>
          </cell>
          <cell r="AD55">
            <v>22920490774.102</v>
          </cell>
          <cell r="AE55">
            <v>24226574634.0293</v>
          </cell>
          <cell r="AF55">
            <v>25213935012.0819</v>
          </cell>
          <cell r="AG55">
            <v>27458999472.2955</v>
          </cell>
          <cell r="AH55">
            <v>27023468665.8977</v>
          </cell>
          <cell r="AI55">
            <v>28645436569.1489</v>
          </cell>
          <cell r="AJ55">
            <v>24316556025.6585</v>
          </cell>
          <cell r="AK55">
            <v>22085858243.2432</v>
          </cell>
          <cell r="AL55">
            <v>22367254864.8649</v>
          </cell>
          <cell r="AM55">
            <v>28448326756.7568</v>
          </cell>
          <cell r="AN55">
            <v>30429803651.2192</v>
          </cell>
          <cell r="AO55">
            <v>25017368700</v>
          </cell>
          <cell r="AP55">
            <v>25365908100</v>
          </cell>
          <cell r="AQ55">
            <v>25736331200</v>
          </cell>
          <cell r="AR55">
            <v>28364615200</v>
          </cell>
          <cell r="AS55">
            <v>30565400000</v>
          </cell>
          <cell r="AT55">
            <v>31682400000</v>
          </cell>
          <cell r="AU55">
            <v>33590500000</v>
          </cell>
          <cell r="AV55">
            <v>35901200000</v>
          </cell>
          <cell r="AW55">
            <v>38203000000</v>
          </cell>
          <cell r="AX55">
            <v>42643836100</v>
          </cell>
          <cell r="AY55">
            <v>48835925925.9259</v>
          </cell>
          <cell r="AZ55">
            <v>54262870370.3704</v>
          </cell>
          <cell r="BA55">
            <v>56302129629.6296</v>
          </cell>
          <cell r="BB55">
            <v>57481481481.4815</v>
          </cell>
          <cell r="BC55">
            <v>59562962962.963</v>
          </cell>
          <cell r="BD55">
            <v>68990000000</v>
          </cell>
          <cell r="BE55">
            <v>73141000000</v>
          </cell>
          <cell r="BF55">
            <v>77148000000</v>
          </cell>
          <cell r="BG55">
            <v>80656100000</v>
          </cell>
          <cell r="BH55">
            <v>87132800000</v>
          </cell>
          <cell r="BI55">
            <v>91370407863.7</v>
          </cell>
          <cell r="BJ55">
            <v>96850649691.7406</v>
          </cell>
          <cell r="BK55">
            <v>100050036096.123</v>
          </cell>
          <cell r="BL55">
            <v>103427600000</v>
          </cell>
          <cell r="BM55">
            <v>107351800000</v>
          </cell>
        </row>
        <row r="56">
          <cell r="B56" t="str">
            <v>CUW</v>
          </cell>
          <cell r="C56" t="str">
            <v>GDP (current US$)</v>
          </cell>
          <cell r="D56" t="str">
            <v>NY.GDP.MKTP.CD</v>
          </cell>
        </row>
        <row r="56">
          <cell r="BD56">
            <v>2930092234.63687</v>
          </cell>
          <cell r="BE56">
            <v>3012836256.98324</v>
          </cell>
          <cell r="BF56">
            <v>3033568603.35196</v>
          </cell>
          <cell r="BG56">
            <v>3059406983.24022</v>
          </cell>
          <cell r="BH56">
            <v>3058779217.87709</v>
          </cell>
          <cell r="BI56">
            <v>3024690167.59777</v>
          </cell>
          <cell r="BJ56">
            <v>3033433240.22346</v>
          </cell>
          <cell r="BK56">
            <v>3046364804.46927</v>
          </cell>
          <cell r="BL56">
            <v>3026124134.07821</v>
          </cell>
          <cell r="BM56">
            <v>2534327597.76536</v>
          </cell>
          <cell r="BN56">
            <v>2739608133.18436</v>
          </cell>
          <cell r="BO56">
            <v>3073840325.43285</v>
          </cell>
        </row>
        <row r="57">
          <cell r="B57" t="str">
            <v>CYM</v>
          </cell>
          <cell r="C57" t="str">
            <v>GDP (current US$)</v>
          </cell>
          <cell r="D57" t="str">
            <v>NY.GDP.MKTP.CD</v>
          </cell>
        </row>
        <row r="57">
          <cell r="AY57">
            <v>4200288282.10157</v>
          </cell>
          <cell r="AZ57">
            <v>4466278030.59167</v>
          </cell>
          <cell r="BA57">
            <v>4585948969.33223</v>
          </cell>
          <cell r="BB57">
            <v>4281714618.03238</v>
          </cell>
          <cell r="BC57">
            <v>4156841163.77763</v>
          </cell>
          <cell r="BD57">
            <v>4186073160.18253</v>
          </cell>
          <cell r="BE57">
            <v>4291004485.56803</v>
          </cell>
          <cell r="BF57">
            <v>4405796081.15984</v>
          </cell>
          <cell r="BG57">
            <v>4562853582.32463</v>
          </cell>
          <cell r="BH57">
            <v>4708167255.28727</v>
          </cell>
          <cell r="BI57">
            <v>4909322200.00212</v>
          </cell>
          <cell r="BJ57">
            <v>5166281293.18715</v>
          </cell>
          <cell r="BK57">
            <v>5530178498.90783</v>
          </cell>
          <cell r="BL57">
            <v>5941896599.57333</v>
          </cell>
          <cell r="BM57">
            <v>5655357984.24218</v>
          </cell>
          <cell r="BN57">
            <v>6060026509.58539</v>
          </cell>
          <cell r="BO57">
            <v>6600844001.53721</v>
          </cell>
        </row>
        <row r="58">
          <cell r="B58" t="str">
            <v>CYP</v>
          </cell>
          <cell r="C58" t="str">
            <v>GDP (current US$)</v>
          </cell>
          <cell r="D58" t="str">
            <v>NY.GDP.MKTP.CD</v>
          </cell>
        </row>
        <row r="58">
          <cell r="T58">
            <v>489914760.682807</v>
          </cell>
          <cell r="U58">
            <v>576090073.715036</v>
          </cell>
          <cell r="V58">
            <v>734887973.975806</v>
          </cell>
          <cell r="W58">
            <v>964026512.197839</v>
          </cell>
          <cell r="X58">
            <v>1288715209.58084</v>
          </cell>
          <cell r="Y58">
            <v>2154311276.94859</v>
          </cell>
          <cell r="Z58">
            <v>2087496373.77964</v>
          </cell>
          <cell r="AA58">
            <v>2159242416.76942</v>
          </cell>
          <cell r="AB58">
            <v>2160364071.19021</v>
          </cell>
          <cell r="AC58">
            <v>2278248953.14058</v>
          </cell>
          <cell r="AD58">
            <v>2430411900.19194</v>
          </cell>
          <cell r="AE58">
            <v>3090734463.27684</v>
          </cell>
          <cell r="AF58">
            <v>3704813885.50548</v>
          </cell>
          <cell r="AG58">
            <v>4278792597.23965</v>
          </cell>
          <cell r="AH58">
            <v>4563482603.5503</v>
          </cell>
          <cell r="AI58">
            <v>5591130217.66965</v>
          </cell>
          <cell r="AJ58">
            <v>5770197348.48485</v>
          </cell>
          <cell r="AK58">
            <v>6912150456.32334</v>
          </cell>
          <cell r="AL58">
            <v>6590291048.29211</v>
          </cell>
          <cell r="AM58">
            <v>7425703928.57143</v>
          </cell>
          <cell r="AN58">
            <v>9933133247.08926</v>
          </cell>
          <cell r="AO58">
            <v>10011918444.1656</v>
          </cell>
          <cell r="AP58">
            <v>9547818700.11403</v>
          </cell>
          <cell r="AQ58">
            <v>10248617647.0588</v>
          </cell>
          <cell r="AR58">
            <v>10497908306.3646</v>
          </cell>
          <cell r="AS58">
            <v>9985844486.33365</v>
          </cell>
          <cell r="AT58">
            <v>10397897085.6102</v>
          </cell>
          <cell r="AU58">
            <v>11420227884.6154</v>
          </cell>
          <cell r="AV58">
            <v>14547325028.3126</v>
          </cell>
          <cell r="AW58">
            <v>17320552500</v>
          </cell>
          <cell r="AX58">
            <v>18433411267.2553</v>
          </cell>
          <cell r="AY58">
            <v>20072786350.5206</v>
          </cell>
          <cell r="AZ58">
            <v>23968764029.5647</v>
          </cell>
          <cell r="BA58">
            <v>27844698989.3072</v>
          </cell>
          <cell r="BB58">
            <v>26048249356.8358</v>
          </cell>
          <cell r="BC58">
            <v>25799940416.2212</v>
          </cell>
          <cell r="BD58">
            <v>27641551807.2994</v>
          </cell>
          <cell r="BE58">
            <v>25047433100.1301</v>
          </cell>
          <cell r="BF58">
            <v>23959708956.3563</v>
          </cell>
          <cell r="BG58">
            <v>23225912184.5047</v>
          </cell>
          <cell r="BH58">
            <v>19909269064.1204</v>
          </cell>
          <cell r="BI58">
            <v>21046452116.3809</v>
          </cell>
          <cell r="BJ58">
            <v>22946583374.7569</v>
          </cell>
          <cell r="BK58">
            <v>25597301190.9231</v>
          </cell>
          <cell r="BL58">
            <v>25947020102.4332</v>
          </cell>
          <cell r="BM58">
            <v>25227189744.9083</v>
          </cell>
          <cell r="BN58">
            <v>29482912835.3642</v>
          </cell>
          <cell r="BO58">
            <v>29250532020.0746</v>
          </cell>
        </row>
        <row r="59">
          <cell r="B59" t="str">
            <v>CZE</v>
          </cell>
          <cell r="C59" t="str">
            <v>GDP (current US$)</v>
          </cell>
          <cell r="D59" t="str">
            <v>NY.GDP.MKTP.CD</v>
          </cell>
        </row>
        <row r="59">
          <cell r="AI59">
            <v>40728950704.6176</v>
          </cell>
          <cell r="AJ59">
            <v>29859921158.8696</v>
          </cell>
          <cell r="AK59">
            <v>34805013229.572</v>
          </cell>
          <cell r="AL59">
            <v>40866748705.1075</v>
          </cell>
          <cell r="AM59">
            <v>47850203856.1751</v>
          </cell>
          <cell r="AN59">
            <v>60147174076.8651</v>
          </cell>
          <cell r="AO59">
            <v>67387788632.9812</v>
          </cell>
          <cell r="AP59">
            <v>62180159376.1239</v>
          </cell>
          <cell r="AQ59">
            <v>66807429711.411</v>
          </cell>
          <cell r="AR59">
            <v>65173130995.2212</v>
          </cell>
          <cell r="AS59">
            <v>61828166496.0941</v>
          </cell>
          <cell r="AT59">
            <v>67808032979.5429</v>
          </cell>
          <cell r="AU59">
            <v>82196001050.7474</v>
          </cell>
          <cell r="AV59">
            <v>100090467581.268</v>
          </cell>
          <cell r="AW59">
            <v>119814434353.575</v>
          </cell>
          <cell r="AX59">
            <v>137143471328.274</v>
          </cell>
          <cell r="AY59">
            <v>156264095664.643</v>
          </cell>
          <cell r="AZ59">
            <v>190183800884.018</v>
          </cell>
          <cell r="BA59">
            <v>236816485762.988</v>
          </cell>
          <cell r="BB59">
            <v>207434296805.33</v>
          </cell>
          <cell r="BC59">
            <v>209069940963.177</v>
          </cell>
          <cell r="BD59">
            <v>229562733398.948</v>
          </cell>
          <cell r="BE59">
            <v>208857719320.649</v>
          </cell>
          <cell r="BF59">
            <v>211685616592.931</v>
          </cell>
          <cell r="BG59">
            <v>209358834156.329</v>
          </cell>
          <cell r="BH59">
            <v>188033050459.881</v>
          </cell>
          <cell r="BI59">
            <v>196272068576.338</v>
          </cell>
          <cell r="BJ59">
            <v>218628940951.675</v>
          </cell>
          <cell r="BK59">
            <v>249000540729.179</v>
          </cell>
          <cell r="BL59">
            <v>252548179964.897</v>
          </cell>
          <cell r="BM59">
            <v>245974558654.043</v>
          </cell>
          <cell r="BN59">
            <v>281791218507.1</v>
          </cell>
          <cell r="BO59">
            <v>290565654835.809</v>
          </cell>
        </row>
        <row r="60">
          <cell r="B60" t="str">
            <v>DEU</v>
          </cell>
          <cell r="C60" t="str">
            <v>GDP (current US$)</v>
          </cell>
          <cell r="D60" t="str">
            <v>NY.GDP.MKTP.CD</v>
          </cell>
          <cell r="E60">
            <v>84310950194.1152</v>
          </cell>
          <cell r="F60">
            <v>96205728657.7269</v>
          </cell>
          <cell r="G60">
            <v>105508875286.241</v>
          </cell>
          <cell r="H60">
            <v>111822811005.912</v>
          </cell>
          <cell r="I60">
            <v>122880200227.839</v>
          </cell>
          <cell r="J60">
            <v>134282707622.241</v>
          </cell>
          <cell r="K60">
            <v>142781158769.18</v>
          </cell>
          <cell r="L60">
            <v>144570993320.91</v>
          </cell>
          <cell r="M60">
            <v>155955906530.699</v>
          </cell>
          <cell r="N60">
            <v>177084689264.145</v>
          </cell>
          <cell r="O60">
            <v>215838448137.658</v>
          </cell>
          <cell r="P60">
            <v>249985055484.303</v>
          </cell>
          <cell r="Q60">
            <v>299801542047.476</v>
          </cell>
          <cell r="R60">
            <v>398374021953.897</v>
          </cell>
          <cell r="S60">
            <v>445303484241.554</v>
          </cell>
          <cell r="T60">
            <v>490636517211.225</v>
          </cell>
          <cell r="U60">
            <v>519754453161.411</v>
          </cell>
          <cell r="V60">
            <v>600498238019.035</v>
          </cell>
          <cell r="W60">
            <v>740469983446.933</v>
          </cell>
          <cell r="X60">
            <v>881345176608.686</v>
          </cell>
          <cell r="Y60">
            <v>950290856466.538</v>
          </cell>
          <cell r="Z60">
            <v>800472055387.278</v>
          </cell>
          <cell r="AA60">
            <v>776576439106.956</v>
          </cell>
          <cell r="AB60">
            <v>770684323247.798</v>
          </cell>
          <cell r="AC60">
            <v>725111123634.115</v>
          </cell>
          <cell r="AD60">
            <v>732534887058.198</v>
          </cell>
          <cell r="AE60">
            <v>1046259374943.71</v>
          </cell>
          <cell r="AF60">
            <v>1298176105549.51</v>
          </cell>
          <cell r="AG60">
            <v>1401233225303.49</v>
          </cell>
          <cell r="AH60">
            <v>1398967436804.33</v>
          </cell>
          <cell r="AI60">
            <v>1771671206875.68</v>
          </cell>
          <cell r="AJ60">
            <v>1868945197407.19</v>
          </cell>
          <cell r="AK60">
            <v>2131571696931.75</v>
          </cell>
          <cell r="AL60">
            <v>2071323790370.28</v>
          </cell>
          <cell r="AM60">
            <v>2205074123177.05</v>
          </cell>
          <cell r="AN60">
            <v>2585792275146.72</v>
          </cell>
          <cell r="AO60">
            <v>2497244606186.64</v>
          </cell>
          <cell r="AP60">
            <v>2211989623279.95</v>
          </cell>
          <cell r="AQ60">
            <v>2238990774702.68</v>
          </cell>
          <cell r="AR60">
            <v>2194945278872.59</v>
          </cell>
          <cell r="AS60">
            <v>1947981991011.77</v>
          </cell>
          <cell r="AT60">
            <v>1945790973803.15</v>
          </cell>
          <cell r="AU60">
            <v>2078484517474.51</v>
          </cell>
          <cell r="AV60">
            <v>2501640388482.35</v>
          </cell>
          <cell r="AW60">
            <v>2814353869359.08</v>
          </cell>
          <cell r="AX60">
            <v>2846864211175.1</v>
          </cell>
          <cell r="AY60">
            <v>2994703642023.53</v>
          </cell>
          <cell r="AZ60">
            <v>3425578382921.58</v>
          </cell>
          <cell r="BA60">
            <v>3745264093617.19</v>
          </cell>
          <cell r="BB60">
            <v>3411261212652.34</v>
          </cell>
          <cell r="BC60">
            <v>3399667820000.01</v>
          </cell>
          <cell r="BD60">
            <v>3749314991050.59</v>
          </cell>
          <cell r="BE60">
            <v>3527143188785.16</v>
          </cell>
          <cell r="BF60">
            <v>3733804649549.03</v>
          </cell>
          <cell r="BG60">
            <v>3889093051023.52</v>
          </cell>
          <cell r="BH60">
            <v>3357585719351.56</v>
          </cell>
          <cell r="BI60">
            <v>3469853463945.53</v>
          </cell>
          <cell r="BJ60">
            <v>3690849152517.65</v>
          </cell>
          <cell r="BK60">
            <v>3974443355019.6</v>
          </cell>
          <cell r="BL60">
            <v>3889177589254.9</v>
          </cell>
          <cell r="BM60">
            <v>3887727161914.41</v>
          </cell>
          <cell r="BN60">
            <v>4278503934689.85</v>
          </cell>
          <cell r="BO60">
            <v>4082469490797.68</v>
          </cell>
        </row>
        <row r="61">
          <cell r="B61" t="str">
            <v>DJI</v>
          </cell>
          <cell r="C61" t="str">
            <v>GDP (current US$)</v>
          </cell>
          <cell r="D61" t="str">
            <v>NY.GDP.MKTP.CD</v>
          </cell>
        </row>
        <row r="61">
          <cell r="AD61">
            <v>340989527.967995</v>
          </cell>
        </row>
        <row r="61">
          <cell r="AF61">
            <v>373371738.286415</v>
          </cell>
          <cell r="AG61">
            <v>395794538.630775</v>
          </cell>
          <cell r="AH61">
            <v>409220087.102818</v>
          </cell>
          <cell r="AI61">
            <v>452328087.282876</v>
          </cell>
          <cell r="AJ61">
            <v>462421998.525779</v>
          </cell>
          <cell r="AK61">
            <v>478058304.871118</v>
          </cell>
          <cell r="AL61">
            <v>466048469.22986</v>
          </cell>
          <cell r="AM61">
            <v>491689220.744875</v>
          </cell>
          <cell r="AN61">
            <v>497723960.589913</v>
          </cell>
          <cell r="AO61">
            <v>494004647.73437</v>
          </cell>
          <cell r="AP61">
            <v>502675542.001227</v>
          </cell>
          <cell r="AQ61">
            <v>514267869.300758</v>
          </cell>
          <cell r="AR61">
            <v>536080148.097299</v>
          </cell>
          <cell r="AS61">
            <v>551230861.856505</v>
          </cell>
          <cell r="AT61">
            <v>572417440.820162</v>
          </cell>
          <cell r="AU61">
            <v>591122039.601398</v>
          </cell>
          <cell r="AV61">
            <v>622044665.515049</v>
          </cell>
          <cell r="AW61">
            <v>666072101.777505</v>
          </cell>
          <cell r="AX61">
            <v>708633194.726566</v>
          </cell>
          <cell r="AY61">
            <v>768873684.032838</v>
          </cell>
          <cell r="AZ61">
            <v>847918929.107984</v>
          </cell>
          <cell r="BA61">
            <v>999105339.267729</v>
          </cell>
          <cell r="BB61">
            <v>1049110684.72493</v>
          </cell>
          <cell r="BC61">
            <v>1128611700.3618</v>
          </cell>
          <cell r="BD61">
            <v>1239144501.77525</v>
          </cell>
          <cell r="BE61">
            <v>1353632941.5207</v>
          </cell>
          <cell r="BF61">
            <v>2042817162.85639</v>
          </cell>
          <cell r="BG61">
            <v>2214679081.25658</v>
          </cell>
          <cell r="BH61">
            <v>2424391785.43897</v>
          </cell>
          <cell r="BI61">
            <v>2604955228.70117</v>
          </cell>
          <cell r="BJ61">
            <v>2762581334.22612</v>
          </cell>
          <cell r="BK61">
            <v>2913466732.12507</v>
          </cell>
          <cell r="BL61">
            <v>3088853638.56832</v>
          </cell>
          <cell r="BM61">
            <v>3185150981.03207</v>
          </cell>
          <cell r="BN61">
            <v>3385825228.86997</v>
          </cell>
          <cell r="BO61">
            <v>3674298479.07676</v>
          </cell>
        </row>
        <row r="62">
          <cell r="B62" t="str">
            <v>DMA</v>
          </cell>
          <cell r="C62" t="str">
            <v>GDP (current US$)</v>
          </cell>
          <cell r="D62" t="str">
            <v>NY.GDP.MKTP.CD</v>
          </cell>
        </row>
        <row r="62">
          <cell r="V62">
            <v>45872947.4074074</v>
          </cell>
          <cell r="W62">
            <v>57130215.5555556</v>
          </cell>
          <cell r="X62">
            <v>55017758.8888889</v>
          </cell>
          <cell r="Y62">
            <v>72804653.3333333</v>
          </cell>
          <cell r="Z62">
            <v>82107391.1111111</v>
          </cell>
          <cell r="AA62">
            <v>89527576.6666667</v>
          </cell>
          <cell r="AB62">
            <v>98665191.4814815</v>
          </cell>
          <cell r="AC62">
            <v>109157070.740741</v>
          </cell>
          <cell r="AD62">
            <v>119491932.962963</v>
          </cell>
          <cell r="AE62">
            <v>135161958.518519</v>
          </cell>
          <cell r="AF62">
            <v>151868754.444444</v>
          </cell>
          <cell r="AG62">
            <v>171106184.074074</v>
          </cell>
          <cell r="AH62">
            <v>185137242.962963</v>
          </cell>
          <cell r="AI62">
            <v>201429629.62963</v>
          </cell>
          <cell r="AJ62">
            <v>219762962.962963</v>
          </cell>
          <cell r="AK62">
            <v>234059259.259259</v>
          </cell>
          <cell r="AL62">
            <v>245525925.925926</v>
          </cell>
          <cell r="AM62">
            <v>264374074.074074</v>
          </cell>
          <cell r="AN62">
            <v>274522222.222222</v>
          </cell>
          <cell r="AO62">
            <v>292285185.185185</v>
          </cell>
          <cell r="AP62">
            <v>302988888.888889</v>
          </cell>
          <cell r="AQ62">
            <v>322411111.111111</v>
          </cell>
          <cell r="AR62">
            <v>331759259.259259</v>
          </cell>
          <cell r="AS62">
            <v>333470370.37037</v>
          </cell>
          <cell r="AT62">
            <v>340203703.703704</v>
          </cell>
          <cell r="AU62">
            <v>333196296.296296</v>
          </cell>
          <cell r="AV62">
            <v>343311111.111111</v>
          </cell>
          <cell r="AW62">
            <v>367200000</v>
          </cell>
          <cell r="AX62">
            <v>364255555.555556</v>
          </cell>
          <cell r="AY62">
            <v>390251851.851852</v>
          </cell>
          <cell r="AZ62">
            <v>421374074.074074</v>
          </cell>
          <cell r="BA62">
            <v>458188888.888889</v>
          </cell>
          <cell r="BB62">
            <v>489074074.074074</v>
          </cell>
          <cell r="BC62">
            <v>493825925.925926</v>
          </cell>
          <cell r="BD62">
            <v>501025925.925926</v>
          </cell>
          <cell r="BE62">
            <v>485996296.296296</v>
          </cell>
          <cell r="BF62">
            <v>498296296.296296</v>
          </cell>
          <cell r="BG62">
            <v>520429629.62963</v>
          </cell>
          <cell r="BH62">
            <v>540737037.037037</v>
          </cell>
          <cell r="BI62">
            <v>576229629.62963</v>
          </cell>
          <cell r="BJ62">
            <v>521551851.851852</v>
          </cell>
          <cell r="BK62">
            <v>554770370.37037</v>
          </cell>
          <cell r="BL62">
            <v>611537037.037037</v>
          </cell>
          <cell r="BM62">
            <v>504214814.814815</v>
          </cell>
          <cell r="BN62">
            <v>555266666.666667</v>
          </cell>
          <cell r="BO62">
            <v>607159259.259259</v>
          </cell>
        </row>
        <row r="63">
          <cell r="B63" t="str">
            <v>DNK</v>
          </cell>
          <cell r="C63" t="str">
            <v>GDP (current US$)</v>
          </cell>
          <cell r="D63" t="str">
            <v>NY.GDP.MKTP.CD</v>
          </cell>
          <cell r="E63">
            <v>6361166312.94752</v>
          </cell>
          <cell r="F63">
            <v>7058360972.41925</v>
          </cell>
          <cell r="G63">
            <v>7953274451.78194</v>
          </cell>
          <cell r="H63">
            <v>8466044671.70327</v>
          </cell>
          <cell r="I63">
            <v>9677400984.90121</v>
          </cell>
          <cell r="J63">
            <v>10870670469.6124</v>
          </cell>
          <cell r="K63">
            <v>11931739858.7046</v>
          </cell>
          <cell r="L63">
            <v>13059064374.6287</v>
          </cell>
          <cell r="M63">
            <v>13505573866.6667</v>
          </cell>
          <cell r="N63">
            <v>15414902266.6667</v>
          </cell>
          <cell r="O63">
            <v>17075457600</v>
          </cell>
          <cell r="P63">
            <v>19085731252.4407</v>
          </cell>
          <cell r="Q63">
            <v>23232379951.9376</v>
          </cell>
          <cell r="R63">
            <v>30730626663.3606</v>
          </cell>
          <cell r="S63">
            <v>34160444798.1099</v>
          </cell>
          <cell r="T63">
            <v>40474406216.2821</v>
          </cell>
          <cell r="U63">
            <v>44575892473.1183</v>
          </cell>
          <cell r="V63">
            <v>49784338519.4563</v>
          </cell>
          <cell r="W63">
            <v>60362931853.6249</v>
          </cell>
          <cell r="X63">
            <v>70366241969.2074</v>
          </cell>
          <cell r="Y63">
            <v>71127528699.9414</v>
          </cell>
          <cell r="Z63">
            <v>61877813965.2413</v>
          </cell>
          <cell r="AA63">
            <v>60412844678.604</v>
          </cell>
          <cell r="AB63">
            <v>60644782176.0525</v>
          </cell>
          <cell r="AC63">
            <v>59105236853.7937</v>
          </cell>
          <cell r="AD63">
            <v>62658568287.3429</v>
          </cell>
          <cell r="AE63">
            <v>88078760103.8191</v>
          </cell>
          <cell r="AF63">
            <v>109414423928.775</v>
          </cell>
          <cell r="AG63">
            <v>115552846616.653</v>
          </cell>
          <cell r="AH63">
            <v>112409222182.704</v>
          </cell>
          <cell r="AI63">
            <v>138247285815.855</v>
          </cell>
          <cell r="AJ63">
            <v>139224688814.195</v>
          </cell>
          <cell r="AK63">
            <v>152915654478.885</v>
          </cell>
          <cell r="AL63">
            <v>143195627014.605</v>
          </cell>
          <cell r="AM63">
            <v>156162386724.523</v>
          </cell>
          <cell r="AN63">
            <v>185006881515.065</v>
          </cell>
          <cell r="AO63">
            <v>187632346387.983</v>
          </cell>
          <cell r="AP63">
            <v>173537647058.824</v>
          </cell>
          <cell r="AQ63">
            <v>176991934992.837</v>
          </cell>
          <cell r="AR63">
            <v>177965188354.692</v>
          </cell>
          <cell r="AS63">
            <v>164158739097.623</v>
          </cell>
          <cell r="AT63">
            <v>164791442543.375</v>
          </cell>
          <cell r="AU63">
            <v>178635163717.431</v>
          </cell>
          <cell r="AV63">
            <v>218096033517.009</v>
          </cell>
          <cell r="AW63">
            <v>251373002954.382</v>
          </cell>
          <cell r="AX63">
            <v>264467336457.17</v>
          </cell>
          <cell r="AY63">
            <v>282884947702.966</v>
          </cell>
          <cell r="AZ63">
            <v>319423424509.066</v>
          </cell>
          <cell r="BA63">
            <v>353361038818.383</v>
          </cell>
          <cell r="BB63">
            <v>321241303699.006</v>
          </cell>
          <cell r="BC63">
            <v>321995279401.502</v>
          </cell>
          <cell r="BD63">
            <v>344003137611.271</v>
          </cell>
          <cell r="BE63">
            <v>327148943812.137</v>
          </cell>
          <cell r="BF63">
            <v>343584391647.927</v>
          </cell>
          <cell r="BG63">
            <v>352993631617.708</v>
          </cell>
          <cell r="BH63">
            <v>302673070846.857</v>
          </cell>
          <cell r="BI63">
            <v>313115929314.339</v>
          </cell>
          <cell r="BJ63">
            <v>332121063806.391</v>
          </cell>
          <cell r="BK63">
            <v>356841216410.068</v>
          </cell>
          <cell r="BL63">
            <v>346498737961.635</v>
          </cell>
          <cell r="BM63">
            <v>354762748338.661</v>
          </cell>
          <cell r="BN63">
            <v>405687998852.691</v>
          </cell>
          <cell r="BO63">
            <v>400167196948.707</v>
          </cell>
        </row>
        <row r="64">
          <cell r="B64" t="str">
            <v>DOM</v>
          </cell>
          <cell r="C64" t="str">
            <v>GDP (current US$)</v>
          </cell>
          <cell r="D64" t="str">
            <v>NY.GDP.MKTP.CD</v>
          </cell>
          <cell r="E64">
            <v>672399700</v>
          </cell>
          <cell r="F64">
            <v>654100200</v>
          </cell>
          <cell r="G64">
            <v>824100000</v>
          </cell>
          <cell r="H64">
            <v>940799900</v>
          </cell>
          <cell r="I64">
            <v>1025599900</v>
          </cell>
          <cell r="J64">
            <v>888100000</v>
          </cell>
          <cell r="K64">
            <v>983900000</v>
          </cell>
          <cell r="L64">
            <v>1034800000</v>
          </cell>
          <cell r="M64">
            <v>1079100000</v>
          </cell>
          <cell r="N64">
            <v>1230500000</v>
          </cell>
          <cell r="O64">
            <v>1485500000</v>
          </cell>
          <cell r="P64">
            <v>1666500000</v>
          </cell>
          <cell r="Q64">
            <v>1987400000</v>
          </cell>
          <cell r="R64">
            <v>2344800000</v>
          </cell>
          <cell r="S64">
            <v>2925700000</v>
          </cell>
          <cell r="T64">
            <v>3599200000</v>
          </cell>
          <cell r="U64">
            <v>3951500000</v>
          </cell>
          <cell r="V64">
            <v>4587100000</v>
          </cell>
          <cell r="W64">
            <v>4734400000</v>
          </cell>
          <cell r="X64">
            <v>5498800000</v>
          </cell>
          <cell r="Y64">
            <v>6761300000</v>
          </cell>
          <cell r="Z64">
            <v>7561300000</v>
          </cell>
          <cell r="AA64">
            <v>8267400000</v>
          </cell>
          <cell r="AB64">
            <v>9220600000</v>
          </cell>
          <cell r="AC64">
            <v>11594000000</v>
          </cell>
          <cell r="AD64">
            <v>5044579979.23285</v>
          </cell>
          <cell r="AE64">
            <v>6122128557.57243</v>
          </cell>
          <cell r="AF64">
            <v>5827050753.25937</v>
          </cell>
          <cell r="AG64">
            <v>5374299981.49698</v>
          </cell>
          <cell r="AH64">
            <v>6686593059.93691</v>
          </cell>
          <cell r="AI64">
            <v>7073675544.79021</v>
          </cell>
          <cell r="AJ64">
            <v>9824483339.94518</v>
          </cell>
          <cell r="AK64">
            <v>11605382504</v>
          </cell>
          <cell r="AL64">
            <v>13081042400</v>
          </cell>
          <cell r="AM64">
            <v>14644734599.4778</v>
          </cell>
          <cell r="AN64">
            <v>16637370839.1608</v>
          </cell>
          <cell r="AO64">
            <v>18241622547.5908</v>
          </cell>
          <cell r="AP64">
            <v>20017450041.3075</v>
          </cell>
          <cell r="AQ64">
            <v>21672215546.7642</v>
          </cell>
          <cell r="AR64">
            <v>22136579396.9218</v>
          </cell>
          <cell r="AS64">
            <v>24305780628.6677</v>
          </cell>
          <cell r="AT64">
            <v>25601823687.5742</v>
          </cell>
          <cell r="AU64">
            <v>27137440786.2562</v>
          </cell>
          <cell r="AV64">
            <v>21403167848.1444</v>
          </cell>
          <cell r="AW64">
            <v>22322387382.494</v>
          </cell>
          <cell r="AX64">
            <v>35777560683.9366</v>
          </cell>
          <cell r="AY64">
            <v>37879830084.2627</v>
          </cell>
          <cell r="AZ64">
            <v>43965458508.5056</v>
          </cell>
          <cell r="BA64">
            <v>48122601530.3324</v>
          </cell>
          <cell r="BB64">
            <v>48261078913.7266</v>
          </cell>
          <cell r="BC64">
            <v>53860187257.9593</v>
          </cell>
          <cell r="BD64">
            <v>58029773599.455</v>
          </cell>
          <cell r="BE64">
            <v>60681535652.5373</v>
          </cell>
          <cell r="BF64">
            <v>62682159338.0354</v>
          </cell>
          <cell r="BG64">
            <v>67179955677.2791</v>
          </cell>
          <cell r="BH64">
            <v>71164826836.5281</v>
          </cell>
          <cell r="BI64">
            <v>75704647877.6559</v>
          </cell>
          <cell r="BJ64">
            <v>79998046305.79</v>
          </cell>
          <cell r="BK64">
            <v>85555390139.118</v>
          </cell>
          <cell r="BL64">
            <v>88941372558.2397</v>
          </cell>
          <cell r="BM64">
            <v>78844656298.1776</v>
          </cell>
          <cell r="BN64">
            <v>94243425938.3647</v>
          </cell>
          <cell r="BO64">
            <v>113537368176.13</v>
          </cell>
        </row>
        <row r="65">
          <cell r="B65" t="str">
            <v>DZA</v>
          </cell>
          <cell r="C65" t="str">
            <v>GDP (current US$)</v>
          </cell>
          <cell r="D65" t="str">
            <v>NY.GDP.MKTP.CD</v>
          </cell>
          <cell r="E65">
            <v>2723615451.30098</v>
          </cell>
          <cell r="F65">
            <v>2434747055.94018</v>
          </cell>
          <cell r="G65">
            <v>2001444543.91885</v>
          </cell>
          <cell r="H65">
            <v>2702982017.63803</v>
          </cell>
          <cell r="I65">
            <v>2909316435.2874</v>
          </cell>
          <cell r="J65">
            <v>3136284306.85469</v>
          </cell>
          <cell r="K65">
            <v>3039859187.45164</v>
          </cell>
          <cell r="L65">
            <v>3370870376.29682</v>
          </cell>
          <cell r="M65">
            <v>3852147026.77302</v>
          </cell>
          <cell r="N65">
            <v>4257253264.08834</v>
          </cell>
          <cell r="O65">
            <v>4863526896.57407</v>
          </cell>
          <cell r="P65">
            <v>5077183093.88968</v>
          </cell>
          <cell r="Q65">
            <v>6766743956.88889</v>
          </cell>
          <cell r="R65">
            <v>8707858912.12481</v>
          </cell>
          <cell r="S65">
            <v>13209871625.9044</v>
          </cell>
          <cell r="T65">
            <v>15557902754.033</v>
          </cell>
          <cell r="U65">
            <v>17728240932.3158</v>
          </cell>
          <cell r="V65">
            <v>20972113684.9558</v>
          </cell>
          <cell r="W65">
            <v>26364491313.4471</v>
          </cell>
          <cell r="X65">
            <v>33243706859.6596</v>
          </cell>
          <cell r="Y65">
            <v>42345829079.2062</v>
          </cell>
          <cell r="Z65">
            <v>44348590460.9288</v>
          </cell>
          <cell r="AA65">
            <v>45207167470.3497</v>
          </cell>
          <cell r="AB65">
            <v>48801369800.3675</v>
          </cell>
          <cell r="AC65">
            <v>53698548293.0745</v>
          </cell>
          <cell r="AD65">
            <v>57937868670.1937</v>
          </cell>
          <cell r="AE65">
            <v>63692007897.3834</v>
          </cell>
          <cell r="AF65">
            <v>66745818375.493</v>
          </cell>
          <cell r="AG65">
            <v>59089396860.4342</v>
          </cell>
          <cell r="AH65">
            <v>55634721572.7343</v>
          </cell>
          <cell r="AI65">
            <v>62048507531.3357</v>
          </cell>
          <cell r="AJ65">
            <v>45715676428.2766</v>
          </cell>
          <cell r="AK65">
            <v>48003133346.9957</v>
          </cell>
          <cell r="AL65">
            <v>49945584452.6506</v>
          </cell>
          <cell r="AM65">
            <v>42543176828.9237</v>
          </cell>
          <cell r="AN65">
            <v>41764291671.7711</v>
          </cell>
          <cell r="AO65">
            <v>46941554225.3581</v>
          </cell>
          <cell r="AP65">
            <v>48177612042.1507</v>
          </cell>
          <cell r="AQ65">
            <v>48187781984.4881</v>
          </cell>
          <cell r="AR65">
            <v>48640671734.9711</v>
          </cell>
          <cell r="AS65">
            <v>54790398570.3282</v>
          </cell>
          <cell r="AT65">
            <v>59413400923.6364</v>
          </cell>
          <cell r="AU65">
            <v>61516103406.1688</v>
          </cell>
          <cell r="AV65">
            <v>73482264190.9245</v>
          </cell>
          <cell r="AW65">
            <v>91913680985.1708</v>
          </cell>
          <cell r="AX65">
            <v>107046618669.707</v>
          </cell>
          <cell r="AY65">
            <v>123084258693.01</v>
          </cell>
          <cell r="AZ65">
            <v>142482739809.849</v>
          </cell>
          <cell r="BA65">
            <v>180383848331.135</v>
          </cell>
          <cell r="BB65">
            <v>150317292079.359</v>
          </cell>
          <cell r="BC65">
            <v>177785053939.531</v>
          </cell>
          <cell r="BD65">
            <v>218331946925.304</v>
          </cell>
          <cell r="BE65">
            <v>227143746075.934</v>
          </cell>
          <cell r="BF65">
            <v>229701430292.157</v>
          </cell>
          <cell r="BG65">
            <v>238942664192.59</v>
          </cell>
          <cell r="BH65">
            <v>187493855609.345</v>
          </cell>
          <cell r="BI65">
            <v>180763839522.151</v>
          </cell>
          <cell r="BJ65">
            <v>189880896903.073</v>
          </cell>
          <cell r="BK65">
            <v>194554483655.528</v>
          </cell>
          <cell r="BL65">
            <v>193459662090.677</v>
          </cell>
          <cell r="BM65">
            <v>164873415325.201</v>
          </cell>
          <cell r="BN65">
            <v>186265418570.697</v>
          </cell>
          <cell r="BO65">
            <v>225560256621.757</v>
          </cell>
        </row>
        <row r="66">
          <cell r="B66" t="str">
            <v>EAP</v>
          </cell>
          <cell r="C66" t="str">
            <v>GDP (current US$)</v>
          </cell>
          <cell r="D66" t="str">
            <v>NY.GDP.MKTP.CD</v>
          </cell>
          <cell r="E66">
            <v>80767959484.0125</v>
          </cell>
          <cell r="F66">
            <v>71153218972.9148</v>
          </cell>
          <cell r="G66">
            <v>64897470661.6991</v>
          </cell>
          <cell r="H66">
            <v>70193946313.2891</v>
          </cell>
          <cell r="I66">
            <v>81084335638.3685</v>
          </cell>
          <cell r="J66">
            <v>94481207864.7343</v>
          </cell>
          <cell r="K66">
            <v>103367734663.502</v>
          </cell>
          <cell r="L66">
            <v>100363074005.618</v>
          </cell>
          <cell r="M66">
            <v>101465070643.538</v>
          </cell>
          <cell r="N66">
            <v>114096748857.191</v>
          </cell>
          <cell r="O66">
            <v>127055929284.596</v>
          </cell>
          <cell r="P66">
            <v>136447378124.727</v>
          </cell>
          <cell r="Q66">
            <v>155365110105.73</v>
          </cell>
          <cell r="R66">
            <v>195434172451.066</v>
          </cell>
          <cell r="S66">
            <v>221490887901.374</v>
          </cell>
          <cell r="T66">
            <v>248567761846.433</v>
          </cell>
          <cell r="U66">
            <v>252736809869.608</v>
          </cell>
          <cell r="V66">
            <v>291299809404.428</v>
          </cell>
          <cell r="W66">
            <v>282730091759.884</v>
          </cell>
          <cell r="X66">
            <v>327361708083.132</v>
          </cell>
          <cell r="Y66">
            <v>377675119002.893</v>
          </cell>
          <cell r="Z66">
            <v>403202261318.04</v>
          </cell>
          <cell r="AA66">
            <v>423460780802.996</v>
          </cell>
          <cell r="AB66">
            <v>443396661438.403</v>
          </cell>
          <cell r="AC66">
            <v>480418794432.828</v>
          </cell>
          <cell r="AD66">
            <v>526023137328.082</v>
          </cell>
          <cell r="AE66">
            <v>524630078253.095</v>
          </cell>
          <cell r="AF66">
            <v>518550542708.188</v>
          </cell>
          <cell r="AG66">
            <v>575590947068.577</v>
          </cell>
          <cell r="AH66">
            <v>622223091638.777</v>
          </cell>
          <cell r="AI66">
            <v>666707196460.857</v>
          </cell>
          <cell r="AJ66">
            <v>723516406265.314</v>
          </cell>
          <cell r="AK66">
            <v>811406235976.499</v>
          </cell>
          <cell r="AL66">
            <v>890618178363.873</v>
          </cell>
          <cell r="AM66">
            <v>1071871019106.17</v>
          </cell>
          <cell r="AN66">
            <v>1322031214501.22</v>
          </cell>
          <cell r="AO66">
            <v>1518329383758.98</v>
          </cell>
          <cell r="AP66">
            <v>1570608551401.31</v>
          </cell>
          <cell r="AQ66">
            <v>1433203272257.92</v>
          </cell>
          <cell r="AR66">
            <v>1577918119910.2</v>
          </cell>
          <cell r="AS66">
            <v>1736143014172.34</v>
          </cell>
          <cell r="AT66">
            <v>1847119549328.77</v>
          </cell>
          <cell r="AU66">
            <v>2044360327928.27</v>
          </cell>
          <cell r="AV66">
            <v>2313862647600.91</v>
          </cell>
          <cell r="AW66">
            <v>2682937085437.41</v>
          </cell>
          <cell r="AX66">
            <v>3107694833176.92</v>
          </cell>
          <cell r="AY66">
            <v>3742774301714.16</v>
          </cell>
          <cell r="AZ66">
            <v>4731773141261.09</v>
          </cell>
          <cell r="BA66">
            <v>5987096399585.56</v>
          </cell>
          <cell r="BB66">
            <v>6491258516157.22</v>
          </cell>
          <cell r="BC66">
            <v>7900541542589.84</v>
          </cell>
          <cell r="BD66">
            <v>9650693739294.8</v>
          </cell>
          <cell r="BE66">
            <v>10759908112898</v>
          </cell>
          <cell r="BF66">
            <v>11870059931822.1</v>
          </cell>
          <cell r="BG66">
            <v>12800187429285.8</v>
          </cell>
          <cell r="BH66">
            <v>13323235973753</v>
          </cell>
          <cell r="BI66">
            <v>13614572556661.5</v>
          </cell>
          <cell r="BJ66">
            <v>14881098135429.5</v>
          </cell>
          <cell r="BK66">
            <v>16640354816152.1</v>
          </cell>
          <cell r="BL66">
            <v>17213215781553.2</v>
          </cell>
          <cell r="BM66">
            <v>17487334631867.3</v>
          </cell>
          <cell r="BN66">
            <v>20840018387172.9</v>
          </cell>
          <cell r="BO66">
            <v>21113809331055.5</v>
          </cell>
        </row>
        <row r="67">
          <cell r="B67" t="str">
            <v>EAR</v>
          </cell>
          <cell r="C67" t="str">
            <v>GDP (current US$)</v>
          </cell>
          <cell r="D67" t="str">
            <v>NY.GDP.MKTP.CD</v>
          </cell>
          <cell r="E67">
            <v>131637078689.923</v>
          </cell>
          <cell r="F67">
            <v>140036716309.145</v>
          </cell>
          <cell r="G67">
            <v>144189887717.611</v>
          </cell>
          <cell r="H67">
            <v>161801029341.015</v>
          </cell>
          <cell r="I67">
            <v>180039001690.823</v>
          </cell>
          <cell r="J67">
            <v>194128792257.131</v>
          </cell>
          <cell r="K67">
            <v>190506904528.273</v>
          </cell>
          <cell r="L67">
            <v>208043838518.908</v>
          </cell>
          <cell r="M67">
            <v>227934693391.487</v>
          </cell>
          <cell r="N67">
            <v>252869271646.281</v>
          </cell>
          <cell r="O67">
            <v>270344193614.773</v>
          </cell>
          <cell r="P67">
            <v>291523901731.415</v>
          </cell>
          <cell r="Q67">
            <v>323860391269.777</v>
          </cell>
          <cell r="R67">
            <v>406590663146.377</v>
          </cell>
          <cell r="S67">
            <v>573053511127.4</v>
          </cell>
          <cell r="T67">
            <v>638390200268.631</v>
          </cell>
          <cell r="U67">
            <v>706472966822.798</v>
          </cell>
          <cell r="V67">
            <v>794025957029.565</v>
          </cell>
          <cell r="W67">
            <v>886440862315.15</v>
          </cell>
          <cell r="X67">
            <v>1081197964877.26</v>
          </cell>
          <cell r="Y67">
            <v>1355426060056.14</v>
          </cell>
          <cell r="Z67">
            <v>1506870589235.81</v>
          </cell>
          <cell r="AA67">
            <v>1425568298567.41</v>
          </cell>
          <cell r="AB67">
            <v>1421935166486.91</v>
          </cell>
          <cell r="AC67">
            <v>1438397582849.1</v>
          </cell>
          <cell r="AD67">
            <v>1436209736449.22</v>
          </cell>
          <cell r="AE67">
            <v>1443301513949.36</v>
          </cell>
          <cell r="AF67">
            <v>1465139232814.86</v>
          </cell>
          <cell r="AG67">
            <v>1548914841300.15</v>
          </cell>
          <cell r="AH67">
            <v>1578344500045.58</v>
          </cell>
          <cell r="AI67">
            <v>1840493287531.61</v>
          </cell>
          <cell r="AJ67">
            <v>1953004021178.34</v>
          </cell>
          <cell r="AK67">
            <v>2145890831865.87</v>
          </cell>
          <cell r="AL67">
            <v>2382383522279.44</v>
          </cell>
          <cell r="AM67">
            <v>2502116964681</v>
          </cell>
          <cell r="AN67">
            <v>2551503564999.77</v>
          </cell>
          <cell r="AO67">
            <v>2767912528836.24</v>
          </cell>
          <cell r="AP67">
            <v>2956209292115.61</v>
          </cell>
          <cell r="AQ67">
            <v>2921452243665.12</v>
          </cell>
          <cell r="AR67">
            <v>3090569978611.82</v>
          </cell>
          <cell r="AS67">
            <v>3377700768682</v>
          </cell>
          <cell r="AT67">
            <v>3351139229137.53</v>
          </cell>
          <cell r="AU67">
            <v>3254999167379.13</v>
          </cell>
          <cell r="AV67">
            <v>3622987599508.75</v>
          </cell>
          <cell r="AW67">
            <v>4210079741319.68</v>
          </cell>
          <cell r="AX67">
            <v>4895873888500.77</v>
          </cell>
          <cell r="AY67">
            <v>5596741342074.53</v>
          </cell>
          <cell r="AZ67">
            <v>6624825302691.11</v>
          </cell>
          <cell r="BA67">
            <v>7460093874185.93</v>
          </cell>
          <cell r="BB67">
            <v>7172729962646.64</v>
          </cell>
          <cell r="BC67">
            <v>8708208712873.16</v>
          </cell>
          <cell r="BD67">
            <v>9813800566552.76</v>
          </cell>
          <cell r="BE67">
            <v>10261753916720.6</v>
          </cell>
          <cell r="BF67">
            <v>10406754465041.8</v>
          </cell>
          <cell r="BG67">
            <v>10766609704140</v>
          </cell>
          <cell r="BH67">
            <v>10237020101449.3</v>
          </cell>
          <cell r="BI67">
            <v>10537028724316.6</v>
          </cell>
          <cell r="BJ67">
            <v>11393447781978.4</v>
          </cell>
          <cell r="BK67">
            <v>11524427704062.7</v>
          </cell>
          <cell r="BL67">
            <v>11767656585558.1</v>
          </cell>
          <cell r="BM67">
            <v>10981013167791.7</v>
          </cell>
          <cell r="BN67">
            <v>12771307369960.5</v>
          </cell>
          <cell r="BO67">
            <v>14131148776107.2</v>
          </cell>
        </row>
        <row r="68">
          <cell r="B68" t="str">
            <v>EAS</v>
          </cell>
          <cell r="C68" t="str">
            <v>GDP (current US$)</v>
          </cell>
          <cell r="D68" t="str">
            <v>NY.GDP.MKTP.CD</v>
          </cell>
          <cell r="E68">
            <v>157148090063.28</v>
          </cell>
          <cell r="F68">
            <v>158408605756.869</v>
          </cell>
          <cell r="G68">
            <v>162135298445.562</v>
          </cell>
          <cell r="H68">
            <v>180955858209.003</v>
          </cell>
          <cell r="I68">
            <v>207767279305.521</v>
          </cell>
          <cell r="J68">
            <v>231258746331.126</v>
          </cell>
          <cell r="K68">
            <v>258764878061.521</v>
          </cell>
          <cell r="L68">
            <v>281221664038.818</v>
          </cell>
          <cell r="M68">
            <v>310695704730.82</v>
          </cell>
          <cell r="N68">
            <v>358268396086.123</v>
          </cell>
          <cell r="O68">
            <v>412631100026.355</v>
          </cell>
          <cell r="P68">
            <v>458546459057.482</v>
          </cell>
          <cell r="Q68">
            <v>570116346638.761</v>
          </cell>
          <cell r="R68">
            <v>751512068909.423</v>
          </cell>
          <cell r="S68">
            <v>865802852262.618</v>
          </cell>
          <cell r="T68">
            <v>947550695384.786</v>
          </cell>
          <cell r="U68">
            <v>1042088860657.03</v>
          </cell>
          <cell r="V68">
            <v>1241833980271.35</v>
          </cell>
          <cell r="W68">
            <v>1569054071388.78</v>
          </cell>
          <cell r="X68">
            <v>1703076893809.22</v>
          </cell>
          <cell r="Y68">
            <v>1840088028690.59</v>
          </cell>
          <cell r="Z68">
            <v>2028262842507.62</v>
          </cell>
          <cell r="AA68">
            <v>1986883138004.24</v>
          </cell>
          <cell r="AB68">
            <v>2115593849127.75</v>
          </cell>
          <cell r="AC68">
            <v>2263578142661.03</v>
          </cell>
          <cell r="AD68">
            <v>2388076785530.8</v>
          </cell>
          <cell r="AE68">
            <v>3123743377430.43</v>
          </cell>
          <cell r="AF68">
            <v>3667481813464.12</v>
          </cell>
          <cell r="AG68">
            <v>4409114816279.76</v>
          </cell>
          <cell r="AH68">
            <v>4590725407020.23</v>
          </cell>
          <cell r="AI68">
            <v>4790950086067.82</v>
          </cell>
          <cell r="AJ68">
            <v>5412827586676.35</v>
          </cell>
          <cell r="AK68">
            <v>5917237193181.68</v>
          </cell>
          <cell r="AL68">
            <v>6619443693296.34</v>
          </cell>
          <cell r="AM68">
            <v>7404385947977.82</v>
          </cell>
          <cell r="AN68">
            <v>8407601716571.46</v>
          </cell>
          <cell r="AO68">
            <v>8101501479612.46</v>
          </cell>
          <cell r="AP68">
            <v>7743809425337.11</v>
          </cell>
          <cell r="AQ68">
            <v>6931723210321.33</v>
          </cell>
          <cell r="AR68">
            <v>7743402600342.68</v>
          </cell>
          <cell r="AS68">
            <v>8377363424939.49</v>
          </cell>
          <cell r="AT68">
            <v>7789513198046.97</v>
          </cell>
          <cell r="AU68">
            <v>7912759253773.6</v>
          </cell>
          <cell r="AV68">
            <v>8702214026618.33</v>
          </cell>
          <cell r="AW68">
            <v>9758440010726.34</v>
          </cell>
          <cell r="AX68">
            <v>10411320781531.8</v>
          </cell>
          <cell r="AY68">
            <v>11034810130882.1</v>
          </cell>
          <cell r="AZ68">
            <v>12331150790689.8</v>
          </cell>
          <cell r="BA68">
            <v>14220148735114.5</v>
          </cell>
          <cell r="BB68">
            <v>14630641103929.1</v>
          </cell>
          <cell r="BC68">
            <v>17078057240005.2</v>
          </cell>
          <cell r="BD68">
            <v>19796933123174.5</v>
          </cell>
          <cell r="BE68">
            <v>21174178691967.8</v>
          </cell>
          <cell r="BF68">
            <v>21411284057214.5</v>
          </cell>
          <cell r="BG68">
            <v>22089701789223.8</v>
          </cell>
          <cell r="BH68">
            <v>21995274219766.7</v>
          </cell>
          <cell r="BI68">
            <v>22776012762509.5</v>
          </cell>
          <cell r="BJ68">
            <v>24329094912610</v>
          </cell>
          <cell r="BK68">
            <v>26487859556590.8</v>
          </cell>
          <cell r="BL68">
            <v>27032494942206.6</v>
          </cell>
          <cell r="BM68">
            <v>27156482410418.4</v>
          </cell>
          <cell r="BN68">
            <v>31148240510250.8</v>
          </cell>
          <cell r="BO68">
            <v>30663750183419.1</v>
          </cell>
        </row>
        <row r="69">
          <cell r="B69" t="str">
            <v>ECA</v>
          </cell>
          <cell r="C69" t="str">
            <v>GDP (current US$)</v>
          </cell>
          <cell r="D69" t="str">
            <v>NY.GDP.MKTP.CD</v>
          </cell>
        </row>
        <row r="69">
          <cell r="AF69">
            <v>231719774992.047</v>
          </cell>
          <cell r="AG69">
            <v>255834060621.47</v>
          </cell>
          <cell r="AH69">
            <v>289097626779.498</v>
          </cell>
          <cell r="AI69">
            <v>346940936294.689</v>
          </cell>
          <cell r="AJ69">
            <v>333725379317.137</v>
          </cell>
          <cell r="AK69">
            <v>323228048625.082</v>
          </cell>
          <cell r="AL69">
            <v>342532323683.724</v>
          </cell>
          <cell r="AM69">
            <v>273360968932.817</v>
          </cell>
          <cell r="AN69">
            <v>306497135631.632</v>
          </cell>
          <cell r="AO69">
            <v>324891746056.126</v>
          </cell>
          <cell r="AP69">
            <v>344755415289.88</v>
          </cell>
          <cell r="AQ69">
            <v>419693866241.018</v>
          </cell>
          <cell r="AR69">
            <v>382648784206.473</v>
          </cell>
          <cell r="AS69">
            <v>390254644017.597</v>
          </cell>
          <cell r="AT69">
            <v>334433492950.211</v>
          </cell>
          <cell r="AU69">
            <v>389028550190.813</v>
          </cell>
          <cell r="AV69">
            <v>495996118252.84</v>
          </cell>
          <cell r="AW69">
            <v>639128690749.53</v>
          </cell>
          <cell r="AX69">
            <v>796047189589.775</v>
          </cell>
          <cell r="AY69">
            <v>925984007321.038</v>
          </cell>
          <cell r="AZ69">
            <v>1165481350733.46</v>
          </cell>
          <cell r="BA69">
            <v>1395064178011.71</v>
          </cell>
          <cell r="BB69">
            <v>1163141205236.09</v>
          </cell>
          <cell r="BC69">
            <v>1377629393492.27</v>
          </cell>
          <cell r="BD69">
            <v>1566799086233.4</v>
          </cell>
          <cell r="BE69">
            <v>1652506728905.02</v>
          </cell>
          <cell r="BF69">
            <v>1802285899175.5</v>
          </cell>
          <cell r="BG69">
            <v>1729714204725.05</v>
          </cell>
          <cell r="BH69">
            <v>1507646946545.93</v>
          </cell>
          <cell r="BI69">
            <v>1447395306947.53</v>
          </cell>
          <cell r="BJ69">
            <v>1485108260761.97</v>
          </cell>
          <cell r="BK69">
            <v>1459981302399.66</v>
          </cell>
          <cell r="BL69">
            <v>1488770219744.96</v>
          </cell>
          <cell r="BM69">
            <v>1428327223229.53</v>
          </cell>
          <cell r="BN69">
            <v>1659440839146.7</v>
          </cell>
          <cell r="BO69">
            <v>1803038234535.2</v>
          </cell>
        </row>
        <row r="70">
          <cell r="B70" t="str">
            <v>ECS</v>
          </cell>
          <cell r="C70" t="str">
            <v>GDP (current US$)</v>
          </cell>
          <cell r="D70" t="str">
            <v>NY.GDP.MKTP.CD</v>
          </cell>
          <cell r="E70">
            <v>426443191069.501</v>
          </cell>
          <cell r="F70">
            <v>469280003585.545</v>
          </cell>
          <cell r="G70">
            <v>513219975664.42</v>
          </cell>
          <cell r="H70">
            <v>561276303595.301</v>
          </cell>
          <cell r="I70">
            <v>620340951902.03</v>
          </cell>
          <cell r="J70">
            <v>676460952680.477</v>
          </cell>
          <cell r="K70">
            <v>731651662103.564</v>
          </cell>
          <cell r="L70">
            <v>777412833292.371</v>
          </cell>
          <cell r="M70">
            <v>818984557494.708</v>
          </cell>
          <cell r="N70">
            <v>908300581591.625</v>
          </cell>
          <cell r="O70">
            <v>1020817804365.85</v>
          </cell>
          <cell r="P70">
            <v>1152009134804.23</v>
          </cell>
          <cell r="Q70">
            <v>1381535065716.95</v>
          </cell>
          <cell r="R70">
            <v>1757663865739.86</v>
          </cell>
          <cell r="S70">
            <v>1986456065661.54</v>
          </cell>
          <cell r="T70">
            <v>2320724910516.46</v>
          </cell>
          <cell r="U70">
            <v>2412984174057.91</v>
          </cell>
          <cell r="V70">
            <v>2729066352656.91</v>
          </cell>
          <cell r="W70">
            <v>3345784139074.54</v>
          </cell>
          <cell r="X70">
            <v>4079020913342.22</v>
          </cell>
          <cell r="Y70">
            <v>4611623534358.83</v>
          </cell>
          <cell r="Z70">
            <v>4108150871076.71</v>
          </cell>
          <cell r="AA70">
            <v>3960025757324.45</v>
          </cell>
          <cell r="AB70">
            <v>3840328209015.85</v>
          </cell>
          <cell r="AC70">
            <v>3691045688253.73</v>
          </cell>
          <cell r="AD70">
            <v>3819244965644.86</v>
          </cell>
          <cell r="AE70">
            <v>5207726640026.54</v>
          </cell>
          <cell r="AF70">
            <v>6431399546947.68</v>
          </cell>
          <cell r="AG70">
            <v>7159610197781.09</v>
          </cell>
          <cell r="AH70">
            <v>7254765277401.91</v>
          </cell>
          <cell r="AI70">
            <v>8868968946763.85</v>
          </cell>
          <cell r="AJ70">
            <v>9137898920510.6</v>
          </cell>
          <cell r="AK70">
            <v>9788830737692.74</v>
          </cell>
          <cell r="AL70">
            <v>9000999813897.17</v>
          </cell>
          <cell r="AM70">
            <v>9411954540738.09</v>
          </cell>
          <cell r="AN70">
            <v>10868921758424.8</v>
          </cell>
          <cell r="AO70">
            <v>11093788613775.7</v>
          </cell>
          <cell r="AP70">
            <v>10521843390122.4</v>
          </cell>
          <cell r="AQ70">
            <v>10794474235063.8</v>
          </cell>
          <cell r="AR70">
            <v>10676207695862.7</v>
          </cell>
          <cell r="AS70">
            <v>10065925069173.9</v>
          </cell>
          <cell r="AT70">
            <v>10168292808351</v>
          </cell>
          <cell r="AU70">
            <v>11134331409101.7</v>
          </cell>
          <cell r="AV70">
            <v>13534598831552.2</v>
          </cell>
          <cell r="AW70">
            <v>15775505005718.8</v>
          </cell>
          <cell r="AX70">
            <v>16780903793743.8</v>
          </cell>
          <cell r="AY70">
            <v>18167737736908.1</v>
          </cell>
          <cell r="AZ70">
            <v>21227702064340.8</v>
          </cell>
          <cell r="BA70">
            <v>23363341474912.2</v>
          </cell>
          <cell r="BB70">
            <v>20545109873740.8</v>
          </cell>
          <cell r="BC70">
            <v>21016513112950.8</v>
          </cell>
          <cell r="BD70">
            <v>23305973325589.8</v>
          </cell>
          <cell r="BE70">
            <v>22453705241187.9</v>
          </cell>
          <cell r="BF70">
            <v>23454990403618.1</v>
          </cell>
          <cell r="BG70">
            <v>23784373303750.2</v>
          </cell>
          <cell r="BH70">
            <v>20481460301210.5</v>
          </cell>
          <cell r="BI70">
            <v>20408605606979.3</v>
          </cell>
          <cell r="BJ70">
            <v>21652842504644.6</v>
          </cell>
          <cell r="BK70">
            <v>23188735732226.2</v>
          </cell>
          <cell r="BL70">
            <v>22908223277507.4</v>
          </cell>
          <cell r="BM70">
            <v>22156549343244.9</v>
          </cell>
          <cell r="BN70">
            <v>25331394418403.8</v>
          </cell>
          <cell r="BO70">
            <v>25389267749916</v>
          </cell>
        </row>
        <row r="71">
          <cell r="B71" t="str">
            <v>ECU</v>
          </cell>
          <cell r="C71" t="str">
            <v>GDP (current US$)</v>
          </cell>
          <cell r="D71" t="str">
            <v>NY.GDP.MKTP.CD</v>
          </cell>
          <cell r="E71">
            <v>2069464936.59762</v>
          </cell>
          <cell r="F71">
            <v>1753850954.83979</v>
          </cell>
          <cell r="G71">
            <v>1518207703.89016</v>
          </cell>
          <cell r="H71">
            <v>1824343870.41393</v>
          </cell>
          <cell r="I71">
            <v>2244146103.18342</v>
          </cell>
          <cell r="J71">
            <v>2387047395.70254</v>
          </cell>
          <cell r="K71">
            <v>2429308638.838</v>
          </cell>
          <cell r="L71">
            <v>2553595172.08743</v>
          </cell>
          <cell r="M71">
            <v>2582179864.15493</v>
          </cell>
          <cell r="N71">
            <v>3112165727.38342</v>
          </cell>
          <cell r="O71">
            <v>2862503139.00358</v>
          </cell>
          <cell r="P71">
            <v>2754219271.03082</v>
          </cell>
          <cell r="Q71">
            <v>3185986087.33583</v>
          </cell>
          <cell r="R71">
            <v>3891754150.23796</v>
          </cell>
          <cell r="S71">
            <v>6599257044.12414</v>
          </cell>
          <cell r="T71">
            <v>7731674472.07212</v>
          </cell>
          <cell r="U71">
            <v>9091921030.17345</v>
          </cell>
          <cell r="V71">
            <v>11026342618.1141</v>
          </cell>
          <cell r="W71">
            <v>11922497876.4828</v>
          </cell>
          <cell r="X71">
            <v>14175160902.0721</v>
          </cell>
          <cell r="Y71">
            <v>17881508242.4481</v>
          </cell>
          <cell r="Z71">
            <v>21810759353.7304</v>
          </cell>
          <cell r="AA71">
            <v>19929846396.4239</v>
          </cell>
          <cell r="AB71">
            <v>17152477036.5005</v>
          </cell>
          <cell r="AC71">
            <v>16912509091.855</v>
          </cell>
          <cell r="AD71">
            <v>17149088413.35</v>
          </cell>
          <cell r="AE71">
            <v>15314138472.3282</v>
          </cell>
          <cell r="AF71">
            <v>13945426859.4657</v>
          </cell>
          <cell r="AG71">
            <v>13051881851.4068</v>
          </cell>
          <cell r="AH71">
            <v>13890823704.5545</v>
          </cell>
          <cell r="AI71">
            <v>15239272611.5809</v>
          </cell>
          <cell r="AJ71">
            <v>16988535267.6338</v>
          </cell>
          <cell r="AK71">
            <v>18094238119.0595</v>
          </cell>
          <cell r="AL71">
            <v>18938717358.6793</v>
          </cell>
          <cell r="AM71">
            <v>22708673336.6683</v>
          </cell>
          <cell r="AN71">
            <v>24432884442.2211</v>
          </cell>
          <cell r="AO71">
            <v>25226393196.5983</v>
          </cell>
          <cell r="AP71">
            <v>28162053026.5133</v>
          </cell>
          <cell r="AQ71">
            <v>27981896948.4742</v>
          </cell>
          <cell r="AR71">
            <v>19645272636.3182</v>
          </cell>
          <cell r="AS71">
            <v>17539454727.3637</v>
          </cell>
          <cell r="AT71">
            <v>23127055000</v>
          </cell>
          <cell r="AU71">
            <v>27054197000</v>
          </cell>
          <cell r="AV71">
            <v>30965208000</v>
          </cell>
          <cell r="AW71">
            <v>35194947000</v>
          </cell>
          <cell r="AX71">
            <v>40278849000</v>
          </cell>
          <cell r="AY71">
            <v>45690762000</v>
          </cell>
          <cell r="AZ71">
            <v>49848725000</v>
          </cell>
          <cell r="BA71">
            <v>61139438000</v>
          </cell>
          <cell r="BB71">
            <v>60094978000</v>
          </cell>
          <cell r="BC71">
            <v>68151329000</v>
          </cell>
          <cell r="BD71">
            <v>78986648000</v>
          </cell>
          <cell r="BE71">
            <v>87735048000</v>
          </cell>
          <cell r="BF71">
            <v>96570334000</v>
          </cell>
          <cell r="BG71">
            <v>102717794000</v>
          </cell>
          <cell r="BH71">
            <v>97209558000</v>
          </cell>
          <cell r="BI71">
            <v>97671433000</v>
          </cell>
          <cell r="BJ71">
            <v>104467486000</v>
          </cell>
          <cell r="BK71">
            <v>107478962000</v>
          </cell>
          <cell r="BL71">
            <v>107595829000</v>
          </cell>
          <cell r="BM71">
            <v>95865472000</v>
          </cell>
          <cell r="BN71">
            <v>107435101000</v>
          </cell>
          <cell r="BO71">
            <v>116586079000</v>
          </cell>
        </row>
        <row r="72">
          <cell r="B72" t="str">
            <v>EGY</v>
          </cell>
          <cell r="C72" t="str">
            <v>GDP (current US$)</v>
          </cell>
          <cell r="D72" t="str">
            <v>NY.GDP.MKTP.CD</v>
          </cell>
        </row>
        <row r="72">
          <cell r="J72">
            <v>4948667540.41066</v>
          </cell>
          <cell r="K72">
            <v>5278005611.91453</v>
          </cell>
          <cell r="L72">
            <v>5605484298.98275</v>
          </cell>
          <cell r="M72">
            <v>5932242990.65421</v>
          </cell>
          <cell r="N72">
            <v>6524455205.81114</v>
          </cell>
          <cell r="O72">
            <v>8042200452.1477</v>
          </cell>
          <cell r="P72">
            <v>8609283346.08518</v>
          </cell>
          <cell r="Q72">
            <v>9299638055.84281</v>
          </cell>
          <cell r="R72">
            <v>10098534613.4411</v>
          </cell>
          <cell r="S72">
            <v>9228963224.60004</v>
          </cell>
          <cell r="T72">
            <v>11632178868.9171</v>
          </cell>
          <cell r="U72">
            <v>13315988083.4161</v>
          </cell>
          <cell r="V72">
            <v>14400806875.9867</v>
          </cell>
          <cell r="W72">
            <v>14811704063.0685</v>
          </cell>
          <cell r="X72">
            <v>18020571428.5714</v>
          </cell>
          <cell r="Y72">
            <v>21669908176.3889</v>
          </cell>
          <cell r="Z72">
            <v>22136081081.0811</v>
          </cell>
          <cell r="AA72">
            <v>27655172413.7931</v>
          </cell>
          <cell r="AB72">
            <v>30966239813.7369</v>
          </cell>
          <cell r="AC72">
            <v>33971188991.6147</v>
          </cell>
          <cell r="AD72">
            <v>39053502251.0732</v>
          </cell>
          <cell r="AE72">
            <v>41253507951.3564</v>
          </cell>
          <cell r="AF72">
            <v>40455616653.5742</v>
          </cell>
          <cell r="AG72">
            <v>34980124929.0176</v>
          </cell>
          <cell r="AH72">
            <v>39756299049.9793</v>
          </cell>
          <cell r="AI72">
            <v>42978914311.3504</v>
          </cell>
          <cell r="AJ72">
            <v>37387836490.5284</v>
          </cell>
          <cell r="AK72">
            <v>41855986519.4235</v>
          </cell>
          <cell r="AL72">
            <v>46578631452.581</v>
          </cell>
          <cell r="AM72">
            <v>51897983392.6453</v>
          </cell>
          <cell r="AN72">
            <v>60159245060.4541</v>
          </cell>
          <cell r="AO72">
            <v>67629716981.1321</v>
          </cell>
          <cell r="AP72">
            <v>78436578171.0914</v>
          </cell>
          <cell r="AQ72">
            <v>84828807556.0803</v>
          </cell>
          <cell r="AR72">
            <v>90710704806.8416</v>
          </cell>
          <cell r="AS72">
            <v>99838543960.0763</v>
          </cell>
          <cell r="AT72">
            <v>96684636118.5984</v>
          </cell>
          <cell r="AU72">
            <v>85146067415.7303</v>
          </cell>
          <cell r="AV72">
            <v>80288461538.4615</v>
          </cell>
          <cell r="AW72">
            <v>78782467532.4675</v>
          </cell>
          <cell r="AX72">
            <v>89600665557.4043</v>
          </cell>
          <cell r="AY72">
            <v>107426086956.522</v>
          </cell>
          <cell r="AZ72">
            <v>130437828371.278</v>
          </cell>
          <cell r="BA72">
            <v>162818181818.182</v>
          </cell>
          <cell r="BB72">
            <v>189147005444.646</v>
          </cell>
          <cell r="BC72">
            <v>218983666061.706</v>
          </cell>
          <cell r="BD72">
            <v>235989672977.625</v>
          </cell>
          <cell r="BE72">
            <v>279116666666.667</v>
          </cell>
          <cell r="BF72">
            <v>288434108527.132</v>
          </cell>
          <cell r="BG72">
            <v>305595408895.265</v>
          </cell>
          <cell r="BH72">
            <v>329366576819.407</v>
          </cell>
          <cell r="BI72">
            <v>332441717791.411</v>
          </cell>
          <cell r="BJ72">
            <v>248362771739.13</v>
          </cell>
          <cell r="BK72">
            <v>262588632526.73</v>
          </cell>
          <cell r="BL72">
            <v>318678815489.749</v>
          </cell>
          <cell r="BM72">
            <v>383817841547.099</v>
          </cell>
          <cell r="BN72">
            <v>424671765455.704</v>
          </cell>
          <cell r="BO72">
            <v>476747720364.742</v>
          </cell>
        </row>
        <row r="73">
          <cell r="B73" t="str">
            <v>EMU</v>
          </cell>
          <cell r="C73" t="str">
            <v>GDP (current US$)</v>
          </cell>
          <cell r="D73" t="str">
            <v>NY.GDP.MKTP.CD</v>
          </cell>
          <cell r="E73">
            <v>251547935974.241</v>
          </cell>
          <cell r="F73">
            <v>280001211512.606</v>
          </cell>
          <cell r="G73">
            <v>309682844045.604</v>
          </cell>
          <cell r="H73">
            <v>340867415041.041</v>
          </cell>
          <cell r="I73">
            <v>377688784742.458</v>
          </cell>
          <cell r="J73">
            <v>412852327100.68</v>
          </cell>
          <cell r="K73">
            <v>446696785788.476</v>
          </cell>
          <cell r="L73">
            <v>474740436968.729</v>
          </cell>
          <cell r="M73">
            <v>510444782330.281</v>
          </cell>
          <cell r="N73">
            <v>570281638775.087</v>
          </cell>
          <cell r="O73">
            <v>645797489611.472</v>
          </cell>
          <cell r="P73">
            <v>731954124032.642</v>
          </cell>
          <cell r="Q73">
            <v>884219495454.534</v>
          </cell>
          <cell r="R73">
            <v>1147887891986.71</v>
          </cell>
          <cell r="S73">
            <v>1301780020040.85</v>
          </cell>
          <cell r="T73">
            <v>1509429668218.72</v>
          </cell>
          <cell r="U73">
            <v>1575250806532.18</v>
          </cell>
          <cell r="V73">
            <v>1791799412675.22</v>
          </cell>
          <cell r="W73">
            <v>2194147266452.84</v>
          </cell>
          <cell r="X73">
            <v>2657918872119.1</v>
          </cell>
          <cell r="Y73">
            <v>2976836154321.74</v>
          </cell>
          <cell r="Z73">
            <v>2587111663021.85</v>
          </cell>
          <cell r="AA73">
            <v>2504826677675.29</v>
          </cell>
          <cell r="AB73">
            <v>2443641157282.63</v>
          </cell>
          <cell r="AC73">
            <v>2343942476961.57</v>
          </cell>
          <cell r="AD73">
            <v>2408039726596.14</v>
          </cell>
          <cell r="AE73">
            <v>3379544973186.51</v>
          </cell>
          <cell r="AF73">
            <v>4180009789415.67</v>
          </cell>
          <cell r="AG73">
            <v>4597153410901.03</v>
          </cell>
          <cell r="AH73">
            <v>4695807002305.46</v>
          </cell>
          <cell r="AI73">
            <v>5909782092743.88</v>
          </cell>
          <cell r="AJ73">
            <v>6130268732320.05</v>
          </cell>
          <cell r="AK73">
            <v>6751656853901.46</v>
          </cell>
          <cell r="AL73">
            <v>6180929627354.03</v>
          </cell>
          <cell r="AM73">
            <v>6528765017707.34</v>
          </cell>
          <cell r="AN73">
            <v>7538490214319.51</v>
          </cell>
          <cell r="AO73">
            <v>7628743159352.41</v>
          </cell>
          <cell r="AP73">
            <v>6976433292194.28</v>
          </cell>
          <cell r="AQ73">
            <v>7175152570560.74</v>
          </cell>
          <cell r="AR73">
            <v>7139949534351.68</v>
          </cell>
          <cell r="AS73">
            <v>6517629739562.02</v>
          </cell>
          <cell r="AT73">
            <v>6619382603491.19</v>
          </cell>
          <cell r="AU73">
            <v>7226691597174.83</v>
          </cell>
          <cell r="AV73">
            <v>8897545940283.21</v>
          </cell>
          <cell r="AW73">
            <v>10202235327777.1</v>
          </cell>
          <cell r="AX73">
            <v>10568560016101.4</v>
          </cell>
          <cell r="AY73">
            <v>11233646616679.6</v>
          </cell>
          <cell r="AZ73">
            <v>12938432027569.6</v>
          </cell>
          <cell r="BA73">
            <v>14226784155767.8</v>
          </cell>
          <cell r="BB73">
            <v>13000703039470.1</v>
          </cell>
          <cell r="BC73">
            <v>12700582110966.2</v>
          </cell>
          <cell r="BD73">
            <v>13700831614329.5</v>
          </cell>
          <cell r="BE73">
            <v>12695678622498.6</v>
          </cell>
          <cell r="BF73">
            <v>13255654454944.7</v>
          </cell>
          <cell r="BG73">
            <v>13570070381398.8</v>
          </cell>
          <cell r="BH73">
            <v>11727106023830.5</v>
          </cell>
          <cell r="BI73">
            <v>12025904489799.8</v>
          </cell>
          <cell r="BJ73">
            <v>12736901061170</v>
          </cell>
          <cell r="BK73">
            <v>13761117139592.9</v>
          </cell>
          <cell r="BL73">
            <v>13481146122147.1</v>
          </cell>
          <cell r="BM73">
            <v>13155164142399.1</v>
          </cell>
          <cell r="BN73">
            <v>14754625131073.3</v>
          </cell>
          <cell r="BO73">
            <v>14224347000135.6</v>
          </cell>
        </row>
        <row r="74">
          <cell r="B74" t="str">
            <v>ERI</v>
          </cell>
          <cell r="C74" t="str">
            <v>GDP (current US$)</v>
          </cell>
          <cell r="D74" t="str">
            <v>NY.GDP.MKTP.CD</v>
          </cell>
        </row>
        <row r="74">
          <cell r="AK74">
            <v>477101651.648376</v>
          </cell>
          <cell r="AL74">
            <v>467872714.755603</v>
          </cell>
          <cell r="AM74">
            <v>531688311.688312</v>
          </cell>
          <cell r="AN74">
            <v>578015625</v>
          </cell>
          <cell r="AO74">
            <v>693535954.190067</v>
          </cell>
          <cell r="AP74">
            <v>686490090.140141</v>
          </cell>
          <cell r="AQ74">
            <v>745523116.900052</v>
          </cell>
          <cell r="AR74">
            <v>688918537.115555</v>
          </cell>
          <cell r="AS74">
            <v>706370815.584416</v>
          </cell>
          <cell r="AT74">
            <v>752371688.743186</v>
          </cell>
          <cell r="AU74">
            <v>729321680.154324</v>
          </cell>
          <cell r="AV74">
            <v>870248267.550163</v>
          </cell>
          <cell r="AW74">
            <v>1109054005.43971</v>
          </cell>
          <cell r="AX74">
            <v>1098424685.66169</v>
          </cell>
          <cell r="AY74">
            <v>1211161879.6748</v>
          </cell>
          <cell r="AZ74">
            <v>1317974491.05691</v>
          </cell>
          <cell r="BA74">
            <v>1380188800</v>
          </cell>
          <cell r="BB74">
            <v>1856695551.21951</v>
          </cell>
          <cell r="BC74">
            <v>1589515447.15447</v>
          </cell>
          <cell r="BD74">
            <v>2065001626.01626</v>
          </cell>
        </row>
        <row r="75">
          <cell r="B75" t="str">
            <v>ESP</v>
          </cell>
          <cell r="C75" t="str">
            <v>GDP (current US$)</v>
          </cell>
          <cell r="D75" t="str">
            <v>NY.GDP.MKTP.CD</v>
          </cell>
          <cell r="E75">
            <v>12433394725.2159</v>
          </cell>
          <cell r="F75">
            <v>14248303793.24</v>
          </cell>
          <cell r="G75">
            <v>16621504913.3918</v>
          </cell>
          <cell r="H75">
            <v>19645746986.0978</v>
          </cell>
          <cell r="I75">
            <v>21982577364.7334</v>
          </cell>
          <cell r="J75">
            <v>25497831759.4923</v>
          </cell>
          <cell r="K75">
            <v>29580564480.0281</v>
          </cell>
          <cell r="L75">
            <v>32594186212.3253</v>
          </cell>
          <cell r="M75">
            <v>32417481064.8806</v>
          </cell>
          <cell r="N75">
            <v>37117200723.9474</v>
          </cell>
          <cell r="O75">
            <v>40992995008.3195</v>
          </cell>
          <cell r="P75">
            <v>46619420359.2814</v>
          </cell>
          <cell r="Q75">
            <v>59132415221.3306</v>
          </cell>
          <cell r="R75">
            <v>78639525985.1513</v>
          </cell>
          <cell r="S75">
            <v>97274006345.5437</v>
          </cell>
          <cell r="T75">
            <v>114777046376.812</v>
          </cell>
          <cell r="U75">
            <v>118507184779.905</v>
          </cell>
          <cell r="V75">
            <v>132449277108.434</v>
          </cell>
          <cell r="W75">
            <v>160599687500</v>
          </cell>
          <cell r="X75">
            <v>214601955875.062</v>
          </cell>
          <cell r="Y75">
            <v>232766822928.754</v>
          </cell>
          <cell r="Z75">
            <v>202807891511.984</v>
          </cell>
          <cell r="AA75">
            <v>195996754505.528</v>
          </cell>
          <cell r="AB75">
            <v>170951185614.849</v>
          </cell>
          <cell r="AC75">
            <v>172102910370.524</v>
          </cell>
          <cell r="AD75">
            <v>180793463796.477</v>
          </cell>
          <cell r="AE75">
            <v>251321075204.942</v>
          </cell>
          <cell r="AF75">
            <v>318747935588.196</v>
          </cell>
          <cell r="AG75">
            <v>376160409941.437</v>
          </cell>
          <cell r="AH75">
            <v>414757056921.996</v>
          </cell>
          <cell r="AI75">
            <v>536558591250.408</v>
          </cell>
          <cell r="AJ75">
            <v>577166174539.632</v>
          </cell>
          <cell r="AK75">
            <v>630916018202.503</v>
          </cell>
          <cell r="AL75">
            <v>525075636030.854</v>
          </cell>
          <cell r="AM75">
            <v>530562634455.347</v>
          </cell>
          <cell r="AN75">
            <v>614609020549.773</v>
          </cell>
          <cell r="AO75">
            <v>642588992512.807</v>
          </cell>
          <cell r="AP75">
            <v>590077272727.273</v>
          </cell>
          <cell r="AQ75">
            <v>619214834614.099</v>
          </cell>
          <cell r="AR75">
            <v>634907542858.302</v>
          </cell>
          <cell r="AS75">
            <v>598363313494.903</v>
          </cell>
          <cell r="AT75">
            <v>627830029412.205</v>
          </cell>
          <cell r="AU75">
            <v>708756677088.629</v>
          </cell>
          <cell r="AV75">
            <v>907491523174.116</v>
          </cell>
          <cell r="AW75">
            <v>1069055675273.75</v>
          </cell>
          <cell r="AX75">
            <v>1153715822717.51</v>
          </cell>
          <cell r="AY75">
            <v>1260398977831.76</v>
          </cell>
          <cell r="AZ75">
            <v>1474002579820</v>
          </cell>
          <cell r="BA75">
            <v>1631863493552.34</v>
          </cell>
          <cell r="BB75">
            <v>1491472923706.64</v>
          </cell>
          <cell r="BC75">
            <v>1422108199783.34</v>
          </cell>
          <cell r="BD75">
            <v>1480710495710.12</v>
          </cell>
          <cell r="BE75">
            <v>1324750738725</v>
          </cell>
          <cell r="BF75">
            <v>1355579535912.55</v>
          </cell>
          <cell r="BG75">
            <v>1371820537888.62</v>
          </cell>
          <cell r="BH75">
            <v>1196156971279.69</v>
          </cell>
          <cell r="BI75">
            <v>1233554967011.68</v>
          </cell>
          <cell r="BJ75">
            <v>1313245330197.65</v>
          </cell>
          <cell r="BK75">
            <v>1421702715218.04</v>
          </cell>
          <cell r="BL75">
            <v>1394320055129.41</v>
          </cell>
          <cell r="BM75">
            <v>1278128867875.49</v>
          </cell>
          <cell r="BN75">
            <v>1445651653604.63</v>
          </cell>
          <cell r="BO75">
            <v>1417800466262.65</v>
          </cell>
        </row>
        <row r="76">
          <cell r="B76" t="str">
            <v>EST</v>
          </cell>
          <cell r="C76" t="str">
            <v>GDP (current US$)</v>
          </cell>
          <cell r="D76" t="str">
            <v>NY.GDP.MKTP.CD</v>
          </cell>
        </row>
        <row r="76">
          <cell r="AL76">
            <v>4013091682.2914</v>
          </cell>
          <cell r="AM76">
            <v>4123011419.74174</v>
          </cell>
          <cell r="AN76">
            <v>4502970889.06373</v>
          </cell>
          <cell r="AO76">
            <v>4786018988.16491</v>
          </cell>
          <cell r="AP76">
            <v>5154420649.23354</v>
          </cell>
          <cell r="AQ76">
            <v>5674080542.88575</v>
          </cell>
          <cell r="AR76">
            <v>5756912265.75809</v>
          </cell>
          <cell r="AS76">
            <v>5686579747.53524</v>
          </cell>
          <cell r="AT76">
            <v>6254649538.98487</v>
          </cell>
          <cell r="AU76">
            <v>7367975887.72723</v>
          </cell>
          <cell r="AV76">
            <v>9874013098.46432</v>
          </cell>
          <cell r="AW76">
            <v>12145911801.2422</v>
          </cell>
          <cell r="AX76">
            <v>14106790200.2239</v>
          </cell>
          <cell r="AY76">
            <v>17022870405.2189</v>
          </cell>
          <cell r="AZ76">
            <v>22449129482.617</v>
          </cell>
          <cell r="BA76">
            <v>24341678628.9732</v>
          </cell>
          <cell r="BB76">
            <v>19633031397.6104</v>
          </cell>
          <cell r="BC76">
            <v>19523477325.6235</v>
          </cell>
          <cell r="BD76">
            <v>23213994093.4631</v>
          </cell>
          <cell r="BE76">
            <v>23019150071.1867</v>
          </cell>
          <cell r="BF76">
            <v>25115753366.1114</v>
          </cell>
          <cell r="BG76">
            <v>26634083965.0987</v>
          </cell>
          <cell r="BH76">
            <v>22890762090.1508</v>
          </cell>
          <cell r="BI76">
            <v>24072829276.7744</v>
          </cell>
          <cell r="BJ76">
            <v>26924385103.0659</v>
          </cell>
          <cell r="BK76">
            <v>30624720196.229</v>
          </cell>
          <cell r="BL76">
            <v>31290453293.545</v>
          </cell>
          <cell r="BM76">
            <v>31330419851.1487</v>
          </cell>
          <cell r="BN76">
            <v>36864792511.6351</v>
          </cell>
          <cell r="BO76">
            <v>37921480881.5429</v>
          </cell>
        </row>
        <row r="77">
          <cell r="B77" t="str">
            <v>ETH</v>
          </cell>
          <cell r="C77" t="str">
            <v>GDP (current US$)</v>
          </cell>
          <cell r="D77" t="str">
            <v>NY.GDP.MKTP.CD</v>
          </cell>
          <cell r="E77">
            <v>1610511693.78543</v>
          </cell>
          <cell r="F77">
            <v>1680859514.11965</v>
          </cell>
          <cell r="G77">
            <v>1747566307.13633</v>
          </cell>
          <cell r="H77">
            <v>1825058827.96558</v>
          </cell>
          <cell r="I77">
            <v>1984129185.46553</v>
          </cell>
          <cell r="J77">
            <v>2159998591.19132</v>
          </cell>
          <cell r="K77">
            <v>2324466416.1146</v>
          </cell>
          <cell r="L77">
            <v>2461762002.75775</v>
          </cell>
          <cell r="M77">
            <v>2619948864.86506</v>
          </cell>
          <cell r="N77">
            <v>2768987371.88775</v>
          </cell>
          <cell r="O77">
            <v>3045354454.77066</v>
          </cell>
          <cell r="P77">
            <v>3224280834.87075</v>
          </cell>
          <cell r="Q77">
            <v>3520252938.32165</v>
          </cell>
          <cell r="R77">
            <v>4070570549.89297</v>
          </cell>
          <cell r="S77">
            <v>4577209966.3327</v>
          </cell>
          <cell r="T77">
            <v>4577047854.2871</v>
          </cell>
          <cell r="U77">
            <v>4943806093.46396</v>
          </cell>
          <cell r="V77">
            <v>5651840584.64903</v>
          </cell>
          <cell r="W77">
            <v>6014961434.80261</v>
          </cell>
          <cell r="X77">
            <v>6586048398.12812</v>
          </cell>
          <cell r="Y77">
            <v>7012585454.12203</v>
          </cell>
          <cell r="Z77">
            <v>7507663566.42971</v>
          </cell>
          <cell r="AA77">
            <v>7899988840.67729</v>
          </cell>
          <cell r="AB77">
            <v>8781664426.87024</v>
          </cell>
          <cell r="AC77">
            <v>8298309580.50903</v>
          </cell>
          <cell r="AD77">
            <v>9717392686.7328</v>
          </cell>
          <cell r="AE77">
            <v>10094328897.8588</v>
          </cell>
          <cell r="AF77">
            <v>10790001557.8672</v>
          </cell>
          <cell r="AG77">
            <v>11181119717.6458</v>
          </cell>
          <cell r="AH77">
            <v>11762932007.237</v>
          </cell>
          <cell r="AI77">
            <v>12478943894.9315</v>
          </cell>
          <cell r="AJ77">
            <v>13799799323.6715</v>
          </cell>
          <cell r="AK77">
            <v>10754799036.5745</v>
          </cell>
          <cell r="AL77">
            <v>9051043870.12197</v>
          </cell>
          <cell r="AM77">
            <v>7100806753.92942</v>
          </cell>
          <cell r="AN77">
            <v>7855205206.93405</v>
          </cell>
          <cell r="AO77">
            <v>8761215548.48614</v>
          </cell>
          <cell r="AP77">
            <v>8803539988.33248</v>
          </cell>
          <cell r="AQ77">
            <v>8013274131.69715</v>
          </cell>
          <cell r="AR77">
            <v>7892973531.80045</v>
          </cell>
          <cell r="AS77">
            <v>8242349617.8638</v>
          </cell>
          <cell r="AT77">
            <v>8231326016.47494</v>
          </cell>
          <cell r="AU77">
            <v>7850809498.16803</v>
          </cell>
          <cell r="AV77">
            <v>8623691300.04079</v>
          </cell>
          <cell r="AW77">
            <v>10131187261.4421</v>
          </cell>
          <cell r="AX77">
            <v>12401139453.9738</v>
          </cell>
          <cell r="AY77">
            <v>15280861834.6024</v>
          </cell>
          <cell r="AZ77">
            <v>19707616772.7996</v>
          </cell>
          <cell r="BA77">
            <v>27066912635.2228</v>
          </cell>
          <cell r="BB77">
            <v>32437389116.038</v>
          </cell>
          <cell r="BC77">
            <v>29933790334.3418</v>
          </cell>
          <cell r="BD77">
            <v>31952763089.33</v>
          </cell>
          <cell r="BE77">
            <v>43310721414.0829</v>
          </cell>
          <cell r="BF77">
            <v>47648276605.0123</v>
          </cell>
          <cell r="BG77">
            <v>55612228233.5179</v>
          </cell>
          <cell r="BH77">
            <v>64589328550.5953</v>
          </cell>
          <cell r="BI77">
            <v>74296745207.8721</v>
          </cell>
          <cell r="BJ77">
            <v>81770886825.6048</v>
          </cell>
          <cell r="BK77">
            <v>84269196625.8784</v>
          </cell>
          <cell r="BL77">
            <v>95912607722.3032</v>
          </cell>
          <cell r="BM77">
            <v>107657734392.446</v>
          </cell>
          <cell r="BN77">
            <v>111261882958.426</v>
          </cell>
          <cell r="BO77">
            <v>126772703047.701</v>
          </cell>
        </row>
        <row r="78">
          <cell r="B78" t="str">
            <v>EUU</v>
          </cell>
          <cell r="C78" t="str">
            <v>GDP (current US$)</v>
          </cell>
          <cell r="D78" t="str">
            <v>NY.GDP.MKTP.CD</v>
          </cell>
          <cell r="E78">
            <v>285073053085.955</v>
          </cell>
          <cell r="F78">
            <v>316870410350.502</v>
          </cell>
          <cell r="G78">
            <v>350221814291.119</v>
          </cell>
          <cell r="H78">
            <v>384821620915.057</v>
          </cell>
          <cell r="I78">
            <v>426857747595.769</v>
          </cell>
          <cell r="J78">
            <v>467082505496.478</v>
          </cell>
          <cell r="K78">
            <v>505703862438.402</v>
          </cell>
          <cell r="L78">
            <v>538499760817.859</v>
          </cell>
          <cell r="M78">
            <v>577998463968.485</v>
          </cell>
          <cell r="N78">
            <v>645042628143.752</v>
          </cell>
          <cell r="O78">
            <v>729230210211.277</v>
          </cell>
          <cell r="P78">
            <v>824288432698.773</v>
          </cell>
          <cell r="Q78">
            <v>994401350599.746</v>
          </cell>
          <cell r="R78">
            <v>1286732424384.32</v>
          </cell>
          <cell r="S78">
            <v>1456741990415.93</v>
          </cell>
          <cell r="T78">
            <v>1696431872318</v>
          </cell>
          <cell r="U78">
            <v>1777203100260.28</v>
          </cell>
          <cell r="V78">
            <v>2012781495101.97</v>
          </cell>
          <cell r="W78">
            <v>2451545641660.2</v>
          </cell>
          <cell r="X78">
            <v>2962558958496.72</v>
          </cell>
          <cell r="Y78">
            <v>3314876480855.17</v>
          </cell>
          <cell r="Z78">
            <v>2893850859545.11</v>
          </cell>
          <cell r="AA78">
            <v>2792072843193.84</v>
          </cell>
          <cell r="AB78">
            <v>2714737320293.1</v>
          </cell>
          <cell r="AC78">
            <v>2615737658425.74</v>
          </cell>
          <cell r="AD78">
            <v>2690005731428.46</v>
          </cell>
          <cell r="AE78">
            <v>3755825284547.25</v>
          </cell>
          <cell r="AF78">
            <v>4642293245437.36</v>
          </cell>
          <cell r="AG78">
            <v>5096307310101.02</v>
          </cell>
          <cell r="AH78">
            <v>5205659077752.17</v>
          </cell>
          <cell r="AI78">
            <v>6509870874516.41</v>
          </cell>
          <cell r="AJ78">
            <v>6733632573117.18</v>
          </cell>
          <cell r="AK78">
            <v>7392186357757.62</v>
          </cell>
          <cell r="AL78">
            <v>6751222891775.62</v>
          </cell>
          <cell r="AM78">
            <v>7155503335744.4</v>
          </cell>
          <cell r="AN78">
            <v>8296091250458.22</v>
          </cell>
          <cell r="AO78">
            <v>8431591142243.4</v>
          </cell>
          <cell r="AP78">
            <v>7733843716226.58</v>
          </cell>
          <cell r="AQ78">
            <v>7969880727935.98</v>
          </cell>
          <cell r="AR78">
            <v>7925844560641.68</v>
          </cell>
          <cell r="AS78">
            <v>7276390686987.55</v>
          </cell>
          <cell r="AT78">
            <v>7393611976746.92</v>
          </cell>
          <cell r="AU78">
            <v>8083519738170.34</v>
          </cell>
          <cell r="AV78">
            <v>9932134719712.14</v>
          </cell>
          <cell r="AW78">
            <v>11418900282600.5</v>
          </cell>
          <cell r="AX78">
            <v>11910069053861.6</v>
          </cell>
          <cell r="AY78">
            <v>12712635655986.7</v>
          </cell>
          <cell r="AZ78">
            <v>14727520908988.9</v>
          </cell>
          <cell r="BA78">
            <v>16295391110313.4</v>
          </cell>
          <cell r="BB78">
            <v>14762842568792.8</v>
          </cell>
          <cell r="BC78">
            <v>14556122142376.7</v>
          </cell>
          <cell r="BD78">
            <v>15765158666571.2</v>
          </cell>
          <cell r="BE78">
            <v>14641634844097.4</v>
          </cell>
          <cell r="BF78">
            <v>15294853937310.5</v>
          </cell>
          <cell r="BG78">
            <v>15651372745918.6</v>
          </cell>
          <cell r="BH78">
            <v>13553897260141</v>
          </cell>
          <cell r="BI78">
            <v>13888833465037.9</v>
          </cell>
          <cell r="BJ78">
            <v>14765880176508.2</v>
          </cell>
          <cell r="BK78">
            <v>15981445869808.9</v>
          </cell>
          <cell r="BL78">
            <v>15694050310523.1</v>
          </cell>
          <cell r="BM78">
            <v>15381418584246.1</v>
          </cell>
          <cell r="BN78">
            <v>17315127119106.5</v>
          </cell>
          <cell r="BO78">
            <v>16761496590765.2</v>
          </cell>
        </row>
        <row r="79">
          <cell r="B79" t="str">
            <v>FCS</v>
          </cell>
          <cell r="C79" t="str">
            <v>GDP (current US$)</v>
          </cell>
          <cell r="D79" t="str">
            <v>NY.GDP.MKTP.CD</v>
          </cell>
          <cell r="E79">
            <v>30738244854.8701</v>
          </cell>
          <cell r="F79">
            <v>32690862791.4598</v>
          </cell>
          <cell r="G79">
            <v>35607386321.412</v>
          </cell>
          <cell r="H79">
            <v>38028727377.0835</v>
          </cell>
          <cell r="I79">
            <v>38274770246.3066</v>
          </cell>
          <cell r="J79">
            <v>40813674761.9981</v>
          </cell>
          <cell r="K79">
            <v>43238591720.6296</v>
          </cell>
          <cell r="L79">
            <v>44174621789.5396</v>
          </cell>
          <cell r="M79">
            <v>48568838756.4891</v>
          </cell>
          <cell r="N79">
            <v>53610325877.9717</v>
          </cell>
          <cell r="O79">
            <v>65401455198.1285</v>
          </cell>
          <cell r="P79">
            <v>66561388561.5775</v>
          </cell>
          <cell r="Q79">
            <v>77479654097.0698</v>
          </cell>
          <cell r="R79">
            <v>95510532409.236</v>
          </cell>
          <cell r="S79">
            <v>146900682075.838</v>
          </cell>
          <cell r="T79">
            <v>161513557226.356</v>
          </cell>
          <cell r="U79">
            <v>195304501831.505</v>
          </cell>
          <cell r="V79">
            <v>213278349713.398</v>
          </cell>
          <cell r="W79">
            <v>231356882179.08</v>
          </cell>
          <cell r="X79">
            <v>297569999135.35</v>
          </cell>
          <cell r="Y79">
            <v>382755054625.331</v>
          </cell>
          <cell r="Z79">
            <v>512808130778.471</v>
          </cell>
          <cell r="AA79">
            <v>487187691901.753</v>
          </cell>
          <cell r="AB79">
            <v>421776651429.212</v>
          </cell>
          <cell r="AC79">
            <v>382295044281.808</v>
          </cell>
          <cell r="AD79">
            <v>389797449491.568</v>
          </cell>
          <cell r="AE79">
            <v>357218736728.349</v>
          </cell>
          <cell r="AF79">
            <v>359768873805.459</v>
          </cell>
          <cell r="AG79">
            <v>389154194377.425</v>
          </cell>
          <cell r="AH79">
            <v>382426616750.55</v>
          </cell>
          <cell r="AI79">
            <v>550431826024.048</v>
          </cell>
          <cell r="AJ79">
            <v>386525300417.994</v>
          </cell>
          <cell r="AK79">
            <v>345171861552.748</v>
          </cell>
          <cell r="AL79">
            <v>351215280928.572</v>
          </cell>
          <cell r="AM79">
            <v>353240292006.154</v>
          </cell>
          <cell r="AN79">
            <v>431762560996.372</v>
          </cell>
          <cell r="AO79">
            <v>466440871846.86</v>
          </cell>
          <cell r="AP79">
            <v>522326775784.846</v>
          </cell>
          <cell r="AQ79">
            <v>536100031620.824</v>
          </cell>
          <cell r="AR79">
            <v>400171162201.28</v>
          </cell>
          <cell r="AS79">
            <v>468035986782.24</v>
          </cell>
          <cell r="AT79">
            <v>458017480633.769</v>
          </cell>
          <cell r="AU79">
            <v>446928936249.041</v>
          </cell>
          <cell r="AV79">
            <v>470617921462.847</v>
          </cell>
          <cell r="AW79">
            <v>596965322028.115</v>
          </cell>
          <cell r="AX79">
            <v>755160909781.589</v>
          </cell>
          <cell r="AY79">
            <v>945955284127.61</v>
          </cell>
          <cell r="AZ79">
            <v>1159333496786.87</v>
          </cell>
          <cell r="BA79">
            <v>1481946186150.49</v>
          </cell>
          <cell r="BB79">
            <v>1342728724357.15</v>
          </cell>
          <cell r="BC79">
            <v>1593981100293.48</v>
          </cell>
          <cell r="BD79">
            <v>1664321553843.86</v>
          </cell>
          <cell r="BE79">
            <v>1861813804786.77</v>
          </cell>
          <cell r="BF79">
            <v>1935544489353.46</v>
          </cell>
          <cell r="BG79">
            <v>2053788945066.26</v>
          </cell>
          <cell r="BH79">
            <v>1617323277101.47</v>
          </cell>
          <cell r="BI79">
            <v>1490633651211.68</v>
          </cell>
          <cell r="BJ79">
            <v>1549712150984.09</v>
          </cell>
          <cell r="BK79">
            <v>1735183810120.25</v>
          </cell>
          <cell r="BL79">
            <v>1842154935322.18</v>
          </cell>
          <cell r="BM79">
            <v>1690930063237.89</v>
          </cell>
          <cell r="BN79">
            <v>1796274437015.52</v>
          </cell>
          <cell r="BO79">
            <v>1950006457159.66</v>
          </cell>
        </row>
        <row r="80">
          <cell r="B80" t="str">
            <v>FIN</v>
          </cell>
          <cell r="C80" t="str">
            <v>GDP (current US$)</v>
          </cell>
          <cell r="D80" t="str">
            <v>NY.GDP.MKTP.CD</v>
          </cell>
          <cell r="E80">
            <v>5279011362.12721</v>
          </cell>
          <cell r="F80">
            <v>5983900493.16006</v>
          </cell>
          <cell r="G80">
            <v>6407225035.04429</v>
          </cell>
          <cell r="H80">
            <v>6958296429.35169</v>
          </cell>
          <cell r="I80">
            <v>7848288358.27266</v>
          </cell>
          <cell r="J80">
            <v>8679620316.85567</v>
          </cell>
          <cell r="K80">
            <v>9305312888.26773</v>
          </cell>
          <cell r="L80">
            <v>9467428626.11527</v>
          </cell>
          <cell r="M80">
            <v>8915770472.97601</v>
          </cell>
          <cell r="N80">
            <v>10176617905.4405</v>
          </cell>
          <cell r="O80">
            <v>11357516987.5425</v>
          </cell>
          <cell r="P80">
            <v>12527405512.9298</v>
          </cell>
          <cell r="Q80">
            <v>14743186119.8738</v>
          </cell>
          <cell r="R80">
            <v>19472363466.6252</v>
          </cell>
          <cell r="S80">
            <v>24848821490.4679</v>
          </cell>
          <cell r="T80">
            <v>29472623242.2822</v>
          </cell>
          <cell r="U80">
            <v>31849513771.3494</v>
          </cell>
          <cell r="V80">
            <v>33499799321.2336</v>
          </cell>
          <cell r="W80">
            <v>36256160288.8087</v>
          </cell>
          <cell r="X80">
            <v>44465255686.1548</v>
          </cell>
          <cell r="Y80">
            <v>53645202422.6968</v>
          </cell>
          <cell r="Z80">
            <v>52448332874.07</v>
          </cell>
          <cell r="AA80">
            <v>52797582336.2526</v>
          </cell>
          <cell r="AB80">
            <v>50973526900.0854</v>
          </cell>
          <cell r="AC80">
            <v>52888800949.7428</v>
          </cell>
          <cell r="AD80">
            <v>55875863392.1719</v>
          </cell>
          <cell r="AE80">
            <v>73531550551.255</v>
          </cell>
          <cell r="AF80">
            <v>91594751792.2359</v>
          </cell>
          <cell r="AG80">
            <v>109058990760.483</v>
          </cell>
          <cell r="AH80">
            <v>119012054870.445</v>
          </cell>
          <cell r="AI80">
            <v>141438345513.917</v>
          </cell>
          <cell r="AJ80">
            <v>127773856785.767</v>
          </cell>
          <cell r="AK80">
            <v>112532519246.084</v>
          </cell>
          <cell r="AL80">
            <v>89214114708.0254</v>
          </cell>
          <cell r="AM80">
            <v>103299943084.804</v>
          </cell>
          <cell r="AN80">
            <v>134189814814.815</v>
          </cell>
          <cell r="AO80">
            <v>132129174216.93</v>
          </cell>
          <cell r="AP80">
            <v>126912152101.707</v>
          </cell>
          <cell r="AQ80">
            <v>134038718291.055</v>
          </cell>
          <cell r="AR80">
            <v>135264083658.688</v>
          </cell>
          <cell r="AS80">
            <v>126019543413.334</v>
          </cell>
          <cell r="AT80">
            <v>129533107311.811</v>
          </cell>
          <cell r="AU80">
            <v>140404460203.138</v>
          </cell>
          <cell r="AV80">
            <v>171652458349.411</v>
          </cell>
          <cell r="AW80">
            <v>197479443979.151</v>
          </cell>
          <cell r="AX80">
            <v>204885494686.381</v>
          </cell>
          <cell r="AY80">
            <v>217089269791.764</v>
          </cell>
          <cell r="AZ80">
            <v>256378067752.158</v>
          </cell>
          <cell r="BA80">
            <v>285716311136.719</v>
          </cell>
          <cell r="BB80">
            <v>253497520828.515</v>
          </cell>
          <cell r="BC80">
            <v>249424310816.667</v>
          </cell>
          <cell r="BD80">
            <v>275604356167.316</v>
          </cell>
          <cell r="BE80">
            <v>258290060227.734</v>
          </cell>
          <cell r="BF80">
            <v>271362405890.589</v>
          </cell>
          <cell r="BG80">
            <v>274862826772.156</v>
          </cell>
          <cell r="BH80">
            <v>234534382384.766</v>
          </cell>
          <cell r="BI80">
            <v>240771351298.833</v>
          </cell>
          <cell r="BJ80">
            <v>255647979916.471</v>
          </cell>
          <cell r="BK80">
            <v>275708001767.843</v>
          </cell>
          <cell r="BL80">
            <v>268514916972.549</v>
          </cell>
          <cell r="BM80">
            <v>271886077382.102</v>
          </cell>
          <cell r="BN80">
            <v>296470417085.267</v>
          </cell>
          <cell r="BO80">
            <v>281887430795.721</v>
          </cell>
        </row>
        <row r="81">
          <cell r="B81" t="str">
            <v>FJI</v>
          </cell>
          <cell r="C81" t="str">
            <v>GDP (current US$)</v>
          </cell>
          <cell r="D81" t="str">
            <v>NY.GDP.MKTP.CD</v>
          </cell>
          <cell r="E81">
            <v>112328422.113084</v>
          </cell>
          <cell r="F81">
            <v>116987784.913739</v>
          </cell>
          <cell r="G81">
            <v>122906434.957814</v>
          </cell>
          <cell r="H81">
            <v>129454728.623599</v>
          </cell>
          <cell r="I81">
            <v>140032741.468329</v>
          </cell>
          <cell r="J81">
            <v>147084750.031482</v>
          </cell>
          <cell r="K81">
            <v>150603925.515853</v>
          </cell>
          <cell r="L81">
            <v>162625885.863484</v>
          </cell>
          <cell r="M81">
            <v>166952937.135005</v>
          </cell>
          <cell r="N81">
            <v>182182067.703568</v>
          </cell>
          <cell r="O81">
            <v>219878482.173564</v>
          </cell>
          <cell r="P81">
            <v>247749327.721267</v>
          </cell>
          <cell r="Q81">
            <v>316656648.698957</v>
          </cell>
          <cell r="R81">
            <v>425950487.519894</v>
          </cell>
          <cell r="S81">
            <v>558587097.382833</v>
          </cell>
          <cell r="T81">
            <v>684282434.361095</v>
          </cell>
          <cell r="U81">
            <v>694540806.380644</v>
          </cell>
          <cell r="V81">
            <v>719501765.783049</v>
          </cell>
          <cell r="W81">
            <v>829267889.429373</v>
          </cell>
          <cell r="X81">
            <v>1019691460.17376</v>
          </cell>
          <cell r="Y81">
            <v>1202618816.20852</v>
          </cell>
          <cell r="Z81">
            <v>1235626770.50924</v>
          </cell>
          <cell r="AA81">
            <v>1194059943.22478</v>
          </cell>
          <cell r="AB81">
            <v>1123085190.06509</v>
          </cell>
          <cell r="AC81">
            <v>1178000677.99929</v>
          </cell>
          <cell r="AD81">
            <v>1141168943.97661</v>
          </cell>
          <cell r="AE81">
            <v>1290267339.65006</v>
          </cell>
          <cell r="AF81">
            <v>1177947965.12142</v>
          </cell>
          <cell r="AG81">
            <v>1110009522.75743</v>
          </cell>
          <cell r="AH81">
            <v>1182660265.76635</v>
          </cell>
          <cell r="AI81">
            <v>1337017559.49728</v>
          </cell>
          <cell r="AJ81">
            <v>1383883249.591</v>
          </cell>
          <cell r="AK81">
            <v>1532411039.05479</v>
          </cell>
          <cell r="AL81">
            <v>1636101246.9394</v>
          </cell>
          <cell r="AM81">
            <v>1825732092.54674</v>
          </cell>
          <cell r="AN81">
            <v>1970301486.20561</v>
          </cell>
          <cell r="AO81">
            <v>2128696643.62574</v>
          </cell>
          <cell r="AP81">
            <v>2090221137.02876</v>
          </cell>
          <cell r="AQ81">
            <v>1653146716.58235</v>
          </cell>
          <cell r="AR81">
            <v>1936459986.03795</v>
          </cell>
          <cell r="AS81">
            <v>1678219507.89829</v>
          </cell>
          <cell r="AT81">
            <v>1652462023.46215</v>
          </cell>
          <cell r="AU81">
            <v>1833279985.36741</v>
          </cell>
          <cell r="AV81">
            <v>2300492465.32276</v>
          </cell>
          <cell r="AW81">
            <v>2708078476.63012</v>
          </cell>
          <cell r="AX81">
            <v>2980403844.72096</v>
          </cell>
          <cell r="AY81">
            <v>3076305452.86506</v>
          </cell>
          <cell r="AZ81">
            <v>3378314599.76402</v>
          </cell>
          <cell r="BA81">
            <v>3523185919.55826</v>
          </cell>
          <cell r="BB81">
            <v>2870624635.68032</v>
          </cell>
          <cell r="BC81">
            <v>3140166712.79624</v>
          </cell>
          <cell r="BD81">
            <v>3779411899.37483</v>
          </cell>
          <cell r="BE81">
            <v>3972028104.47328</v>
          </cell>
          <cell r="BF81">
            <v>4189967998.51424</v>
          </cell>
          <cell r="BG81">
            <v>4857104768.86844</v>
          </cell>
          <cell r="BH81">
            <v>4682479893.97558</v>
          </cell>
          <cell r="BI81">
            <v>4930213644.36653</v>
          </cell>
          <cell r="BJ81">
            <v>5353469174.47838</v>
          </cell>
          <cell r="BK81">
            <v>5581425327.44397</v>
          </cell>
          <cell r="BL81">
            <v>5444407198.13478</v>
          </cell>
          <cell r="BM81">
            <v>4432466219.87685</v>
          </cell>
          <cell r="BN81">
            <v>4305031649.74189</v>
          </cell>
          <cell r="BO81">
            <v>4979979531.2725</v>
          </cell>
        </row>
        <row r="82">
          <cell r="B82" t="str">
            <v>FRA</v>
          </cell>
          <cell r="C82" t="str">
            <v>GDP (current US$)</v>
          </cell>
          <cell r="D82" t="str">
            <v>NY.GDP.MKTP.CD</v>
          </cell>
          <cell r="E82">
            <v>62225478000.8822</v>
          </cell>
          <cell r="F82">
            <v>67461644222.0352</v>
          </cell>
          <cell r="G82">
            <v>75607529809.9288</v>
          </cell>
          <cell r="H82">
            <v>84759195105.8693</v>
          </cell>
          <cell r="I82">
            <v>94007851047.3678</v>
          </cell>
          <cell r="J82">
            <v>101537248148.427</v>
          </cell>
          <cell r="K82">
            <v>110045852177.928</v>
          </cell>
          <cell r="L82">
            <v>118972977486.207</v>
          </cell>
          <cell r="M82">
            <v>129785441507.456</v>
          </cell>
          <cell r="N82">
            <v>141903068680.309</v>
          </cell>
          <cell r="O82">
            <v>148456359985.827</v>
          </cell>
          <cell r="P82">
            <v>165966615366.402</v>
          </cell>
          <cell r="Q82">
            <v>203494148244.473</v>
          </cell>
          <cell r="R82">
            <v>264429876252.21</v>
          </cell>
          <cell r="S82">
            <v>285553737043.099</v>
          </cell>
          <cell r="T82">
            <v>360832186018.051</v>
          </cell>
          <cell r="U82">
            <v>372319038514.067</v>
          </cell>
          <cell r="V82">
            <v>410279486493.715</v>
          </cell>
          <cell r="W82">
            <v>506709302325.581</v>
          </cell>
          <cell r="X82">
            <v>613953129818.07</v>
          </cell>
          <cell r="Y82">
            <v>701288419745.421</v>
          </cell>
          <cell r="Z82">
            <v>615552202776.101</v>
          </cell>
          <cell r="AA82">
            <v>584877732308.614</v>
          </cell>
          <cell r="AB82">
            <v>559869179791.72</v>
          </cell>
          <cell r="AC82">
            <v>530683779929.445</v>
          </cell>
          <cell r="AD82">
            <v>553138414367.061</v>
          </cell>
          <cell r="AE82">
            <v>771470783218.108</v>
          </cell>
          <cell r="AF82">
            <v>934173305685.911</v>
          </cell>
          <cell r="AG82">
            <v>1018847043277.17</v>
          </cell>
          <cell r="AH82">
            <v>1025211803413.53</v>
          </cell>
          <cell r="AI82">
            <v>1269179616913.62</v>
          </cell>
          <cell r="AJ82">
            <v>1269276828275.78</v>
          </cell>
          <cell r="AK82">
            <v>1401465923172.24</v>
          </cell>
          <cell r="AL82">
            <v>1322815612694</v>
          </cell>
          <cell r="AM82">
            <v>1393982750472.59</v>
          </cell>
          <cell r="AN82">
            <v>1601094756209.75</v>
          </cell>
          <cell r="AO82">
            <v>1605675086549.56</v>
          </cell>
          <cell r="AP82">
            <v>1452884917959.09</v>
          </cell>
          <cell r="AQ82">
            <v>1503108739159.44</v>
          </cell>
          <cell r="AR82">
            <v>1493151737698.46</v>
          </cell>
          <cell r="AS82">
            <v>1365639660792.16</v>
          </cell>
          <cell r="AT82">
            <v>1377657339291.34</v>
          </cell>
          <cell r="AU82">
            <v>1501409382971.38</v>
          </cell>
          <cell r="AV82">
            <v>1844544792036.86</v>
          </cell>
          <cell r="AW82">
            <v>2119633181634.37</v>
          </cell>
          <cell r="AX82">
            <v>2196945232435.8</v>
          </cell>
          <cell r="AY82">
            <v>2320536221304.7</v>
          </cell>
          <cell r="AZ82">
            <v>2660591246211.77</v>
          </cell>
          <cell r="BA82">
            <v>2930303780828.12</v>
          </cell>
          <cell r="BB82">
            <v>2700887366932.03</v>
          </cell>
          <cell r="BC82">
            <v>2645187882116.67</v>
          </cell>
          <cell r="BD82">
            <v>2865157541994.17</v>
          </cell>
          <cell r="BE82">
            <v>2683671716967.19</v>
          </cell>
          <cell r="BF82">
            <v>2811876903329.03</v>
          </cell>
          <cell r="BG82">
            <v>2855964488590.19</v>
          </cell>
          <cell r="BH82">
            <v>2439188643162.5</v>
          </cell>
          <cell r="BI82">
            <v>2472964344587.17</v>
          </cell>
          <cell r="BJ82">
            <v>2595151045197.65</v>
          </cell>
          <cell r="BK82">
            <v>2790956878746.66</v>
          </cell>
          <cell r="BL82">
            <v>2728870246705.88</v>
          </cell>
          <cell r="BM82">
            <v>2647418691598.45</v>
          </cell>
          <cell r="BN82">
            <v>2959355819170.5</v>
          </cell>
          <cell r="BO82">
            <v>2779092236505.85</v>
          </cell>
        </row>
        <row r="83">
          <cell r="B83" t="str">
            <v>FRO</v>
          </cell>
          <cell r="C83" t="str">
            <v>GDP (current US$)</v>
          </cell>
          <cell r="D83" t="str">
            <v>NY.GDP.MKTP.CD</v>
          </cell>
        </row>
        <row r="83">
          <cell r="J83">
            <v>57954522.4217259</v>
          </cell>
          <cell r="K83">
            <v>64397131.0846457</v>
          </cell>
          <cell r="L83">
            <v>66225403.5588069</v>
          </cell>
          <cell r="M83">
            <v>65186666.6666667</v>
          </cell>
          <cell r="N83">
            <v>70106666.6666667</v>
          </cell>
          <cell r="O83">
            <v>84933333.3333333</v>
          </cell>
          <cell r="P83">
            <v>99219082.8537991</v>
          </cell>
          <cell r="Q83">
            <v>119335897.815202</v>
          </cell>
          <cell r="R83">
            <v>161236465.823622</v>
          </cell>
          <cell r="S83">
            <v>196771070.895339</v>
          </cell>
          <cell r="T83">
            <v>227404436.013679</v>
          </cell>
          <cell r="U83">
            <v>270470345.449357</v>
          </cell>
          <cell r="V83">
            <v>347798304.635267</v>
          </cell>
          <cell r="W83">
            <v>397833034.884512</v>
          </cell>
          <cell r="X83">
            <v>448568492.658561</v>
          </cell>
          <cell r="Y83">
            <v>493014300.005217</v>
          </cell>
          <cell r="Z83">
            <v>456244919.010912</v>
          </cell>
          <cell r="AA83">
            <v>444047495.320099</v>
          </cell>
          <cell r="AB83">
            <v>486605127.702681</v>
          </cell>
          <cell r="AC83">
            <v>426008864.692169</v>
          </cell>
          <cell r="AD83">
            <v>459307281.195335</v>
          </cell>
          <cell r="AE83">
            <v>688914288.878298</v>
          </cell>
          <cell r="AF83">
            <v>886508622.334316</v>
          </cell>
          <cell r="AG83">
            <v>968576956.930265</v>
          </cell>
          <cell r="AH83">
            <v>871935350.384909</v>
          </cell>
          <cell r="AI83">
            <v>960805408.949872</v>
          </cell>
          <cell r="AJ83">
            <v>909253214.82608</v>
          </cell>
          <cell r="AK83">
            <v>912670413.325883</v>
          </cell>
          <cell r="AL83">
            <v>760957189.757646</v>
          </cell>
          <cell r="AM83">
            <v>758739178.612171</v>
          </cell>
          <cell r="AN83">
            <v>901404709.830684</v>
          </cell>
          <cell r="AO83">
            <v>989536914.659081</v>
          </cell>
          <cell r="AP83">
            <v>933763083.395627</v>
          </cell>
          <cell r="AQ83">
            <v>1104744235.30111</v>
          </cell>
          <cell r="AR83">
            <v>1127684827.35686</v>
          </cell>
          <cell r="AS83">
            <v>1067109530.64798</v>
          </cell>
          <cell r="AT83">
            <v>1160268212.07291</v>
          </cell>
          <cell r="AU83">
            <v>1275093689.27107</v>
          </cell>
          <cell r="AV83">
            <v>1501941580.88903</v>
          </cell>
          <cell r="AW83">
            <v>1724770770.83393</v>
          </cell>
          <cell r="AX83">
            <v>1759739599.22694</v>
          </cell>
          <cell r="AY83">
            <v>2017680834.89917</v>
          </cell>
          <cell r="AZ83">
            <v>2339015313.29513</v>
          </cell>
          <cell r="BA83">
            <v>2489873249.62815</v>
          </cell>
          <cell r="BB83">
            <v>2296065170.05552</v>
          </cell>
          <cell r="BC83">
            <v>2331796784.36009</v>
          </cell>
          <cell r="BD83">
            <v>2505740669.27039</v>
          </cell>
          <cell r="BE83">
            <v>2427200388.91831</v>
          </cell>
          <cell r="BF83">
            <v>2690110520.92548</v>
          </cell>
          <cell r="BG83">
            <v>2914012679.27277</v>
          </cell>
          <cell r="BH83">
            <v>2573905971.05459</v>
          </cell>
          <cell r="BI83">
            <v>2813278868.78208</v>
          </cell>
          <cell r="BJ83">
            <v>2980057377.87967</v>
          </cell>
          <cell r="BK83">
            <v>3188600927.46688</v>
          </cell>
          <cell r="BL83">
            <v>3266432734.22819</v>
          </cell>
          <cell r="BM83">
            <v>3262045883.37293</v>
          </cell>
          <cell r="BN83">
            <v>3655063937.93145</v>
          </cell>
          <cell r="BO83">
            <v>3555929833.05051</v>
          </cell>
        </row>
        <row r="84">
          <cell r="B84" t="str">
            <v>FSM</v>
          </cell>
          <cell r="C84" t="str">
            <v>GDP (current US$)</v>
          </cell>
          <cell r="D84" t="str">
            <v>NY.GDP.MKTP.CD</v>
          </cell>
        </row>
        <row r="84">
          <cell r="O84">
            <v>19885925.9776471</v>
          </cell>
          <cell r="P84">
            <v>21783157.5705882</v>
          </cell>
          <cell r="Q84">
            <v>25100928.16</v>
          </cell>
          <cell r="R84">
            <v>34821467.3552941</v>
          </cell>
          <cell r="S84">
            <v>46095174.9382353</v>
          </cell>
          <cell r="T84">
            <v>46119184.1064706</v>
          </cell>
          <cell r="U84">
            <v>46813192.5841177</v>
          </cell>
          <cell r="V84">
            <v>47305559.6917647</v>
          </cell>
          <cell r="W84">
            <v>53656834.28</v>
          </cell>
          <cell r="X84">
            <v>60270778.3341177</v>
          </cell>
          <cell r="Y84">
            <v>64186644.2535294</v>
          </cell>
          <cell r="Z84">
            <v>76472529.4117647</v>
          </cell>
          <cell r="AA84">
            <v>80055705.882353</v>
          </cell>
          <cell r="AB84">
            <v>84110352.9411765</v>
          </cell>
          <cell r="AC84">
            <v>84676117.6470588</v>
          </cell>
          <cell r="AD84">
            <v>101931941.176471</v>
          </cell>
          <cell r="AE84">
            <v>112210000</v>
          </cell>
          <cell r="AF84">
            <v>116700000</v>
          </cell>
          <cell r="AG84">
            <v>124700000</v>
          </cell>
          <cell r="AH84">
            <v>135200000</v>
          </cell>
          <cell r="AI84">
            <v>147200000</v>
          </cell>
          <cell r="AJ84">
            <v>166200000</v>
          </cell>
          <cell r="AK84">
            <v>178100000</v>
          </cell>
          <cell r="AL84">
            <v>198400000</v>
          </cell>
          <cell r="AM84">
            <v>202500000</v>
          </cell>
          <cell r="AN84">
            <v>221575300</v>
          </cell>
          <cell r="AO84">
            <v>218534700</v>
          </cell>
          <cell r="AP84">
            <v>206626300</v>
          </cell>
          <cell r="AQ84">
            <v>218873100</v>
          </cell>
          <cell r="AR84">
            <v>220140500</v>
          </cell>
          <cell r="AS84">
            <v>233271800</v>
          </cell>
          <cell r="AT84">
            <v>240970900</v>
          </cell>
          <cell r="AU84">
            <v>242517200</v>
          </cell>
          <cell r="AV84">
            <v>245432900</v>
          </cell>
          <cell r="AW84">
            <v>240236000</v>
          </cell>
          <cell r="AX84">
            <v>250281900</v>
          </cell>
          <cell r="AY84">
            <v>253541900</v>
          </cell>
          <cell r="AZ84">
            <v>256787200</v>
          </cell>
          <cell r="BA84">
            <v>263145100</v>
          </cell>
          <cell r="BB84">
            <v>280284600</v>
          </cell>
          <cell r="BC84">
            <v>296944100</v>
          </cell>
          <cell r="BD84">
            <v>311301600</v>
          </cell>
          <cell r="BE84">
            <v>327248700</v>
          </cell>
          <cell r="BF84">
            <v>317214400</v>
          </cell>
          <cell r="BG84">
            <v>319271200</v>
          </cell>
          <cell r="BH84">
            <v>316489900</v>
          </cell>
          <cell r="BI84">
            <v>325000000</v>
          </cell>
          <cell r="BJ84">
            <v>359000000</v>
          </cell>
          <cell r="BK84">
            <v>392000000</v>
          </cell>
          <cell r="BL84">
            <v>394000000</v>
          </cell>
          <cell r="BM84">
            <v>372000000</v>
          </cell>
          <cell r="BN84">
            <v>390000000</v>
          </cell>
          <cell r="BO84">
            <v>430000000</v>
          </cell>
        </row>
        <row r="85">
          <cell r="B85" t="str">
            <v>GAB</v>
          </cell>
          <cell r="C85" t="str">
            <v>GDP (current US$)</v>
          </cell>
          <cell r="D85" t="str">
            <v>NY.GDP.MKTP.CD</v>
          </cell>
          <cell r="E85">
            <v>141468977.799846</v>
          </cell>
          <cell r="F85">
            <v>167637907.122782</v>
          </cell>
          <cell r="G85">
            <v>182796536.266025</v>
          </cell>
          <cell r="H85">
            <v>154480244.055222</v>
          </cell>
          <cell r="I85">
            <v>215679855.342091</v>
          </cell>
          <cell r="J85">
            <v>226474285.779063</v>
          </cell>
          <cell r="K85">
            <v>245849781.273234</v>
          </cell>
          <cell r="L85">
            <v>271543680.048895</v>
          </cell>
          <cell r="M85">
            <v>294468564.245272</v>
          </cell>
          <cell r="N85">
            <v>318124701.478771</v>
          </cell>
          <cell r="O85">
            <v>323802475.512425</v>
          </cell>
          <cell r="P85">
            <v>381687072.622379</v>
          </cell>
          <cell r="Q85">
            <v>430508358.514204</v>
          </cell>
          <cell r="R85">
            <v>722780701.295854</v>
          </cell>
          <cell r="S85">
            <v>1544216001.66059</v>
          </cell>
          <cell r="T85">
            <v>2157592940.04234</v>
          </cell>
          <cell r="U85">
            <v>3009409974.26856</v>
          </cell>
          <cell r="V85">
            <v>2809349069.22118</v>
          </cell>
          <cell r="W85">
            <v>2389479271.66616</v>
          </cell>
          <cell r="X85">
            <v>3030251120.09759</v>
          </cell>
          <cell r="Y85">
            <v>4279637942.25144</v>
          </cell>
          <cell r="Z85">
            <v>3862269120.53497</v>
          </cell>
          <cell r="AA85">
            <v>3618007841.13503</v>
          </cell>
          <cell r="AB85">
            <v>3391275731.53751</v>
          </cell>
          <cell r="AC85">
            <v>3561451560.50783</v>
          </cell>
          <cell r="AD85">
            <v>3339914757.22872</v>
          </cell>
          <cell r="AE85">
            <v>3403638189.20049</v>
          </cell>
          <cell r="AF85">
            <v>3281797043.04996</v>
          </cell>
          <cell r="AG85">
            <v>3834503376.02992</v>
          </cell>
          <cell r="AH85">
            <v>4186411463.85975</v>
          </cell>
          <cell r="AI85">
            <v>5952293764.84777</v>
          </cell>
          <cell r="AJ85">
            <v>5402919784.57004</v>
          </cell>
          <cell r="AK85">
            <v>5592390827.39854</v>
          </cell>
          <cell r="AL85">
            <v>4378645081.01769</v>
          </cell>
          <cell r="AM85">
            <v>4190819344.22255</v>
          </cell>
          <cell r="AN85">
            <v>4958845648.04778</v>
          </cell>
          <cell r="AO85">
            <v>5694040002.89863</v>
          </cell>
          <cell r="AP85">
            <v>5326817114.53586</v>
          </cell>
          <cell r="AQ85">
            <v>4483417309.83011</v>
          </cell>
          <cell r="AR85">
            <v>4662992036.2073</v>
          </cell>
          <cell r="AS85">
            <v>5080483628.53013</v>
          </cell>
          <cell r="AT85">
            <v>5023265413.2623</v>
          </cell>
          <cell r="AU85">
            <v>5335451099.88223</v>
          </cell>
          <cell r="AV85">
            <v>6511903365.47554</v>
          </cell>
          <cell r="AW85">
            <v>7770219008.21293</v>
          </cell>
          <cell r="AX85">
            <v>9582783990.85345</v>
          </cell>
          <cell r="AY85">
            <v>10327598306.4575</v>
          </cell>
          <cell r="AZ85">
            <v>12455409587.3371</v>
          </cell>
          <cell r="BA85">
            <v>15571348344.3379</v>
          </cell>
          <cell r="BB85">
            <v>12113699068.2517</v>
          </cell>
          <cell r="BC85">
            <v>14372593020.2885</v>
          </cell>
          <cell r="BD85">
            <v>18210307743.5816</v>
          </cell>
          <cell r="BE85">
            <v>17170464016.0593</v>
          </cell>
          <cell r="BF85">
            <v>17595744798.3398</v>
          </cell>
          <cell r="BG85">
            <v>18203966895.8433</v>
          </cell>
          <cell r="BH85">
            <v>14383107762.6952</v>
          </cell>
          <cell r="BI85">
            <v>14023890265.3665</v>
          </cell>
          <cell r="BJ85">
            <v>14929487485.1623</v>
          </cell>
          <cell r="BK85">
            <v>16867326389.8704</v>
          </cell>
          <cell r="BL85">
            <v>16874405460.1955</v>
          </cell>
          <cell r="BM85">
            <v>15314577167.8211</v>
          </cell>
          <cell r="BN85">
            <v>20217946921.2065</v>
          </cell>
          <cell r="BO85">
            <v>21071739227.9422</v>
          </cell>
        </row>
        <row r="86">
          <cell r="B86" t="str">
            <v>GBR</v>
          </cell>
          <cell r="C86" t="str">
            <v>GDP (current US$)</v>
          </cell>
          <cell r="D86" t="str">
            <v>NY.GDP.MKTP.CD</v>
          </cell>
          <cell r="E86">
            <v>73233967692.1028</v>
          </cell>
          <cell r="F86">
            <v>77741965703.3544</v>
          </cell>
          <cell r="G86">
            <v>81247564156.8246</v>
          </cell>
          <cell r="H86">
            <v>86561961812.3249</v>
          </cell>
          <cell r="I86">
            <v>94407558351.1616</v>
          </cell>
          <cell r="J86">
            <v>101824755078.991</v>
          </cell>
          <cell r="K86">
            <v>108572752102.045</v>
          </cell>
          <cell r="L86">
            <v>113116888210.787</v>
          </cell>
          <cell r="M86">
            <v>107759910067.889</v>
          </cell>
          <cell r="N86">
            <v>116464702803.218</v>
          </cell>
          <cell r="O86">
            <v>130671946244.3</v>
          </cell>
          <cell r="P86">
            <v>148113896325.14</v>
          </cell>
          <cell r="Q86">
            <v>169965034965.035</v>
          </cell>
          <cell r="R86">
            <v>192537971582.558</v>
          </cell>
          <cell r="S86">
            <v>206131369798.971</v>
          </cell>
          <cell r="T86">
            <v>241756637168.142</v>
          </cell>
          <cell r="U86">
            <v>232614555256.065</v>
          </cell>
          <cell r="V86">
            <v>263066457352.172</v>
          </cell>
          <cell r="W86">
            <v>335883029721.956</v>
          </cell>
          <cell r="X86">
            <v>438994070309.191</v>
          </cell>
          <cell r="Y86">
            <v>564947710899.373</v>
          </cell>
          <cell r="Z86">
            <v>540765675241.158</v>
          </cell>
          <cell r="AA86">
            <v>515048916841.37</v>
          </cell>
          <cell r="AB86">
            <v>489618008185.539</v>
          </cell>
          <cell r="AC86">
            <v>461487097632.349</v>
          </cell>
          <cell r="AD86">
            <v>489285164271.047</v>
          </cell>
          <cell r="AE86">
            <v>601452653180.885</v>
          </cell>
          <cell r="AF86">
            <v>745162608269.325</v>
          </cell>
          <cell r="AG86">
            <v>910122732123.799</v>
          </cell>
          <cell r="AH86">
            <v>926884816753.927</v>
          </cell>
          <cell r="AI86">
            <v>1093169389204.55</v>
          </cell>
          <cell r="AJ86">
            <v>1142797178130.51</v>
          </cell>
          <cell r="AK86">
            <v>1179659529659.53</v>
          </cell>
          <cell r="AL86">
            <v>1061388722255.55</v>
          </cell>
          <cell r="AM86">
            <v>1140489745944.29</v>
          </cell>
          <cell r="AN86">
            <v>1344240176739.78</v>
          </cell>
          <cell r="AO86">
            <v>1419645865834.63</v>
          </cell>
          <cell r="AP86">
            <v>1560911918795.02</v>
          </cell>
          <cell r="AQ86">
            <v>1653694932096.72</v>
          </cell>
          <cell r="AR86">
            <v>1687830448147.55</v>
          </cell>
          <cell r="AS86">
            <v>1665534876683.31</v>
          </cell>
          <cell r="AT86">
            <v>1649827263567.01</v>
          </cell>
          <cell r="AU86">
            <v>1785729916067.15</v>
          </cell>
          <cell r="AV86">
            <v>2054422857142.86</v>
          </cell>
          <cell r="AW86">
            <v>2421525082387.4</v>
          </cell>
          <cell r="AX86">
            <v>2543180000000</v>
          </cell>
          <cell r="AY86">
            <v>2708441582336.71</v>
          </cell>
          <cell r="AZ86">
            <v>3090510204081.63</v>
          </cell>
          <cell r="BA86">
            <v>2929411764705.88</v>
          </cell>
          <cell r="BB86">
            <v>2412840006231.5</v>
          </cell>
          <cell r="BC86">
            <v>2485482596184.71</v>
          </cell>
          <cell r="BD86">
            <v>2663805834828.07</v>
          </cell>
          <cell r="BE86">
            <v>2707089726614.64</v>
          </cell>
          <cell r="BF86">
            <v>2784853502534.29</v>
          </cell>
          <cell r="BG86">
            <v>3064708247921.43</v>
          </cell>
          <cell r="BH86">
            <v>2927911140916.73</v>
          </cell>
          <cell r="BI86">
            <v>2689106566899.61</v>
          </cell>
          <cell r="BJ86">
            <v>2680148052335.3</v>
          </cell>
          <cell r="BK86">
            <v>2871340347581.79</v>
          </cell>
          <cell r="BL86">
            <v>2851407164907.81</v>
          </cell>
          <cell r="BM86">
            <v>2697806592293.86</v>
          </cell>
          <cell r="BN86">
            <v>3141506156618.7</v>
          </cell>
          <cell r="BO86">
            <v>3088839763445.02</v>
          </cell>
        </row>
        <row r="87">
          <cell r="B87" t="str">
            <v>GEO</v>
          </cell>
          <cell r="C87" t="str">
            <v>GDP (current US$)</v>
          </cell>
          <cell r="D87" t="str">
            <v>NY.GDP.MKTP.CD</v>
          </cell>
        </row>
        <row r="87">
          <cell r="AF87">
            <v>11502.6326447955</v>
          </cell>
          <cell r="AG87">
            <v>13825.7575757576</v>
          </cell>
          <cell r="AH87">
            <v>14047.4100087796</v>
          </cell>
          <cell r="AI87">
            <v>7500000000</v>
          </cell>
          <cell r="AJ87">
            <v>6400000000</v>
          </cell>
          <cell r="AK87">
            <v>3730000000</v>
          </cell>
          <cell r="AL87">
            <v>2701301482.70181</v>
          </cell>
          <cell r="AM87">
            <v>2514070771.80273</v>
          </cell>
          <cell r="AN87">
            <v>2693768412.89179</v>
          </cell>
          <cell r="AO87">
            <v>3095047603.8083</v>
          </cell>
          <cell r="AP87">
            <v>3510520231.21387</v>
          </cell>
          <cell r="AQ87">
            <v>3613497316.55319</v>
          </cell>
          <cell r="AR87">
            <v>2800025882.71672</v>
          </cell>
          <cell r="AS87">
            <v>3057475335.18846</v>
          </cell>
          <cell r="AT87">
            <v>3219462262.0075</v>
          </cell>
          <cell r="AU87">
            <v>3395766677.67315</v>
          </cell>
          <cell r="AV87">
            <v>3991377904.13162</v>
          </cell>
          <cell r="AW87">
            <v>5125365191.98664</v>
          </cell>
          <cell r="AX87">
            <v>6410912049.87105</v>
          </cell>
          <cell r="AY87">
            <v>7745250733.95067</v>
          </cell>
          <cell r="AZ87">
            <v>10172931088.5655</v>
          </cell>
          <cell r="BA87">
            <v>12795145130.9103</v>
          </cell>
          <cell r="BB87">
            <v>10766920065.8251</v>
          </cell>
          <cell r="BC87">
            <v>12426907967.1578</v>
          </cell>
          <cell r="BD87">
            <v>15475290469.2869</v>
          </cell>
          <cell r="BE87">
            <v>16894392033.2256</v>
          </cell>
          <cell r="BF87">
            <v>17517660143.6859</v>
          </cell>
          <cell r="BG87">
            <v>17966015109.3043</v>
          </cell>
          <cell r="BH87">
            <v>15223796148.8396</v>
          </cell>
          <cell r="BI87">
            <v>15444548901.9637</v>
          </cell>
          <cell r="BJ87">
            <v>16473125375.0684</v>
          </cell>
          <cell r="BK87">
            <v>17902544880.6471</v>
          </cell>
          <cell r="BL87">
            <v>17638337116.9126</v>
          </cell>
          <cell r="BM87">
            <v>16010869215.68</v>
          </cell>
          <cell r="BN87">
            <v>18853115588.8106</v>
          </cell>
          <cell r="BO87">
            <v>24984568959.605</v>
          </cell>
        </row>
        <row r="88">
          <cell r="B88" t="str">
            <v>GHA</v>
          </cell>
          <cell r="C88" t="str">
            <v>GDP (current US$)</v>
          </cell>
          <cell r="D88" t="str">
            <v>NY.GDP.MKTP.CD</v>
          </cell>
          <cell r="E88">
            <v>1223943661.97183</v>
          </cell>
          <cell r="F88">
            <v>1309859154.92958</v>
          </cell>
          <cell r="G88">
            <v>1390140845.07042</v>
          </cell>
          <cell r="H88">
            <v>1549295774.64789</v>
          </cell>
          <cell r="I88">
            <v>1740845070.42254</v>
          </cell>
          <cell r="J88">
            <v>2064788732.39437</v>
          </cell>
          <cell r="K88">
            <v>2138028169.01408</v>
          </cell>
          <cell r="L88">
            <v>1748837209.30233</v>
          </cell>
          <cell r="M88">
            <v>1666666666.66667</v>
          </cell>
          <cell r="N88">
            <v>1961764705.88235</v>
          </cell>
          <cell r="O88">
            <v>2214705882.35294</v>
          </cell>
          <cell r="P88">
            <v>2427184466.01942</v>
          </cell>
          <cell r="Q88">
            <v>2116541353.38346</v>
          </cell>
          <cell r="R88">
            <v>3018103448.27586</v>
          </cell>
          <cell r="S88">
            <v>2894409937.8882</v>
          </cell>
          <cell r="T88">
            <v>2810106382.97872</v>
          </cell>
          <cell r="U88">
            <v>2765254237.28814</v>
          </cell>
          <cell r="V88">
            <v>3189428571.42857</v>
          </cell>
          <cell r="W88">
            <v>3662478184.99127</v>
          </cell>
          <cell r="X88">
            <v>4020227920.22792</v>
          </cell>
          <cell r="Y88">
            <v>4445228215.76763</v>
          </cell>
          <cell r="Z88">
            <v>4222441860.46512</v>
          </cell>
          <cell r="AA88">
            <v>4035994397.7591</v>
          </cell>
          <cell r="AB88">
            <v>4057275132.27513</v>
          </cell>
          <cell r="AC88">
            <v>4412279843.44423</v>
          </cell>
          <cell r="AD88">
            <v>4504306722.68908</v>
          </cell>
          <cell r="AE88">
            <v>5735677433.82683</v>
          </cell>
          <cell r="AF88">
            <v>5074829931.97279</v>
          </cell>
          <cell r="AG88">
            <v>5197765031.64557</v>
          </cell>
          <cell r="AH88">
            <v>5251858439.874</v>
          </cell>
          <cell r="AI88">
            <v>5889106573.46088</v>
          </cell>
          <cell r="AJ88">
            <v>6603185267.79643</v>
          </cell>
          <cell r="AK88">
            <v>6416103925.83267</v>
          </cell>
          <cell r="AL88">
            <v>5968922939.37198</v>
          </cell>
          <cell r="AM88">
            <v>5446383726.77047</v>
          </cell>
          <cell r="AN88">
            <v>6464382807.67884</v>
          </cell>
          <cell r="AO88">
            <v>6932991739.37767</v>
          </cell>
          <cell r="AP88">
            <v>6891443192.24985</v>
          </cell>
          <cell r="AQ88">
            <v>7482069162.42008</v>
          </cell>
          <cell r="AR88">
            <v>7718109982.26093</v>
          </cell>
          <cell r="AS88">
            <v>4982850662.20851</v>
          </cell>
          <cell r="AT88">
            <v>5314872854.4405</v>
          </cell>
          <cell r="AU88">
            <v>6166197847.85031</v>
          </cell>
          <cell r="AV88">
            <v>7632723555.66221</v>
          </cell>
          <cell r="AW88">
            <v>8881417906.71432</v>
          </cell>
          <cell r="AX88">
            <v>10744568381.4456</v>
          </cell>
          <cell r="AY88">
            <v>20885037596.6963</v>
          </cell>
          <cell r="AZ88">
            <v>24827339138.4906</v>
          </cell>
          <cell r="BA88">
            <v>28679383241.0729</v>
          </cell>
          <cell r="BB88">
            <v>26048720005.5233</v>
          </cell>
          <cell r="BC88">
            <v>32197655566.5347</v>
          </cell>
          <cell r="BD88">
            <v>39336668080.559</v>
          </cell>
          <cell r="BE88">
            <v>41271701060.954</v>
          </cell>
          <cell r="BF88">
            <v>62824629066.0408</v>
          </cell>
          <cell r="BG88">
            <v>54783319817.3705</v>
          </cell>
          <cell r="BH88">
            <v>49406010054.2663</v>
          </cell>
          <cell r="BI88">
            <v>56164929304.8754</v>
          </cell>
          <cell r="BJ88">
            <v>60405924078.7278</v>
          </cell>
          <cell r="BK88">
            <v>67298914624.3723</v>
          </cell>
          <cell r="BL88">
            <v>68337969247.7067</v>
          </cell>
          <cell r="BM88">
            <v>70043095503.6675</v>
          </cell>
          <cell r="BN88">
            <v>79524421861.2743</v>
          </cell>
          <cell r="BO88">
            <v>74263364041.8742</v>
          </cell>
        </row>
        <row r="89">
          <cell r="B89" t="str">
            <v>GIB</v>
          </cell>
          <cell r="C89" t="str">
            <v>GDP (current US$)</v>
          </cell>
          <cell r="D89" t="str">
            <v>NY.GDP.MKTP.CD</v>
          </cell>
        </row>
        <row r="90">
          <cell r="B90" t="str">
            <v>GIN</v>
          </cell>
          <cell r="C90" t="str">
            <v>GDP (current US$)</v>
          </cell>
          <cell r="D90" t="str">
            <v>NY.GDP.MKTP.CD</v>
          </cell>
        </row>
        <row r="90">
          <cell r="O90">
            <v>3220224607.82431</v>
          </cell>
          <cell r="P90">
            <v>3594302908.04257</v>
          </cell>
          <cell r="Q90">
            <v>4203069035.01543</v>
          </cell>
          <cell r="R90">
            <v>5152080387.57093</v>
          </cell>
          <cell r="S90">
            <v>5691417541.3213</v>
          </cell>
          <cell r="T90">
            <v>6102769605.45119</v>
          </cell>
          <cell r="U90">
            <v>6762781870.60848</v>
          </cell>
          <cell r="V90">
            <v>6914381290.58062</v>
          </cell>
          <cell r="W90">
            <v>8087305999.04733</v>
          </cell>
          <cell r="X90">
            <v>8877094497.4439</v>
          </cell>
          <cell r="Y90">
            <v>9746524915.09383</v>
          </cell>
          <cell r="Z90">
            <v>9646440666.52053</v>
          </cell>
          <cell r="AA90">
            <v>11926032493.4368</v>
          </cell>
          <cell r="AB90">
            <v>15129893722.3441</v>
          </cell>
          <cell r="AC90">
            <v>18421497251.175</v>
          </cell>
          <cell r="AD90">
            <v>22787644565.9033</v>
          </cell>
          <cell r="AE90">
            <v>2909130355.23937</v>
          </cell>
          <cell r="AF90">
            <v>2976714019.06961</v>
          </cell>
          <cell r="AG90">
            <v>3476480303.12292</v>
          </cell>
          <cell r="AH90">
            <v>3546079262.95061</v>
          </cell>
          <cell r="AI90">
            <v>3888320665.5228</v>
          </cell>
          <cell r="AJ90">
            <v>4396178694.1535</v>
          </cell>
          <cell r="AK90">
            <v>4789220416.70641</v>
          </cell>
          <cell r="AL90">
            <v>4781166116.51789</v>
          </cell>
          <cell r="AM90">
            <v>4932800406.92974</v>
          </cell>
          <cell r="AN90">
            <v>5385704166.43341</v>
          </cell>
          <cell r="AO90">
            <v>5641243099.76661</v>
          </cell>
          <cell r="AP90">
            <v>5516916163.0949</v>
          </cell>
          <cell r="AQ90">
            <v>5232118046.3713</v>
          </cell>
          <cell r="AR90">
            <v>5046806782.54761</v>
          </cell>
          <cell r="AS90">
            <v>4367458866.71537</v>
          </cell>
          <cell r="AT90">
            <v>4125527603.22908</v>
          </cell>
          <cell r="AU90">
            <v>4301608752.51396</v>
          </cell>
          <cell r="AV90">
            <v>5025167975.26363</v>
          </cell>
          <cell r="AW90">
            <v>5300767960.51572</v>
          </cell>
          <cell r="AX90">
            <v>4282468636.90501</v>
          </cell>
          <cell r="AY90">
            <v>4220019242.72882</v>
          </cell>
          <cell r="AZ90">
            <v>6281917649.94033</v>
          </cell>
          <cell r="BA90">
            <v>6964179187.85579</v>
          </cell>
          <cell r="BB90">
            <v>6716904516.97953</v>
          </cell>
          <cell r="BC90">
            <v>6853467832.49407</v>
          </cell>
          <cell r="BD90">
            <v>6785137215.55736</v>
          </cell>
          <cell r="BE90">
            <v>7638045226.04416</v>
          </cell>
          <cell r="BF90">
            <v>8376613880.84932</v>
          </cell>
          <cell r="BG90">
            <v>8778473643.31852</v>
          </cell>
          <cell r="BH90">
            <v>8794202394.29076</v>
          </cell>
          <cell r="BI90">
            <v>8595955600.36601</v>
          </cell>
          <cell r="BJ90">
            <v>10324668271.1032</v>
          </cell>
          <cell r="BK90">
            <v>11857030367.2441</v>
          </cell>
          <cell r="BL90">
            <v>13442861496.4128</v>
          </cell>
          <cell r="BM90">
            <v>14177835841.3923</v>
          </cell>
          <cell r="BN90">
            <v>16091817842.1318</v>
          </cell>
          <cell r="BO90">
            <v>20999229260.4995</v>
          </cell>
        </row>
        <row r="91">
          <cell r="B91" t="str">
            <v>GMB</v>
          </cell>
          <cell r="C91" t="str">
            <v>GDP (current US$)</v>
          </cell>
          <cell r="D91" t="str">
            <v>NY.GDP.MKTP.CD</v>
          </cell>
        </row>
        <row r="91">
          <cell r="K91">
            <v>44212081.3502297</v>
          </cell>
          <cell r="L91">
            <v>46695006.9579374</v>
          </cell>
          <cell r="M91">
            <v>41160065.8561054</v>
          </cell>
          <cell r="N91">
            <v>45168072.2689156</v>
          </cell>
          <cell r="O91">
            <v>52296083.6737339</v>
          </cell>
          <cell r="P91">
            <v>55728663.222684</v>
          </cell>
          <cell r="Q91">
            <v>59160569.4804413</v>
          </cell>
          <cell r="R91">
            <v>75187749.0961317</v>
          </cell>
          <cell r="S91">
            <v>95796021.6888272</v>
          </cell>
          <cell r="T91">
            <v>115179719.077633</v>
          </cell>
          <cell r="U91">
            <v>112190829.470457</v>
          </cell>
          <cell r="V91">
            <v>138093099.09774</v>
          </cell>
          <cell r="W91">
            <v>171833086.019624</v>
          </cell>
          <cell r="X91">
            <v>207112627.726094</v>
          </cell>
          <cell r="Y91">
            <v>241083090.303623</v>
          </cell>
          <cell r="Z91">
            <v>218767743.459101</v>
          </cell>
          <cell r="AA91">
            <v>216050552.301584</v>
          </cell>
          <cell r="AB91">
            <v>213448584.936945</v>
          </cell>
          <cell r="AC91">
            <v>177340880.086204</v>
          </cell>
          <cell r="AD91">
            <v>225726358.890914</v>
          </cell>
          <cell r="AE91">
            <v>185646986.824927</v>
          </cell>
          <cell r="AF91">
            <v>220626484.224811</v>
          </cell>
          <cell r="AG91">
            <v>266672211.934161</v>
          </cell>
          <cell r="AH91">
            <v>284120329.401023</v>
          </cell>
          <cell r="AI91">
            <v>317083695.477797</v>
          </cell>
          <cell r="AJ91">
            <v>690311080.515018</v>
          </cell>
          <cell r="AK91">
            <v>714254256.122189</v>
          </cell>
          <cell r="AL91">
            <v>755040974.087322</v>
          </cell>
          <cell r="AM91">
            <v>746493951.900959</v>
          </cell>
          <cell r="AN91">
            <v>785999864.840299</v>
          </cell>
          <cell r="AO91">
            <v>848239446.21576</v>
          </cell>
          <cell r="AP91">
            <v>803633342.473706</v>
          </cell>
          <cell r="AQ91">
            <v>840285264.631545</v>
          </cell>
          <cell r="AR91">
            <v>814724032.065735</v>
          </cell>
          <cell r="AS91">
            <v>782913871.80966</v>
          </cell>
          <cell r="AT91">
            <v>687410645.063943</v>
          </cell>
          <cell r="AU91">
            <v>578235309.327198</v>
          </cell>
          <cell r="AV91">
            <v>487038685.045496</v>
          </cell>
          <cell r="AW91">
            <v>961900651.423441</v>
          </cell>
          <cell r="AX91">
            <v>1027701067.55688</v>
          </cell>
          <cell r="AY91">
            <v>1054112487.74083</v>
          </cell>
          <cell r="AZ91">
            <v>1279703047.0221</v>
          </cell>
          <cell r="BA91">
            <v>1561766955.73024</v>
          </cell>
          <cell r="BB91">
            <v>1450142508.57808</v>
          </cell>
          <cell r="BC91">
            <v>1543294926.87301</v>
          </cell>
          <cell r="BD91">
            <v>1409693596.93594</v>
          </cell>
          <cell r="BE91">
            <v>1415004738.26621</v>
          </cell>
          <cell r="BF91">
            <v>1375609453.43746</v>
          </cell>
          <cell r="BG91">
            <v>1229461721.40861</v>
          </cell>
          <cell r="BH91">
            <v>1378176608.93204</v>
          </cell>
          <cell r="BI91">
            <v>1484578885.97132</v>
          </cell>
          <cell r="BJ91">
            <v>1504909462.69521</v>
          </cell>
          <cell r="BK91">
            <v>1670671327.81651</v>
          </cell>
          <cell r="BL91">
            <v>1813609692.49994</v>
          </cell>
          <cell r="BM91">
            <v>1812170891.19069</v>
          </cell>
          <cell r="BN91">
            <v>2014158842.65394</v>
          </cell>
          <cell r="BO91">
            <v>2175099789.97829</v>
          </cell>
        </row>
        <row r="92">
          <cell r="B92" t="str">
            <v>GNB</v>
          </cell>
          <cell r="C92" t="str">
            <v>GDP (current US$)</v>
          </cell>
          <cell r="D92" t="str">
            <v>NY.GDP.MKTP.CD</v>
          </cell>
        </row>
        <row r="92">
          <cell r="O92">
            <v>204670551.372114</v>
          </cell>
          <cell r="P92">
            <v>204167297.397787</v>
          </cell>
          <cell r="Q92">
            <v>227986203.918854</v>
          </cell>
          <cell r="R92">
            <v>232331281.494446</v>
          </cell>
          <cell r="S92">
            <v>256769729.742062</v>
          </cell>
          <cell r="T92">
            <v>283311996.687469</v>
          </cell>
          <cell r="U92">
            <v>292152321.563028</v>
          </cell>
          <cell r="V92">
            <v>298871674.236163</v>
          </cell>
          <cell r="W92">
            <v>318876550.606101</v>
          </cell>
          <cell r="X92">
            <v>308143183.271906</v>
          </cell>
          <cell r="Y92">
            <v>287648258.568227</v>
          </cell>
          <cell r="Z92">
            <v>402230865.388642</v>
          </cell>
          <cell r="AA92">
            <v>430284021.909459</v>
          </cell>
          <cell r="AB92">
            <v>425225176.964084</v>
          </cell>
          <cell r="AC92">
            <v>359980490.493911</v>
          </cell>
          <cell r="AD92">
            <v>373959151.096904</v>
          </cell>
          <cell r="AE92">
            <v>338524232.508213</v>
          </cell>
          <cell r="AF92">
            <v>451893374.9247</v>
          </cell>
          <cell r="AG92">
            <v>427514321.553446</v>
          </cell>
          <cell r="AH92">
            <v>554072302.830696</v>
          </cell>
          <cell r="AI92">
            <v>634187269.226507</v>
          </cell>
          <cell r="AJ92">
            <v>668470890.01478</v>
          </cell>
          <cell r="AK92">
            <v>588309271.229172</v>
          </cell>
          <cell r="AL92">
            <v>615779519.096288</v>
          </cell>
          <cell r="AM92">
            <v>612502084.642847</v>
          </cell>
          <cell r="AN92">
            <v>660195401.946403</v>
          </cell>
          <cell r="AO92">
            <v>702965147.451887</v>
          </cell>
          <cell r="AP92">
            <v>698107222.497006</v>
          </cell>
          <cell r="AQ92">
            <v>591034143.344266</v>
          </cell>
          <cell r="AR92">
            <v>579365780.157765</v>
          </cell>
          <cell r="AS92">
            <v>391345597.467891</v>
          </cell>
          <cell r="AT92">
            <v>412610871.491565</v>
          </cell>
          <cell r="AU92">
            <v>466773711.234075</v>
          </cell>
          <cell r="AV92">
            <v>553614800.137137</v>
          </cell>
          <cell r="AW92">
            <v>582169841.275298</v>
          </cell>
          <cell r="AX92">
            <v>639776040.624112</v>
          </cell>
          <cell r="AY92">
            <v>634781901.283407</v>
          </cell>
          <cell r="AZ92">
            <v>753162998.060137</v>
          </cell>
          <cell r="BA92">
            <v>952667543.964674</v>
          </cell>
          <cell r="BB92">
            <v>890167833.365875</v>
          </cell>
          <cell r="BC92">
            <v>940112538.964179</v>
          </cell>
          <cell r="BD92">
            <v>1157074319.11175</v>
          </cell>
          <cell r="BE92">
            <v>1049412177.07573</v>
          </cell>
          <cell r="BF92">
            <v>1109682824.13676</v>
          </cell>
          <cell r="BG92">
            <v>1135250721.02484</v>
          </cell>
          <cell r="BH92">
            <v>1152384166.79638</v>
          </cell>
          <cell r="BI92">
            <v>1245074264.10396</v>
          </cell>
          <cell r="BJ92">
            <v>1469978606.12143</v>
          </cell>
          <cell r="BK92">
            <v>1554133593.91699</v>
          </cell>
          <cell r="BL92">
            <v>1486476582.06759</v>
          </cell>
          <cell r="BM92">
            <v>1520479984.56808</v>
          </cell>
          <cell r="BN92">
            <v>1724555634.36594</v>
          </cell>
          <cell r="BO92">
            <v>1714166526.44573</v>
          </cell>
        </row>
        <row r="93">
          <cell r="B93" t="str">
            <v>GNQ</v>
          </cell>
          <cell r="C93" t="str">
            <v>GDP (current US$)</v>
          </cell>
          <cell r="D93" t="str">
            <v>NY.GDP.MKTP.CD</v>
          </cell>
        </row>
        <row r="93">
          <cell r="G93">
            <v>9122751.45318345</v>
          </cell>
          <cell r="H93">
            <v>10840095.1283649</v>
          </cell>
          <cell r="I93">
            <v>12712471.3960211</v>
          </cell>
          <cell r="J93">
            <v>64748333.3333333</v>
          </cell>
          <cell r="K93">
            <v>69110000</v>
          </cell>
          <cell r="L93">
            <v>72317446.9327193</v>
          </cell>
          <cell r="M93">
            <v>67514285.7142857</v>
          </cell>
          <cell r="N93">
            <v>67225714.2857143</v>
          </cell>
          <cell r="O93">
            <v>66331428.5714286</v>
          </cell>
          <cell r="P93">
            <v>64946954.756798</v>
          </cell>
          <cell r="Q93">
            <v>65429198.238708</v>
          </cell>
          <cell r="R93">
            <v>81203226.9138345</v>
          </cell>
          <cell r="S93">
            <v>94159862.7073691</v>
          </cell>
          <cell r="T93">
            <v>104295643.388437</v>
          </cell>
          <cell r="U93">
            <v>103653049.93797</v>
          </cell>
          <cell r="V93">
            <v>103987520.075827</v>
          </cell>
        </row>
        <row r="93">
          <cell r="Y93">
            <v>50642880.7737503</v>
          </cell>
          <cell r="Z93">
            <v>36731422.8456914</v>
          </cell>
          <cell r="AA93">
            <v>44294647.733479</v>
          </cell>
          <cell r="AB93">
            <v>44442456.94764</v>
          </cell>
          <cell r="AC93">
            <v>50320914.4065688</v>
          </cell>
          <cell r="AD93">
            <v>62118569.9654481</v>
          </cell>
          <cell r="AE93">
            <v>76407395.8727542</v>
          </cell>
          <cell r="AF93">
            <v>93345859.52973</v>
          </cell>
          <cell r="AG93">
            <v>100534656.881732</v>
          </cell>
          <cell r="AH93">
            <v>88265974.861049</v>
          </cell>
          <cell r="AI93">
            <v>112119411.489965</v>
          </cell>
          <cell r="AJ93">
            <v>110906028.536862</v>
          </cell>
          <cell r="AK93">
            <v>134707183.84662</v>
          </cell>
          <cell r="AL93">
            <v>136047906.245408</v>
          </cell>
          <cell r="AM93">
            <v>100807002.540195</v>
          </cell>
          <cell r="AN93">
            <v>141853360.867855</v>
          </cell>
          <cell r="AO93">
            <v>232463022.802961</v>
          </cell>
          <cell r="AP93">
            <v>442337870.69437</v>
          </cell>
          <cell r="AQ93">
            <v>370687634.425712</v>
          </cell>
          <cell r="AR93">
            <v>621117885.668503</v>
          </cell>
          <cell r="AS93">
            <v>1045998496.43872</v>
          </cell>
          <cell r="AT93">
            <v>1461139022.02954</v>
          </cell>
          <cell r="AU93">
            <v>1806742742.27311</v>
          </cell>
          <cell r="AV93">
            <v>2484745935.09329</v>
          </cell>
          <cell r="AW93">
            <v>4410764338.66733</v>
          </cell>
          <cell r="AX93">
            <v>8217369092.65224</v>
          </cell>
          <cell r="AY93">
            <v>10086528698.8604</v>
          </cell>
          <cell r="AZ93">
            <v>13071718758.7373</v>
          </cell>
          <cell r="BA93">
            <v>19749893536.3204</v>
          </cell>
          <cell r="BB93">
            <v>15027795173.2187</v>
          </cell>
          <cell r="BC93">
            <v>16314443436.2903</v>
          </cell>
          <cell r="BD93">
            <v>21357343668.9447</v>
          </cell>
          <cell r="BE93">
            <v>22388344143.9131</v>
          </cell>
          <cell r="BF93">
            <v>21948834283.7856</v>
          </cell>
          <cell r="BG93">
            <v>21765453081.9826</v>
          </cell>
          <cell r="BH93">
            <v>13185496881.0174</v>
          </cell>
          <cell r="BI93">
            <v>11240808847.8878</v>
          </cell>
          <cell r="BJ93">
            <v>12200913878.9827</v>
          </cell>
          <cell r="BK93">
            <v>13097012133.6159</v>
          </cell>
          <cell r="BL93">
            <v>11364133549.7478</v>
          </cell>
          <cell r="BM93">
            <v>9893816007.7398</v>
          </cell>
          <cell r="BN93">
            <v>12215878032.7166</v>
          </cell>
          <cell r="BO93">
            <v>13486788878.9757</v>
          </cell>
        </row>
        <row r="94">
          <cell r="B94" t="str">
            <v>GRC</v>
          </cell>
          <cell r="C94" t="str">
            <v>GDP (current US$)</v>
          </cell>
          <cell r="D94" t="str">
            <v>NY.GDP.MKTP.CD</v>
          </cell>
          <cell r="E94">
            <v>4335191696.00585</v>
          </cell>
          <cell r="F94">
            <v>4961399303.48393</v>
          </cell>
          <cell r="G94">
            <v>5213043168.0939</v>
          </cell>
          <cell r="H94">
            <v>5895281431.59188</v>
          </cell>
          <cell r="I94">
            <v>6669669849.61844</v>
          </cell>
          <cell r="J94">
            <v>7689148374.19223</v>
          </cell>
          <cell r="K94">
            <v>8591522486.93443</v>
          </cell>
          <cell r="L94">
            <v>9275600800.35644</v>
          </cell>
          <cell r="M94">
            <v>10090674766.7032</v>
          </cell>
          <cell r="N94">
            <v>11615655895.4054</v>
          </cell>
          <cell r="O94">
            <v>13139863636.3636</v>
          </cell>
          <cell r="P94">
            <v>14591750000</v>
          </cell>
          <cell r="Q94">
            <v>16885511363.6364</v>
          </cell>
          <cell r="R94">
            <v>22347848101.2658</v>
          </cell>
          <cell r="S94">
            <v>25351306818.1818</v>
          </cell>
          <cell r="T94">
            <v>28525876726.8863</v>
          </cell>
          <cell r="U94">
            <v>31152835820.8955</v>
          </cell>
          <cell r="V94">
            <v>36176234967.6226</v>
          </cell>
          <cell r="W94">
            <v>44270204081.6327</v>
          </cell>
          <cell r="X94">
            <v>54481876724.931</v>
          </cell>
          <cell r="Y94">
            <v>56829664268.5851</v>
          </cell>
          <cell r="Z94">
            <v>52346506765.0676</v>
          </cell>
          <cell r="AA94">
            <v>54617989795.9184</v>
          </cell>
          <cell r="AB94">
            <v>49428873839.0093</v>
          </cell>
          <cell r="AC94">
            <v>48020024183.7969</v>
          </cell>
          <cell r="AD94">
            <v>47820851221.3175</v>
          </cell>
          <cell r="AE94">
            <v>56379593476.1441</v>
          </cell>
          <cell r="AF94">
            <v>65652750377.4535</v>
          </cell>
          <cell r="AG94">
            <v>76261277924.5736</v>
          </cell>
          <cell r="AH94">
            <v>79169043222.8284</v>
          </cell>
          <cell r="AI94">
            <v>97891092003.4394</v>
          </cell>
          <cell r="AJ94">
            <v>105143232379.884</v>
          </cell>
          <cell r="AK94">
            <v>116224672863.783</v>
          </cell>
          <cell r="AL94">
            <v>108809059155.767</v>
          </cell>
          <cell r="AM94">
            <v>116601801966.292</v>
          </cell>
          <cell r="AN94">
            <v>136878365936.167</v>
          </cell>
          <cell r="AO94">
            <v>145861612400.906</v>
          </cell>
          <cell r="AP94">
            <v>143157600149.757</v>
          </cell>
          <cell r="AQ94">
            <v>144428172489.335</v>
          </cell>
          <cell r="AR94">
            <v>142588875293.749</v>
          </cell>
          <cell r="AS94">
            <v>130457756628.436</v>
          </cell>
          <cell r="AT94">
            <v>136309295225.34</v>
          </cell>
          <cell r="AU94">
            <v>154564203586.954</v>
          </cell>
          <cell r="AV94">
            <v>202370140236.265</v>
          </cell>
          <cell r="AW94">
            <v>240963562236.127</v>
          </cell>
          <cell r="AX94">
            <v>247875422204.414</v>
          </cell>
          <cell r="AY94">
            <v>273546728473.073</v>
          </cell>
          <cell r="AZ94">
            <v>318902829550.733</v>
          </cell>
          <cell r="BA94">
            <v>355908689477.445</v>
          </cell>
          <cell r="BB94">
            <v>331308500253.274</v>
          </cell>
          <cell r="BC94">
            <v>297124961971.501</v>
          </cell>
          <cell r="BD94">
            <v>282995942006.557</v>
          </cell>
          <cell r="BE94">
            <v>242029307133.408</v>
          </cell>
          <cell r="BF94">
            <v>238907690051.13</v>
          </cell>
          <cell r="BG94">
            <v>235458133124.608</v>
          </cell>
          <cell r="BH94">
            <v>195683527003.375</v>
          </cell>
          <cell r="BI94">
            <v>193148146586.933</v>
          </cell>
          <cell r="BJ94">
            <v>199844406013.531</v>
          </cell>
          <cell r="BK94">
            <v>212049447242.111</v>
          </cell>
          <cell r="BL94">
            <v>205252760889.364</v>
          </cell>
          <cell r="BM94">
            <v>188480337285.605</v>
          </cell>
          <cell r="BN94">
            <v>214667807441.202</v>
          </cell>
          <cell r="BO94">
            <v>217581324512.059</v>
          </cell>
        </row>
        <row r="95">
          <cell r="B95" t="str">
            <v>GRD</v>
          </cell>
          <cell r="C95" t="str">
            <v>GDP (current US$)</v>
          </cell>
          <cell r="D95" t="str">
            <v>NY.GDP.MKTP.CD</v>
          </cell>
        </row>
        <row r="95">
          <cell r="V95">
            <v>71494495.1851852</v>
          </cell>
          <cell r="W95">
            <v>88322386.2962963</v>
          </cell>
          <cell r="X95">
            <v>102244362.222222</v>
          </cell>
          <cell r="Y95">
            <v>110900457.037037</v>
          </cell>
          <cell r="Z95">
            <v>115651918.888889</v>
          </cell>
          <cell r="AA95">
            <v>125435590</v>
          </cell>
          <cell r="AB95">
            <v>131803552.222222</v>
          </cell>
          <cell r="AC95">
            <v>145533310.740741</v>
          </cell>
          <cell r="AD95">
            <v>167728455.185185</v>
          </cell>
          <cell r="AE95">
            <v>187589522.592593</v>
          </cell>
          <cell r="AF95">
            <v>215009569.62963</v>
          </cell>
          <cell r="AG95">
            <v>236357523.703704</v>
          </cell>
          <cell r="AH95">
            <v>267327642.222222</v>
          </cell>
          <cell r="AI95">
            <v>278098762.962963</v>
          </cell>
          <cell r="AJ95">
            <v>300757888.888889</v>
          </cell>
          <cell r="AK95">
            <v>310160444.444444</v>
          </cell>
          <cell r="AL95">
            <v>309812185.185185</v>
          </cell>
          <cell r="AM95">
            <v>325111814.814815</v>
          </cell>
          <cell r="AN95">
            <v>342172518.518519</v>
          </cell>
          <cell r="AO95">
            <v>366911444.444444</v>
          </cell>
          <cell r="AP95">
            <v>392190592.592593</v>
          </cell>
          <cell r="AQ95">
            <v>445903592.592593</v>
          </cell>
          <cell r="AR95">
            <v>482009370.37037</v>
          </cell>
          <cell r="AS95">
            <v>520044370.37037</v>
          </cell>
          <cell r="AT95">
            <v>520444185.185185</v>
          </cell>
          <cell r="AU95">
            <v>540336925.925926</v>
          </cell>
          <cell r="AV95">
            <v>591018407.407407</v>
          </cell>
          <cell r="AW95">
            <v>599118592.592593</v>
          </cell>
          <cell r="AX95">
            <v>695555555.555555</v>
          </cell>
          <cell r="AY95">
            <v>698700666.666667</v>
          </cell>
          <cell r="AZ95">
            <v>758683592.592593</v>
          </cell>
          <cell r="BA95">
            <v>825976037.037037</v>
          </cell>
          <cell r="BB95">
            <v>771275555.555555</v>
          </cell>
          <cell r="BC95">
            <v>771014814.814815</v>
          </cell>
          <cell r="BD95">
            <v>778655555.555555</v>
          </cell>
          <cell r="BE95">
            <v>799881481.481481</v>
          </cell>
          <cell r="BF95">
            <v>842618518.518518</v>
          </cell>
          <cell r="BG95">
            <v>911496296.296296</v>
          </cell>
          <cell r="BH95">
            <v>997007407.407407</v>
          </cell>
          <cell r="BI95">
            <v>1061640740.74074</v>
          </cell>
          <cell r="BJ95">
            <v>1125685185.18519</v>
          </cell>
          <cell r="BK95">
            <v>1166514814.81481</v>
          </cell>
          <cell r="BL95">
            <v>1213485185.18519</v>
          </cell>
          <cell r="BM95">
            <v>1043411111.11111</v>
          </cell>
          <cell r="BN95">
            <v>1122800000</v>
          </cell>
          <cell r="BO95">
            <v>1224577777.77778</v>
          </cell>
        </row>
        <row r="96">
          <cell r="B96" t="str">
            <v>GRL</v>
          </cell>
          <cell r="C96" t="str">
            <v>GDP (current US$)</v>
          </cell>
          <cell r="D96" t="str">
            <v>NY.GDP.MKTP.CD</v>
          </cell>
        </row>
        <row r="96">
          <cell r="O96">
            <v>69520026.6666667</v>
          </cell>
          <cell r="P96">
            <v>88466738.2497268</v>
          </cell>
          <cell r="Q96">
            <v>106101297.801272</v>
          </cell>
          <cell r="R96">
            <v>140153748.243656</v>
          </cell>
          <cell r="S96">
            <v>169918948.629182</v>
          </cell>
          <cell r="T96">
            <v>211190630.329609</v>
          </cell>
          <cell r="U96">
            <v>240779417.7857</v>
          </cell>
          <cell r="V96">
            <v>282269749.160113</v>
          </cell>
          <cell r="W96">
            <v>355987433.41569</v>
          </cell>
          <cell r="X96">
            <v>420645821.540488</v>
          </cell>
          <cell r="Y96">
            <v>476051740.773769</v>
          </cell>
          <cell r="Z96">
            <v>435748993.418421</v>
          </cell>
          <cell r="AA96">
            <v>402403041.029269</v>
          </cell>
          <cell r="AB96">
            <v>416184071.019417</v>
          </cell>
          <cell r="AC96">
            <v>379371901.490374</v>
          </cell>
          <cell r="AD96">
            <v>412876382.829174</v>
          </cell>
          <cell r="AE96">
            <v>603016292.686978</v>
          </cell>
          <cell r="AF96">
            <v>787390408.953269</v>
          </cell>
          <cell r="AG96">
            <v>898607670.624413</v>
          </cell>
          <cell r="AH96">
            <v>929799902.191124</v>
          </cell>
          <cell r="AI96">
            <v>1018977280.32928</v>
          </cell>
          <cell r="AJ96">
            <v>1016500069.25708</v>
          </cell>
          <cell r="AK96">
            <v>1037916162.54976</v>
          </cell>
          <cell r="AL96">
            <v>927214151.76793</v>
          </cell>
          <cell r="AM96">
            <v>1005887539.32049</v>
          </cell>
          <cell r="AN96">
            <v>1208953287.06598</v>
          </cell>
          <cell r="AO96">
            <v>1197515569.08202</v>
          </cell>
          <cell r="AP96">
            <v>1072154433.84538</v>
          </cell>
          <cell r="AQ96">
            <v>1149858069.75766</v>
          </cell>
          <cell r="AR96">
            <v>1131555107.04907</v>
          </cell>
          <cell r="AS96">
            <v>1068025016.00862</v>
          </cell>
          <cell r="AT96">
            <v>1086170703.9816</v>
          </cell>
          <cell r="AU96">
            <v>1169136716.03557</v>
          </cell>
          <cell r="AV96">
            <v>1558759823.08169</v>
          </cell>
          <cell r="AW96">
            <v>1822499769.23938</v>
          </cell>
          <cell r="AX96">
            <v>1849802648.36391</v>
          </cell>
          <cell r="AY96">
            <v>2013106929.50031</v>
          </cell>
          <cell r="AZ96">
            <v>2249811295.6608</v>
          </cell>
          <cell r="BA96">
            <v>2499092314.41875</v>
          </cell>
          <cell r="BB96">
            <v>2529963903.22685</v>
          </cell>
          <cell r="BC96">
            <v>2503167187.49305</v>
          </cell>
          <cell r="BD96">
            <v>2684461375.46585</v>
          </cell>
          <cell r="BE96">
            <v>2609678486.36749</v>
          </cell>
          <cell r="BF96">
            <v>2684946990.12448</v>
          </cell>
          <cell r="BG96">
            <v>2842065708.35962</v>
          </cell>
          <cell r="BH96">
            <v>2499113022.81675</v>
          </cell>
          <cell r="BI96">
            <v>2707139544.46695</v>
          </cell>
          <cell r="BJ96">
            <v>2851613679.03433</v>
          </cell>
          <cell r="BK96">
            <v>3055782146.15957</v>
          </cell>
          <cell r="BL96">
            <v>2997309971.87623</v>
          </cell>
          <cell r="BM96">
            <v>3082884653.2456</v>
          </cell>
          <cell r="BN96">
            <v>3235809504.29871</v>
          </cell>
        </row>
        <row r="97">
          <cell r="B97" t="str">
            <v>GTM</v>
          </cell>
          <cell r="C97" t="str">
            <v>GDP (current US$)</v>
          </cell>
          <cell r="D97" t="str">
            <v>NY.GDP.MKTP.CD</v>
          </cell>
          <cell r="E97">
            <v>1043599900</v>
          </cell>
          <cell r="F97">
            <v>1076699900</v>
          </cell>
          <cell r="G97">
            <v>1143600000</v>
          </cell>
          <cell r="H97">
            <v>1262800000</v>
          </cell>
          <cell r="I97">
            <v>1299099900</v>
          </cell>
          <cell r="J97">
            <v>1331399900</v>
          </cell>
          <cell r="K97">
            <v>1390700000</v>
          </cell>
          <cell r="L97">
            <v>1453500000</v>
          </cell>
          <cell r="M97">
            <v>1610500000</v>
          </cell>
          <cell r="N97">
            <v>1715399900</v>
          </cell>
          <cell r="O97">
            <v>1904000000</v>
          </cell>
          <cell r="P97">
            <v>1984800000</v>
          </cell>
          <cell r="Q97">
            <v>2101300000</v>
          </cell>
          <cell r="R97">
            <v>2569200100</v>
          </cell>
          <cell r="S97">
            <v>3161499900</v>
          </cell>
          <cell r="T97">
            <v>3645900000</v>
          </cell>
          <cell r="U97">
            <v>4365300200</v>
          </cell>
          <cell r="V97">
            <v>5480500200</v>
          </cell>
          <cell r="W97">
            <v>6070600200</v>
          </cell>
          <cell r="X97">
            <v>6902600200</v>
          </cell>
          <cell r="Y97">
            <v>7878700000</v>
          </cell>
          <cell r="Z97">
            <v>8607500300</v>
          </cell>
          <cell r="AA97">
            <v>8716999700</v>
          </cell>
          <cell r="AB97">
            <v>9050000400</v>
          </cell>
          <cell r="AC97">
            <v>9470000100</v>
          </cell>
          <cell r="AD97">
            <v>9721652086.95652</v>
          </cell>
          <cell r="AE97">
            <v>7231963515.98174</v>
          </cell>
          <cell r="AF97">
            <v>7084399840</v>
          </cell>
          <cell r="AG97">
            <v>7841602824.42748</v>
          </cell>
          <cell r="AH97">
            <v>8410724360.79545</v>
          </cell>
          <cell r="AI97">
            <v>7650196845.21546</v>
          </cell>
          <cell r="AJ97">
            <v>9406135143.41165</v>
          </cell>
          <cell r="AK97">
            <v>10440781587.5435</v>
          </cell>
          <cell r="AL97">
            <v>11400017301.4587</v>
          </cell>
          <cell r="AM97">
            <v>12983233310.7467</v>
          </cell>
          <cell r="AN97">
            <v>14655404433.2771</v>
          </cell>
          <cell r="AO97">
            <v>15674835615.3139</v>
          </cell>
          <cell r="AP97">
            <v>17790026221.6139</v>
          </cell>
          <cell r="AQ97">
            <v>19395491992.9939</v>
          </cell>
          <cell r="AR97">
            <v>18318412251.3642</v>
          </cell>
          <cell r="AS97">
            <v>19288929030.0508</v>
          </cell>
          <cell r="AT97">
            <v>18405220247.4412</v>
          </cell>
          <cell r="AU97">
            <v>20444205991.025</v>
          </cell>
          <cell r="AV97">
            <v>21576351798.9145</v>
          </cell>
          <cell r="AW97">
            <v>23577298094.6571</v>
          </cell>
          <cell r="AX97">
            <v>26783389293.922</v>
          </cell>
          <cell r="AY97">
            <v>29744246827.1839</v>
          </cell>
          <cell r="AZ97">
            <v>33567850824.1039</v>
          </cell>
          <cell r="BA97">
            <v>38503720224.3166</v>
          </cell>
          <cell r="BB97">
            <v>37126148264.6383</v>
          </cell>
          <cell r="BC97">
            <v>40676578423.4871</v>
          </cell>
          <cell r="BD97">
            <v>46876006272.2387</v>
          </cell>
          <cell r="BE97">
            <v>49593929487.1263</v>
          </cell>
          <cell r="BF97">
            <v>52996446269.442</v>
          </cell>
          <cell r="BG97">
            <v>57852153058.502</v>
          </cell>
          <cell r="BH97">
            <v>62186064718.7424</v>
          </cell>
          <cell r="BI97">
            <v>66053403469.0024</v>
          </cell>
          <cell r="BJ97">
            <v>71653754066.2763</v>
          </cell>
          <cell r="BK97">
            <v>73328365862.4329</v>
          </cell>
          <cell r="BL97">
            <v>77172317258.6478</v>
          </cell>
          <cell r="BM97">
            <v>77715183063.2054</v>
          </cell>
          <cell r="BN97">
            <v>86053083476.0294</v>
          </cell>
          <cell r="BO97">
            <v>95003330315.8754</v>
          </cell>
        </row>
        <row r="98">
          <cell r="B98" t="str">
            <v>GUM</v>
          </cell>
          <cell r="C98" t="str">
            <v>GDP (current US$)</v>
          </cell>
          <cell r="D98" t="str">
            <v>NY.GDP.MKTP.CD</v>
          </cell>
        </row>
        <row r="98">
          <cell r="AU98">
            <v>3394000000</v>
          </cell>
          <cell r="AV98">
            <v>3569000000</v>
          </cell>
          <cell r="AW98">
            <v>3869000000</v>
          </cell>
          <cell r="AX98">
            <v>4213000000</v>
          </cell>
          <cell r="AY98">
            <v>4238000000</v>
          </cell>
          <cell r="AZ98">
            <v>4397000000</v>
          </cell>
          <cell r="BA98">
            <v>4658000000</v>
          </cell>
          <cell r="BB98">
            <v>4828000000</v>
          </cell>
          <cell r="BC98">
            <v>4949000000</v>
          </cell>
          <cell r="BD98">
            <v>4984000000</v>
          </cell>
          <cell r="BE98">
            <v>5265000000</v>
          </cell>
          <cell r="BF98">
            <v>5399000000</v>
          </cell>
          <cell r="BG98">
            <v>5610000000</v>
          </cell>
          <cell r="BH98">
            <v>5799000000</v>
          </cell>
          <cell r="BI98">
            <v>5901000000</v>
          </cell>
          <cell r="BJ98">
            <v>6013000000</v>
          </cell>
          <cell r="BK98">
            <v>6051000000</v>
          </cell>
          <cell r="BL98">
            <v>6355000000</v>
          </cell>
          <cell r="BM98">
            <v>5916000000</v>
          </cell>
          <cell r="BN98">
            <v>6234000000</v>
          </cell>
          <cell r="BO98">
            <v>6910000000</v>
          </cell>
        </row>
        <row r="99">
          <cell r="B99" t="str">
            <v>GUY</v>
          </cell>
          <cell r="C99" t="str">
            <v>GDP (current US$)</v>
          </cell>
          <cell r="D99" t="str">
            <v>NY.GDP.MKTP.CD</v>
          </cell>
          <cell r="E99">
            <v>170216241.126064</v>
          </cell>
          <cell r="F99">
            <v>185849535.376162</v>
          </cell>
          <cell r="G99">
            <v>194949512.626218</v>
          </cell>
          <cell r="H99">
            <v>175757893.938598</v>
          </cell>
          <cell r="I99">
            <v>194774513.063717</v>
          </cell>
          <cell r="J99">
            <v>213235294.117647</v>
          </cell>
          <cell r="K99">
            <v>228705882.352941</v>
          </cell>
          <cell r="L99">
            <v>250176470.588235</v>
          </cell>
          <cell r="M99">
            <v>229750000</v>
          </cell>
          <cell r="N99">
            <v>249300000</v>
          </cell>
          <cell r="O99">
            <v>267800000</v>
          </cell>
          <cell r="P99">
            <v>282050000</v>
          </cell>
          <cell r="Q99">
            <v>285380952.380952</v>
          </cell>
          <cell r="R99">
            <v>307047619.047619</v>
          </cell>
          <cell r="S99">
            <v>433954545.454545</v>
          </cell>
          <cell r="T99">
            <v>494791666.666667</v>
          </cell>
          <cell r="U99">
            <v>454440000</v>
          </cell>
          <cell r="V99">
            <v>449880000</v>
          </cell>
          <cell r="W99">
            <v>507080000</v>
          </cell>
          <cell r="X99">
            <v>530440000</v>
          </cell>
          <cell r="Y99">
            <v>603200000</v>
          </cell>
          <cell r="Z99">
            <v>570357107.142857</v>
          </cell>
          <cell r="AA99">
            <v>482000000</v>
          </cell>
          <cell r="AB99">
            <v>489333333.333333</v>
          </cell>
          <cell r="AC99">
            <v>437631605.263158</v>
          </cell>
          <cell r="AD99">
            <v>453488372.093023</v>
          </cell>
          <cell r="AE99">
            <v>504651139.534884</v>
          </cell>
          <cell r="AF99">
            <v>354591846.938775</v>
          </cell>
          <cell r="AG99">
            <v>413799990</v>
          </cell>
          <cell r="AH99">
            <v>379779389.705882</v>
          </cell>
          <cell r="AI99">
            <v>396582263.291139</v>
          </cell>
          <cell r="AJ99">
            <v>348533094.812165</v>
          </cell>
          <cell r="AK99">
            <v>373573141.486811</v>
          </cell>
          <cell r="AL99">
            <v>454101382.488479</v>
          </cell>
          <cell r="AM99">
            <v>540874934.201012</v>
          </cell>
          <cell r="AN99">
            <v>621626785.915493</v>
          </cell>
          <cell r="AO99">
            <v>705406001.424501</v>
          </cell>
          <cell r="AP99">
            <v>749138009.56454</v>
          </cell>
          <cell r="AQ99">
            <v>717530683.169567</v>
          </cell>
          <cell r="AR99">
            <v>694754988.258295</v>
          </cell>
          <cell r="AS99">
            <v>712667896.727512</v>
          </cell>
          <cell r="AT99">
            <v>712167450.162898</v>
          </cell>
          <cell r="AU99">
            <v>726131434.715338</v>
          </cell>
          <cell r="AV99">
            <v>743063950.317749</v>
          </cell>
          <cell r="AW99">
            <v>787814379.183843</v>
          </cell>
          <cell r="AX99">
            <v>824880550.343965</v>
          </cell>
          <cell r="AY99">
            <v>2379817990.6918</v>
          </cell>
          <cell r="AZ99">
            <v>2730971595.39574</v>
          </cell>
          <cell r="BA99">
            <v>3025187433.33637</v>
          </cell>
          <cell r="BB99">
            <v>3165663152.73351</v>
          </cell>
          <cell r="BC99">
            <v>3432912516.92427</v>
          </cell>
          <cell r="BD99">
            <v>3691384317.52178</v>
          </cell>
          <cell r="BE99">
            <v>4063088535.76331</v>
          </cell>
          <cell r="BF99">
            <v>4167800928.83553</v>
          </cell>
          <cell r="BG99">
            <v>4127660151.8087</v>
          </cell>
          <cell r="BH99">
            <v>4279840193.7046</v>
          </cell>
          <cell r="BI99">
            <v>4482697336.56174</v>
          </cell>
          <cell r="BJ99">
            <v>4748174334.14044</v>
          </cell>
          <cell r="BK99">
            <v>4787636997.85343</v>
          </cell>
          <cell r="BL99">
            <v>5173760191.84652</v>
          </cell>
          <cell r="BM99">
            <v>5471256594.72422</v>
          </cell>
          <cell r="BN99">
            <v>8041362110.31175</v>
          </cell>
          <cell r="BO99">
            <v>14718388489.2086</v>
          </cell>
        </row>
        <row r="100">
          <cell r="B100" t="str">
            <v>HIC</v>
          </cell>
          <cell r="C100" t="str">
            <v>GDP (current US$)</v>
          </cell>
          <cell r="D100" t="str">
            <v>NY.GDP.MKTP.CD</v>
          </cell>
          <cell r="E100">
            <v>1092681910636.61</v>
          </cell>
          <cell r="F100">
            <v>1165571615004.35</v>
          </cell>
          <cell r="G100">
            <v>1260544911051.24</v>
          </cell>
          <cell r="H100">
            <v>1355913364088.1</v>
          </cell>
          <cell r="I100">
            <v>1482006061458.11</v>
          </cell>
          <cell r="J100">
            <v>1610880796545.39</v>
          </cell>
          <cell r="K100">
            <v>1762770956963.86</v>
          </cell>
          <cell r="L100">
            <v>1883245565212.18</v>
          </cell>
          <cell r="M100">
            <v>2042819926658.1</v>
          </cell>
          <cell r="N100">
            <v>2251670738554.68</v>
          </cell>
          <cell r="O100">
            <v>2471430871017</v>
          </cell>
          <cell r="P100">
            <v>2745745471453.57</v>
          </cell>
          <cell r="Q100">
            <v>3189501756772.02</v>
          </cell>
          <cell r="R100">
            <v>3869203380449.92</v>
          </cell>
          <cell r="S100">
            <v>4374887819976.59</v>
          </cell>
          <cell r="T100">
            <v>4881968689614.13</v>
          </cell>
          <cell r="U100">
            <v>5316705508568.39</v>
          </cell>
          <cell r="V100">
            <v>6017649327457.81</v>
          </cell>
          <cell r="W100">
            <v>7224423199614.2</v>
          </cell>
          <cell r="X100">
            <v>8349033768623.11</v>
          </cell>
          <cell r="Y100">
            <v>9318973466251.5</v>
          </cell>
          <cell r="Z100">
            <v>9463529620224.12</v>
          </cell>
          <cell r="AA100">
            <v>9370788287370.25</v>
          </cell>
          <cell r="AB100">
            <v>9680375566671.55</v>
          </cell>
          <cell r="AC100">
            <v>10091350207473.4</v>
          </cell>
          <cell r="AD100">
            <v>10589659647967.2</v>
          </cell>
          <cell r="AE100">
            <v>12863823517433.6</v>
          </cell>
          <cell r="AF100">
            <v>14914230823362.9</v>
          </cell>
          <cell r="AG100">
            <v>16785555755731.4</v>
          </cell>
          <cell r="AH100">
            <v>17481687412866.6</v>
          </cell>
          <cell r="AI100">
            <v>19577046428304.5</v>
          </cell>
          <cell r="AJ100">
            <v>20659797917552.1</v>
          </cell>
          <cell r="AK100">
            <v>22119166125282.9</v>
          </cell>
          <cell r="AL100">
            <v>22272082420753.6</v>
          </cell>
          <cell r="AM100">
            <v>23818722465725.5</v>
          </cell>
          <cell r="AN100">
            <v>26430046395918.6</v>
          </cell>
          <cell r="AO100">
            <v>26643709351548.7</v>
          </cell>
          <cell r="AP100">
            <v>26208151153812.5</v>
          </cell>
          <cell r="AQ100">
            <v>26174130826663.1</v>
          </cell>
          <cell r="AR100">
            <v>27403905274743.5</v>
          </cell>
          <cell r="AS100">
            <v>28036716903140.2</v>
          </cell>
          <cell r="AT100">
            <v>27811072270318.1</v>
          </cell>
          <cell r="AU100">
            <v>29022750091985.2</v>
          </cell>
          <cell r="AV100">
            <v>32574954634084.8</v>
          </cell>
          <cell r="AW100">
            <v>36387608557612.2</v>
          </cell>
          <cell r="AX100">
            <v>38623901277744.2</v>
          </cell>
          <cell r="AY100">
            <v>40986059390577</v>
          </cell>
          <cell r="AZ100">
            <v>45098647855102.4</v>
          </cell>
          <cell r="BA100">
            <v>48338201243505.7</v>
          </cell>
          <cell r="BB100">
            <v>44940316093124.7</v>
          </cell>
          <cell r="BC100">
            <v>47340327876456</v>
          </cell>
          <cell r="BD100">
            <v>51524951092552.4</v>
          </cell>
          <cell r="BE100">
            <v>51710003724530.8</v>
          </cell>
          <cell r="BF100">
            <v>52439877375602.6</v>
          </cell>
          <cell r="BG100">
            <v>53310162826089.1</v>
          </cell>
          <cell r="BH100">
            <v>49773105280474.1</v>
          </cell>
          <cell r="BI100">
            <v>50737236574099.6</v>
          </cell>
          <cell r="BJ100">
            <v>53336788717601.6</v>
          </cell>
          <cell r="BK100">
            <v>56684556889445.8</v>
          </cell>
          <cell r="BL100">
            <v>57218295248360.4</v>
          </cell>
          <cell r="BM100">
            <v>55791128824226.2</v>
          </cell>
          <cell r="BN100">
            <v>62461025675219.6</v>
          </cell>
          <cell r="BO100">
            <v>64444446480056.6</v>
          </cell>
        </row>
        <row r="101">
          <cell r="B101" t="str">
            <v>HKG</v>
          </cell>
          <cell r="C101" t="str">
            <v>GDP (current US$)</v>
          </cell>
          <cell r="D101" t="str">
            <v>NY.GDP.MKTP.CD</v>
          </cell>
          <cell r="E101">
            <v>1320796651.69457</v>
          </cell>
          <cell r="F101">
            <v>1383681651.13776</v>
          </cell>
          <cell r="G101">
            <v>1612346412.26475</v>
          </cell>
          <cell r="H101">
            <v>1935298266.45384</v>
          </cell>
          <cell r="I101">
            <v>2206466461.26434</v>
          </cell>
          <cell r="J101">
            <v>2435078534.03141</v>
          </cell>
          <cell r="K101">
            <v>2489845016.64894</v>
          </cell>
          <cell r="L101">
            <v>2692474989.12571</v>
          </cell>
          <cell r="M101">
            <v>2716964388.42418</v>
          </cell>
          <cell r="N101">
            <v>3189740055.13982</v>
          </cell>
          <cell r="O101">
            <v>3800766535.62088</v>
          </cell>
          <cell r="P101">
            <v>4476001946.01486</v>
          </cell>
          <cell r="Q101">
            <v>5710090213.15035</v>
          </cell>
          <cell r="R101">
            <v>8030117555.62033</v>
          </cell>
          <cell r="S101">
            <v>9388695366.84578</v>
          </cell>
          <cell r="T101">
            <v>10048089558.0636</v>
          </cell>
          <cell r="U101">
            <v>12876366008.8077</v>
          </cell>
          <cell r="V101">
            <v>15719433719.4337</v>
          </cell>
          <cell r="W101">
            <v>18315136409.1427</v>
          </cell>
          <cell r="X101">
            <v>22526184533.17</v>
          </cell>
          <cell r="Y101">
            <v>28861857810.6515</v>
          </cell>
          <cell r="Z101">
            <v>31055226088.6943</v>
          </cell>
          <cell r="AA101">
            <v>32291215843.6433</v>
          </cell>
          <cell r="AB101">
            <v>29907227184.179</v>
          </cell>
          <cell r="AC101">
            <v>33511383985.6741</v>
          </cell>
          <cell r="AD101">
            <v>35699772165.7093</v>
          </cell>
          <cell r="AE101">
            <v>41075396884.8952</v>
          </cell>
          <cell r="AF101">
            <v>50622896162.6006</v>
          </cell>
          <cell r="AG101">
            <v>59707404560.5944</v>
          </cell>
          <cell r="AH101">
            <v>68790219177.9733</v>
          </cell>
          <cell r="AI101">
            <v>76928784620.8158</v>
          </cell>
          <cell r="AJ101">
            <v>88959997899.9293</v>
          </cell>
          <cell r="AK101">
            <v>104272507639.282</v>
          </cell>
          <cell r="AL101">
            <v>120354212475</v>
          </cell>
          <cell r="AM101">
            <v>135811771026.33</v>
          </cell>
          <cell r="AN101">
            <v>144652295363.667</v>
          </cell>
          <cell r="AO101">
            <v>159718183550.734</v>
          </cell>
          <cell r="AP101">
            <v>177353174849.714</v>
          </cell>
          <cell r="AQ101">
            <v>168885443660.072</v>
          </cell>
          <cell r="AR101">
            <v>165768095391.557</v>
          </cell>
          <cell r="AS101">
            <v>171668891194.349</v>
          </cell>
          <cell r="AT101">
            <v>169404327616.605</v>
          </cell>
          <cell r="AU101">
            <v>166348866131.028</v>
          </cell>
          <cell r="AV101">
            <v>161385558801.811</v>
          </cell>
          <cell r="AW101">
            <v>169099768875.193</v>
          </cell>
          <cell r="AX101">
            <v>181569311742.213</v>
          </cell>
          <cell r="AY101">
            <v>193535442896.365</v>
          </cell>
          <cell r="AZ101">
            <v>211596944503.8</v>
          </cell>
          <cell r="BA101">
            <v>219278749139.734</v>
          </cell>
          <cell r="BB101">
            <v>214047795659.045</v>
          </cell>
          <cell r="BC101">
            <v>228638668727.291</v>
          </cell>
          <cell r="BD101">
            <v>248513617677.287</v>
          </cell>
          <cell r="BE101">
            <v>262628865879.697</v>
          </cell>
          <cell r="BF101">
            <v>275696879834.966</v>
          </cell>
          <cell r="BG101">
            <v>291459995978.893</v>
          </cell>
          <cell r="BH101">
            <v>309385622601.348</v>
          </cell>
          <cell r="BI101">
            <v>320860317562.562</v>
          </cell>
          <cell r="BJ101">
            <v>341273289534.466</v>
          </cell>
          <cell r="BK101">
            <v>361731070995.726</v>
          </cell>
          <cell r="BL101">
            <v>363074545072.389</v>
          </cell>
          <cell r="BM101">
            <v>344943149590.058</v>
          </cell>
          <cell r="BN101">
            <v>368954169748.818</v>
          </cell>
          <cell r="BO101">
            <v>358696261481.16</v>
          </cell>
        </row>
        <row r="102">
          <cell r="B102" t="str">
            <v>HND</v>
          </cell>
          <cell r="C102" t="str">
            <v>GDP (current US$)</v>
          </cell>
          <cell r="D102" t="str">
            <v>NY.GDP.MKTP.CD</v>
          </cell>
          <cell r="E102">
            <v>335650000</v>
          </cell>
          <cell r="F102">
            <v>356200000</v>
          </cell>
          <cell r="G102">
            <v>387750000</v>
          </cell>
          <cell r="H102">
            <v>410200000</v>
          </cell>
          <cell r="I102">
            <v>457000000</v>
          </cell>
          <cell r="J102">
            <v>508650000</v>
          </cell>
          <cell r="K102">
            <v>549950000</v>
          </cell>
          <cell r="L102">
            <v>598100000</v>
          </cell>
          <cell r="M102">
            <v>646800000</v>
          </cell>
          <cell r="N102">
            <v>668000050</v>
          </cell>
          <cell r="O102">
            <v>723000000</v>
          </cell>
          <cell r="P102">
            <v>731000000</v>
          </cell>
          <cell r="Q102">
            <v>802996336.516486</v>
          </cell>
          <cell r="R102">
            <v>912499493.750253</v>
          </cell>
          <cell r="S102">
            <v>1034500000</v>
          </cell>
          <cell r="T102">
            <v>1124000000</v>
          </cell>
          <cell r="U102">
            <v>1347999950</v>
          </cell>
          <cell r="V102">
            <v>1669499950</v>
          </cell>
          <cell r="W102">
            <v>3097242093.2</v>
          </cell>
          <cell r="X102">
            <v>3544281976.3</v>
          </cell>
          <cell r="Y102">
            <v>3968160046</v>
          </cell>
          <cell r="Z102">
            <v>4043894878.6</v>
          </cell>
          <cell r="AA102">
            <v>4266503525.6</v>
          </cell>
          <cell r="AB102">
            <v>4476697184.85</v>
          </cell>
          <cell r="AC102">
            <v>4915311846.5</v>
          </cell>
          <cell r="AD102">
            <v>5278120712.5</v>
          </cell>
          <cell r="AE102">
            <v>5677828959</v>
          </cell>
          <cell r="AF102">
            <v>6190521241.5</v>
          </cell>
          <cell r="AG102">
            <v>5902717091.41631</v>
          </cell>
          <cell r="AH102">
            <v>5432344901.72414</v>
          </cell>
          <cell r="AI102">
            <v>4923009551.55642</v>
          </cell>
          <cell r="AJ102">
            <v>4648668478.56753</v>
          </cell>
          <cell r="AK102">
            <v>4943700431.07368</v>
          </cell>
          <cell r="AL102">
            <v>4926728932.95069</v>
          </cell>
          <cell r="AM102">
            <v>4642280682.14252</v>
          </cell>
          <cell r="AN102">
            <v>5347445005.21376</v>
          </cell>
          <cell r="AO102">
            <v>5215028986.48649</v>
          </cell>
          <cell r="AP102">
            <v>5737099650.19011</v>
          </cell>
          <cell r="AQ102">
            <v>6366340265.87888</v>
          </cell>
          <cell r="AR102">
            <v>6414520529.61672</v>
          </cell>
          <cell r="AS102">
            <v>7186638029.05875</v>
          </cell>
          <cell r="AT102">
            <v>7651162302.3456</v>
          </cell>
          <cell r="AU102">
            <v>7858255412.86038</v>
          </cell>
          <cell r="AV102">
            <v>8230391346.67228</v>
          </cell>
          <cell r="AW102">
            <v>8869299234.3377</v>
          </cell>
          <cell r="AX102">
            <v>9757012696.56212</v>
          </cell>
          <cell r="AY102">
            <v>10917477066.1429</v>
          </cell>
          <cell r="AZ102">
            <v>12361257680.5627</v>
          </cell>
          <cell r="BA102">
            <v>13881731875.7466</v>
          </cell>
          <cell r="BB102">
            <v>14587496229.1811</v>
          </cell>
          <cell r="BC102">
            <v>15839344591.9842</v>
          </cell>
          <cell r="BD102">
            <v>17710275685.4074</v>
          </cell>
          <cell r="BE102">
            <v>18528554397.5695</v>
          </cell>
          <cell r="BF102">
            <v>18499729214.904</v>
          </cell>
          <cell r="BG102">
            <v>19756533971.8698</v>
          </cell>
          <cell r="BH102">
            <v>20979791685.416</v>
          </cell>
          <cell r="BI102">
            <v>21717604952.1835</v>
          </cell>
          <cell r="BJ102">
            <v>23136247990.5977</v>
          </cell>
          <cell r="BK102">
            <v>24067750760.499</v>
          </cell>
          <cell r="BL102">
            <v>24882225741.8119</v>
          </cell>
          <cell r="BM102">
            <v>23352232483.755</v>
          </cell>
          <cell r="BN102">
            <v>28144331506.6149</v>
          </cell>
          <cell r="BO102">
            <v>31426041806.7985</v>
          </cell>
        </row>
        <row r="103">
          <cell r="B103" t="str">
            <v>HPC</v>
          </cell>
          <cell r="C103" t="str">
            <v>GDP (current US$)</v>
          </cell>
          <cell r="D103" t="str">
            <v>NY.GDP.MKTP.CD</v>
          </cell>
          <cell r="E103">
            <v>19354196920.0215</v>
          </cell>
          <cell r="F103">
            <v>20466946573.6776</v>
          </cell>
          <cell r="G103">
            <v>21702560908.2065</v>
          </cell>
          <cell r="H103">
            <v>23202556343.3746</v>
          </cell>
          <cell r="I103">
            <v>25329361322.7954</v>
          </cell>
          <cell r="J103">
            <v>27407155530.4901</v>
          </cell>
          <cell r="K103">
            <v>29546591559.5823</v>
          </cell>
          <cell r="L103">
            <v>30437412379.5173</v>
          </cell>
          <cell r="M103">
            <v>32454194328.7914</v>
          </cell>
          <cell r="N103">
            <v>34788569876.6261</v>
          </cell>
          <cell r="O103">
            <v>33482337771.5921</v>
          </cell>
          <cell r="P103">
            <v>35707193075.5912</v>
          </cell>
          <cell r="Q103">
            <v>39808037888.0256</v>
          </cell>
          <cell r="R103">
            <v>48392033697.7889</v>
          </cell>
          <cell r="S103">
            <v>56393309396.5793</v>
          </cell>
          <cell r="T103">
            <v>64331879474.8874</v>
          </cell>
          <cell r="U103">
            <v>70328556359.0086</v>
          </cell>
          <cell r="V103">
            <v>80079419060.1689</v>
          </cell>
          <cell r="W103">
            <v>93710679429.077</v>
          </cell>
          <cell r="X103">
            <v>106004660870.75</v>
          </cell>
          <cell r="Y103">
            <v>118158955500.902</v>
          </cell>
          <cell r="Z103">
            <v>120573695619.681</v>
          </cell>
          <cell r="AA103">
            <v>121466070068.647</v>
          </cell>
          <cell r="AB103">
            <v>123124522167.943</v>
          </cell>
          <cell r="AC103">
            <v>129205222177.453</v>
          </cell>
          <cell r="AD103">
            <v>137540014545.078</v>
          </cell>
          <cell r="AE103">
            <v>124423789697.546</v>
          </cell>
          <cell r="AF103">
            <v>132904929286.287</v>
          </cell>
          <cell r="AG103">
            <v>140121552753.85</v>
          </cell>
          <cell r="AH103">
            <v>144827895670.963</v>
          </cell>
          <cell r="AI103">
            <v>167698097617.125</v>
          </cell>
          <cell r="AJ103">
            <v>182522872477.575</v>
          </cell>
          <cell r="AK103">
            <v>137478391074.758</v>
          </cell>
          <cell r="AL103">
            <v>142227536704.237</v>
          </cell>
          <cell r="AM103">
            <v>121486215558.282</v>
          </cell>
          <cell r="AN103">
            <v>141409774172.687</v>
          </cell>
          <cell r="AO103">
            <v>154144082762.936</v>
          </cell>
          <cell r="AP103">
            <v>161383997622.499</v>
          </cell>
          <cell r="AQ103">
            <v>166850582010.555</v>
          </cell>
          <cell r="AR103">
            <v>167809406850.794</v>
          </cell>
          <cell r="AS103">
            <v>181381059271.133</v>
          </cell>
          <cell r="AT103">
            <v>174623068211.625</v>
          </cell>
          <cell r="AU103">
            <v>189453215972.277</v>
          </cell>
          <cell r="AV103">
            <v>214945631968.986</v>
          </cell>
          <cell r="AW103">
            <v>247743498935.084</v>
          </cell>
          <cell r="AX103">
            <v>283838004106.178</v>
          </cell>
          <cell r="AY103">
            <v>332982475731.497</v>
          </cell>
          <cell r="AZ103">
            <v>397470489216.475</v>
          </cell>
          <cell r="BA103">
            <v>472367096833.115</v>
          </cell>
          <cell r="BB103">
            <v>468776321860.39</v>
          </cell>
          <cell r="BC103">
            <v>509061582442.261</v>
          </cell>
          <cell r="BD103">
            <v>564065134052.837</v>
          </cell>
          <cell r="BE103">
            <v>583888328733.146</v>
          </cell>
          <cell r="BF103">
            <v>655856029913.909</v>
          </cell>
          <cell r="BG103">
            <v>694344337474.543</v>
          </cell>
          <cell r="BH103">
            <v>667302120360.803</v>
          </cell>
          <cell r="BI103">
            <v>674512464051.689</v>
          </cell>
          <cell r="BJ103">
            <v>724757996634.928</v>
          </cell>
          <cell r="BK103">
            <v>774607047567.848</v>
          </cell>
          <cell r="BL103">
            <v>803355942387.056</v>
          </cell>
          <cell r="BM103">
            <v>811360288084.988</v>
          </cell>
          <cell r="BN103">
            <v>902263213997.82</v>
          </cell>
          <cell r="BO103">
            <v>981675388899.477</v>
          </cell>
        </row>
        <row r="104">
          <cell r="B104" t="str">
            <v>HRV</v>
          </cell>
          <cell r="C104" t="str">
            <v>GDP (current US$)</v>
          </cell>
          <cell r="D104" t="str">
            <v>NY.GDP.MKTP.CD</v>
          </cell>
        </row>
        <row r="104">
          <cell r="AI104">
            <v>25650213158.6167</v>
          </cell>
          <cell r="AJ104">
            <v>18760386774.7973</v>
          </cell>
          <cell r="AK104">
            <v>10621169290.9986</v>
          </cell>
          <cell r="AL104">
            <v>11259647874.4986</v>
          </cell>
          <cell r="AM104">
            <v>15062911616.8222</v>
          </cell>
          <cell r="AN104">
            <v>22778296980.7532</v>
          </cell>
          <cell r="AO104">
            <v>24147533317.0613</v>
          </cell>
          <cell r="AP104">
            <v>24172615137.0424</v>
          </cell>
          <cell r="AQ104">
            <v>25885224248.95</v>
          </cell>
          <cell r="AR104">
            <v>23770693686.838</v>
          </cell>
          <cell r="AS104">
            <v>22128414548.5444</v>
          </cell>
          <cell r="AT104">
            <v>23062561236.6444</v>
          </cell>
          <cell r="AU104">
            <v>26757989560.5798</v>
          </cell>
          <cell r="AV104">
            <v>35256066455.7356</v>
          </cell>
          <cell r="AW104">
            <v>41855195584.6518</v>
          </cell>
          <cell r="AX104">
            <v>45025679589.5466</v>
          </cell>
          <cell r="AY104">
            <v>49601653625.1683</v>
          </cell>
          <cell r="AZ104">
            <v>59320099744.9501</v>
          </cell>
          <cell r="BA104">
            <v>68526332324.3644</v>
          </cell>
          <cell r="BB104">
            <v>62093280554.1259</v>
          </cell>
          <cell r="BC104">
            <v>58836405998.5311</v>
          </cell>
          <cell r="BD104">
            <v>62772620898.6471</v>
          </cell>
          <cell r="BE104">
            <v>57411354937.6808</v>
          </cell>
          <cell r="BF104">
            <v>59589170667.5698</v>
          </cell>
          <cell r="BG104">
            <v>59489433514.5849</v>
          </cell>
          <cell r="BH104">
            <v>51011170111.8487</v>
          </cell>
          <cell r="BI104">
            <v>52740059263.4245</v>
          </cell>
          <cell r="BJ104">
            <v>56322449844.1579</v>
          </cell>
          <cell r="BK104">
            <v>61861145806.2687</v>
          </cell>
          <cell r="BL104">
            <v>61867157679.3215</v>
          </cell>
          <cell r="BM104">
            <v>58221300897.8838</v>
          </cell>
          <cell r="BN104">
            <v>69602166351.4771</v>
          </cell>
          <cell r="BO104">
            <v>71997070660.4835</v>
          </cell>
        </row>
        <row r="105">
          <cell r="B105" t="str">
            <v>HTI</v>
          </cell>
          <cell r="C105" t="str">
            <v>GDP (current US$)</v>
          </cell>
          <cell r="D105" t="str">
            <v>NY.GDP.MKTP.CD</v>
          </cell>
          <cell r="E105">
            <v>273187200</v>
          </cell>
          <cell r="F105">
            <v>271066000</v>
          </cell>
          <cell r="G105">
            <v>281896800</v>
          </cell>
          <cell r="H105">
            <v>294883400</v>
          </cell>
          <cell r="I105">
            <v>325281200</v>
          </cell>
          <cell r="J105">
            <v>353251800</v>
          </cell>
          <cell r="K105">
            <v>368948600</v>
          </cell>
          <cell r="L105">
            <v>369124200</v>
          </cell>
          <cell r="M105">
            <v>367968800</v>
          </cell>
          <cell r="N105">
            <v>391820400</v>
          </cell>
          <cell r="O105">
            <v>331200000</v>
          </cell>
          <cell r="P105">
            <v>362800000</v>
          </cell>
          <cell r="Q105">
            <v>371998958.402916</v>
          </cell>
          <cell r="R105">
            <v>466798973.042259</v>
          </cell>
          <cell r="S105">
            <v>565399321.520814</v>
          </cell>
          <cell r="T105">
            <v>681400000</v>
          </cell>
          <cell r="U105">
            <v>879000000</v>
          </cell>
          <cell r="V105">
            <v>947000000</v>
          </cell>
          <cell r="W105">
            <v>974200000</v>
          </cell>
          <cell r="X105">
            <v>1080600000</v>
          </cell>
          <cell r="Y105">
            <v>1383800000</v>
          </cell>
          <cell r="Z105">
            <v>1479400000</v>
          </cell>
          <cell r="AA105">
            <v>1474200000</v>
          </cell>
          <cell r="AB105">
            <v>1623600000</v>
          </cell>
          <cell r="AC105">
            <v>1816200000</v>
          </cell>
          <cell r="AD105">
            <v>2009400000</v>
          </cell>
          <cell r="AE105">
            <v>2318000000</v>
          </cell>
          <cell r="AF105">
            <v>2047200000</v>
          </cell>
          <cell r="AG105">
            <v>2613926800</v>
          </cell>
          <cell r="AH105">
            <v>2736243800</v>
          </cell>
          <cell r="AI105">
            <v>3096289800</v>
          </cell>
          <cell r="AJ105">
            <v>3473562627.79423</v>
          </cell>
          <cell r="AK105">
            <v>2257129791.61575</v>
          </cell>
          <cell r="AL105">
            <v>1878253767.31305</v>
          </cell>
          <cell r="AM105">
            <v>2167569046.11837</v>
          </cell>
          <cell r="AN105">
            <v>2813313278.81082</v>
          </cell>
          <cell r="AO105">
            <v>2907517603.76719</v>
          </cell>
          <cell r="AP105">
            <v>3338949151.59927</v>
          </cell>
          <cell r="AQ105">
            <v>3723903723.63772</v>
          </cell>
          <cell r="AR105">
            <v>4153725883.84082</v>
          </cell>
          <cell r="AS105">
            <v>6813566098.8675</v>
          </cell>
          <cell r="AT105">
            <v>6331970324.31022</v>
          </cell>
          <cell r="AU105">
            <v>6205847213.6351</v>
          </cell>
          <cell r="AV105">
            <v>5071947798.27263</v>
          </cell>
          <cell r="AW105">
            <v>6087360684.2969</v>
          </cell>
          <cell r="AX105">
            <v>7030149730.33692</v>
          </cell>
          <cell r="AY105">
            <v>7638739122.67242</v>
          </cell>
          <cell r="AZ105">
            <v>9228637767.69009</v>
          </cell>
          <cell r="BA105">
            <v>10432962634.8748</v>
          </cell>
          <cell r="BB105">
            <v>11597002834.7786</v>
          </cell>
          <cell r="BC105">
            <v>11859312725.1448</v>
          </cell>
          <cell r="BD105">
            <v>13008746038.8867</v>
          </cell>
          <cell r="BE105">
            <v>13708925477.1304</v>
          </cell>
          <cell r="BF105">
            <v>14902488604.2421</v>
          </cell>
          <cell r="BG105">
            <v>15146883497.6331</v>
          </cell>
          <cell r="BH105">
            <v>14849629308.6025</v>
          </cell>
          <cell r="BI105">
            <v>14069277526.2278</v>
          </cell>
          <cell r="BJ105">
            <v>15093357161.1498</v>
          </cell>
          <cell r="BK105">
            <v>16403864617.8458</v>
          </cell>
          <cell r="BL105">
            <v>15016090929.5125</v>
          </cell>
          <cell r="BM105">
            <v>14508222518.3018</v>
          </cell>
          <cell r="BN105">
            <v>20877414952.6375</v>
          </cell>
          <cell r="BO105">
            <v>20253551920.5516</v>
          </cell>
        </row>
        <row r="106">
          <cell r="B106" t="str">
            <v>HUN</v>
          </cell>
          <cell r="C106" t="str">
            <v>GDP (current US$)</v>
          </cell>
          <cell r="D106" t="str">
            <v>NY.GDP.MKTP.CD</v>
          </cell>
        </row>
        <row r="106">
          <cell r="M106">
            <v>4870283626.18043</v>
          </cell>
          <cell r="N106">
            <v>5412100260.1731</v>
          </cell>
          <cell r="O106">
            <v>5762071728.12373</v>
          </cell>
          <cell r="P106">
            <v>6271045034.4683</v>
          </cell>
          <cell r="Q106">
            <v>7355242314.22407</v>
          </cell>
          <cell r="R106">
            <v>9108483160.5037</v>
          </cell>
          <cell r="S106">
            <v>9983664739.3203</v>
          </cell>
          <cell r="T106">
            <v>11383139029.4345</v>
          </cell>
          <cell r="U106">
            <v>13192437321.2442</v>
          </cell>
          <cell r="V106">
            <v>14735449496.7289</v>
          </cell>
          <cell r="W106">
            <v>17230354544.8242</v>
          </cell>
          <cell r="X106">
            <v>19894622393.194</v>
          </cell>
          <cell r="Y106">
            <v>23041569234.9792</v>
          </cell>
          <cell r="Z106">
            <v>23628554956.6052</v>
          </cell>
          <cell r="AA106">
            <v>24062916721.3121</v>
          </cell>
          <cell r="AB106">
            <v>21838893330.6052</v>
          </cell>
          <cell r="AC106">
            <v>21173432184.8711</v>
          </cell>
          <cell r="AD106">
            <v>21440475719.8582</v>
          </cell>
          <cell r="AE106">
            <v>24697337084.1012</v>
          </cell>
          <cell r="AF106">
            <v>27143185296.5443</v>
          </cell>
          <cell r="AG106">
            <v>29702631093.8815</v>
          </cell>
          <cell r="AH106">
            <v>30323270274.4059</v>
          </cell>
          <cell r="AI106">
            <v>34365891768.6878</v>
          </cell>
          <cell r="AJ106">
            <v>34753569692.915</v>
          </cell>
          <cell r="AK106">
            <v>38730585922.2189</v>
          </cell>
          <cell r="AL106">
            <v>40124916940.5945</v>
          </cell>
          <cell r="AM106">
            <v>43166678735.2183</v>
          </cell>
          <cell r="AN106">
            <v>46425677734.1435</v>
          </cell>
          <cell r="AO106">
            <v>46658755151.6017</v>
          </cell>
          <cell r="AP106">
            <v>47296952928.7561</v>
          </cell>
          <cell r="AQ106">
            <v>48706787306.2574</v>
          </cell>
          <cell r="AR106">
            <v>49073380173.7159</v>
          </cell>
          <cell r="AS106">
            <v>47218405892.4258</v>
          </cell>
          <cell r="AT106">
            <v>53749989092.0197</v>
          </cell>
          <cell r="AU106">
            <v>67608919144.3684</v>
          </cell>
          <cell r="AV106">
            <v>85285062818.0077</v>
          </cell>
          <cell r="AW106">
            <v>104120820258.669</v>
          </cell>
          <cell r="AX106">
            <v>113211158292.936</v>
          </cell>
          <cell r="AY106">
            <v>115715618613.052</v>
          </cell>
          <cell r="AZ106">
            <v>140186716681.425</v>
          </cell>
          <cell r="BA106">
            <v>158325614580.628</v>
          </cell>
          <cell r="BB106">
            <v>131069255620.567</v>
          </cell>
          <cell r="BC106">
            <v>132175349953.713</v>
          </cell>
          <cell r="BD106">
            <v>141942264554.475</v>
          </cell>
          <cell r="BE106">
            <v>128814279315.132</v>
          </cell>
          <cell r="BF106">
            <v>135684315697.713</v>
          </cell>
          <cell r="BG106">
            <v>141033843265.669</v>
          </cell>
          <cell r="BH106">
            <v>125174166987.372</v>
          </cell>
          <cell r="BI106">
            <v>128609822750.039</v>
          </cell>
          <cell r="BJ106">
            <v>143112196040.326</v>
          </cell>
          <cell r="BK106">
            <v>160565642983.587</v>
          </cell>
          <cell r="BL106">
            <v>164020460331.659</v>
          </cell>
          <cell r="BM106">
            <v>157288955508.176</v>
          </cell>
          <cell r="BN106">
            <v>182109999477.691</v>
          </cell>
          <cell r="BO106">
            <v>177006128624.627</v>
          </cell>
        </row>
        <row r="107">
          <cell r="B107" t="str">
            <v>IBD</v>
          </cell>
          <cell r="C107" t="str">
            <v>GDP (current US$)</v>
          </cell>
          <cell r="D107" t="str">
            <v>NY.GDP.MKTP.CD</v>
          </cell>
          <cell r="E107">
            <v>326647514998.481</v>
          </cell>
          <cell r="F107">
            <v>322098726641.683</v>
          </cell>
          <cell r="G107">
            <v>327041835204.808</v>
          </cell>
          <cell r="H107">
            <v>361188678549.815</v>
          </cell>
          <cell r="I107">
            <v>409917161582.388</v>
          </cell>
          <cell r="J107">
            <v>449606624512.909</v>
          </cell>
          <cell r="K107">
            <v>455110460848.841</v>
          </cell>
          <cell r="L107">
            <v>474061106039.631</v>
          </cell>
          <cell r="M107">
            <v>500737527389.403</v>
          </cell>
          <cell r="N107">
            <v>557158810956.071</v>
          </cell>
          <cell r="O107">
            <v>606864433924.854</v>
          </cell>
          <cell r="P107">
            <v>658436487864.558</v>
          </cell>
          <cell r="Q107">
            <v>741446464309.962</v>
          </cell>
          <cell r="R107">
            <v>935257264659.15</v>
          </cell>
          <cell r="S107">
            <v>1166117926870.05</v>
          </cell>
          <cell r="T107">
            <v>1283182211382.14</v>
          </cell>
          <cell r="U107">
            <v>1384184182987.91</v>
          </cell>
          <cell r="V107">
            <v>1572414965445.11</v>
          </cell>
          <cell r="W107">
            <v>1688541859448.72</v>
          </cell>
          <cell r="X107">
            <v>2054980853162.8</v>
          </cell>
          <cell r="Y107">
            <v>2495337530229.91</v>
          </cell>
          <cell r="Z107">
            <v>2679716239809.97</v>
          </cell>
          <cell r="AA107">
            <v>2598534706334.65</v>
          </cell>
          <cell r="AB107">
            <v>2671753233490.07</v>
          </cell>
          <cell r="AC107">
            <v>2773573376450.62</v>
          </cell>
          <cell r="AD107">
            <v>2856094151218.43</v>
          </cell>
          <cell r="AE107">
            <v>2906164344615.23</v>
          </cell>
          <cell r="AF107">
            <v>2962762817058.33</v>
          </cell>
          <cell r="AG107">
            <v>3156451762787.78</v>
          </cell>
          <cell r="AH107">
            <v>3174083997481.79</v>
          </cell>
          <cell r="AI107">
            <v>3560303900038.58</v>
          </cell>
          <cell r="AJ107">
            <v>3448774162440.42</v>
          </cell>
          <cell r="AK107">
            <v>3624577197344.42</v>
          </cell>
          <cell r="AL107">
            <v>3934211426064.52</v>
          </cell>
          <cell r="AM107">
            <v>4339185750582.64</v>
          </cell>
          <cell r="AN107">
            <v>4916948102663.38</v>
          </cell>
          <cell r="AO107">
            <v>5368909819962.31</v>
          </cell>
          <cell r="AP107">
            <v>5694529340364.16</v>
          </cell>
          <cell r="AQ107">
            <v>5541398163455.25</v>
          </cell>
          <cell r="AR107">
            <v>5397562849862.58</v>
          </cell>
          <cell r="AS107">
            <v>5873248460100.09</v>
          </cell>
          <cell r="AT107">
            <v>5954917913637.39</v>
          </cell>
          <cell r="AU107">
            <v>6043651266693.34</v>
          </cell>
          <cell r="AV107">
            <v>6788178855352.03</v>
          </cell>
          <cell r="AW107">
            <v>8085419494002.9</v>
          </cell>
          <cell r="AX107">
            <v>9657998889452.8</v>
          </cell>
          <cell r="AY107">
            <v>11453342785003.8</v>
          </cell>
          <cell r="AZ107">
            <v>14221824723610</v>
          </cell>
          <cell r="BA107">
            <v>17060926940839.9</v>
          </cell>
          <cell r="BB107">
            <v>16541826277696.3</v>
          </cell>
          <cell r="BC107">
            <v>20111983284711.5</v>
          </cell>
          <cell r="BD107">
            <v>23807285173177.4</v>
          </cell>
          <cell r="BE107">
            <v>25304734948065.9</v>
          </cell>
          <cell r="BF107">
            <v>26693510662628.9</v>
          </cell>
          <cell r="BG107">
            <v>27592783808400.6</v>
          </cell>
          <cell r="BH107">
            <v>25838353087075.7</v>
          </cell>
          <cell r="BI107">
            <v>26027770587219.1</v>
          </cell>
          <cell r="BJ107">
            <v>28745223958869</v>
          </cell>
          <cell r="BK107">
            <v>30579316565085.1</v>
          </cell>
          <cell r="BL107">
            <v>31246593993598.4</v>
          </cell>
          <cell r="BM107">
            <v>30103859045527.8</v>
          </cell>
          <cell r="BN107">
            <v>35740404315658.1</v>
          </cell>
          <cell r="BO107">
            <v>37733201523901.4</v>
          </cell>
        </row>
        <row r="108">
          <cell r="B108" t="str">
            <v>IBT</v>
          </cell>
          <cell r="C108" t="str">
            <v>GDP (current US$)</v>
          </cell>
          <cell r="D108" t="str">
            <v>NY.GDP.MKTP.CD</v>
          </cell>
          <cell r="E108">
            <v>369468196078.483</v>
          </cell>
          <cell r="F108">
            <v>369197803239.249</v>
          </cell>
          <cell r="G108">
            <v>377767061032.329</v>
          </cell>
          <cell r="H108">
            <v>413669388135.158</v>
          </cell>
          <cell r="I108">
            <v>465199740731.881</v>
          </cell>
          <cell r="J108">
            <v>510173811321.21</v>
          </cell>
          <cell r="K108">
            <v>521460612081.275</v>
          </cell>
          <cell r="L108">
            <v>542785781834.844</v>
          </cell>
          <cell r="M108">
            <v>573059713397.685</v>
          </cell>
          <cell r="N108">
            <v>637528711300.968</v>
          </cell>
          <cell r="O108">
            <v>698056722723.844</v>
          </cell>
          <cell r="P108">
            <v>747346980067.862</v>
          </cell>
          <cell r="Q108">
            <v>834442609498.445</v>
          </cell>
          <cell r="R108">
            <v>1038598297107.6</v>
          </cell>
          <cell r="S108">
            <v>1305873068194.09</v>
          </cell>
          <cell r="T108">
            <v>1454096413943.23</v>
          </cell>
          <cell r="U108">
            <v>1562102647645.78</v>
          </cell>
          <cell r="V108">
            <v>1759459705916.44</v>
          </cell>
          <cell r="W108">
            <v>1904189629796.48</v>
          </cell>
          <cell r="X108">
            <v>2302082724432.51</v>
          </cell>
          <cell r="Y108">
            <v>2791782941444.56</v>
          </cell>
          <cell r="Z108">
            <v>3154989805210.84</v>
          </cell>
          <cell r="AA108">
            <v>3046965333072.2</v>
          </cell>
          <cell r="AB108">
            <v>3040184802522.88</v>
          </cell>
          <cell r="AC108">
            <v>3114447962164.79</v>
          </cell>
          <cell r="AD108">
            <v>3210382959422.72</v>
          </cell>
          <cell r="AE108">
            <v>3213192269731.73</v>
          </cell>
          <cell r="AF108">
            <v>3281409649813.81</v>
          </cell>
          <cell r="AG108">
            <v>3493680607335.67</v>
          </cell>
          <cell r="AH108">
            <v>3516679380808.7</v>
          </cell>
          <cell r="AI108">
            <v>3938241140458.37</v>
          </cell>
          <cell r="AJ108">
            <v>3855769843542.67</v>
          </cell>
          <cell r="AK108">
            <v>3988433395055.73</v>
          </cell>
          <cell r="AL108">
            <v>4316120552669.18</v>
          </cell>
          <cell r="AM108">
            <v>4734478573420.38</v>
          </cell>
          <cell r="AN108">
            <v>5396987083280.38</v>
          </cell>
          <cell r="AO108">
            <v>5921564677285.12</v>
          </cell>
          <cell r="AP108">
            <v>6273240704996.34</v>
          </cell>
          <cell r="AQ108">
            <v>6143311465263.65</v>
          </cell>
          <cell r="AR108">
            <v>5848508466521.36</v>
          </cell>
          <cell r="AS108">
            <v>6390526414219.35</v>
          </cell>
          <cell r="AT108">
            <v>6465885572313.4</v>
          </cell>
          <cell r="AU108">
            <v>6593953285638.37</v>
          </cell>
          <cell r="AV108">
            <v>7408766752494.04</v>
          </cell>
          <cell r="AW108">
            <v>8811152019657.5</v>
          </cell>
          <cell r="AX108">
            <v>10499926993564.5</v>
          </cell>
          <cell r="AY108">
            <v>12458305114561.1</v>
          </cell>
          <cell r="AZ108">
            <v>15401421654907.7</v>
          </cell>
          <cell r="BA108">
            <v>18465834149693.5</v>
          </cell>
          <cell r="BB108">
            <v>17913122960002.2</v>
          </cell>
          <cell r="BC108">
            <v>21693456395830.3</v>
          </cell>
          <cell r="BD108">
            <v>25594615218755.3</v>
          </cell>
          <cell r="BE108">
            <v>27188545719649.6</v>
          </cell>
          <cell r="BF108">
            <v>28743704005346.5</v>
          </cell>
          <cell r="BG108">
            <v>29800896836060</v>
          </cell>
          <cell r="BH108">
            <v>27987288576613.1</v>
          </cell>
          <cell r="BI108">
            <v>28169507573194.1</v>
          </cell>
          <cell r="BJ108">
            <v>30960119365364</v>
          </cell>
          <cell r="BK108">
            <v>32964096579686</v>
          </cell>
          <cell r="BL108">
            <v>33722356189565.9</v>
          </cell>
          <cell r="BM108">
            <v>32528587315534.1</v>
          </cell>
          <cell r="BN108">
            <v>38378968351134.2</v>
          </cell>
          <cell r="BO108">
            <v>40566997900554.3</v>
          </cell>
        </row>
        <row r="109">
          <cell r="B109" t="str">
            <v>IDA</v>
          </cell>
          <cell r="C109" t="str">
            <v>GDP (current US$)</v>
          </cell>
          <cell r="D109" t="str">
            <v>NY.GDP.MKTP.CD</v>
          </cell>
          <cell r="E109">
            <v>41098321652.6435</v>
          </cell>
          <cell r="F109">
            <v>44012577180.4322</v>
          </cell>
          <cell r="G109">
            <v>46765307423.1174</v>
          </cell>
          <cell r="H109">
            <v>49114642121.7516</v>
          </cell>
          <cell r="I109">
            <v>52679532945.2285</v>
          </cell>
          <cell r="J109">
            <v>57731457660.4907</v>
          </cell>
          <cell r="K109">
            <v>62126772802.8383</v>
          </cell>
          <cell r="L109">
            <v>64429850042.3168</v>
          </cell>
          <cell r="M109">
            <v>67855625543.4273</v>
          </cell>
          <cell r="N109">
            <v>75426324755.1024</v>
          </cell>
          <cell r="O109">
            <v>84861825817.9256</v>
          </cell>
          <cell r="P109">
            <v>84960443693.5473</v>
          </cell>
          <cell r="Q109">
            <v>90623495176.7463</v>
          </cell>
          <cell r="R109">
            <v>104416522876.937</v>
          </cell>
          <cell r="S109">
            <v>137918904112.608</v>
          </cell>
          <cell r="T109">
            <v>163903050188.544</v>
          </cell>
          <cell r="U109">
            <v>172256247640.562</v>
          </cell>
          <cell r="V109">
            <v>185053978781.284</v>
          </cell>
          <cell r="W109">
            <v>209143768718.977</v>
          </cell>
          <cell r="X109">
            <v>243716595033</v>
          </cell>
          <cell r="Y109">
            <v>293400954626.977</v>
          </cell>
          <cell r="Z109">
            <v>426223819976.085</v>
          </cell>
          <cell r="AA109">
            <v>404486564860.624</v>
          </cell>
          <cell r="AB109">
            <v>349645458108.889</v>
          </cell>
          <cell r="AC109">
            <v>331449107693.957</v>
          </cell>
          <cell r="AD109">
            <v>343779195534.561</v>
          </cell>
          <cell r="AE109">
            <v>309190328533.65</v>
          </cell>
          <cell r="AF109">
            <v>319495458117.795</v>
          </cell>
          <cell r="AG109">
            <v>338669681386.657</v>
          </cell>
          <cell r="AH109">
            <v>343828929532.569</v>
          </cell>
          <cell r="AI109">
            <v>378856660652.674</v>
          </cell>
          <cell r="AJ109">
            <v>409092280613.031</v>
          </cell>
          <cell r="AK109">
            <v>364758759974.769</v>
          </cell>
          <cell r="AL109">
            <v>382908861851.471</v>
          </cell>
          <cell r="AM109">
            <v>395889357665.376</v>
          </cell>
          <cell r="AN109">
            <v>481341765046.558</v>
          </cell>
          <cell r="AO109">
            <v>554633517949.802</v>
          </cell>
          <cell r="AP109">
            <v>580664386042.97</v>
          </cell>
          <cell r="AQ109">
            <v>604570449948.667</v>
          </cell>
          <cell r="AR109">
            <v>450872755018.962</v>
          </cell>
          <cell r="AS109">
            <v>517721477276.152</v>
          </cell>
          <cell r="AT109">
            <v>511239299618.944</v>
          </cell>
          <cell r="AU109">
            <v>550995965118.905</v>
          </cell>
          <cell r="AV109">
            <v>621400206928.45</v>
          </cell>
          <cell r="AW109">
            <v>726522702342.759</v>
          </cell>
          <cell r="AX109">
            <v>842542900340.948</v>
          </cell>
          <cell r="AY109">
            <v>1005777469306.55</v>
          </cell>
          <cell r="AZ109">
            <v>1179708743319.34</v>
          </cell>
          <cell r="BA109">
            <v>1404907208853.62</v>
          </cell>
          <cell r="BB109">
            <v>1371296682305.85</v>
          </cell>
          <cell r="BC109">
            <v>1581473111118.86</v>
          </cell>
          <cell r="BD109">
            <v>1787330045577.84</v>
          </cell>
          <cell r="BE109">
            <v>1883810771583.73</v>
          </cell>
          <cell r="BF109">
            <v>2050193342717.68</v>
          </cell>
          <cell r="BG109">
            <v>2208113027659.46</v>
          </cell>
          <cell r="BH109">
            <v>2147696040031.45</v>
          </cell>
          <cell r="BI109">
            <v>2140704517319.64</v>
          </cell>
          <cell r="BJ109">
            <v>2215171469680.75</v>
          </cell>
          <cell r="BK109">
            <v>2384804805111.07</v>
          </cell>
          <cell r="BL109">
            <v>2475420920253.66</v>
          </cell>
          <cell r="BM109">
            <v>2424027549200.29</v>
          </cell>
          <cell r="BN109">
            <v>2639992963139.39</v>
          </cell>
          <cell r="BO109">
            <v>2835003428054.01</v>
          </cell>
        </row>
        <row r="110">
          <cell r="B110" t="str">
            <v>IDB</v>
          </cell>
          <cell r="C110" t="str">
            <v>GDP (current US$)</v>
          </cell>
          <cell r="D110" t="str">
            <v>NY.GDP.MKTP.CD</v>
          </cell>
          <cell r="E110">
            <v>12304340519.4379</v>
          </cell>
          <cell r="F110">
            <v>13173849239.2351</v>
          </cell>
          <cell r="G110">
            <v>14087733811.1743</v>
          </cell>
          <cell r="H110">
            <v>14916251701.1268</v>
          </cell>
          <cell r="I110">
            <v>16283554669.8807</v>
          </cell>
          <cell r="J110">
            <v>17681807373.1433</v>
          </cell>
          <cell r="K110">
            <v>19234910584.0506</v>
          </cell>
          <cell r="L110">
            <v>19334017378.7799</v>
          </cell>
          <cell r="M110">
            <v>20403706829.5515</v>
          </cell>
          <cell r="N110">
            <v>23354029734.1251</v>
          </cell>
          <cell r="O110">
            <v>32052680442.7769</v>
          </cell>
          <cell r="P110">
            <v>29815391063.6357</v>
          </cell>
          <cell r="Q110">
            <v>33470488972.2016</v>
          </cell>
          <cell r="R110">
            <v>35789060006.8562</v>
          </cell>
          <cell r="S110">
            <v>51518189062.4389</v>
          </cell>
          <cell r="T110">
            <v>59243366175.902</v>
          </cell>
          <cell r="U110">
            <v>71358695957.4885</v>
          </cell>
          <cell r="V110">
            <v>75267548837.9208</v>
          </cell>
          <cell r="W110">
            <v>81846895071.4822</v>
          </cell>
          <cell r="X110">
            <v>100444794858.799</v>
          </cell>
          <cell r="Y110">
            <v>128870008364.998</v>
          </cell>
          <cell r="Z110">
            <v>247323986825.622</v>
          </cell>
          <cell r="AA110">
            <v>226070570770.672</v>
          </cell>
          <cell r="AB110">
            <v>171776289431.187</v>
          </cell>
          <cell r="AC110">
            <v>147488279551.964</v>
          </cell>
          <cell r="AD110">
            <v>148005975332.569</v>
          </cell>
          <cell r="AE110">
            <v>133626158570.525</v>
          </cell>
          <cell r="AF110">
            <v>136898130940.92</v>
          </cell>
          <cell r="AG110">
            <v>144303058843.682</v>
          </cell>
          <cell r="AH110">
            <v>141950721937.232</v>
          </cell>
          <cell r="AI110">
            <v>147829716954.316</v>
          </cell>
          <cell r="AJ110">
            <v>158966792466.512</v>
          </cell>
          <cell r="AK110">
            <v>153779820642.054</v>
          </cell>
          <cell r="AL110">
            <v>163763454842.526</v>
          </cell>
          <cell r="AM110">
            <v>182058585829.458</v>
          </cell>
          <cell r="AN110">
            <v>255612158933.527</v>
          </cell>
          <cell r="AO110">
            <v>309556012790.457</v>
          </cell>
          <cell r="AP110">
            <v>325059724110.234</v>
          </cell>
          <cell r="AQ110">
            <v>340153751445.017</v>
          </cell>
          <cell r="AR110">
            <v>183774429526.024</v>
          </cell>
          <cell r="AS110">
            <v>226799197386.943</v>
          </cell>
          <cell r="AT110">
            <v>226318400272.65</v>
          </cell>
          <cell r="AU110">
            <v>248462838455.275</v>
          </cell>
          <cell r="AV110">
            <v>280423881008.659</v>
          </cell>
          <cell r="AW110">
            <v>340143118674.081</v>
          </cell>
          <cell r="AX110">
            <v>402541987923.416</v>
          </cell>
          <cell r="AY110">
            <v>498778333888.959</v>
          </cell>
          <cell r="AZ110">
            <v>578188309214.908</v>
          </cell>
          <cell r="BA110">
            <v>677188107675.71</v>
          </cell>
          <cell r="BB110">
            <v>631412536974.89</v>
          </cell>
          <cell r="BC110">
            <v>741312007016.759</v>
          </cell>
          <cell r="BD110">
            <v>847544916121.797</v>
          </cell>
          <cell r="BE110">
            <v>941695867218.565</v>
          </cell>
          <cell r="BF110">
            <v>1023665425289.17</v>
          </cell>
          <cell r="BG110">
            <v>1110564323061.43</v>
          </cell>
          <cell r="BH110">
            <v>1054056007822.38</v>
          </cell>
          <cell r="BI110">
            <v>984095717018.772</v>
          </cell>
          <cell r="BJ110">
            <v>967437544352.281</v>
          </cell>
          <cell r="BK110">
            <v>1056914447272.39</v>
          </cell>
          <cell r="BL110">
            <v>1077750148722.68</v>
          </cell>
          <cell r="BM110">
            <v>1009467966729.65</v>
          </cell>
          <cell r="BN110">
            <v>1104603036389.8</v>
          </cell>
          <cell r="BO110">
            <v>1183656384165.71</v>
          </cell>
        </row>
        <row r="111">
          <cell r="B111" t="str">
            <v>IDN</v>
          </cell>
          <cell r="C111" t="str">
            <v>GDP (current US$)</v>
          </cell>
          <cell r="D111" t="str">
            <v>NY.GDP.MKTP.CD</v>
          </cell>
        </row>
        <row r="111">
          <cell r="L111">
            <v>5667756627.92093</v>
          </cell>
          <cell r="M111">
            <v>7076465299.81141</v>
          </cell>
          <cell r="N111">
            <v>8337423312.88344</v>
          </cell>
          <cell r="O111">
            <v>9150684931.50685</v>
          </cell>
          <cell r="P111">
            <v>9333536369.94567</v>
          </cell>
          <cell r="Q111">
            <v>10997590361.4458</v>
          </cell>
          <cell r="R111">
            <v>16273253012.0482</v>
          </cell>
          <cell r="S111">
            <v>25802409638.5542</v>
          </cell>
          <cell r="T111">
            <v>30463855421.6867</v>
          </cell>
          <cell r="U111">
            <v>37269156626.506</v>
          </cell>
          <cell r="V111">
            <v>45808915662.6506</v>
          </cell>
          <cell r="W111">
            <v>51455719075.8254</v>
          </cell>
          <cell r="X111">
            <v>51400186342.8889</v>
          </cell>
          <cell r="Y111">
            <v>72482337397.4439</v>
          </cell>
          <cell r="Z111">
            <v>85518233419.0479</v>
          </cell>
          <cell r="AA111">
            <v>90158449294.9921</v>
          </cell>
          <cell r="AB111">
            <v>81052283383.7155</v>
          </cell>
          <cell r="AC111">
            <v>84853700027.651</v>
          </cell>
          <cell r="AD111">
            <v>85289488375.4435</v>
          </cell>
          <cell r="AE111">
            <v>79954072544.5279</v>
          </cell>
          <cell r="AF111">
            <v>75929617557.7521</v>
          </cell>
          <cell r="AG111">
            <v>84300174485.7973</v>
          </cell>
          <cell r="AH111">
            <v>94451427876.6628</v>
          </cell>
          <cell r="AI111">
            <v>106140727333.636</v>
          </cell>
          <cell r="AJ111">
            <v>116621996217.133</v>
          </cell>
          <cell r="AK111">
            <v>128026966579.964</v>
          </cell>
          <cell r="AL111">
            <v>158006700301.533</v>
          </cell>
          <cell r="AM111">
            <v>176892143931.505</v>
          </cell>
          <cell r="AN111">
            <v>202132028723.115</v>
          </cell>
          <cell r="AO111">
            <v>227369679374.973</v>
          </cell>
          <cell r="AP111">
            <v>215748998609.635</v>
          </cell>
          <cell r="AQ111">
            <v>95445547872.715</v>
          </cell>
          <cell r="AR111">
            <v>140001351215.462</v>
          </cell>
          <cell r="AS111">
            <v>165021012077.81</v>
          </cell>
          <cell r="AT111">
            <v>160446947784.909</v>
          </cell>
          <cell r="AU111">
            <v>195660611165.183</v>
          </cell>
          <cell r="AV111">
            <v>234772463823.808</v>
          </cell>
          <cell r="AW111">
            <v>256836875295.452</v>
          </cell>
          <cell r="AX111">
            <v>285868619196.085</v>
          </cell>
          <cell r="AY111">
            <v>364570515618.357</v>
          </cell>
          <cell r="AZ111">
            <v>432216737774.861</v>
          </cell>
          <cell r="BA111">
            <v>510228634990.598</v>
          </cell>
          <cell r="BB111">
            <v>539580085616.492</v>
          </cell>
          <cell r="BC111">
            <v>755094157621.936</v>
          </cell>
          <cell r="BD111">
            <v>892969104563.171</v>
          </cell>
          <cell r="BE111">
            <v>917869913332.649</v>
          </cell>
          <cell r="BF111">
            <v>912524136718.018</v>
          </cell>
          <cell r="BG111">
            <v>890814755533.537</v>
          </cell>
          <cell r="BH111">
            <v>860854232686.214</v>
          </cell>
          <cell r="BI111">
            <v>931877364037.698</v>
          </cell>
          <cell r="BJ111">
            <v>1015618744159.73</v>
          </cell>
          <cell r="BK111">
            <v>1042271532988.63</v>
          </cell>
          <cell r="BL111">
            <v>1119099871350.2</v>
          </cell>
          <cell r="BM111">
            <v>1059054842698.48</v>
          </cell>
          <cell r="BN111">
            <v>1186509691086.73</v>
          </cell>
          <cell r="BO111">
            <v>1319076267310.16</v>
          </cell>
        </row>
        <row r="112">
          <cell r="B112" t="str">
            <v>IDX</v>
          </cell>
          <cell r="C112" t="str">
            <v>GDP (current US$)</v>
          </cell>
          <cell r="D112" t="str">
            <v>NY.GDP.MKTP.CD</v>
          </cell>
          <cell r="E112">
            <v>29673639827.084</v>
          </cell>
          <cell r="F112">
            <v>31781533969.1433</v>
          </cell>
          <cell r="G112">
            <v>33656896744.694</v>
          </cell>
          <cell r="H112">
            <v>35196758489.0489</v>
          </cell>
          <cell r="I112">
            <v>37395760695.8022</v>
          </cell>
          <cell r="J112">
            <v>41186080422.7936</v>
          </cell>
          <cell r="K112">
            <v>44063162107.07</v>
          </cell>
          <cell r="L112">
            <v>46462725702.5378</v>
          </cell>
          <cell r="M112">
            <v>48881625216.9028</v>
          </cell>
          <cell r="N112">
            <v>53502048769.1425</v>
          </cell>
          <cell r="O112">
            <v>53045318411.5332</v>
          </cell>
          <cell r="P112">
            <v>55677119033.4361</v>
          </cell>
          <cell r="Q112">
            <v>57505930241.7801</v>
          </cell>
          <cell r="R112">
            <v>69391280182.1838</v>
          </cell>
          <cell r="S112">
            <v>86863214691.3634</v>
          </cell>
          <cell r="T112">
            <v>105464227616.349</v>
          </cell>
          <cell r="U112">
            <v>100668175789.604</v>
          </cell>
          <cell r="V112">
            <v>109704597324.378</v>
          </cell>
          <cell r="W112">
            <v>127591069020.592</v>
          </cell>
          <cell r="X112">
            <v>143005783535.956</v>
          </cell>
          <cell r="Y112">
            <v>163265145364.364</v>
          </cell>
          <cell r="Z112">
            <v>170754419012.082</v>
          </cell>
          <cell r="AA112">
            <v>171592411137.813</v>
          </cell>
          <cell r="AB112">
            <v>174451138973.801</v>
          </cell>
          <cell r="AC112">
            <v>182330874019.798</v>
          </cell>
          <cell r="AD112">
            <v>194539320065.935</v>
          </cell>
          <cell r="AE112">
            <v>174407396608.255</v>
          </cell>
          <cell r="AF112">
            <v>181510608388.107</v>
          </cell>
          <cell r="AG112">
            <v>193390531239.409</v>
          </cell>
          <cell r="AH112">
            <v>201851599985.294</v>
          </cell>
          <cell r="AI112">
            <v>232816355943.804</v>
          </cell>
          <cell r="AJ112">
            <v>252129992740.657</v>
          </cell>
          <cell r="AK112">
            <v>211672027107.279</v>
          </cell>
          <cell r="AL112">
            <v>219777744615.82</v>
          </cell>
          <cell r="AM112">
            <v>213964030903.19</v>
          </cell>
          <cell r="AN112">
            <v>224492421427.761</v>
          </cell>
          <cell r="AO112">
            <v>243038325367.763</v>
          </cell>
          <cell r="AP112">
            <v>253429945077.8</v>
          </cell>
          <cell r="AQ112">
            <v>262082551568.095</v>
          </cell>
          <cell r="AR112">
            <v>268212792940.095</v>
          </cell>
          <cell r="AS112">
            <v>291557552376.776</v>
          </cell>
          <cell r="AT112">
            <v>285482351627.007</v>
          </cell>
          <cell r="AU112">
            <v>303011338636.681</v>
          </cell>
          <cell r="AV112">
            <v>341509684072.074</v>
          </cell>
          <cell r="AW112">
            <v>386660282055.165</v>
          </cell>
          <cell r="AX112">
            <v>440100803249.348</v>
          </cell>
          <cell r="AY112">
            <v>506608850466.335</v>
          </cell>
          <cell r="AZ112">
            <v>601253783985.4</v>
          </cell>
          <cell r="BA112">
            <v>727719101177.906</v>
          </cell>
          <cell r="BB112">
            <v>739884145330.958</v>
          </cell>
          <cell r="BC112">
            <v>840161104102.099</v>
          </cell>
          <cell r="BD112">
            <v>939785129456.04</v>
          </cell>
          <cell r="BE112">
            <v>942114904365.161</v>
          </cell>
          <cell r="BF112">
            <v>1026527917428.51</v>
          </cell>
          <cell r="BG112">
            <v>1097548704598.03</v>
          </cell>
          <cell r="BH112">
            <v>1093640032209.07</v>
          </cell>
          <cell r="BI112">
            <v>1156608800300.87</v>
          </cell>
          <cell r="BJ112">
            <v>1247733925328.46</v>
          </cell>
          <cell r="BK112">
            <v>1327890357838.68</v>
          </cell>
          <cell r="BL112">
            <v>1397670771530.98</v>
          </cell>
          <cell r="BM112">
            <v>1414559582470.64</v>
          </cell>
          <cell r="BN112">
            <v>1535389926749.6</v>
          </cell>
          <cell r="BO112">
            <v>1651361994353.62</v>
          </cell>
        </row>
        <row r="113">
          <cell r="B113" t="str">
            <v>IMN</v>
          </cell>
          <cell r="C113" t="str">
            <v>GDP (current US$)</v>
          </cell>
          <cell r="D113" t="str">
            <v>NY.GDP.MKTP.CD</v>
          </cell>
        </row>
        <row r="113">
          <cell r="AN113">
            <v>914762873.689153</v>
          </cell>
          <cell r="AO113">
            <v>1023005862.77927</v>
          </cell>
          <cell r="AP113">
            <v>1180968165.4086</v>
          </cell>
          <cell r="AQ113">
            <v>1382605389.32055</v>
          </cell>
          <cell r="AR113">
            <v>1567402513.69642</v>
          </cell>
          <cell r="AS113">
            <v>1563667799.61578</v>
          </cell>
          <cell r="AT113">
            <v>1659131243.73837</v>
          </cell>
          <cell r="AU113">
            <v>1947332921.74718</v>
          </cell>
          <cell r="AV113">
            <v>2328658227.8481</v>
          </cell>
          <cell r="AW113">
            <v>2822358473.16983</v>
          </cell>
          <cell r="AX113">
            <v>3032411026.94919</v>
          </cell>
          <cell r="AY113">
            <v>3422733202.4501</v>
          </cell>
          <cell r="AZ113">
            <v>4466350655.89909</v>
          </cell>
          <cell r="BA113">
            <v>5928791505.35144</v>
          </cell>
          <cell r="BB113">
            <v>5486921247.07323</v>
          </cell>
          <cell r="BC113">
            <v>5920369789.50182</v>
          </cell>
          <cell r="BD113">
            <v>6565667052.79737</v>
          </cell>
          <cell r="BE113">
            <v>6690228371.66909</v>
          </cell>
          <cell r="BF113">
            <v>7001175622.71266</v>
          </cell>
          <cell r="BG113">
            <v>7708454412.32126</v>
          </cell>
          <cell r="BH113">
            <v>7084800892.22284</v>
          </cell>
          <cell r="BI113">
            <v>6846377563.00683</v>
          </cell>
          <cell r="BJ113">
            <v>6979788333.50279</v>
          </cell>
          <cell r="BK113">
            <v>7491649455.92717</v>
          </cell>
          <cell r="BL113">
            <v>7314967866.28289</v>
          </cell>
          <cell r="BM113">
            <v>6684225641.02564</v>
          </cell>
          <cell r="BN113">
            <v>7931193222.06405</v>
          </cell>
        </row>
        <row r="114">
          <cell r="B114" t="str">
            <v>IND</v>
          </cell>
          <cell r="C114" t="str">
            <v>GDP (current US$)</v>
          </cell>
          <cell r="D114" t="str">
            <v>NY.GDP.MKTP.CD</v>
          </cell>
          <cell r="E114">
            <v>37029883876.1839</v>
          </cell>
          <cell r="F114">
            <v>39232435784.0358</v>
          </cell>
          <cell r="G114">
            <v>42161481858.0819</v>
          </cell>
          <cell r="H114">
            <v>48421923459.1235</v>
          </cell>
          <cell r="I114">
            <v>56480289940.9899</v>
          </cell>
          <cell r="J114">
            <v>59556105229.0052</v>
          </cell>
          <cell r="K114">
            <v>45581230504.071</v>
          </cell>
          <cell r="L114">
            <v>50134942204</v>
          </cell>
          <cell r="M114">
            <v>53085455870.6667</v>
          </cell>
          <cell r="N114">
            <v>58447995017.3333</v>
          </cell>
          <cell r="O114">
            <v>62422483054.6667</v>
          </cell>
          <cell r="P114">
            <v>67351404351.833</v>
          </cell>
          <cell r="Q114">
            <v>71464700666.9869</v>
          </cell>
          <cell r="R114">
            <v>85517673172.5513</v>
          </cell>
          <cell r="S114">
            <v>99526597933.6331</v>
          </cell>
          <cell r="T114">
            <v>98473832017.3242</v>
          </cell>
          <cell r="U114">
            <v>102716451979.68</v>
          </cell>
          <cell r="V114">
            <v>121486641441.309</v>
          </cell>
          <cell r="W114">
            <v>137302319828.995</v>
          </cell>
          <cell r="X114">
            <v>152995442497.709</v>
          </cell>
          <cell r="Y114">
            <v>186328579302.068</v>
          </cell>
          <cell r="Z114">
            <v>193491368445.573</v>
          </cell>
          <cell r="AA114">
            <v>200715624830.902</v>
          </cell>
          <cell r="AB114">
            <v>218262146413.158</v>
          </cell>
          <cell r="AC114">
            <v>212157645177.652</v>
          </cell>
          <cell r="AD114">
            <v>232511554840.372</v>
          </cell>
          <cell r="AE114">
            <v>248985994040.59</v>
          </cell>
          <cell r="AF114">
            <v>279033584092.223</v>
          </cell>
          <cell r="AG114">
            <v>296589670895.932</v>
          </cell>
          <cell r="AH114">
            <v>296042052944.66</v>
          </cell>
          <cell r="AI114">
            <v>320979026420.035</v>
          </cell>
          <cell r="AJ114">
            <v>270105341879.226</v>
          </cell>
          <cell r="AK114">
            <v>288208070278.013</v>
          </cell>
          <cell r="AL114">
            <v>279295648982.529</v>
          </cell>
          <cell r="AM114">
            <v>327274843459.429</v>
          </cell>
          <cell r="AN114">
            <v>360281909643.489</v>
          </cell>
          <cell r="AO114">
            <v>392896866204.516</v>
          </cell>
          <cell r="AP114">
            <v>415867563592.829</v>
          </cell>
          <cell r="AQ114">
            <v>421351317224.941</v>
          </cell>
          <cell r="AR114">
            <v>458821052615.79</v>
          </cell>
          <cell r="AS114">
            <v>468395521654.458</v>
          </cell>
          <cell r="AT114">
            <v>485440139204.171</v>
          </cell>
          <cell r="AU114">
            <v>514939140318.756</v>
          </cell>
          <cell r="AV114">
            <v>607700687237.318</v>
          </cell>
          <cell r="AW114">
            <v>709152728830.775</v>
          </cell>
          <cell r="AX114">
            <v>820383763511.445</v>
          </cell>
          <cell r="AY114">
            <v>940259888787.721</v>
          </cell>
          <cell r="AZ114">
            <v>1216736438834.96</v>
          </cell>
          <cell r="BA114">
            <v>1198895139005.92</v>
          </cell>
          <cell r="BB114">
            <v>1341888016994.9</v>
          </cell>
          <cell r="BC114">
            <v>1675615519484.96</v>
          </cell>
          <cell r="BD114">
            <v>1823051829895.13</v>
          </cell>
          <cell r="BE114">
            <v>1827637590410.95</v>
          </cell>
          <cell r="BF114">
            <v>1856721507621.46</v>
          </cell>
          <cell r="BG114">
            <v>2039126479155.27</v>
          </cell>
          <cell r="BH114">
            <v>2103588360044.39</v>
          </cell>
          <cell r="BI114">
            <v>2294796885663.67</v>
          </cell>
          <cell r="BJ114">
            <v>2651474262755.59</v>
          </cell>
          <cell r="BK114">
            <v>2702929641648.14</v>
          </cell>
          <cell r="BL114">
            <v>2835606256558.84</v>
          </cell>
          <cell r="BM114">
            <v>2674851578586.86</v>
          </cell>
          <cell r="BN114">
            <v>3167270623260.52</v>
          </cell>
          <cell r="BO114">
            <v>3353470496885.95</v>
          </cell>
        </row>
        <row r="115">
          <cell r="B115" t="str">
            <v>INX</v>
          </cell>
          <cell r="C115" t="str">
            <v>GDP (current US$)</v>
          </cell>
          <cell r="D115" t="str">
            <v>NY.GDP.MKTP.CD</v>
          </cell>
        </row>
        <row r="116">
          <cell r="B116" t="str">
            <v>IRL</v>
          </cell>
          <cell r="C116" t="str">
            <v>GDP (current US$)</v>
          </cell>
          <cell r="D116" t="str">
            <v>NY.GDP.MKTP.CD</v>
          </cell>
          <cell r="E116">
            <v>1998550221.80554</v>
          </cell>
          <cell r="F116">
            <v>2151772979.96956</v>
          </cell>
          <cell r="G116">
            <v>2329372971.89171</v>
          </cell>
          <cell r="H116">
            <v>2505073357.88508</v>
          </cell>
          <cell r="I116">
            <v>2851091646.43165</v>
          </cell>
          <cell r="J116">
            <v>3035655793.5247</v>
          </cell>
          <cell r="K116">
            <v>3198820903.82796</v>
          </cell>
          <cell r="L116">
            <v>3445739914.73101</v>
          </cell>
          <cell r="M116">
            <v>3378701146.84197</v>
          </cell>
          <cell r="N116">
            <v>3902721631.54663</v>
          </cell>
          <cell r="O116">
            <v>4395995085.99509</v>
          </cell>
          <cell r="P116">
            <v>5098250287.46646</v>
          </cell>
          <cell r="Q116">
            <v>6318060582.21873</v>
          </cell>
          <cell r="R116">
            <v>7481173065.79201</v>
          </cell>
          <cell r="S116">
            <v>7896860614.98803</v>
          </cell>
          <cell r="T116">
            <v>9483808362.36934</v>
          </cell>
          <cell r="U116">
            <v>9453756014.71837</v>
          </cell>
          <cell r="V116">
            <v>11248340431.3779</v>
          </cell>
          <cell r="W116">
            <v>14647996073.6937</v>
          </cell>
          <cell r="X116">
            <v>18319334300.4513</v>
          </cell>
          <cell r="Y116">
            <v>21747855640.0712</v>
          </cell>
          <cell r="Z116">
            <v>20670190138.1671</v>
          </cell>
          <cell r="AA116">
            <v>21474752962.2178</v>
          </cell>
          <cell r="AB116">
            <v>20766047763.5314</v>
          </cell>
          <cell r="AC116">
            <v>20106648454.8404</v>
          </cell>
          <cell r="AD116">
            <v>21270013325.5601</v>
          </cell>
          <cell r="AE116">
            <v>28714571852.4799</v>
          </cell>
          <cell r="AF116">
            <v>33920518492.5094</v>
          </cell>
          <cell r="AG116">
            <v>37772896220.7559</v>
          </cell>
          <cell r="AH116">
            <v>39238392677.7542</v>
          </cell>
          <cell r="AI116">
            <v>49305632408.4929</v>
          </cell>
          <cell r="AJ116">
            <v>49787501584.4847</v>
          </cell>
          <cell r="AK116">
            <v>55918538121.3989</v>
          </cell>
          <cell r="AL116">
            <v>52417477613.676</v>
          </cell>
          <cell r="AM116">
            <v>57097656065.96</v>
          </cell>
          <cell r="AN116">
            <v>69139823232.3232</v>
          </cell>
          <cell r="AO116">
            <v>75790786290.3226</v>
          </cell>
          <cell r="AP116">
            <v>82856648758.3572</v>
          </cell>
          <cell r="AQ116">
            <v>90199410115.5097</v>
          </cell>
          <cell r="AR116">
            <v>98893958262.6438</v>
          </cell>
          <cell r="AS116">
            <v>100207610429.909</v>
          </cell>
          <cell r="AT116">
            <v>109346669229.695</v>
          </cell>
          <cell r="AU116">
            <v>128596035288.401</v>
          </cell>
          <cell r="AV116">
            <v>164670771259.602</v>
          </cell>
          <cell r="AW116">
            <v>194372115041.065</v>
          </cell>
          <cell r="AX116">
            <v>211876989655.907</v>
          </cell>
          <cell r="AY116">
            <v>232180617162.279</v>
          </cell>
          <cell r="AZ116">
            <v>270079279419.5</v>
          </cell>
          <cell r="BA116">
            <v>275447471451.063</v>
          </cell>
          <cell r="BB116">
            <v>236443115853.695</v>
          </cell>
          <cell r="BC116">
            <v>221913560882.367</v>
          </cell>
          <cell r="BD116">
            <v>239170638711.314</v>
          </cell>
          <cell r="BE116">
            <v>225118718207.156</v>
          </cell>
          <cell r="BF116">
            <v>238112475390.796</v>
          </cell>
          <cell r="BG116">
            <v>259681883575.706</v>
          </cell>
          <cell r="BH116">
            <v>292364226871.756</v>
          </cell>
          <cell r="BI116">
            <v>298559265006.398</v>
          </cell>
          <cell r="BJ116">
            <v>337241811320.896</v>
          </cell>
          <cell r="BK116">
            <v>386693357874.056</v>
          </cell>
          <cell r="BL116">
            <v>398933010007.356</v>
          </cell>
          <cell r="BM116">
            <v>428608687830.239</v>
          </cell>
          <cell r="BN116">
            <v>513391778882.86</v>
          </cell>
          <cell r="BO116">
            <v>533140011838.276</v>
          </cell>
        </row>
        <row r="117">
          <cell r="B117" t="str">
            <v>IRN</v>
          </cell>
          <cell r="C117" t="str">
            <v>GDP (current US$)</v>
          </cell>
          <cell r="D117" t="str">
            <v>NY.GDP.MKTP.CD</v>
          </cell>
          <cell r="E117">
            <v>4199134389.9037</v>
          </cell>
          <cell r="F117">
            <v>4426949094.8403</v>
          </cell>
          <cell r="G117">
            <v>4693566416.48346</v>
          </cell>
          <cell r="H117">
            <v>4928628018.38759</v>
          </cell>
          <cell r="I117">
            <v>5379845647.70139</v>
          </cell>
          <cell r="J117">
            <v>6197319929.04038</v>
          </cell>
          <cell r="K117">
            <v>6789938671.75094</v>
          </cell>
          <cell r="L117">
            <v>7555383690.16</v>
          </cell>
          <cell r="M117">
            <v>8623172959.89803</v>
          </cell>
          <cell r="N117">
            <v>9743089607.49587</v>
          </cell>
          <cell r="O117">
            <v>10976245153.5894</v>
          </cell>
          <cell r="P117">
            <v>13731802833.0363</v>
          </cell>
          <cell r="Q117">
            <v>17153463263.1086</v>
          </cell>
          <cell r="R117">
            <v>27081698249.5083</v>
          </cell>
          <cell r="S117">
            <v>46209092072.1383</v>
          </cell>
          <cell r="T117">
            <v>51776222349.8869</v>
          </cell>
          <cell r="U117">
            <v>68055295080.7538</v>
          </cell>
          <cell r="V117">
            <v>80600122701.9632</v>
          </cell>
          <cell r="W117">
            <v>77994316621.4814</v>
          </cell>
          <cell r="X117">
            <v>90391877325.9285</v>
          </cell>
          <cell r="Y117">
            <v>94362275580.0229</v>
          </cell>
          <cell r="Z117">
            <v>100499312749.923</v>
          </cell>
          <cell r="AA117">
            <v>125948756439.485</v>
          </cell>
          <cell r="AB117">
            <v>156365156618.241</v>
          </cell>
          <cell r="AC117">
            <v>162276728619.519</v>
          </cell>
          <cell r="AD117">
            <v>180183629599.684</v>
          </cell>
          <cell r="AE117">
            <v>209094561833.48</v>
          </cell>
          <cell r="AF117">
            <v>134009995923.169</v>
          </cell>
          <cell r="AG117">
            <v>123057861333.908</v>
          </cell>
          <cell r="AH117">
            <v>120496362916.271</v>
          </cell>
          <cell r="AI117">
            <v>124813263926.225</v>
          </cell>
        </row>
        <row r="117">
          <cell r="AL117">
            <v>63743623231.2312</v>
          </cell>
          <cell r="AM117">
            <v>71841461172.2365</v>
          </cell>
          <cell r="AN117">
            <v>96419225744.9927</v>
          </cell>
          <cell r="AO117">
            <v>120403931883.348</v>
          </cell>
          <cell r="AP117">
            <v>113919163421.479</v>
          </cell>
          <cell r="AQ117">
            <v>110276913362.445</v>
          </cell>
          <cell r="AR117">
            <v>113848450088.686</v>
          </cell>
          <cell r="AS117">
            <v>109591707801.431</v>
          </cell>
          <cell r="AT117">
            <v>126878750295.583</v>
          </cell>
          <cell r="AU117">
            <v>128626917504.398</v>
          </cell>
          <cell r="AV117">
            <v>153544751396.211</v>
          </cell>
          <cell r="AW117">
            <v>190043433963.866</v>
          </cell>
          <cell r="AX117">
            <v>226452138295.726</v>
          </cell>
          <cell r="AY117">
            <v>266298911663.707</v>
          </cell>
          <cell r="AZ117">
            <v>349881601462.439</v>
          </cell>
          <cell r="BA117">
            <v>412336172443.795</v>
          </cell>
          <cell r="BB117">
            <v>416397025729.898</v>
          </cell>
          <cell r="BC117">
            <v>486807616876.696</v>
          </cell>
          <cell r="BD117">
            <v>626133112195.926</v>
          </cell>
          <cell r="BE117">
            <v>644035512181.483</v>
          </cell>
          <cell r="BF117">
            <v>492775566425.881</v>
          </cell>
          <cell r="BG117">
            <v>460382791480.428</v>
          </cell>
          <cell r="BH117">
            <v>408212917874.964</v>
          </cell>
          <cell r="BI117">
            <v>457954614593.746</v>
          </cell>
          <cell r="BJ117">
            <v>486630147094.486</v>
          </cell>
          <cell r="BK117">
            <v>329691934142.938</v>
          </cell>
          <cell r="BL117">
            <v>283649531542.741</v>
          </cell>
          <cell r="BM117">
            <v>239735486745.385</v>
          </cell>
          <cell r="BN117">
            <v>359096907772.273</v>
          </cell>
          <cell r="BO117">
            <v>413394567603.552</v>
          </cell>
        </row>
        <row r="118">
          <cell r="B118" t="str">
            <v>IRQ</v>
          </cell>
          <cell r="C118" t="str">
            <v>GDP (current US$)</v>
          </cell>
          <cell r="D118" t="str">
            <v>NY.GDP.MKTP.CD</v>
          </cell>
          <cell r="E118">
            <v>1537252191.85976</v>
          </cell>
          <cell r="F118">
            <v>1671960964.51025</v>
          </cell>
          <cell r="G118">
            <v>1784174541.48304</v>
          </cell>
          <cell r="H118">
            <v>1805901509.57469</v>
          </cell>
          <cell r="I118">
            <v>2136408198.42185</v>
          </cell>
          <cell r="J118">
            <v>2335785505.50071</v>
          </cell>
          <cell r="K118">
            <v>2530306096.10285</v>
          </cell>
          <cell r="L118">
            <v>2551522657.45078</v>
          </cell>
          <cell r="M118">
            <v>2896598841.36046</v>
          </cell>
          <cell r="N118">
            <v>3007758796.89648</v>
          </cell>
          <cell r="O118">
            <v>3281318687.47253</v>
          </cell>
          <cell r="P118">
            <v>3865346534.65344</v>
          </cell>
          <cell r="Q118">
            <v>4113848002.40309</v>
          </cell>
          <cell r="R118">
            <v>5134367778.14457</v>
          </cell>
          <cell r="S118">
            <v>11516762614.2905</v>
          </cell>
          <cell r="T118">
            <v>13458516762.6142</v>
          </cell>
          <cell r="U118">
            <v>17754825601.0836</v>
          </cell>
          <cell r="V118">
            <v>19838130714.5275</v>
          </cell>
          <cell r="W118">
            <v>23762275651.8793</v>
          </cell>
          <cell r="X118">
            <v>37816457839.4853</v>
          </cell>
          <cell r="Y118">
            <v>52568999999.9997</v>
          </cell>
          <cell r="Z118">
            <v>37822999999.9997</v>
          </cell>
          <cell r="AA118">
            <v>42382333333.333</v>
          </cell>
          <cell r="AB118">
            <v>40712903225.8061</v>
          </cell>
          <cell r="AC118">
            <v>46938387096.7739</v>
          </cell>
          <cell r="AD118">
            <v>48425161290.3223</v>
          </cell>
          <cell r="AE118">
            <v>47264516129.0319</v>
          </cell>
          <cell r="AF118">
            <v>56774193548.3868</v>
          </cell>
          <cell r="AG118">
            <v>62684516129.0319</v>
          </cell>
          <cell r="AH118">
            <v>65831935483.8707</v>
          </cell>
          <cell r="AI118">
            <v>180408064516.128</v>
          </cell>
          <cell r="AJ118">
            <v>407796349.663785</v>
          </cell>
          <cell r="AK118">
            <v>553671957.671958</v>
          </cell>
          <cell r="AL118">
            <v>1031944881.13189</v>
          </cell>
          <cell r="AM118">
            <v>3991349282.75729</v>
          </cell>
          <cell r="AN118">
            <v>12894029888.1122</v>
          </cell>
          <cell r="AO118">
            <v>10433698621.3427</v>
          </cell>
          <cell r="AP118">
            <v>20764857056.3795</v>
          </cell>
          <cell r="AQ118">
            <v>20617405044.2425</v>
          </cell>
          <cell r="AR118">
            <v>36881601583.8194</v>
          </cell>
          <cell r="AS118">
            <v>48364250943.9051</v>
          </cell>
          <cell r="AT118">
            <v>36176430128.8057</v>
          </cell>
          <cell r="AU118">
            <v>32928454672.4246</v>
          </cell>
          <cell r="AV118">
            <v>21921569478.8163</v>
          </cell>
          <cell r="AW118">
            <v>36633669269.3981</v>
          </cell>
          <cell r="AX118">
            <v>50065104667.8159</v>
          </cell>
          <cell r="AY118">
            <v>65147051918.0219</v>
          </cell>
          <cell r="AZ118">
            <v>88837057319.5179</v>
          </cell>
          <cell r="BA118">
            <v>131614434153.505</v>
          </cell>
          <cell r="BB118">
            <v>111657580326.315</v>
          </cell>
          <cell r="BC118">
            <v>138516722649.573</v>
          </cell>
          <cell r="BD118">
            <v>185749664444.444</v>
          </cell>
          <cell r="BE118">
            <v>218002476129.472</v>
          </cell>
          <cell r="BF118">
            <v>234637675128.645</v>
          </cell>
          <cell r="BG118">
            <v>228415656174.957</v>
          </cell>
          <cell r="BH118">
            <v>166774104959.102</v>
          </cell>
          <cell r="BI118">
            <v>166743557747.671</v>
          </cell>
          <cell r="BJ118">
            <v>187217660050.676</v>
          </cell>
          <cell r="BK118">
            <v>227367469034.031</v>
          </cell>
          <cell r="BL118">
            <v>233636097800.338</v>
          </cell>
          <cell r="BM118">
            <v>180898797936.279</v>
          </cell>
          <cell r="BN118">
            <v>209691945713.103</v>
          </cell>
          <cell r="BO118">
            <v>286640340965.517</v>
          </cell>
        </row>
        <row r="119">
          <cell r="B119" t="str">
            <v>ISL</v>
          </cell>
          <cell r="C119" t="str">
            <v>GDP (current US$)</v>
          </cell>
          <cell r="D119" t="str">
            <v>NY.GDP.MKTP.CD</v>
          </cell>
          <cell r="E119">
            <v>252169712.042125</v>
          </cell>
          <cell r="F119">
            <v>257703244.559997</v>
          </cell>
          <cell r="G119">
            <v>289200704.382542</v>
          </cell>
          <cell r="H119">
            <v>345175036.090555</v>
          </cell>
          <cell r="I119">
            <v>440797869.282266</v>
          </cell>
          <cell r="J119">
            <v>531569563.888591</v>
          </cell>
          <cell r="K119">
            <v>638349755.221932</v>
          </cell>
          <cell r="L119">
            <v>630567115.790732</v>
          </cell>
          <cell r="M119">
            <v>481532847.590587</v>
          </cell>
          <cell r="N119">
            <v>420945147.630956</v>
          </cell>
          <cell r="O119">
            <v>526704545.454545</v>
          </cell>
          <cell r="P119">
            <v>670251136.363636</v>
          </cell>
          <cell r="Q119">
            <v>839652164.06073</v>
          </cell>
          <cell r="R119">
            <v>1154440252.96794</v>
          </cell>
          <cell r="S119">
            <v>1515190595.29765</v>
          </cell>
          <cell r="T119">
            <v>1406875081.32726</v>
          </cell>
          <cell r="U119">
            <v>1669488389.96542</v>
          </cell>
          <cell r="V119">
            <v>2208509076.28099</v>
          </cell>
          <cell r="W119">
            <v>2511826196.009</v>
          </cell>
          <cell r="X119">
            <v>2853435053.88542</v>
          </cell>
          <cell r="Y119">
            <v>3381419251.29231</v>
          </cell>
          <cell r="Z119">
            <v>3492997010.04956</v>
          </cell>
          <cell r="AA119">
            <v>3206626644.5371</v>
          </cell>
          <cell r="AB119">
            <v>2765950335.71095</v>
          </cell>
          <cell r="AC119">
            <v>2864441387.40507</v>
          </cell>
          <cell r="AD119">
            <v>2984052356.55071</v>
          </cell>
          <cell r="AE119">
            <v>3989622739.28212</v>
          </cell>
          <cell r="AF119">
            <v>5520318404.64149</v>
          </cell>
          <cell r="AG119">
            <v>6106635816.24587</v>
          </cell>
          <cell r="AH119">
            <v>5672569449.07068</v>
          </cell>
          <cell r="AI119">
            <v>6468736355.55678</v>
          </cell>
          <cell r="AJ119">
            <v>6909730288.17061</v>
          </cell>
          <cell r="AK119">
            <v>7080981738.05606</v>
          </cell>
          <cell r="AL119">
            <v>6218581531.64347</v>
          </cell>
          <cell r="AM119">
            <v>6389460342.78656</v>
          </cell>
          <cell r="AN119">
            <v>7123633418.19739</v>
          </cell>
          <cell r="AO119">
            <v>7426082270.67669</v>
          </cell>
          <cell r="AP119">
            <v>7569672925.33739</v>
          </cell>
          <cell r="AQ119">
            <v>8503693098.62271</v>
          </cell>
          <cell r="AR119">
            <v>8982047589.4895</v>
          </cell>
          <cell r="AS119">
            <v>9025660361.75842</v>
          </cell>
          <cell r="AT119">
            <v>8234846804.60582</v>
          </cell>
          <cell r="AU119">
            <v>9318395054.85934</v>
          </cell>
          <cell r="AV119">
            <v>11429333037.8443</v>
          </cell>
          <cell r="AW119">
            <v>13825302535.7699</v>
          </cell>
          <cell r="AX119">
            <v>16852963067.0496</v>
          </cell>
          <cell r="AY119">
            <v>17465318552.2941</v>
          </cell>
          <cell r="AZ119">
            <v>21652505596.7528</v>
          </cell>
          <cell r="BA119">
            <v>18074622987.0185</v>
          </cell>
          <cell r="BB119">
            <v>13154414219.207</v>
          </cell>
          <cell r="BC119">
            <v>13751161917.7398</v>
          </cell>
          <cell r="BD119">
            <v>15221622925.9319</v>
          </cell>
          <cell r="BE119">
            <v>14751508133.5443</v>
          </cell>
          <cell r="BF119">
            <v>16125060515.3117</v>
          </cell>
          <cell r="BG119">
            <v>17867662177.8911</v>
          </cell>
          <cell r="BH119">
            <v>17517210519.0912</v>
          </cell>
          <cell r="BI119">
            <v>20793168030.9524</v>
          </cell>
          <cell r="BJ119">
            <v>24728285177.4603</v>
          </cell>
          <cell r="BK119">
            <v>26260850582.0687</v>
          </cell>
          <cell r="BL119">
            <v>24681343649.2952</v>
          </cell>
          <cell r="BM119">
            <v>21629953194.0659</v>
          </cell>
          <cell r="BN119">
            <v>25797870984.2963</v>
          </cell>
          <cell r="BO119">
            <v>28701830401.6837</v>
          </cell>
        </row>
        <row r="120">
          <cell r="B120" t="str">
            <v>ISR</v>
          </cell>
          <cell r="C120" t="str">
            <v>GDP (current US$)</v>
          </cell>
          <cell r="D120" t="str">
            <v>NY.GDP.MKTP.CD</v>
          </cell>
          <cell r="E120">
            <v>3052993636.3971</v>
          </cell>
          <cell r="F120">
            <v>3687339031.64548</v>
          </cell>
          <cell r="G120">
            <v>2949160176.72983</v>
          </cell>
          <cell r="H120">
            <v>3515690732.78227</v>
          </cell>
          <cell r="I120">
            <v>4001288352.25577</v>
          </cell>
          <cell r="J120">
            <v>4304281997.41013</v>
          </cell>
          <cell r="K120">
            <v>4676353689.63393</v>
          </cell>
          <cell r="L120">
            <v>4735101851.56403</v>
          </cell>
          <cell r="M120">
            <v>5427155199.1003</v>
          </cell>
          <cell r="N120">
            <v>6261770752.92023</v>
          </cell>
          <cell r="O120">
            <v>7364277925.1413</v>
          </cell>
          <cell r="P120">
            <v>7012333173.08315</v>
          </cell>
          <cell r="Q120">
            <v>9168824837.8168</v>
          </cell>
          <cell r="R120">
            <v>11835802404.7103</v>
          </cell>
          <cell r="S120">
            <v>17075130883.4627</v>
          </cell>
          <cell r="T120">
            <v>16050008787.2556</v>
          </cell>
          <cell r="U120">
            <v>15864905769.0741</v>
          </cell>
          <cell r="V120">
            <v>18153376715.8296</v>
          </cell>
          <cell r="W120">
            <v>17599385989.2963</v>
          </cell>
          <cell r="X120">
            <v>22480105812.0282</v>
          </cell>
          <cell r="Y120">
            <v>25249789919.8567</v>
          </cell>
          <cell r="Z120">
            <v>26727967129.9255</v>
          </cell>
          <cell r="AA120">
            <v>29087663989.1396</v>
          </cell>
          <cell r="AB120">
            <v>32488543974.0673</v>
          </cell>
          <cell r="AC120">
            <v>30470017330.5016</v>
          </cell>
          <cell r="AD120">
            <v>28740117286.3248</v>
          </cell>
          <cell r="AE120">
            <v>35628837312.2402</v>
          </cell>
          <cell r="AF120">
            <v>42802884824.6069</v>
          </cell>
          <cell r="AG120">
            <v>52349277417.0739</v>
          </cell>
          <cell r="AH120">
            <v>52142996978.2993</v>
          </cell>
          <cell r="AI120">
            <v>61661395508.9594</v>
          </cell>
          <cell r="AJ120">
            <v>70591957101.7603</v>
          </cell>
          <cell r="AK120">
            <v>79002421132.5652</v>
          </cell>
          <cell r="AL120">
            <v>79398331244.7804</v>
          </cell>
          <cell r="AM120">
            <v>90220195074.0915</v>
          </cell>
          <cell r="AN120">
            <v>104892955202.072</v>
          </cell>
          <cell r="AO120">
            <v>114505860826.519</v>
          </cell>
          <cell r="AP120">
            <v>118859377862.817</v>
          </cell>
          <cell r="AQ120">
            <v>120056692192.311</v>
          </cell>
          <cell r="AR120">
            <v>120922937410.923</v>
          </cell>
          <cell r="AS120">
            <v>136035771711.672</v>
          </cell>
          <cell r="AT120">
            <v>134635822098.58</v>
          </cell>
          <cell r="AU120">
            <v>125060622862.932</v>
          </cell>
          <cell r="AV120">
            <v>131299915899.958</v>
          </cell>
          <cell r="AW120">
            <v>139973148371.263</v>
          </cell>
          <cell r="AX120">
            <v>147083996033.603</v>
          </cell>
          <cell r="AY120">
            <v>158670456932.537</v>
          </cell>
          <cell r="AZ120">
            <v>184052121662.082</v>
          </cell>
          <cell r="BA120">
            <v>220531065217.391</v>
          </cell>
          <cell r="BB120">
            <v>211970040942.96</v>
          </cell>
          <cell r="BC120">
            <v>238364092298.023</v>
          </cell>
          <cell r="BD120">
            <v>266791854430.897</v>
          </cell>
          <cell r="BE120">
            <v>262282344091.849</v>
          </cell>
          <cell r="BF120">
            <v>297732778479.129</v>
          </cell>
          <cell r="BG120">
            <v>314330061977.263</v>
          </cell>
          <cell r="BH120">
            <v>303414276832.04</v>
          </cell>
          <cell r="BI120">
            <v>322102790386.835</v>
          </cell>
          <cell r="BJ120">
            <v>358245427458.541</v>
          </cell>
          <cell r="BK120">
            <v>376691526553.276</v>
          </cell>
          <cell r="BL120">
            <v>402470513619.148</v>
          </cell>
          <cell r="BM120">
            <v>413267669231.522</v>
          </cell>
          <cell r="BN120">
            <v>488526545878.891</v>
          </cell>
          <cell r="BO120">
            <v>525002447652.773</v>
          </cell>
        </row>
        <row r="121">
          <cell r="B121" t="str">
            <v>ITA</v>
          </cell>
          <cell r="C121" t="str">
            <v>GDP (current US$)</v>
          </cell>
          <cell r="D121" t="str">
            <v>NY.GDP.MKTP.CD</v>
          </cell>
          <cell r="E121">
            <v>41915814947.7905</v>
          </cell>
          <cell r="F121">
            <v>46542216714.6155</v>
          </cell>
          <cell r="G121">
            <v>52293346804.6254</v>
          </cell>
          <cell r="H121">
            <v>59897871868.0716</v>
          </cell>
          <cell r="I121">
            <v>65569646710.203</v>
          </cell>
          <cell r="J121">
            <v>70554398250.3377</v>
          </cell>
          <cell r="K121">
            <v>76446251295.3744</v>
          </cell>
          <cell r="L121">
            <v>84207912985.9219</v>
          </cell>
          <cell r="M121">
            <v>91275077144.6618</v>
          </cell>
          <cell r="N121">
            <v>100764425165.486</v>
          </cell>
          <cell r="O121">
            <v>113395315985.13</v>
          </cell>
          <cell r="P121">
            <v>124672365792.759</v>
          </cell>
          <cell r="Q121">
            <v>145260039840.637</v>
          </cell>
          <cell r="R121">
            <v>175492055795.417</v>
          </cell>
          <cell r="S121">
            <v>199564489431.378</v>
          </cell>
          <cell r="T121">
            <v>227695851126.928</v>
          </cell>
          <cell r="U121">
            <v>224717278436.846</v>
          </cell>
          <cell r="V121">
            <v>257596313364.055</v>
          </cell>
          <cell r="W121">
            <v>315058323066.393</v>
          </cell>
          <cell r="X121">
            <v>393677161500.816</v>
          </cell>
          <cell r="Y121">
            <v>477256775943.929</v>
          </cell>
          <cell r="Z121">
            <v>430702851303.015</v>
          </cell>
          <cell r="AA121">
            <v>427272645669.291</v>
          </cell>
          <cell r="AB121">
            <v>443042373788.883</v>
          </cell>
          <cell r="AC121">
            <v>437887689001.543</v>
          </cell>
          <cell r="AD121">
            <v>452217492140.757</v>
          </cell>
          <cell r="AE121">
            <v>640386352773.087</v>
          </cell>
          <cell r="AF121">
            <v>805713128174.485</v>
          </cell>
          <cell r="AG121">
            <v>891608957155.608</v>
          </cell>
          <cell r="AH121">
            <v>928661332204.347</v>
          </cell>
          <cell r="AI121">
            <v>1181222653522.95</v>
          </cell>
          <cell r="AJ121">
            <v>1246220156079.29</v>
          </cell>
          <cell r="AK121">
            <v>1320161644933.23</v>
          </cell>
          <cell r="AL121">
            <v>1064958075550.63</v>
          </cell>
          <cell r="AM121">
            <v>1099216688280.5</v>
          </cell>
          <cell r="AN121">
            <v>1174662070605.02</v>
          </cell>
          <cell r="AO121">
            <v>1312426527795.21</v>
          </cell>
          <cell r="AP121">
            <v>1241879604365.62</v>
          </cell>
          <cell r="AQ121">
            <v>1270052525928.4</v>
          </cell>
          <cell r="AR121">
            <v>1252446659833.79</v>
          </cell>
          <cell r="AS121">
            <v>1146676894209.73</v>
          </cell>
          <cell r="AT121">
            <v>1168023426056.38</v>
          </cell>
          <cell r="AU121">
            <v>1276769338449.3</v>
          </cell>
          <cell r="AV121">
            <v>1577621707050.51</v>
          </cell>
          <cell r="AW121">
            <v>1806542968545.56</v>
          </cell>
          <cell r="AX121">
            <v>1858217147203.73</v>
          </cell>
          <cell r="AY121">
            <v>1949551719389.64</v>
          </cell>
          <cell r="AZ121">
            <v>2213102482751.46</v>
          </cell>
          <cell r="BA121">
            <v>2408655348718.59</v>
          </cell>
          <cell r="BB121">
            <v>2199928804118.63</v>
          </cell>
          <cell r="BC121">
            <v>2136099955236.67</v>
          </cell>
          <cell r="BD121">
            <v>2294994296589.5</v>
          </cell>
          <cell r="BE121">
            <v>2086957656821.6</v>
          </cell>
          <cell r="BF121">
            <v>2141924094298.56</v>
          </cell>
          <cell r="BG121">
            <v>2162009615996.54</v>
          </cell>
          <cell r="BH121">
            <v>1836637711060.55</v>
          </cell>
          <cell r="BI121">
            <v>1877071687633.78</v>
          </cell>
          <cell r="BJ121">
            <v>1961796197354.36</v>
          </cell>
          <cell r="BK121">
            <v>2091932426266.98</v>
          </cell>
          <cell r="BL121">
            <v>2011302198827.45</v>
          </cell>
          <cell r="BM121">
            <v>1897461635591.91</v>
          </cell>
          <cell r="BN121">
            <v>2154875493744.93</v>
          </cell>
          <cell r="BO121">
            <v>2066972096553.7</v>
          </cell>
        </row>
        <row r="122">
          <cell r="B122" t="str">
            <v>JAM</v>
          </cell>
          <cell r="C122" t="str">
            <v>GDP (current US$)</v>
          </cell>
          <cell r="D122" t="str">
            <v>NY.GDP.MKTP.CD</v>
          </cell>
          <cell r="E122">
            <v>699064380.374248</v>
          </cell>
          <cell r="F122">
            <v>748043500.7826</v>
          </cell>
          <cell r="G122">
            <v>777727688.908924</v>
          </cell>
          <cell r="H122">
            <v>826706669.317332</v>
          </cell>
          <cell r="I122">
            <v>897949000.8204</v>
          </cell>
          <cell r="J122">
            <v>972159611.136156</v>
          </cell>
          <cell r="K122">
            <v>1096759561.29618</v>
          </cell>
          <cell r="L122">
            <v>1148014310.8255</v>
          </cell>
          <cell r="M122">
            <v>1083839132.92869</v>
          </cell>
          <cell r="N122">
            <v>1191239047.00876</v>
          </cell>
          <cell r="O122">
            <v>1404720441.88818</v>
          </cell>
          <cell r="P122">
            <v>1539861815.89381</v>
          </cell>
          <cell r="Q122">
            <v>1875146587.4443</v>
          </cell>
          <cell r="R122">
            <v>1905917553.19149</v>
          </cell>
          <cell r="S122">
            <v>2375122375.12238</v>
          </cell>
          <cell r="T122">
            <v>2860442750.44275</v>
          </cell>
          <cell r="U122">
            <v>2966042856.04286</v>
          </cell>
          <cell r="V122">
            <v>3249733139.73314</v>
          </cell>
          <cell r="W122">
            <v>2644527821.53011</v>
          </cell>
          <cell r="X122">
            <v>2425064229.04184</v>
          </cell>
          <cell r="Y122">
            <v>2679379371.51261</v>
          </cell>
          <cell r="Z122">
            <v>2979027966.45373</v>
          </cell>
          <cell r="AA122">
            <v>3293496311.93093</v>
          </cell>
          <cell r="AB122">
            <v>3619262277.47712</v>
          </cell>
          <cell r="AC122">
            <v>2373564549.4932</v>
          </cell>
          <cell r="AD122">
            <v>2100239018.82467</v>
          </cell>
          <cell r="AE122">
            <v>2754549581.92409</v>
          </cell>
          <cell r="AF122">
            <v>3287007321.56699</v>
          </cell>
          <cell r="AG122">
            <v>3828342820.3494</v>
          </cell>
          <cell r="AH122">
            <v>4404937853.39452</v>
          </cell>
          <cell r="AI122">
            <v>4592208086.69235</v>
          </cell>
          <cell r="AJ122">
            <v>4106207649.05547</v>
          </cell>
          <cell r="AK122">
            <v>3535460089.80719</v>
          </cell>
          <cell r="AL122">
            <v>5440075675.74067</v>
          </cell>
          <cell r="AM122">
            <v>5452558947.03045</v>
          </cell>
          <cell r="AN122">
            <v>6577520642.82297</v>
          </cell>
          <cell r="AO122">
            <v>7393891920.80358</v>
          </cell>
          <cell r="AP122">
            <v>8400041723.54861</v>
          </cell>
          <cell r="AQ122">
            <v>8787195622.43502</v>
          </cell>
          <cell r="AR122">
            <v>8887057997.36228</v>
          </cell>
          <cell r="AS122">
            <v>9005064474.93003</v>
          </cell>
          <cell r="AT122">
            <v>9194727831.07318</v>
          </cell>
          <cell r="AU122">
            <v>9719009494.84779</v>
          </cell>
          <cell r="AV122">
            <v>9430234810.78586</v>
          </cell>
          <cell r="AW122">
            <v>10174664853.9476</v>
          </cell>
          <cell r="AX122">
            <v>11243865777.7131</v>
          </cell>
          <cell r="AY122">
            <v>11930179089.8855</v>
          </cell>
          <cell r="AZ122">
            <v>12799600047.1845</v>
          </cell>
          <cell r="BA122">
            <v>13709401520.0326</v>
          </cell>
          <cell r="BB122">
            <v>12120458114.8318</v>
          </cell>
          <cell r="BC122">
            <v>13220549908.2494</v>
          </cell>
          <cell r="BD122">
            <v>14444661522.1463</v>
          </cell>
          <cell r="BE122">
            <v>14807086555.5283</v>
          </cell>
          <cell r="BF122">
            <v>14264205152.6126</v>
          </cell>
          <cell r="BG122">
            <v>13899217679.9219</v>
          </cell>
          <cell r="BH122">
            <v>14188936918.0036</v>
          </cell>
          <cell r="BI122">
            <v>14077096676.6213</v>
          </cell>
          <cell r="BJ122">
            <v>14808985132.7722</v>
          </cell>
          <cell r="BK122">
            <v>15730792876.2656</v>
          </cell>
          <cell r="BL122">
            <v>15830766531.1474</v>
          </cell>
          <cell r="BM122">
            <v>13812421835.7369</v>
          </cell>
          <cell r="BN122">
            <v>14657586159.4316</v>
          </cell>
          <cell r="BO122">
            <v>17097760686.7775</v>
          </cell>
        </row>
        <row r="123">
          <cell r="B123" t="str">
            <v>JOR</v>
          </cell>
          <cell r="C123" t="str">
            <v>GDP (current US$)</v>
          </cell>
          <cell r="D123" t="str">
            <v>NY.GDP.MKTP.CD</v>
          </cell>
        </row>
        <row r="123">
          <cell r="J123">
            <v>599759760.096096</v>
          </cell>
          <cell r="K123">
            <v>657999736.800105</v>
          </cell>
          <cell r="L123">
            <v>631679747.328101</v>
          </cell>
          <cell r="M123">
            <v>561119775.55209</v>
          </cell>
          <cell r="N123">
            <v>698879720.448112</v>
          </cell>
          <cell r="O123">
            <v>639519744.192102</v>
          </cell>
          <cell r="P123">
            <v>678159728.736109</v>
          </cell>
          <cell r="Q123">
            <v>788479684.608126</v>
          </cell>
          <cell r="R123">
            <v>943783839.718052</v>
          </cell>
          <cell r="S123">
            <v>1197483948.68547</v>
          </cell>
          <cell r="T123">
            <v>1363073497.77355</v>
          </cell>
          <cell r="U123">
            <v>1708521219.46003</v>
          </cell>
          <cell r="V123">
            <v>2096778602.16785</v>
          </cell>
          <cell r="W123">
            <v>2602208588.95706</v>
          </cell>
          <cell r="X123">
            <v>3271368780.65347</v>
          </cell>
          <cell r="Y123">
            <v>3910044474.28044</v>
          </cell>
          <cell r="Z123">
            <v>4383944702.85958</v>
          </cell>
          <cell r="AA123">
            <v>4681240992.70338</v>
          </cell>
          <cell r="AB123">
            <v>4920692190.95569</v>
          </cell>
          <cell r="AC123">
            <v>4967162160.40472</v>
          </cell>
          <cell r="AD123">
            <v>4993601520.43079</v>
          </cell>
          <cell r="AE123">
            <v>6402050484.90425</v>
          </cell>
          <cell r="AF123">
            <v>6756209762.48231</v>
          </cell>
          <cell r="AG123">
            <v>6277451829.05325</v>
          </cell>
          <cell r="AH123">
            <v>4221373673.80468</v>
          </cell>
          <cell r="AI123">
            <v>4160087507.83472</v>
          </cell>
          <cell r="AJ123">
            <v>4344467193.25095</v>
          </cell>
          <cell r="AK123">
            <v>5310833193.59005</v>
          </cell>
          <cell r="AL123">
            <v>5606400221.69269</v>
          </cell>
          <cell r="AM123">
            <v>6236295978.24531</v>
          </cell>
          <cell r="AN123">
            <v>6727597031.96347</v>
          </cell>
          <cell r="AO123">
            <v>6927503526.09309</v>
          </cell>
          <cell r="AP123">
            <v>7245839210.15515</v>
          </cell>
          <cell r="AQ123">
            <v>7912270803.94922</v>
          </cell>
          <cell r="AR123">
            <v>8149929478.13822</v>
          </cell>
          <cell r="AS123">
            <v>8460789844.8519</v>
          </cell>
          <cell r="AT123">
            <v>8975814652.8196</v>
          </cell>
          <cell r="AU123">
            <v>9582510578.27927</v>
          </cell>
          <cell r="AV123">
            <v>10195627644.5698</v>
          </cell>
          <cell r="AW123">
            <v>11411706629.055</v>
          </cell>
          <cell r="AX123">
            <v>12588998589.5628</v>
          </cell>
          <cell r="AY123">
            <v>15056981664.3159</v>
          </cell>
          <cell r="AZ123">
            <v>17110437235.543</v>
          </cell>
          <cell r="BA123">
            <v>22658715989.3302</v>
          </cell>
          <cell r="BB123">
            <v>24537876056.338</v>
          </cell>
          <cell r="BC123">
            <v>27133804225.3521</v>
          </cell>
          <cell r="BD123">
            <v>29524149154.9296</v>
          </cell>
          <cell r="BE123">
            <v>31634561690.1408</v>
          </cell>
          <cell r="BF123">
            <v>34454440140.8451</v>
          </cell>
          <cell r="BG123">
            <v>36847643521.1268</v>
          </cell>
          <cell r="BH123">
            <v>38587017887.3239</v>
          </cell>
          <cell r="BI123">
            <v>39892551126.7606</v>
          </cell>
          <cell r="BJ123">
            <v>41608435915.493</v>
          </cell>
          <cell r="BK123">
            <v>43370860704.2254</v>
          </cell>
          <cell r="BL123">
            <v>44502816901.4085</v>
          </cell>
          <cell r="BM123">
            <v>43700383098.5916</v>
          </cell>
          <cell r="BN123">
            <v>46296100140.8451</v>
          </cell>
          <cell r="BO123">
            <v>48653381830.9859</v>
          </cell>
        </row>
        <row r="124">
          <cell r="B124" t="str">
            <v>JPN</v>
          </cell>
          <cell r="C124" t="str">
            <v>GDP (current US$)</v>
          </cell>
          <cell r="D124" t="str">
            <v>NY.GDP.MKTP.CD</v>
          </cell>
          <cell r="E124">
            <v>47419238274.4619</v>
          </cell>
          <cell r="F124">
            <v>57266758179.5883</v>
          </cell>
          <cell r="G124">
            <v>64987857541.6256</v>
          </cell>
          <cell r="H124">
            <v>74379284603.3875</v>
          </cell>
          <cell r="I124">
            <v>87490590817.9803</v>
          </cell>
          <cell r="J124">
            <v>97338107605.8236</v>
          </cell>
          <cell r="K124">
            <v>113046784179.289</v>
          </cell>
          <cell r="L124">
            <v>132475614226.519</v>
          </cell>
          <cell r="M124">
            <v>156897496759.128</v>
          </cell>
          <cell r="N124">
            <v>184298841304.667</v>
          </cell>
          <cell r="O124">
            <v>217223652719.444</v>
          </cell>
          <cell r="P124">
            <v>245364056622.363</v>
          </cell>
          <cell r="Q124">
            <v>324933841268.585</v>
          </cell>
          <cell r="R124">
            <v>441460582535.921</v>
          </cell>
          <cell r="S124">
            <v>490035789970.299</v>
          </cell>
          <cell r="T124">
            <v>532861438884.724</v>
          </cell>
          <cell r="U124">
            <v>598883902155.605</v>
          </cell>
          <cell r="V124">
            <v>737069290927.712</v>
          </cell>
          <cell r="W124">
            <v>1035611588216.59</v>
          </cell>
          <cell r="X124">
            <v>1077910077676.37</v>
          </cell>
          <cell r="Y124">
            <v>1129377244854.04</v>
          </cell>
          <cell r="Z124">
            <v>1245221410764.15</v>
          </cell>
          <cell r="AA124">
            <v>1158731426905.85</v>
          </cell>
          <cell r="AB124">
            <v>1270859919742.9</v>
          </cell>
          <cell r="AC124">
            <v>1345824500836.76</v>
          </cell>
          <cell r="AD124">
            <v>1427019759717.41</v>
          </cell>
          <cell r="AE124">
            <v>2120083812109.91</v>
          </cell>
          <cell r="AF124">
            <v>2580748422781.09</v>
          </cell>
          <cell r="AG124">
            <v>3125724434400.79</v>
          </cell>
          <cell r="AH124">
            <v>3109455047823.93</v>
          </cell>
          <cell r="AI124">
            <v>3185904656663.85</v>
          </cell>
          <cell r="AJ124">
            <v>3648065760648.88</v>
          </cell>
          <cell r="AK124">
            <v>3980702922117.66</v>
          </cell>
          <cell r="AL124">
            <v>4536940479038.25</v>
          </cell>
          <cell r="AM124">
            <v>4998797547740.97</v>
          </cell>
          <cell r="AN124">
            <v>5545563663889.7</v>
          </cell>
          <cell r="AO124">
            <v>4923391533851.63</v>
          </cell>
          <cell r="AP124">
            <v>4492448605638.94</v>
          </cell>
          <cell r="AQ124">
            <v>4098362709531.24</v>
          </cell>
          <cell r="AR124">
            <v>4635982224063.88</v>
          </cell>
          <cell r="AS124">
            <v>4968359075956.59</v>
          </cell>
          <cell r="AT124">
            <v>4374711694090.87</v>
          </cell>
          <cell r="AU124">
            <v>4182846045873.61</v>
          </cell>
          <cell r="AV124">
            <v>4519561645253.53</v>
          </cell>
          <cell r="AW124">
            <v>4893116005656.56</v>
          </cell>
          <cell r="AX124">
            <v>4831467035389.8</v>
          </cell>
          <cell r="AY124">
            <v>4601663122649.92</v>
          </cell>
          <cell r="AZ124">
            <v>4579750920354.81</v>
          </cell>
          <cell r="BA124">
            <v>5106679115127.3</v>
          </cell>
          <cell r="BB124">
            <v>5289493117993.89</v>
          </cell>
          <cell r="BC124">
            <v>5759071769013.11</v>
          </cell>
          <cell r="BD124">
            <v>6233147172341.35</v>
          </cell>
          <cell r="BE124">
            <v>6272362996105.03</v>
          </cell>
          <cell r="BF124">
            <v>5212328181166.18</v>
          </cell>
          <cell r="BG124">
            <v>4896994405353.29</v>
          </cell>
          <cell r="BH124">
            <v>4444930651964.18</v>
          </cell>
          <cell r="BI124">
            <v>5003677627544.24</v>
          </cell>
          <cell r="BJ124">
            <v>4930837369151.42</v>
          </cell>
          <cell r="BK124">
            <v>5040880939324.86</v>
          </cell>
          <cell r="BL124">
            <v>5117993853016.51</v>
          </cell>
          <cell r="BM124">
            <v>5055587093501.59</v>
          </cell>
          <cell r="BN124">
            <v>5034620784584.98</v>
          </cell>
          <cell r="BO124">
            <v>4256410760723.75</v>
          </cell>
        </row>
        <row r="125">
          <cell r="B125" t="str">
            <v>KAZ</v>
          </cell>
          <cell r="C125" t="str">
            <v>GDP (current US$)</v>
          </cell>
          <cell r="D125" t="str">
            <v>NY.GDP.MKTP.CD</v>
          </cell>
        </row>
        <row r="125">
          <cell r="AI125">
            <v>26932016269.6107</v>
          </cell>
          <cell r="AJ125">
            <v>24923076923.0769</v>
          </cell>
          <cell r="AK125">
            <v>24917355371.9008</v>
          </cell>
          <cell r="AL125">
            <v>23409260879.9427</v>
          </cell>
          <cell r="AM125">
            <v>21250792886.1054</v>
          </cell>
          <cell r="AN125">
            <v>20374302652.3819</v>
          </cell>
          <cell r="AO125">
            <v>21035357936.8796</v>
          </cell>
          <cell r="AP125">
            <v>22165932062.966</v>
          </cell>
          <cell r="AQ125">
            <v>22135245507.3656</v>
          </cell>
          <cell r="AR125">
            <v>16870817181.7799</v>
          </cell>
          <cell r="AS125">
            <v>18291990662.0356</v>
          </cell>
          <cell r="AT125">
            <v>22152689179.8815</v>
          </cell>
          <cell r="AU125">
            <v>24636598527.4437</v>
          </cell>
          <cell r="AV125">
            <v>30833692900.1091</v>
          </cell>
          <cell r="AW125">
            <v>43151647002.6096</v>
          </cell>
          <cell r="AX125">
            <v>57123671733.8952</v>
          </cell>
          <cell r="AY125">
            <v>81003864630.018</v>
          </cell>
          <cell r="AZ125">
            <v>104849915058.376</v>
          </cell>
          <cell r="BA125">
            <v>133441648851.982</v>
          </cell>
          <cell r="BB125">
            <v>115308686941.38</v>
          </cell>
          <cell r="BC125">
            <v>148047348240.643</v>
          </cell>
          <cell r="BD125">
            <v>192626464617.071</v>
          </cell>
          <cell r="BE125">
            <v>207998568865.789</v>
          </cell>
          <cell r="BF125">
            <v>236634603409.089</v>
          </cell>
          <cell r="BG125">
            <v>221415613595.469</v>
          </cell>
          <cell r="BH125">
            <v>184388404706.042</v>
          </cell>
          <cell r="BI125">
            <v>137278320084.171</v>
          </cell>
          <cell r="BJ125">
            <v>166805788827.233</v>
          </cell>
          <cell r="BK125">
            <v>179339977690.485</v>
          </cell>
          <cell r="BL125">
            <v>181667184854.501</v>
          </cell>
          <cell r="BM125">
            <v>171082365861.423</v>
          </cell>
          <cell r="BN125">
            <v>197112255360.612</v>
          </cell>
          <cell r="BO125">
            <v>225496328925.494</v>
          </cell>
        </row>
        <row r="126">
          <cell r="B126" t="str">
            <v>KEN</v>
          </cell>
          <cell r="C126" t="str">
            <v>GDP (current US$)</v>
          </cell>
          <cell r="D126" t="str">
            <v>NY.GDP.MKTP.CD</v>
          </cell>
          <cell r="E126">
            <v>791265459.493816</v>
          </cell>
          <cell r="F126">
            <v>792959472.816211</v>
          </cell>
          <cell r="G126">
            <v>868111400.75544</v>
          </cell>
          <cell r="H126">
            <v>926589349.36426</v>
          </cell>
          <cell r="I126">
            <v>998759334.496266</v>
          </cell>
          <cell r="J126">
            <v>997919320.832272</v>
          </cell>
          <cell r="K126">
            <v>1164519674.19213</v>
          </cell>
          <cell r="L126">
            <v>1232559506.9762</v>
          </cell>
          <cell r="M126">
            <v>1353295458.68182</v>
          </cell>
          <cell r="N126">
            <v>1458379416.64823</v>
          </cell>
          <cell r="O126">
            <v>1603447358.62106</v>
          </cell>
          <cell r="P126">
            <v>1778391288.64348</v>
          </cell>
          <cell r="Q126">
            <v>2107279157.08834</v>
          </cell>
          <cell r="R126">
            <v>2509001324.34591</v>
          </cell>
          <cell r="S126">
            <v>2969958812.01648</v>
          </cell>
          <cell r="T126">
            <v>3259345083.26283</v>
          </cell>
          <cell r="U126">
            <v>3474542391.69992</v>
          </cell>
          <cell r="V126">
            <v>4494378764.32011</v>
          </cell>
          <cell r="W126">
            <v>5303735110.55151</v>
          </cell>
          <cell r="X126">
            <v>6234391113.46434</v>
          </cell>
          <cell r="Y126">
            <v>7265315820.20777</v>
          </cell>
          <cell r="Z126">
            <v>6854491705.88377</v>
          </cell>
          <cell r="AA126">
            <v>6431579356.95926</v>
          </cell>
          <cell r="AB126">
            <v>5979198313.76093</v>
          </cell>
          <cell r="AC126">
            <v>6191437070.18411</v>
          </cell>
          <cell r="AD126">
            <v>6135034213.78998</v>
          </cell>
          <cell r="AE126">
            <v>7239126568.14092</v>
          </cell>
          <cell r="AF126">
            <v>7970820369.2949</v>
          </cell>
          <cell r="AG126">
            <v>8355380879.12955</v>
          </cell>
          <cell r="AH126">
            <v>8283114514.17081</v>
          </cell>
          <cell r="AI126">
            <v>8572359038.16958</v>
          </cell>
          <cell r="AJ126">
            <v>8151488783.19064</v>
          </cell>
          <cell r="AK126">
            <v>8209120763.04955</v>
          </cell>
          <cell r="AL126">
            <v>5751786642.55871</v>
          </cell>
          <cell r="AM126">
            <v>7148148564.04239</v>
          </cell>
          <cell r="AN126">
            <v>9046320255.40507</v>
          </cell>
          <cell r="AO126">
            <v>12045865396.1323</v>
          </cell>
          <cell r="AP126">
            <v>13115764358.2846</v>
          </cell>
          <cell r="AQ126">
            <v>14093998843.7334</v>
          </cell>
          <cell r="AR126">
            <v>12896010459.3711</v>
          </cell>
          <cell r="AS126">
            <v>12705350097.8044</v>
          </cell>
          <cell r="AT126">
            <v>12986007425.8781</v>
          </cell>
          <cell r="AU126">
            <v>13147736898.5176</v>
          </cell>
          <cell r="AV126">
            <v>14904517649.8476</v>
          </cell>
          <cell r="AW126">
            <v>16095337093.8366</v>
          </cell>
          <cell r="AX126">
            <v>18737895512.7378</v>
          </cell>
          <cell r="AY126">
            <v>25825512284.2891</v>
          </cell>
          <cell r="AZ126">
            <v>31958195182.2406</v>
          </cell>
          <cell r="BA126">
            <v>35895153327.8497</v>
          </cell>
          <cell r="BB126">
            <v>42347217912.9176</v>
          </cell>
          <cell r="BC126">
            <v>45405615063.7551</v>
          </cell>
          <cell r="BD126">
            <v>46869473150.61</v>
          </cell>
          <cell r="BE126">
            <v>56396704671.5777</v>
          </cell>
          <cell r="BF126">
            <v>61671440407.8387</v>
          </cell>
          <cell r="BG126">
            <v>68285796514.2896</v>
          </cell>
          <cell r="BH126">
            <v>70120446896.8359</v>
          </cell>
          <cell r="BI126">
            <v>74815144163.8931</v>
          </cell>
          <cell r="BJ126">
            <v>82036510877.2599</v>
          </cell>
          <cell r="BK126">
            <v>92202979985.2863</v>
          </cell>
          <cell r="BL126">
            <v>100378436207.371</v>
          </cell>
          <cell r="BM126">
            <v>100657505750.545</v>
          </cell>
          <cell r="BN126">
            <v>109703658904.994</v>
          </cell>
          <cell r="BO126">
            <v>113419826113.903</v>
          </cell>
        </row>
        <row r="127">
          <cell r="B127" t="str">
            <v>KGZ</v>
          </cell>
          <cell r="C127" t="str">
            <v>GDP (current US$)</v>
          </cell>
          <cell r="D127" t="str">
            <v>NY.GDP.MKTP.CD</v>
          </cell>
        </row>
        <row r="127">
          <cell r="AI127">
            <v>2675000000</v>
          </cell>
          <cell r="AJ127">
            <v>2569444444.44444</v>
          </cell>
          <cell r="AK127">
            <v>2316562500</v>
          </cell>
          <cell r="AL127">
            <v>2028295454.54545</v>
          </cell>
          <cell r="AM127">
            <v>1681006993.00699</v>
          </cell>
          <cell r="AN127">
            <v>1661018518.51852</v>
          </cell>
          <cell r="AO127">
            <v>1827570586.16784</v>
          </cell>
          <cell r="AP127">
            <v>1767864035.71943</v>
          </cell>
          <cell r="AQ127">
            <v>1645963749.83146</v>
          </cell>
          <cell r="AR127">
            <v>1249061487.01457</v>
          </cell>
          <cell r="AS127">
            <v>1369688498.06778</v>
          </cell>
          <cell r="AT127">
            <v>1525116370.27939</v>
          </cell>
          <cell r="AU127">
            <v>1605643104.73021</v>
          </cell>
          <cell r="AV127">
            <v>1919008090.49641</v>
          </cell>
          <cell r="AW127">
            <v>2211534585.0034</v>
          </cell>
          <cell r="AX127">
            <v>2460246766.41401</v>
          </cell>
          <cell r="AY127">
            <v>2834168889.42019</v>
          </cell>
          <cell r="AZ127">
            <v>3802570552.56105</v>
          </cell>
          <cell r="BA127">
            <v>5139958909.17936</v>
          </cell>
          <cell r="BB127">
            <v>4690061380.60253</v>
          </cell>
          <cell r="BC127">
            <v>4794361863.01353</v>
          </cell>
          <cell r="BD127">
            <v>6197765984.28468</v>
          </cell>
          <cell r="BE127">
            <v>6605142884.36215</v>
          </cell>
          <cell r="BF127">
            <v>7335033800.59056</v>
          </cell>
          <cell r="BG127">
            <v>7468102412.68237</v>
          </cell>
          <cell r="BH127">
            <v>6678177511.66313</v>
          </cell>
          <cell r="BI127">
            <v>6813095379.1187</v>
          </cell>
          <cell r="BJ127">
            <v>7702938379.42036</v>
          </cell>
          <cell r="BK127">
            <v>8271106235.41552</v>
          </cell>
          <cell r="BL127">
            <v>9371275264.36735</v>
          </cell>
          <cell r="BM127">
            <v>8270468614.24051</v>
          </cell>
          <cell r="BN127">
            <v>9249133946.26531</v>
          </cell>
          <cell r="BO127">
            <v>12134931017.9465</v>
          </cell>
        </row>
        <row r="128">
          <cell r="B128" t="str">
            <v>KHM</v>
          </cell>
          <cell r="C128" t="str">
            <v>GDP (current US$)</v>
          </cell>
          <cell r="D128" t="str">
            <v>NY.GDP.MKTP.CD</v>
          </cell>
        </row>
        <row r="128">
          <cell r="T128">
            <v>749129748.160578</v>
          </cell>
          <cell r="U128">
            <v>790357254.533282</v>
          </cell>
          <cell r="V128">
            <v>716261764.507823</v>
          </cell>
          <cell r="W128">
            <v>766642356.144055</v>
          </cell>
          <cell r="X128">
            <v>723738502.703893</v>
          </cell>
          <cell r="Y128">
            <v>744384129.733958</v>
          </cell>
          <cell r="Z128">
            <v>815153652.389734</v>
          </cell>
          <cell r="AA128">
            <v>865516039.800013</v>
          </cell>
          <cell r="AB128">
            <v>939291262.122004</v>
          </cell>
          <cell r="AC128">
            <v>1021176058.63788</v>
          </cell>
          <cell r="AD128">
            <v>1102669184.46226</v>
          </cell>
          <cell r="AE128">
            <v>1167630317.84106</v>
          </cell>
          <cell r="AF128">
            <v>1036974910.44746</v>
          </cell>
          <cell r="AG128">
            <v>1662877859.22019</v>
          </cell>
          <cell r="AH128">
            <v>1353137647.68387</v>
          </cell>
          <cell r="AI128">
            <v>1402541176.51206</v>
          </cell>
          <cell r="AJ128">
            <v>2054974089.3643</v>
          </cell>
          <cell r="AK128">
            <v>2491486594.18917</v>
          </cell>
          <cell r="AL128">
            <v>2533727592.04165</v>
          </cell>
          <cell r="AM128">
            <v>2791435272.26653</v>
          </cell>
          <cell r="AN128">
            <v>3441205692.9166</v>
          </cell>
          <cell r="AO128">
            <v>3506695719.57259</v>
          </cell>
          <cell r="AP128">
            <v>3443413388.65696</v>
          </cell>
          <cell r="AQ128">
            <v>3120425502.66241</v>
          </cell>
          <cell r="AR128">
            <v>3517242477.2548</v>
          </cell>
          <cell r="AS128">
            <v>3654031716.39855</v>
          </cell>
          <cell r="AT128">
            <v>3984000517.07441</v>
          </cell>
          <cell r="AU128">
            <v>4284028482.51213</v>
          </cell>
          <cell r="AV128">
            <v>4658246918.32119</v>
          </cell>
          <cell r="AW128">
            <v>5337833248.01434</v>
          </cell>
          <cell r="AX128">
            <v>6293046161.75932</v>
          </cell>
          <cell r="AY128">
            <v>7274595706.57406</v>
          </cell>
          <cell r="AZ128">
            <v>8639235912.59077</v>
          </cell>
          <cell r="BA128">
            <v>10351914177.4839</v>
          </cell>
          <cell r="BB128">
            <v>10401851767.7083</v>
          </cell>
          <cell r="BC128">
            <v>11242275287.581</v>
          </cell>
          <cell r="BD128">
            <v>12829541141.062</v>
          </cell>
          <cell r="BE128">
            <v>14054443213.4887</v>
          </cell>
          <cell r="BF128">
            <v>15227991395.1207</v>
          </cell>
          <cell r="BG128">
            <v>16702610842.3529</v>
          </cell>
          <cell r="BH128">
            <v>18049954289.4721</v>
          </cell>
          <cell r="BI128">
            <v>20016747857.6367</v>
          </cell>
          <cell r="BJ128">
            <v>22177200588.1826</v>
          </cell>
          <cell r="BK128">
            <v>24571753583.3935</v>
          </cell>
          <cell r="BL128">
            <v>27089390032.798</v>
          </cell>
          <cell r="BM128">
            <v>25872797891.7664</v>
          </cell>
          <cell r="BN128">
            <v>26961061151.7337</v>
          </cell>
          <cell r="BO128">
            <v>29504829319.3169</v>
          </cell>
        </row>
        <row r="129">
          <cell r="B129" t="str">
            <v>KIR</v>
          </cell>
          <cell r="C129" t="str">
            <v>GDP (current US$)</v>
          </cell>
          <cell r="D129" t="str">
            <v>NY.GDP.MKTP.CD</v>
          </cell>
        </row>
        <row r="129">
          <cell r="O129">
            <v>14295279.5446937</v>
          </cell>
          <cell r="P129">
            <v>15278632.4786325</v>
          </cell>
          <cell r="Q129">
            <v>18936526.9461078</v>
          </cell>
          <cell r="R129">
            <v>31710657.7257811</v>
          </cell>
          <cell r="S129">
            <v>85637174.3722131</v>
          </cell>
          <cell r="T129">
            <v>55083908.1467944</v>
          </cell>
          <cell r="U129">
            <v>41110421.3207151</v>
          </cell>
          <cell r="V129">
            <v>38746985.2798492</v>
          </cell>
          <cell r="W129">
            <v>45212147.9890896</v>
          </cell>
          <cell r="X129">
            <v>42618212.2214385</v>
          </cell>
          <cell r="Y129">
            <v>33020436.2341217</v>
          </cell>
          <cell r="Z129">
            <v>35623380.4289744</v>
          </cell>
          <cell r="AA129">
            <v>32458871.0601777</v>
          </cell>
          <cell r="AB129">
            <v>30630216.7087832</v>
          </cell>
          <cell r="AC129">
            <v>34224966.8500481</v>
          </cell>
          <cell r="AD129">
            <v>25839883.5110116</v>
          </cell>
          <cell r="AE129">
            <v>26069971.8043228</v>
          </cell>
          <cell r="AF129">
            <v>29408057.8078393</v>
          </cell>
          <cell r="AG129">
            <v>38284001.6626195</v>
          </cell>
          <cell r="AH129">
            <v>37956756.1839859</v>
          </cell>
          <cell r="AI129">
            <v>36688453.3631212</v>
          </cell>
          <cell r="AJ129">
            <v>41285104.0228829</v>
          </cell>
          <cell r="AK129">
            <v>61689952.175599</v>
          </cell>
          <cell r="AL129">
            <v>59161135.8938092</v>
          </cell>
          <cell r="AM129">
            <v>67263705.1627087</v>
          </cell>
          <cell r="AN129">
            <v>68938269.1157296</v>
          </cell>
          <cell r="AO129">
            <v>81385876.2637309</v>
          </cell>
          <cell r="AP129">
            <v>80155561.1631463</v>
          </cell>
          <cell r="AQ129">
            <v>74756820.460502</v>
          </cell>
          <cell r="AR129">
            <v>77421852.3178167</v>
          </cell>
          <cell r="AS129">
            <v>74790109.3848832</v>
          </cell>
          <cell r="AT129">
            <v>65168750.8598655</v>
          </cell>
          <cell r="AU129">
            <v>74977058.6499892</v>
          </cell>
          <cell r="AV129">
            <v>95984600.9569924</v>
          </cell>
          <cell r="AW129">
            <v>104430807.970865</v>
          </cell>
          <cell r="AX129">
            <v>113786233.087662</v>
          </cell>
          <cell r="AY129">
            <v>112201076.377306</v>
          </cell>
          <cell r="AZ129">
            <v>138066995.126653</v>
          </cell>
          <cell r="BA129">
            <v>146790160.52972</v>
          </cell>
          <cell r="BB129">
            <v>140384919.85191</v>
          </cell>
          <cell r="BC129">
            <v>165113529.310862</v>
          </cell>
          <cell r="BD129">
            <v>195984787.454498</v>
          </cell>
          <cell r="BE129">
            <v>207081997.22303</v>
          </cell>
          <cell r="BF129">
            <v>201768028.55259</v>
          </cell>
          <cell r="BG129">
            <v>200114840.67884</v>
          </cell>
          <cell r="BH129">
            <v>191572320.429122</v>
          </cell>
          <cell r="BI129">
            <v>206658568.822507</v>
          </cell>
          <cell r="BJ129">
            <v>223029864.54193</v>
          </cell>
          <cell r="BK129">
            <v>233859230.192198</v>
          </cell>
          <cell r="BL129">
            <v>216891541.021351</v>
          </cell>
          <cell r="BM129">
            <v>222973879.711097</v>
          </cell>
          <cell r="BN129">
            <v>289207526.306617</v>
          </cell>
          <cell r="BO129">
            <v>270520731.599041</v>
          </cell>
        </row>
        <row r="130">
          <cell r="B130" t="str">
            <v>KNA</v>
          </cell>
          <cell r="C130" t="str">
            <v>GDP (current US$)</v>
          </cell>
          <cell r="D130" t="str">
            <v>NY.GDP.MKTP.CD</v>
          </cell>
          <cell r="E130">
            <v>12366635.7500773</v>
          </cell>
          <cell r="F130">
            <v>12483302.125078</v>
          </cell>
          <cell r="G130">
            <v>12541635.3125784</v>
          </cell>
          <cell r="H130">
            <v>12833301.2500802</v>
          </cell>
          <cell r="I130">
            <v>13416633.1250839</v>
          </cell>
          <cell r="J130">
            <v>13593932.3220537</v>
          </cell>
          <cell r="K130">
            <v>14469078.1796966</v>
          </cell>
          <cell r="L130">
            <v>16742338.2519864</v>
          </cell>
          <cell r="M130">
            <v>14600000</v>
          </cell>
          <cell r="N130">
            <v>15850000</v>
          </cell>
          <cell r="O130">
            <v>16300000</v>
          </cell>
          <cell r="P130">
            <v>19624746.4503043</v>
          </cell>
          <cell r="Q130">
            <v>22944849.1155047</v>
          </cell>
          <cell r="R130">
            <v>24196018.3767228</v>
          </cell>
          <cell r="S130">
            <v>31514856.3078422</v>
          </cell>
          <cell r="T130">
            <v>33364055.2995392</v>
          </cell>
          <cell r="U130">
            <v>30095602.2944551</v>
          </cell>
          <cell r="V130">
            <v>44496296.2962963</v>
          </cell>
          <cell r="W130">
            <v>49433333.3333333</v>
          </cell>
          <cell r="X130">
            <v>58840740.7407407</v>
          </cell>
          <cell r="Y130">
            <v>68459259.2592593</v>
          </cell>
          <cell r="Z130">
            <v>80888888.8888889</v>
          </cell>
          <cell r="AA130">
            <v>86022222.2222222</v>
          </cell>
          <cell r="AB130">
            <v>86874074.0740741</v>
          </cell>
          <cell r="AC130">
            <v>98603703.7037037</v>
          </cell>
          <cell r="AD130">
            <v>111007407.407407</v>
          </cell>
          <cell r="AE130">
            <v>130685185.185185</v>
          </cell>
          <cell r="AF130">
            <v>147748148.148148</v>
          </cell>
          <cell r="AG130">
            <v>172692592.592593</v>
          </cell>
          <cell r="AH130">
            <v>192518518.518518</v>
          </cell>
          <cell r="AI130">
            <v>217259259.259259</v>
          </cell>
          <cell r="AJ130">
            <v>220540740.740741</v>
          </cell>
          <cell r="AK130">
            <v>242137037.037037</v>
          </cell>
          <cell r="AL130">
            <v>263755555.555556</v>
          </cell>
          <cell r="AM130">
            <v>295159259.259259</v>
          </cell>
          <cell r="AN130">
            <v>313485185.185185</v>
          </cell>
          <cell r="AO130">
            <v>333944444.444444</v>
          </cell>
          <cell r="AP130">
            <v>374641307.974641</v>
          </cell>
          <cell r="AQ130">
            <v>383257331.40548</v>
          </cell>
          <cell r="AR130">
            <v>406595484.373262</v>
          </cell>
          <cell r="AS130">
            <v>421695769.843918</v>
          </cell>
          <cell r="AT130">
            <v>458643829.014199</v>
          </cell>
          <cell r="AU130">
            <v>481077373.669966</v>
          </cell>
          <cell r="AV130">
            <v>469869869.86987</v>
          </cell>
          <cell r="AW130">
            <v>506900000</v>
          </cell>
          <cell r="AX130">
            <v>547203703.703704</v>
          </cell>
          <cell r="AY130">
            <v>644414814.814815</v>
          </cell>
          <cell r="AZ130">
            <v>689285185.185185</v>
          </cell>
          <cell r="BA130">
            <v>777691333.333333</v>
          </cell>
          <cell r="BB130">
            <v>774273111.111111</v>
          </cell>
          <cell r="BC130">
            <v>778718518.518518</v>
          </cell>
          <cell r="BD130">
            <v>836092592.592593</v>
          </cell>
          <cell r="BE130">
            <v>825381481.481481</v>
          </cell>
          <cell r="BF130">
            <v>874896296.296296</v>
          </cell>
          <cell r="BG130">
            <v>952111111.111111</v>
          </cell>
          <cell r="BH130">
            <v>957222222.222222</v>
          </cell>
          <cell r="BI130">
            <v>1006818518.51852</v>
          </cell>
          <cell r="BJ130">
            <v>1056977777.77778</v>
          </cell>
          <cell r="BK130">
            <v>1076548148.14815</v>
          </cell>
          <cell r="BL130">
            <v>1107855555.55556</v>
          </cell>
          <cell r="BM130">
            <v>883922222.222222</v>
          </cell>
          <cell r="BN130">
            <v>858622222.222222</v>
          </cell>
          <cell r="BO130">
            <v>981429629.62963</v>
          </cell>
        </row>
        <row r="131">
          <cell r="B131" t="str">
            <v>KOR</v>
          </cell>
          <cell r="C131" t="str">
            <v>GDP (current US$)</v>
          </cell>
          <cell r="D131" t="str">
            <v>NY.GDP.MKTP.CD</v>
          </cell>
          <cell r="E131">
            <v>3958811881.18812</v>
          </cell>
          <cell r="F131">
            <v>2417628736.52655</v>
          </cell>
          <cell r="G131">
            <v>2814615384.61538</v>
          </cell>
          <cell r="H131">
            <v>3988461538.46154</v>
          </cell>
          <cell r="I131">
            <v>3459019942.79079</v>
          </cell>
          <cell r="J131">
            <v>3120861498.91442</v>
          </cell>
          <cell r="K131">
            <v>3929055143.5021</v>
          </cell>
          <cell r="L131">
            <v>4855892445.82682</v>
          </cell>
          <cell r="M131">
            <v>6119394892.37109</v>
          </cell>
          <cell r="N131">
            <v>7678698837.59346</v>
          </cell>
          <cell r="O131">
            <v>9005144969.11666</v>
          </cell>
          <cell r="P131">
            <v>9903571248.53268</v>
          </cell>
          <cell r="Q131">
            <v>10862211760.8252</v>
          </cell>
          <cell r="R131">
            <v>13876472208.2678</v>
          </cell>
          <cell r="S131">
            <v>19543973941.3681</v>
          </cell>
          <cell r="T131">
            <v>21784297520.6612</v>
          </cell>
          <cell r="U131">
            <v>29902479338.843</v>
          </cell>
          <cell r="V131">
            <v>38446487603.3058</v>
          </cell>
          <cell r="W131">
            <v>51972107438.0165</v>
          </cell>
          <cell r="X131">
            <v>66946900826.4463</v>
          </cell>
          <cell r="Y131">
            <v>65398377597.5108</v>
          </cell>
          <cell r="Z131">
            <v>72933533011.7706</v>
          </cell>
          <cell r="AA131">
            <v>78358416171.4889</v>
          </cell>
          <cell r="AB131">
            <v>87760553261.9279</v>
          </cell>
          <cell r="AC131">
            <v>97510744119.1162</v>
          </cell>
          <cell r="AD131">
            <v>101296177099.377</v>
          </cell>
          <cell r="AE131">
            <v>116836246284.832</v>
          </cell>
          <cell r="AF131">
            <v>147948709376.434</v>
          </cell>
          <cell r="AG131">
            <v>199591287824.777</v>
          </cell>
          <cell r="AH131">
            <v>246928837311.406</v>
          </cell>
          <cell r="AI131">
            <v>283365844161.092</v>
          </cell>
          <cell r="AJ131">
            <v>330647042837.334</v>
          </cell>
          <cell r="AK131">
            <v>355524903068.056</v>
          </cell>
          <cell r="AL131">
            <v>392665710525.411</v>
          </cell>
          <cell r="AM131">
            <v>463619823515.164</v>
          </cell>
          <cell r="AN131">
            <v>566581003128.204</v>
          </cell>
          <cell r="AO131">
            <v>610167053824.007</v>
          </cell>
          <cell r="AP131">
            <v>569755022973.035</v>
          </cell>
          <cell r="AQ131">
            <v>383331833681.821</v>
          </cell>
          <cell r="AR131">
            <v>497514040642.262</v>
          </cell>
          <cell r="AS131">
            <v>576179387819.613</v>
          </cell>
          <cell r="AT131">
            <v>547656279894.587</v>
          </cell>
          <cell r="AU131">
            <v>627246933729.618</v>
          </cell>
          <cell r="AV131">
            <v>702714855193.904</v>
          </cell>
          <cell r="AW131">
            <v>793175561887.027</v>
          </cell>
          <cell r="AX131">
            <v>934901071332.984</v>
          </cell>
          <cell r="AY131">
            <v>1053216909887.56</v>
          </cell>
          <cell r="AZ131">
            <v>1172614086539.86</v>
          </cell>
          <cell r="BA131">
            <v>1047339010225.25</v>
          </cell>
          <cell r="BB131">
            <v>943941876218.743</v>
          </cell>
          <cell r="BC131">
            <v>1143672241149.72</v>
          </cell>
          <cell r="BD131">
            <v>1253289537500.81</v>
          </cell>
          <cell r="BE131">
            <v>1278046536287.01</v>
          </cell>
          <cell r="BF131">
            <v>1370632955321.2</v>
          </cell>
          <cell r="BG131">
            <v>1484488526271.8</v>
          </cell>
          <cell r="BH131">
            <v>1466038936206.43</v>
          </cell>
          <cell r="BI131">
            <v>1499679823909.61</v>
          </cell>
          <cell r="BJ131">
            <v>1623074183501.9</v>
          </cell>
          <cell r="BK131">
            <v>1725373496825.43</v>
          </cell>
          <cell r="BL131">
            <v>1651422932447.77</v>
          </cell>
          <cell r="BM131">
            <v>1644312831906.17</v>
          </cell>
          <cell r="BN131">
            <v>1818432106880.04</v>
          </cell>
          <cell r="BO131">
            <v>1673916511799.71</v>
          </cell>
        </row>
        <row r="132">
          <cell r="B132" t="str">
            <v>KWT</v>
          </cell>
          <cell r="C132" t="str">
            <v>GDP (current US$)</v>
          </cell>
          <cell r="D132" t="str">
            <v>NY.GDP.MKTP.CD</v>
          </cell>
        </row>
        <row r="132">
          <cell r="G132">
            <v>1828107502.79955</v>
          </cell>
          <cell r="H132">
            <v>1900895856.66293</v>
          </cell>
          <cell r="I132">
            <v>2071668533.03471</v>
          </cell>
          <cell r="J132">
            <v>2097199161.12034</v>
          </cell>
          <cell r="K132">
            <v>2391199043.52038</v>
          </cell>
          <cell r="L132">
            <v>2441599023.36039</v>
          </cell>
          <cell r="M132">
            <v>2662798934.88043</v>
          </cell>
          <cell r="N132">
            <v>2769198892.32044</v>
          </cell>
          <cell r="O132">
            <v>2873638850.54446</v>
          </cell>
          <cell r="P132">
            <v>3880392195.40688</v>
          </cell>
          <cell r="Q132">
            <v>4450537925.33189</v>
          </cell>
          <cell r="R132">
            <v>5408804607.3129</v>
          </cell>
          <cell r="S132">
            <v>13006948296.2705</v>
          </cell>
          <cell r="T132">
            <v>12022811620.7867</v>
          </cell>
          <cell r="U132">
            <v>13132252801.9372</v>
          </cell>
          <cell r="V132">
            <v>14137406740.5065</v>
          </cell>
          <cell r="W132">
            <v>15503557496.1916</v>
          </cell>
          <cell r="X132">
            <v>24749063922.4796</v>
          </cell>
          <cell r="Y132">
            <v>28638868355.9196</v>
          </cell>
          <cell r="Z132">
            <v>25058020338.2535</v>
          </cell>
          <cell r="AA132">
            <v>21577153356.4192</v>
          </cell>
          <cell r="AB132">
            <v>20871081080.1538</v>
          </cell>
          <cell r="AC132">
            <v>21700082752.9369</v>
          </cell>
          <cell r="AD132">
            <v>21445970613.7595</v>
          </cell>
          <cell r="AE132">
            <v>17903989745.178</v>
          </cell>
          <cell r="AF132">
            <v>22368704133.6668</v>
          </cell>
          <cell r="AG132">
            <v>20690322152.8945</v>
          </cell>
          <cell r="AH132">
            <v>24313855653.3993</v>
          </cell>
          <cell r="AI132">
            <v>18427777777.7778</v>
          </cell>
          <cell r="AJ132">
            <v>11009993703.1474</v>
          </cell>
          <cell r="AK132">
            <v>19858555214.7239</v>
          </cell>
          <cell r="AL132">
            <v>23941391390.7285</v>
          </cell>
          <cell r="AM132">
            <v>24848483838.3838</v>
          </cell>
          <cell r="AN132">
            <v>27186980646.5448</v>
          </cell>
          <cell r="AO132">
            <v>31492373308.7516</v>
          </cell>
          <cell r="AP132">
            <v>30350190704.4361</v>
          </cell>
          <cell r="AQ132">
            <v>25943705784.2996</v>
          </cell>
          <cell r="AR132">
            <v>30122365849.2518</v>
          </cell>
          <cell r="AS132">
            <v>37718743480.0751</v>
          </cell>
          <cell r="AT132">
            <v>34889559869.8326</v>
          </cell>
          <cell r="AU132">
            <v>38135788413.8276</v>
          </cell>
          <cell r="AV132">
            <v>47874582231.588</v>
          </cell>
          <cell r="AW132">
            <v>59439090600.6108</v>
          </cell>
          <cell r="AX132">
            <v>80798630136.9863</v>
          </cell>
          <cell r="AY132">
            <v>101557330723.423</v>
          </cell>
          <cell r="AZ132">
            <v>114634043361.692</v>
          </cell>
          <cell r="BA132">
            <v>147379737229.753</v>
          </cell>
          <cell r="BB132">
            <v>105968691905.415</v>
          </cell>
          <cell r="BC132">
            <v>115416245238.478</v>
          </cell>
          <cell r="BD132">
            <v>154039231299.128</v>
          </cell>
          <cell r="BE132">
            <v>174047695598.686</v>
          </cell>
          <cell r="BF132">
            <v>174168116687.215</v>
          </cell>
          <cell r="BG132">
            <v>162650450784.686</v>
          </cell>
          <cell r="BH132">
            <v>114585555830.916</v>
          </cell>
          <cell r="BI132">
            <v>109406674087.947</v>
          </cell>
          <cell r="BJ132">
            <v>120687539675.517</v>
          </cell>
          <cell r="BK132">
            <v>138202535962.401</v>
          </cell>
          <cell r="BL132">
            <v>138696321087.864</v>
          </cell>
          <cell r="BM132">
            <v>107512998447.021</v>
          </cell>
          <cell r="BN132">
            <v>141777271268.694</v>
          </cell>
          <cell r="BO132">
            <v>182809482400.924</v>
          </cell>
        </row>
        <row r="133">
          <cell r="B133" t="str">
            <v>LAC</v>
          </cell>
          <cell r="C133" t="str">
            <v>GDP (current US$)</v>
          </cell>
          <cell r="D133" t="str">
            <v>NY.GDP.MKTP.CD</v>
          </cell>
        </row>
        <row r="133">
          <cell r="AH133">
            <v>876402463262.686</v>
          </cell>
          <cell r="AI133">
            <v>957593725702.958</v>
          </cell>
          <cell r="AJ133">
            <v>1031036432080.74</v>
          </cell>
          <cell r="AK133">
            <v>1119017965058.76</v>
          </cell>
          <cell r="AL133">
            <v>1348397983096.44</v>
          </cell>
          <cell r="AM133">
            <v>1592910332496.89</v>
          </cell>
          <cell r="AN133">
            <v>1697838269009.46</v>
          </cell>
          <cell r="AO133">
            <v>1853063931965.1</v>
          </cell>
          <cell r="AP133">
            <v>2021893648691.25</v>
          </cell>
          <cell r="AQ133">
            <v>2038842311934.93</v>
          </cell>
          <cell r="AR133">
            <v>1810327579938.7</v>
          </cell>
          <cell r="AS133">
            <v>2001496152611.12</v>
          </cell>
          <cell r="AT133">
            <v>1951435655114.42</v>
          </cell>
          <cell r="AU133">
            <v>1757081641119.62</v>
          </cell>
          <cell r="AV133">
            <v>1793945251035.72</v>
          </cell>
          <cell r="AW133">
            <v>2043684160277.32</v>
          </cell>
          <cell r="AX133">
            <v>2470502060472.19</v>
          </cell>
          <cell r="AY133">
            <v>2881093926514.89</v>
          </cell>
          <cell r="AZ133">
            <v>3401597415158.73</v>
          </cell>
          <cell r="BA133">
            <v>3931407891415.48</v>
          </cell>
          <cell r="BB133">
            <v>3643244830292.97</v>
          </cell>
          <cell r="BC133">
            <v>4556436688834.76</v>
          </cell>
          <cell r="BD133">
            <v>5320445093655.74</v>
          </cell>
          <cell r="BE133">
            <v>5297857656983.35</v>
          </cell>
          <cell r="BF133">
            <v>5436631031505.86</v>
          </cell>
          <cell r="BG133">
            <v>5457289044548.77</v>
          </cell>
          <cell r="BH133">
            <v>4634564315170.45</v>
          </cell>
          <cell r="BI133">
            <v>4496975505130.54</v>
          </cell>
          <cell r="BJ133">
            <v>5012883307321.98</v>
          </cell>
          <cell r="BK133">
            <v>4870399271215.6</v>
          </cell>
          <cell r="BL133">
            <v>4804547155275.13</v>
          </cell>
          <cell r="BM133">
            <v>4046822646872.37</v>
          </cell>
          <cell r="BN133">
            <v>4690738841614.13</v>
          </cell>
          <cell r="BO133">
            <v>5389510951677.69</v>
          </cell>
        </row>
        <row r="134">
          <cell r="B134" t="str">
            <v>LAO</v>
          </cell>
          <cell r="C134" t="str">
            <v>GDP (current US$)</v>
          </cell>
          <cell r="D134" t="str">
            <v>NY.GDP.MKTP.CD</v>
          </cell>
        </row>
        <row r="134">
          <cell r="AC134">
            <v>1757142855.91837</v>
          </cell>
          <cell r="AD134">
            <v>2366666615.55556</v>
          </cell>
          <cell r="AE134">
            <v>1776842097.16343</v>
          </cell>
          <cell r="AF134">
            <v>1087273103.69639</v>
          </cell>
          <cell r="AG134">
            <v>598961269.297879</v>
          </cell>
          <cell r="AH134">
            <v>714046821.093797</v>
          </cell>
          <cell r="AI134">
            <v>865559879.400406</v>
          </cell>
          <cell r="AJ134">
            <v>1028087972.31085</v>
          </cell>
          <cell r="AK134">
            <v>1127806944.61513</v>
          </cell>
          <cell r="AL134">
            <v>1327748689.88094</v>
          </cell>
          <cell r="AM134">
            <v>1543606345.11684</v>
          </cell>
          <cell r="AN134">
            <v>1763536304.53964</v>
          </cell>
          <cell r="AO134">
            <v>1873671550.34636</v>
          </cell>
          <cell r="AP134">
            <v>1747011857.33107</v>
          </cell>
          <cell r="AQ134">
            <v>1280177838.71905</v>
          </cell>
          <cell r="AR134">
            <v>1454430642.44959</v>
          </cell>
          <cell r="AS134">
            <v>1731198022.46763</v>
          </cell>
          <cell r="AT134">
            <v>1768619058.34647</v>
          </cell>
          <cell r="AU134">
            <v>1758176653.07746</v>
          </cell>
          <cell r="AV134">
            <v>2023324407.28414</v>
          </cell>
          <cell r="AW134">
            <v>2366398119.86321</v>
          </cell>
          <cell r="AX134">
            <v>2735558734.7379</v>
          </cell>
          <cell r="AY134">
            <v>3455030060.9785</v>
          </cell>
          <cell r="AZ134">
            <v>4223152739.04052</v>
          </cell>
          <cell r="BA134">
            <v>5446433157.40114</v>
          </cell>
          <cell r="BB134">
            <v>5836137329.63305</v>
          </cell>
          <cell r="BC134">
            <v>7131771014.70456</v>
          </cell>
          <cell r="BD134">
            <v>8750104617.17303</v>
          </cell>
          <cell r="BE134">
            <v>10192846339.4029</v>
          </cell>
          <cell r="BF134">
            <v>11983252626.5452</v>
          </cell>
          <cell r="BG134">
            <v>13279245886.3854</v>
          </cell>
          <cell r="BH134">
            <v>14426380125.6488</v>
          </cell>
          <cell r="BI134">
            <v>15912501722.6143</v>
          </cell>
          <cell r="BJ134">
            <v>17071155481.4994</v>
          </cell>
          <cell r="BK134">
            <v>18141641089.7963</v>
          </cell>
          <cell r="BL134">
            <v>18740561512.5555</v>
          </cell>
          <cell r="BM134">
            <v>18981805250.2424</v>
          </cell>
          <cell r="BN134">
            <v>18827148530.9347</v>
          </cell>
          <cell r="BO134">
            <v>15468785203.7532</v>
          </cell>
        </row>
        <row r="135">
          <cell r="B135" t="str">
            <v>LBN</v>
          </cell>
          <cell r="C135" t="str">
            <v>GDP (current US$)</v>
          </cell>
          <cell r="D135" t="str">
            <v>NY.GDP.MKTP.CD</v>
          </cell>
        </row>
        <row r="135">
          <cell r="AG135">
            <v>3313540067.93246</v>
          </cell>
          <cell r="AH135">
            <v>2717998687.71002</v>
          </cell>
          <cell r="AI135">
            <v>2838485353.96187</v>
          </cell>
          <cell r="AJ135">
            <v>4690415092.53663</v>
          </cell>
          <cell r="AK135">
            <v>5843579160.90122</v>
          </cell>
          <cell r="AL135">
            <v>7941744492.23595</v>
          </cell>
          <cell r="AM135">
            <v>9599127050.17558</v>
          </cell>
          <cell r="AN135">
            <v>11718795528.5556</v>
          </cell>
          <cell r="AO135">
            <v>13690217333.5879</v>
          </cell>
          <cell r="AP135">
            <v>15751867489.4446</v>
          </cell>
          <cell r="AQ135">
            <v>17247179005.5219</v>
          </cell>
          <cell r="AR135">
            <v>17391056369.2265</v>
          </cell>
          <cell r="AS135">
            <v>17260364842.4544</v>
          </cell>
          <cell r="AT135">
            <v>17649751243.7811</v>
          </cell>
          <cell r="AU135">
            <v>19152238805.9701</v>
          </cell>
          <cell r="AV135">
            <v>20082918739.6352</v>
          </cell>
          <cell r="AW135">
            <v>21159827992.0398</v>
          </cell>
          <cell r="AX135">
            <v>21497336498.8391</v>
          </cell>
          <cell r="AY135">
            <v>22022709851.4096</v>
          </cell>
          <cell r="AZ135">
            <v>24827355014.9254</v>
          </cell>
          <cell r="BA135">
            <v>29118916105.4726</v>
          </cell>
          <cell r="BB135">
            <v>35399582928.6899</v>
          </cell>
          <cell r="BC135">
            <v>38443907042.1227</v>
          </cell>
          <cell r="BD135">
            <v>39927125961.5257</v>
          </cell>
          <cell r="BE135">
            <v>44016799515.7546</v>
          </cell>
          <cell r="BF135">
            <v>46880103080.597</v>
          </cell>
          <cell r="BG135">
            <v>48095213746.6003</v>
          </cell>
          <cell r="BH135">
            <v>49929337836.8159</v>
          </cell>
          <cell r="BI135">
            <v>51147308774.1294</v>
          </cell>
          <cell r="BJ135">
            <v>53027680685.9038</v>
          </cell>
          <cell r="BK135">
            <v>54901519155.5556</v>
          </cell>
          <cell r="BL135">
            <v>51605959131.2741</v>
          </cell>
          <cell r="BM135">
            <v>31712128253.7961</v>
          </cell>
          <cell r="BN135">
            <v>23131941556.7843</v>
          </cell>
          <cell r="BO135">
            <v>20992421948.8081</v>
          </cell>
        </row>
        <row r="136">
          <cell r="B136" t="str">
            <v>LBR</v>
          </cell>
          <cell r="C136" t="str">
            <v>GDP (current US$)</v>
          </cell>
          <cell r="D136" t="str">
            <v>NY.GDP.MKTP.CD</v>
          </cell>
          <cell r="E136">
            <v>190495599.999999</v>
          </cell>
          <cell r="F136">
            <v>183920899.999999</v>
          </cell>
          <cell r="G136">
            <v>191861799.999999</v>
          </cell>
          <cell r="H136">
            <v>200229599.999999</v>
          </cell>
          <cell r="I136">
            <v>218929099.999999</v>
          </cell>
          <cell r="J136">
            <v>229260799.999999</v>
          </cell>
          <cell r="K136">
            <v>244459499.999999</v>
          </cell>
          <cell r="L136">
            <v>261024299.999999</v>
          </cell>
          <cell r="M136">
            <v>276820699.999999</v>
          </cell>
          <cell r="N136">
            <v>306961799.999999</v>
          </cell>
          <cell r="O136">
            <v>323099699.999999</v>
          </cell>
          <cell r="P136">
            <v>341543099.999999</v>
          </cell>
          <cell r="Q136">
            <v>368097999.999999</v>
          </cell>
          <cell r="R136">
            <v>386968299.999999</v>
          </cell>
          <cell r="S136">
            <v>486954999.999999</v>
          </cell>
          <cell r="T136">
            <v>577549299.999999</v>
          </cell>
          <cell r="U136">
            <v>596675699.999998</v>
          </cell>
          <cell r="V136">
            <v>673010599.999998</v>
          </cell>
          <cell r="W136">
            <v>717240399.999998</v>
          </cell>
          <cell r="X136">
            <v>814067899.999998</v>
          </cell>
          <cell r="Y136">
            <v>854711499.999998</v>
          </cell>
          <cell r="Z136">
            <v>846514499.999998</v>
          </cell>
          <cell r="AA136">
            <v>863933199.999998</v>
          </cell>
          <cell r="AB136">
            <v>823374899.999998</v>
          </cell>
          <cell r="AC136">
            <v>848478299.999998</v>
          </cell>
          <cell r="AD136">
            <v>851296099.999998</v>
          </cell>
          <cell r="AE136">
            <v>840964399.999998</v>
          </cell>
          <cell r="AF136">
            <v>972799999.999998</v>
          </cell>
          <cell r="AG136">
            <v>1038300000</v>
          </cell>
          <cell r="AH136">
            <v>786299999.999998</v>
          </cell>
          <cell r="AI136">
            <v>384399999.999999</v>
          </cell>
          <cell r="AJ136">
            <v>348000000</v>
          </cell>
          <cell r="AK136">
            <v>223500000</v>
          </cell>
          <cell r="AL136">
            <v>160400000</v>
          </cell>
          <cell r="AM136">
            <v>132200000</v>
          </cell>
          <cell r="AN136">
            <v>134800000</v>
          </cell>
          <cell r="AO136">
            <v>159400000</v>
          </cell>
          <cell r="AP136">
            <v>295900000</v>
          </cell>
          <cell r="AQ136">
            <v>359600000</v>
          </cell>
          <cell r="AR136">
            <v>441800000</v>
          </cell>
          <cell r="AS136">
            <v>874000000</v>
          </cell>
          <cell r="AT136">
            <v>906000000</v>
          </cell>
          <cell r="AU136">
            <v>927000000</v>
          </cell>
          <cell r="AV136">
            <v>748000000</v>
          </cell>
          <cell r="AW136">
            <v>897000000</v>
          </cell>
          <cell r="AX136">
            <v>949000000</v>
          </cell>
          <cell r="AY136">
            <v>1119000000</v>
          </cell>
          <cell r="AZ136">
            <v>1373000000</v>
          </cell>
          <cell r="BA136">
            <v>1726000000</v>
          </cell>
          <cell r="BB136">
            <v>1768000000</v>
          </cell>
          <cell r="BC136">
            <v>1998000000</v>
          </cell>
          <cell r="BD136">
            <v>2398000000</v>
          </cell>
          <cell r="BE136">
            <v>2791614000</v>
          </cell>
          <cell r="BF136">
            <v>3177198100</v>
          </cell>
          <cell r="BG136">
            <v>3225652000</v>
          </cell>
          <cell r="BH136">
            <v>3227075700</v>
          </cell>
          <cell r="BI136">
            <v>3398419600</v>
          </cell>
          <cell r="BJ136">
            <v>3390703400</v>
          </cell>
          <cell r="BK136">
            <v>3422754800</v>
          </cell>
          <cell r="BL136">
            <v>3319596500</v>
          </cell>
          <cell r="BM136">
            <v>3176126340</v>
          </cell>
          <cell r="BN136">
            <v>3513049520</v>
          </cell>
          <cell r="BO136">
            <v>4001047000</v>
          </cell>
        </row>
        <row r="137">
          <cell r="B137" t="str">
            <v>LBY</v>
          </cell>
          <cell r="C137" t="str">
            <v>GDP (current US$)</v>
          </cell>
          <cell r="D137" t="str">
            <v>NY.GDP.MKTP.CD</v>
          </cell>
          <cell r="E137">
            <v>401644248.825835</v>
          </cell>
          <cell r="F137">
            <v>443905611.553694</v>
          </cell>
          <cell r="G137">
            <v>619725784.734482</v>
          </cell>
          <cell r="H137">
            <v>892327911.088015</v>
          </cell>
          <cell r="I137">
            <v>1341395422.26704</v>
          </cell>
          <cell r="J137">
            <v>1804979679.28249</v>
          </cell>
          <cell r="K137">
            <v>2312438534.60529</v>
          </cell>
          <cell r="L137">
            <v>2726986913.09126</v>
          </cell>
          <cell r="M137">
            <v>3850623095.5704</v>
          </cell>
          <cell r="N137">
            <v>4380987480.44937</v>
          </cell>
          <cell r="O137">
            <v>4601649450.00137</v>
          </cell>
          <cell r="P137">
            <v>5260185125.60641</v>
          </cell>
          <cell r="Q137">
            <v>6299395544.71647</v>
          </cell>
          <cell r="R137">
            <v>8625889430.82533</v>
          </cell>
          <cell r="S137">
            <v>15112543717.6963</v>
          </cell>
          <cell r="T137">
            <v>14710912456.9664</v>
          </cell>
          <cell r="U137">
            <v>19096943016.3595</v>
          </cell>
          <cell r="V137">
            <v>22428297108.2118</v>
          </cell>
          <cell r="W137">
            <v>22136422642.1196</v>
          </cell>
          <cell r="X137">
            <v>30536429497.9739</v>
          </cell>
          <cell r="Y137">
            <v>40953924948.998</v>
          </cell>
          <cell r="Z137">
            <v>36374353879.633</v>
          </cell>
          <cell r="AA137">
            <v>33760146991.7558</v>
          </cell>
          <cell r="AB137">
            <v>33200520139.8656</v>
          </cell>
          <cell r="AC137">
            <v>29476109151.8523</v>
          </cell>
          <cell r="AD137">
            <v>31530566323.5079</v>
          </cell>
          <cell r="AE137">
            <v>24180400960.6214</v>
          </cell>
          <cell r="AF137">
            <v>26697659335.9149</v>
          </cell>
          <cell r="AG137">
            <v>24308959591.7237</v>
          </cell>
          <cell r="AH137">
            <v>25156707900.1816</v>
          </cell>
          <cell r="AI137">
            <v>28904183602.4818</v>
          </cell>
          <cell r="AJ137">
            <v>31991821264.7118</v>
          </cell>
          <cell r="AK137">
            <v>33887047909.2746</v>
          </cell>
          <cell r="AL137">
            <v>30660051910.5037</v>
          </cell>
          <cell r="AM137">
            <v>28610549763.4685</v>
          </cell>
          <cell r="AN137">
            <v>25541379186.6458</v>
          </cell>
          <cell r="AO137">
            <v>27884615384.6154</v>
          </cell>
          <cell r="AP137">
            <v>30700897874.8704</v>
          </cell>
          <cell r="AQ137">
            <v>27251301398.2813</v>
          </cell>
          <cell r="AR137">
            <v>35975860857.1164</v>
          </cell>
          <cell r="AS137">
            <v>38270954138.1128</v>
          </cell>
          <cell r="AT137">
            <v>34112093927.254</v>
          </cell>
          <cell r="AU137">
            <v>20481889763.7795</v>
          </cell>
          <cell r="AV137">
            <v>26265625000</v>
          </cell>
          <cell r="AW137">
            <v>33122307692.3077</v>
          </cell>
          <cell r="AX137">
            <v>47334691241.4924</v>
          </cell>
          <cell r="AY137">
            <v>60094231606.642</v>
          </cell>
          <cell r="AZ137">
            <v>68032978390.6007</v>
          </cell>
          <cell r="BA137">
            <v>86710767415.1371</v>
          </cell>
          <cell r="BB137">
            <v>60808562033.4191</v>
          </cell>
          <cell r="BC137">
            <v>75380825062.4216</v>
          </cell>
          <cell r="BD137">
            <v>48169263294.1007</v>
          </cell>
          <cell r="BE137">
            <v>92540938129.1315</v>
          </cell>
          <cell r="BF137">
            <v>75351107029.0605</v>
          </cell>
          <cell r="BG137">
            <v>57372355592.022</v>
          </cell>
          <cell r="BH137">
            <v>48717501321.3052</v>
          </cell>
          <cell r="BI137">
            <v>49912073701.298</v>
          </cell>
          <cell r="BJ137">
            <v>67157452181.7738</v>
          </cell>
          <cell r="BK137">
            <v>76686029772.1483</v>
          </cell>
          <cell r="BL137">
            <v>72081962263.1794</v>
          </cell>
          <cell r="BM137">
            <v>65688454971.5663</v>
          </cell>
          <cell r="BN137">
            <v>47786789103.8172</v>
          </cell>
          <cell r="BO137">
            <v>55938727098.0174</v>
          </cell>
        </row>
        <row r="138">
          <cell r="B138" t="str">
            <v>LCA</v>
          </cell>
          <cell r="C138" t="str">
            <v>GDP (current US$)</v>
          </cell>
          <cell r="D138" t="str">
            <v>NY.GDP.MKTP.CD</v>
          </cell>
        </row>
        <row r="138">
          <cell r="Y138">
            <v>170370370.37037</v>
          </cell>
          <cell r="Z138">
            <v>194444444.444444</v>
          </cell>
          <cell r="AA138">
            <v>183333333.333333</v>
          </cell>
          <cell r="AB138">
            <v>197037037.037037</v>
          </cell>
          <cell r="AC138">
            <v>251481481.481481</v>
          </cell>
          <cell r="AD138">
            <v>284444444.444444</v>
          </cell>
          <cell r="AE138">
            <v>340000000</v>
          </cell>
          <cell r="AF138">
            <v>375555555.555556</v>
          </cell>
          <cell r="AG138">
            <v>429629629.62963</v>
          </cell>
          <cell r="AH138">
            <v>486666666.666667</v>
          </cell>
          <cell r="AI138">
            <v>579629629.62963</v>
          </cell>
          <cell r="AJ138">
            <v>613703703.703704</v>
          </cell>
          <cell r="AK138">
            <v>674074074.074074</v>
          </cell>
          <cell r="AL138">
            <v>684814814.814815</v>
          </cell>
          <cell r="AM138">
            <v>713703703.703704</v>
          </cell>
          <cell r="AN138">
            <v>762962962.962963</v>
          </cell>
          <cell r="AO138">
            <v>788888888.888889</v>
          </cell>
          <cell r="AP138">
            <v>805925925.925926</v>
          </cell>
          <cell r="AQ138">
            <v>877407407.407407</v>
          </cell>
          <cell r="AR138">
            <v>921851851.851852</v>
          </cell>
          <cell r="AS138">
            <v>932592592.592592</v>
          </cell>
          <cell r="AT138">
            <v>892592592.592592</v>
          </cell>
          <cell r="AU138">
            <v>900000000</v>
          </cell>
          <cell r="AV138">
            <v>987407407.407407</v>
          </cell>
          <cell r="AW138">
            <v>1066666666.66667</v>
          </cell>
          <cell r="AX138">
            <v>1135555555.55556</v>
          </cell>
          <cell r="AY138">
            <v>1268319185.18519</v>
          </cell>
          <cell r="AZ138">
            <v>1336088814.81481</v>
          </cell>
          <cell r="BA138">
            <v>1437731111.11111</v>
          </cell>
          <cell r="BB138">
            <v>1401507888.88889</v>
          </cell>
          <cell r="BC138">
            <v>1482385185.18519</v>
          </cell>
          <cell r="BD138">
            <v>1568370370.37037</v>
          </cell>
          <cell r="BE138">
            <v>1598207407.40741</v>
          </cell>
          <cell r="BF138">
            <v>1660222222.22222</v>
          </cell>
          <cell r="BG138">
            <v>1749185185.18518</v>
          </cell>
          <cell r="BH138">
            <v>1807640740.74074</v>
          </cell>
          <cell r="BI138">
            <v>1868544444.44444</v>
          </cell>
          <cell r="BJ138">
            <v>1998503703.7037</v>
          </cell>
          <cell r="BK138">
            <v>2060955555.55556</v>
          </cell>
          <cell r="BL138">
            <v>2092081549.02444</v>
          </cell>
          <cell r="BM138">
            <v>1497825994.23221</v>
          </cell>
          <cell r="BN138">
            <v>1834796401.63261</v>
          </cell>
          <cell r="BO138">
            <v>2343703788.17323</v>
          </cell>
        </row>
        <row r="139">
          <cell r="B139" t="str">
            <v>LCN</v>
          </cell>
          <cell r="C139" t="str">
            <v>GDP (current US$)</v>
          </cell>
          <cell r="D139" t="str">
            <v>NY.GDP.MKTP.CD</v>
          </cell>
        </row>
        <row r="139">
          <cell r="AH139">
            <v>1007476718921.57</v>
          </cell>
          <cell r="AI139">
            <v>1102119409745.38</v>
          </cell>
          <cell r="AJ139">
            <v>1189975815419.27</v>
          </cell>
          <cell r="AK139">
            <v>1298654841940.84</v>
          </cell>
          <cell r="AL139">
            <v>1536673815797.37</v>
          </cell>
          <cell r="AM139">
            <v>1794992207468.05</v>
          </cell>
          <cell r="AN139">
            <v>1941685792038.18</v>
          </cell>
          <cell r="AO139">
            <v>2101023530809.94</v>
          </cell>
          <cell r="AP139">
            <v>2303337106936.65</v>
          </cell>
          <cell r="AQ139">
            <v>2331650072097.75</v>
          </cell>
          <cell r="AR139">
            <v>2107238195958.91</v>
          </cell>
          <cell r="AS139">
            <v>2326171956618.83</v>
          </cell>
          <cell r="AT139">
            <v>2281659001901.31</v>
          </cell>
          <cell r="AU139">
            <v>2051651216847.52</v>
          </cell>
          <cell r="AV139">
            <v>2090649676533.06</v>
          </cell>
          <cell r="AW139">
            <v>2404140329731.79</v>
          </cell>
          <cell r="AX139">
            <v>2901840928620.71</v>
          </cell>
          <cell r="AY139">
            <v>3395773013103.38</v>
          </cell>
          <cell r="AZ139">
            <v>3997430459125.19</v>
          </cell>
          <cell r="BA139">
            <v>4642685980825.89</v>
          </cell>
          <cell r="BB139">
            <v>4355865396934.77</v>
          </cell>
          <cell r="BC139">
            <v>5395521584867.2</v>
          </cell>
          <cell r="BD139">
            <v>6137298312571.18</v>
          </cell>
          <cell r="BE139">
            <v>6209024743500.11</v>
          </cell>
          <cell r="BF139">
            <v>6362333301077.53</v>
          </cell>
          <cell r="BG139">
            <v>6483202078515.13</v>
          </cell>
          <cell r="BH139">
            <v>5418289197382.29</v>
          </cell>
          <cell r="BI139">
            <v>5283310849435.27</v>
          </cell>
          <cell r="BJ139">
            <v>5866482345855.61</v>
          </cell>
          <cell r="BK139">
            <v>5742638741431.28</v>
          </cell>
          <cell r="BL139">
            <v>5659965575492.01</v>
          </cell>
          <cell r="BM139">
            <v>4804924789054.88</v>
          </cell>
          <cell r="BN139">
            <v>5578001135446.18</v>
          </cell>
          <cell r="BO139">
            <v>6341680448313.76</v>
          </cell>
        </row>
        <row r="140">
          <cell r="B140" t="str">
            <v>LDC</v>
          </cell>
          <cell r="C140" t="str">
            <v>GDP (current US$)</v>
          </cell>
          <cell r="D140" t="str">
            <v>NY.GDP.MKTP.CD</v>
          </cell>
          <cell r="E140">
            <v>25396340997.1279</v>
          </cell>
          <cell r="F140">
            <v>27210618722.562</v>
          </cell>
          <cell r="G140">
            <v>28791232467.255</v>
          </cell>
          <cell r="H140">
            <v>30202790676.2063</v>
          </cell>
          <cell r="I140">
            <v>31642936960.5879</v>
          </cell>
          <cell r="J140">
            <v>34376613040.4834</v>
          </cell>
          <cell r="K140">
            <v>37271686786.003</v>
          </cell>
          <cell r="L140">
            <v>39756391346.564</v>
          </cell>
          <cell r="M140">
            <v>41993452462.1455</v>
          </cell>
          <cell r="N140">
            <v>45398307340.834</v>
          </cell>
          <cell r="O140">
            <v>43924106346.4833</v>
          </cell>
          <cell r="P140">
            <v>45503456420.0308</v>
          </cell>
          <cell r="Q140">
            <v>46497667763.416</v>
          </cell>
          <cell r="R140">
            <v>56115642779.6682</v>
          </cell>
          <cell r="S140">
            <v>70169680467.1637</v>
          </cell>
          <cell r="T140">
            <v>86232150421.1003</v>
          </cell>
          <cell r="U140">
            <v>79141108671.1883</v>
          </cell>
          <cell r="V140">
            <v>84799217600.3918</v>
          </cell>
          <cell r="W140">
            <v>98673333687.5548</v>
          </cell>
          <cell r="X140">
            <v>110482187765.816</v>
          </cell>
          <cell r="Y140">
            <v>124275806288.408</v>
          </cell>
          <cell r="Z140">
            <v>130944751635.415</v>
          </cell>
          <cell r="AA140">
            <v>131526119023.54</v>
          </cell>
          <cell r="AB140">
            <v>132942322285.834</v>
          </cell>
          <cell r="AC140">
            <v>139143974827.196</v>
          </cell>
          <cell r="AD140">
            <v>152679351682.868</v>
          </cell>
          <cell r="AE140">
            <v>129919742514.945</v>
          </cell>
          <cell r="AF140">
            <v>138575407039.536</v>
          </cell>
          <cell r="AG140">
            <v>151408311246.333</v>
          </cell>
          <cell r="AH140">
            <v>162003196598.624</v>
          </cell>
          <cell r="AI140">
            <v>188377840875.206</v>
          </cell>
          <cell r="AJ140">
            <v>206285815475.599</v>
          </cell>
          <cell r="AK140">
            <v>162423362071.83</v>
          </cell>
          <cell r="AL140">
            <v>170645186609.528</v>
          </cell>
          <cell r="AM140">
            <v>167418947426.874</v>
          </cell>
          <cell r="AN140">
            <v>171656467729.814</v>
          </cell>
          <cell r="AO140">
            <v>179828980354.191</v>
          </cell>
          <cell r="AP140">
            <v>188878580088.153</v>
          </cell>
          <cell r="AQ140">
            <v>191440642053.548</v>
          </cell>
          <cell r="AR140">
            <v>197386815443.761</v>
          </cell>
          <cell r="AS140">
            <v>224220841301.621</v>
          </cell>
          <cell r="AT140">
            <v>215386170078.767</v>
          </cell>
          <cell r="AU140">
            <v>235506872334.174</v>
          </cell>
          <cell r="AV140">
            <v>266569126690.004</v>
          </cell>
          <cell r="AW140">
            <v>306201111423.094</v>
          </cell>
          <cell r="AX140">
            <v>360878706648.537</v>
          </cell>
          <cell r="AY140">
            <v>417524553902.592</v>
          </cell>
          <cell r="AZ140">
            <v>501270268255.774</v>
          </cell>
          <cell r="BA140">
            <v>614414977114.439</v>
          </cell>
          <cell r="BB140">
            <v>608426703148.311</v>
          </cell>
          <cell r="BC140">
            <v>687433128591.786</v>
          </cell>
          <cell r="BD140">
            <v>783931296546.498</v>
          </cell>
          <cell r="BE140">
            <v>819266433465.481</v>
          </cell>
          <cell r="BF140">
            <v>892428919239.911</v>
          </cell>
          <cell r="BG140">
            <v>959618110350.536</v>
          </cell>
          <cell r="BH140">
            <v>920864864683.309</v>
          </cell>
          <cell r="BI140">
            <v>936561647193.379</v>
          </cell>
          <cell r="BJ140">
            <v>1025062467402.31</v>
          </cell>
          <cell r="BK140">
            <v>1090417461003.23</v>
          </cell>
          <cell r="BL140">
            <v>1150500716964.01</v>
          </cell>
          <cell r="BM140">
            <v>1162019936698.84</v>
          </cell>
          <cell r="BN140">
            <v>1266743958589.09</v>
          </cell>
          <cell r="BO140">
            <v>1424615962242.83</v>
          </cell>
        </row>
        <row r="141">
          <cell r="B141" t="str">
            <v>LIC</v>
          </cell>
          <cell r="C141" t="str">
            <v>GDP (current US$)</v>
          </cell>
          <cell r="D141" t="str">
            <v>NY.GDP.MKTP.CD</v>
          </cell>
        </row>
        <row r="141">
          <cell r="Y141">
            <v>77122651920.4901</v>
          </cell>
          <cell r="Z141">
            <v>82418257129.4208</v>
          </cell>
          <cell r="AA141">
            <v>81995485614.893</v>
          </cell>
          <cell r="AB141">
            <v>83287284892.7074</v>
          </cell>
          <cell r="AC141">
            <v>85877398913.047</v>
          </cell>
          <cell r="AD141">
            <v>83637573681.0212</v>
          </cell>
          <cell r="AE141">
            <v>87036099939.5854</v>
          </cell>
          <cell r="AF141">
            <v>92958586119.6511</v>
          </cell>
          <cell r="AG141">
            <v>98924794835.559</v>
          </cell>
          <cell r="AH141">
            <v>107335669383.768</v>
          </cell>
          <cell r="AI141">
            <v>134347494494.303</v>
          </cell>
          <cell r="AJ141">
            <v>150993763705.441</v>
          </cell>
          <cell r="AK141">
            <v>103352914778.295</v>
          </cell>
          <cell r="AL141">
            <v>110352175466.11</v>
          </cell>
          <cell r="AM141">
            <v>103210150492.258</v>
          </cell>
          <cell r="AN141">
            <v>95755547189.2036</v>
          </cell>
          <cell r="AO141">
            <v>92529748881.5905</v>
          </cell>
          <cell r="AP141">
            <v>98821120247.7454</v>
          </cell>
          <cell r="AQ141">
            <v>99814560375.6219</v>
          </cell>
          <cell r="AR141">
            <v>100732241436.726</v>
          </cell>
          <cell r="AS141">
            <v>123908609247.707</v>
          </cell>
          <cell r="AT141">
            <v>116417867734.747</v>
          </cell>
          <cell r="AU141">
            <v>128027966515.984</v>
          </cell>
          <cell r="AV141">
            <v>142978584361.763</v>
          </cell>
          <cell r="AW141">
            <v>167196877615.717</v>
          </cell>
          <cell r="AX141">
            <v>199723321087.33</v>
          </cell>
          <cell r="AY141">
            <v>232208542309.02</v>
          </cell>
          <cell r="AZ141">
            <v>282893624749.081</v>
          </cell>
          <cell r="BA141">
            <v>340460080321.201</v>
          </cell>
          <cell r="BB141">
            <v>338898157425.069</v>
          </cell>
          <cell r="BC141">
            <v>372940632041.912</v>
          </cell>
          <cell r="BD141">
            <v>404514516429.277</v>
          </cell>
          <cell r="BE141">
            <v>381701640886.411</v>
          </cell>
          <cell r="BF141">
            <v>394195409295.525</v>
          </cell>
          <cell r="BG141">
            <v>422083905892.021</v>
          </cell>
          <cell r="BH141">
            <v>416120726145.318</v>
          </cell>
          <cell r="BI141">
            <v>383741508244.759</v>
          </cell>
          <cell r="BJ141">
            <v>401921089084.377</v>
          </cell>
          <cell r="BK141">
            <v>418228093932.972</v>
          </cell>
          <cell r="BL141">
            <v>445278364305.202</v>
          </cell>
          <cell r="BM141">
            <v>439782467036.046</v>
          </cell>
          <cell r="BN141">
            <v>466420564539.205</v>
          </cell>
          <cell r="BO141">
            <v>530578689814.764</v>
          </cell>
        </row>
        <row r="142">
          <cell r="B142" t="str">
            <v>LIE</v>
          </cell>
          <cell r="C142" t="str">
            <v>GDP (current US$)</v>
          </cell>
          <cell r="D142" t="str">
            <v>NY.GDP.MKTP.CD</v>
          </cell>
        </row>
        <row r="142">
          <cell r="O142">
            <v>90099360.8433666</v>
          </cell>
          <cell r="P142">
            <v>104889795.333846</v>
          </cell>
          <cell r="Q142">
            <v>124940289.32382</v>
          </cell>
          <cell r="R142">
            <v>165928881.55552</v>
          </cell>
          <cell r="S142">
            <v>193980464.882101</v>
          </cell>
          <cell r="T142">
            <v>246389101.853613</v>
          </cell>
          <cell r="U142">
            <v>272489300.467827</v>
          </cell>
          <cell r="V142">
            <v>303493119.480763</v>
          </cell>
          <cell r="W142">
            <v>436912067.784287</v>
          </cell>
          <cell r="X142">
            <v>503173104.391887</v>
          </cell>
          <cell r="Y142">
            <v>534699362.896161</v>
          </cell>
          <cell r="Z142">
            <v>511647750.124475</v>
          </cell>
          <cell r="AA142">
            <v>522096760.291094</v>
          </cell>
          <cell r="AB142">
            <v>524023624.89055</v>
          </cell>
          <cell r="AC142">
            <v>502620991.852944</v>
          </cell>
          <cell r="AD142">
            <v>529073612.453579</v>
          </cell>
          <cell r="AE142">
            <v>779357802.50006</v>
          </cell>
          <cell r="AF142">
            <v>1052848995.97101</v>
          </cell>
          <cell r="AG142">
            <v>1161757671.01756</v>
          </cell>
          <cell r="AH142">
            <v>1119983801.21338</v>
          </cell>
          <cell r="AI142">
            <v>1421509216.37424</v>
          </cell>
          <cell r="AJ142">
            <v>1484160302.14952</v>
          </cell>
          <cell r="AK142">
            <v>1631177029.45063</v>
          </cell>
          <cell r="AL142">
            <v>1673085244.6879</v>
          </cell>
          <cell r="AM142">
            <v>1948129622.75132</v>
          </cell>
          <cell r="AN142">
            <v>2428525060.69927</v>
          </cell>
          <cell r="AO142">
            <v>2504012993.42238</v>
          </cell>
          <cell r="AP142">
            <v>2298389802.88883</v>
          </cell>
          <cell r="AQ142">
            <v>2479699106.02264</v>
          </cell>
          <cell r="AR142">
            <v>2664105901.18863</v>
          </cell>
          <cell r="AS142">
            <v>2483889858.32312</v>
          </cell>
          <cell r="AT142">
            <v>2491800558.77674</v>
          </cell>
          <cell r="AU142">
            <v>2688618747.38148</v>
          </cell>
          <cell r="AV142">
            <v>3070803051.42164</v>
          </cell>
          <cell r="AW142">
            <v>3454373797.74442</v>
          </cell>
          <cell r="AX142">
            <v>3659319116.88057</v>
          </cell>
          <cell r="AY142">
            <v>4000102086.14635</v>
          </cell>
          <cell r="AZ142">
            <v>4601429897.21468</v>
          </cell>
          <cell r="BA142">
            <v>5081479840.08716</v>
          </cell>
          <cell r="BB142">
            <v>4504375348.07038</v>
          </cell>
          <cell r="BC142">
            <v>5082337238.44718</v>
          </cell>
          <cell r="BD142">
            <v>5739706004.89616</v>
          </cell>
          <cell r="BE142">
            <v>5456102482.28614</v>
          </cell>
          <cell r="BF142">
            <v>6391708310.67727</v>
          </cell>
          <cell r="BG142">
            <v>6657526979.72277</v>
          </cell>
          <cell r="BH142">
            <v>6268515276.17441</v>
          </cell>
          <cell r="BI142">
            <v>6237302033.50132</v>
          </cell>
          <cell r="BJ142">
            <v>6474308717.85289</v>
          </cell>
          <cell r="BK142">
            <v>6692620691.84146</v>
          </cell>
          <cell r="BL142">
            <v>6436467007.11932</v>
          </cell>
          <cell r="BM142">
            <v>6405870210.32293</v>
          </cell>
          <cell r="BN142">
            <v>7710380085.92257</v>
          </cell>
          <cell r="BO142">
            <v>7364654515.13984</v>
          </cell>
        </row>
        <row r="143">
          <cell r="B143" t="str">
            <v>LKA</v>
          </cell>
          <cell r="C143" t="str">
            <v>GDP (current US$)</v>
          </cell>
          <cell r="D143" t="str">
            <v>NY.GDP.MKTP.CD</v>
          </cell>
          <cell r="E143">
            <v>1409873949.57983</v>
          </cell>
          <cell r="F143">
            <v>1444327731.09244</v>
          </cell>
          <cell r="G143">
            <v>1434156378.60082</v>
          </cell>
          <cell r="H143">
            <v>1240672268.90756</v>
          </cell>
          <cell r="I143">
            <v>1309747899.15966</v>
          </cell>
          <cell r="J143">
            <v>1698319327.73109</v>
          </cell>
          <cell r="K143">
            <v>1751470588.23529</v>
          </cell>
          <cell r="L143">
            <v>1859465020.57613</v>
          </cell>
          <cell r="M143">
            <v>1801344537.81513</v>
          </cell>
          <cell r="N143">
            <v>1965546218.48739</v>
          </cell>
          <cell r="O143">
            <v>2296470588.23529</v>
          </cell>
          <cell r="P143">
            <v>2369308600.33727</v>
          </cell>
          <cell r="Q143">
            <v>2553936348.40871</v>
          </cell>
          <cell r="R143">
            <v>2875625000</v>
          </cell>
          <cell r="S143">
            <v>3574586466.16541</v>
          </cell>
          <cell r="T143">
            <v>3791298145.50642</v>
          </cell>
          <cell r="U143">
            <v>3591319857.31272</v>
          </cell>
          <cell r="V143">
            <v>4104509582.86359</v>
          </cell>
          <cell r="W143">
            <v>2733183856.50224</v>
          </cell>
          <cell r="X143">
            <v>3364611432.24149</v>
          </cell>
          <cell r="Y143">
            <v>4024621899.57653</v>
          </cell>
          <cell r="Z143">
            <v>4415844155.84416</v>
          </cell>
          <cell r="AA143">
            <v>4768765016.81884</v>
          </cell>
          <cell r="AB143">
            <v>5167913302.16745</v>
          </cell>
          <cell r="AC143">
            <v>6043474842.76729</v>
          </cell>
          <cell r="AD143">
            <v>5978460972.01767</v>
          </cell>
          <cell r="AE143">
            <v>6405210563.88294</v>
          </cell>
          <cell r="AF143">
            <v>6682167119.56522</v>
          </cell>
          <cell r="AG143">
            <v>6978371581.26375</v>
          </cell>
          <cell r="AH143">
            <v>6987267683.77254</v>
          </cell>
          <cell r="AI143">
            <v>8032551173.24014</v>
          </cell>
          <cell r="AJ143">
            <v>9000362581.58086</v>
          </cell>
          <cell r="AK143">
            <v>9703011635.86585</v>
          </cell>
          <cell r="AL143">
            <v>10338679635.7616</v>
          </cell>
          <cell r="AM143">
            <v>11717604208.8223</v>
          </cell>
          <cell r="AN143">
            <v>13029697560.9756</v>
          </cell>
          <cell r="AO143">
            <v>13897738375.2488</v>
          </cell>
          <cell r="AP143">
            <v>15091913883.7091</v>
          </cell>
          <cell r="AQ143">
            <v>15794972847.1683</v>
          </cell>
          <cell r="AR143">
            <v>15656327859.5696</v>
          </cell>
          <cell r="AS143">
            <v>16330814179.9766</v>
          </cell>
          <cell r="AT143">
            <v>15749753804.8344</v>
          </cell>
          <cell r="AU143">
            <v>16536535647.0834</v>
          </cell>
          <cell r="AV143">
            <v>18881765437.2151</v>
          </cell>
          <cell r="AW143">
            <v>20662525941.2985</v>
          </cell>
          <cell r="AX143">
            <v>24405791044.7761</v>
          </cell>
          <cell r="AY143">
            <v>28279802405.9138</v>
          </cell>
          <cell r="AZ143">
            <v>32350238760.4239</v>
          </cell>
          <cell r="BA143">
            <v>40713826215.0093</v>
          </cell>
          <cell r="BB143">
            <v>42066224093.0065</v>
          </cell>
          <cell r="BC143">
            <v>58636161081.712</v>
          </cell>
          <cell r="BD143">
            <v>67753284043.9282</v>
          </cell>
          <cell r="BE143">
            <v>70447216891.3366</v>
          </cell>
          <cell r="BF143">
            <v>77000578167.353</v>
          </cell>
          <cell r="BG143">
            <v>82528535713.926</v>
          </cell>
          <cell r="BH143">
            <v>85140955388.8509</v>
          </cell>
          <cell r="BI143">
            <v>88012282205.8357</v>
          </cell>
          <cell r="BJ143">
            <v>94376237797.2367</v>
          </cell>
          <cell r="BK143">
            <v>94493871200.7869</v>
          </cell>
          <cell r="BL143">
            <v>89014978344.1404</v>
          </cell>
          <cell r="BM143">
            <v>84304298770.5329</v>
          </cell>
          <cell r="BN143">
            <v>88609332762.4729</v>
          </cell>
          <cell r="BO143">
            <v>74144875098.0587</v>
          </cell>
        </row>
        <row r="144">
          <cell r="B144" t="str">
            <v>LMC</v>
          </cell>
          <cell r="C144" t="str">
            <v>GDP (current US$)</v>
          </cell>
          <cell r="D144" t="str">
            <v>NY.GDP.MKTP.CD</v>
          </cell>
          <cell r="E144">
            <v>84616597001.7576</v>
          </cell>
          <cell r="F144">
            <v>90186836256.72</v>
          </cell>
          <cell r="G144">
            <v>92181987015.3837</v>
          </cell>
          <cell r="H144">
            <v>102323690387.208</v>
          </cell>
          <cell r="I144">
            <v>114986005597.943</v>
          </cell>
          <cell r="J144">
            <v>123090762933.93</v>
          </cell>
          <cell r="K144">
            <v>112246181466.766</v>
          </cell>
          <cell r="L144">
            <v>119766383300.233</v>
          </cell>
          <cell r="M144">
            <v>127098240318.223</v>
          </cell>
          <cell r="N144">
            <v>140740972605.245</v>
          </cell>
          <cell r="O144">
            <v>152459416906.019</v>
          </cell>
          <cell r="P144">
            <v>158769875405.12</v>
          </cell>
          <cell r="Q144">
            <v>169451049612.972</v>
          </cell>
          <cell r="R144">
            <v>199278079278.463</v>
          </cell>
          <cell r="S144">
            <v>246307958711.116</v>
          </cell>
          <cell r="T144">
            <v>269899256935.899</v>
          </cell>
          <cell r="U144">
            <v>285187204916.143</v>
          </cell>
          <cell r="V144">
            <v>320267597120.236</v>
          </cell>
          <cell r="W144">
            <v>362652450928.986</v>
          </cell>
          <cell r="X144">
            <v>421466175467.351</v>
          </cell>
          <cell r="Y144">
            <v>513382469665.041</v>
          </cell>
          <cell r="Z144">
            <v>639660890994.898</v>
          </cell>
          <cell r="AA144">
            <v>635625327940.031</v>
          </cell>
          <cell r="AB144">
            <v>601271756417.119</v>
          </cell>
          <cell r="AC144">
            <v>576353494488.967</v>
          </cell>
          <cell r="AD144">
            <v>615172490135.279</v>
          </cell>
          <cell r="AE144">
            <v>618320700863.666</v>
          </cell>
          <cell r="AF144">
            <v>672772469674.575</v>
          </cell>
          <cell r="AG144">
            <v>696573677133.526</v>
          </cell>
          <cell r="AH144">
            <v>683580725600.272</v>
          </cell>
          <cell r="AI144">
            <v>733709873217.556</v>
          </cell>
          <cell r="AJ144">
            <v>702239992887.286</v>
          </cell>
          <cell r="AK144">
            <v>735562027814.644</v>
          </cell>
          <cell r="AL144">
            <v>747221959277.5</v>
          </cell>
          <cell r="AM144">
            <v>839697566445.051</v>
          </cell>
          <cell r="AN144">
            <v>997448004604.694</v>
          </cell>
          <cell r="AO144">
            <v>1135329336524.53</v>
          </cell>
          <cell r="AP144">
            <v>1192059711359.33</v>
          </cell>
          <cell r="AQ144">
            <v>1217725094952.85</v>
          </cell>
          <cell r="AR144">
            <v>1122826692042.72</v>
          </cell>
          <cell r="AS144">
            <v>1185525202868.85</v>
          </cell>
          <cell r="AT144">
            <v>1197955232304.74</v>
          </cell>
          <cell r="AU144">
            <v>1264000378395.07</v>
          </cell>
          <cell r="AV144">
            <v>1433893499316.57</v>
          </cell>
          <cell r="AW144">
            <v>1649437905989.37</v>
          </cell>
          <cell r="AX144">
            <v>1900255691229.5</v>
          </cell>
          <cell r="AY144">
            <v>2225374816704.39</v>
          </cell>
          <cell r="AZ144">
            <v>2723528151247.76</v>
          </cell>
          <cell r="BA144">
            <v>3012634293754.04</v>
          </cell>
          <cell r="BB144">
            <v>3141137667805.05</v>
          </cell>
          <cell r="BC144">
            <v>3780034647966.09</v>
          </cell>
          <cell r="BD144">
            <v>4217834186882.18</v>
          </cell>
          <cell r="BE144">
            <v>4456528170120.24</v>
          </cell>
          <cell r="BF144">
            <v>4712914034204.83</v>
          </cell>
          <cell r="BG144">
            <v>5090396351864.47</v>
          </cell>
          <cell r="BH144">
            <v>5083698600746.07</v>
          </cell>
          <cell r="BI144">
            <v>5297558624291.54</v>
          </cell>
          <cell r="BJ144">
            <v>5693069209502.07</v>
          </cell>
          <cell r="BK144">
            <v>5979736767522.21</v>
          </cell>
          <cell r="BL144">
            <v>6278114868365.95</v>
          </cell>
          <cell r="BM144">
            <v>6081790240107.94</v>
          </cell>
          <cell r="BN144">
            <v>6894335373844.59</v>
          </cell>
          <cell r="BO144">
            <v>7341102945343.33</v>
          </cell>
        </row>
        <row r="145">
          <cell r="B145" t="str">
            <v>LMY</v>
          </cell>
          <cell r="C145" t="str">
            <v>GDP (current US$)</v>
          </cell>
          <cell r="D145" t="str">
            <v>NY.GDP.MKTP.CD</v>
          </cell>
          <cell r="E145">
            <v>281513384434.611</v>
          </cell>
          <cell r="F145">
            <v>278866906709.625</v>
          </cell>
          <cell r="G145">
            <v>283225160603.882</v>
          </cell>
          <cell r="H145">
            <v>311642009337.683</v>
          </cell>
          <cell r="I145">
            <v>354591643895.033</v>
          </cell>
          <cell r="J145">
            <v>390786297425.945</v>
          </cell>
          <cell r="K145">
            <v>397997512739.943</v>
          </cell>
          <cell r="L145">
            <v>414951012881.872</v>
          </cell>
          <cell r="M145">
            <v>438311723850.66</v>
          </cell>
          <cell r="N145">
            <v>488148069271.331</v>
          </cell>
          <cell r="O145">
            <v>534184239050.172</v>
          </cell>
          <cell r="P145">
            <v>569852863503.058</v>
          </cell>
          <cell r="Q145">
            <v>639212140996.36</v>
          </cell>
          <cell r="R145">
            <v>791712142946.577</v>
          </cell>
          <cell r="S145">
            <v>995177860924.058</v>
          </cell>
          <cell r="T145">
            <v>1126112347961.99</v>
          </cell>
          <cell r="U145">
            <v>1204422071137.79</v>
          </cell>
          <cell r="V145">
            <v>1350366408500.73</v>
          </cell>
          <cell r="W145">
            <v>1462134389152.51</v>
          </cell>
          <cell r="X145">
            <v>1758772782062.74</v>
          </cell>
          <cell r="Y145">
            <v>2120140554041.04</v>
          </cell>
          <cell r="Z145">
            <v>2395447207576.5</v>
          </cell>
          <cell r="AA145">
            <v>2328098940942.15</v>
          </cell>
          <cell r="AB145">
            <v>2332808607645.41</v>
          </cell>
          <cell r="AC145">
            <v>2404502554839.9</v>
          </cell>
          <cell r="AD145">
            <v>2481198229475.39</v>
          </cell>
          <cell r="AE145">
            <v>2482659495793.37</v>
          </cell>
          <cell r="AF145">
            <v>2538704908833.59</v>
          </cell>
          <cell r="AG145">
            <v>2700670440287.38</v>
          </cell>
          <cell r="AH145">
            <v>2796054379188.19</v>
          </cell>
          <cell r="AI145">
            <v>3194207232338.23</v>
          </cell>
          <cell r="AJ145">
            <v>3099577605029.12</v>
          </cell>
          <cell r="AK145">
            <v>3275746556657.19</v>
          </cell>
          <cell r="AL145">
            <v>3621878198949.94</v>
          </cell>
          <cell r="AM145">
            <v>4056216007769.83</v>
          </cell>
          <cell r="AN145">
            <v>4627182611255.59</v>
          </cell>
          <cell r="AO145">
            <v>5138106425452.64</v>
          </cell>
          <cell r="AP145">
            <v>5453626933451.32</v>
          </cell>
          <cell r="AQ145">
            <v>5426864974673</v>
          </cell>
          <cell r="AR145">
            <v>5223485813254.01</v>
          </cell>
          <cell r="AS145">
            <v>5680267093251.76</v>
          </cell>
          <cell r="AT145">
            <v>5687811932590.82</v>
          </cell>
          <cell r="AU145">
            <v>5796547790161.36</v>
          </cell>
          <cell r="AV145">
            <v>6487373546291.21</v>
          </cell>
          <cell r="AW145">
            <v>7609727994130.64</v>
          </cell>
          <cell r="AX145">
            <v>8985212394211.48</v>
          </cell>
          <cell r="AY145">
            <v>10575560319816.4</v>
          </cell>
          <cell r="AZ145">
            <v>12982509324893</v>
          </cell>
          <cell r="BA145">
            <v>15416273265910.1</v>
          </cell>
          <cell r="BB145">
            <v>15446634909614.8</v>
          </cell>
          <cell r="BC145">
            <v>18779543105772</v>
          </cell>
          <cell r="BD145">
            <v>22115543075986.5</v>
          </cell>
          <cell r="BE145">
            <v>23512181553245.6</v>
          </cell>
          <cell r="BF145">
            <v>24940261486687.7</v>
          </cell>
          <cell r="BG145">
            <v>26101787332747.3</v>
          </cell>
          <cell r="BH145">
            <v>25326526306958.9</v>
          </cell>
          <cell r="BI145">
            <v>25586586836480</v>
          </cell>
          <cell r="BJ145">
            <v>27933259327710.6</v>
          </cell>
          <cell r="BK145">
            <v>29703722066967.9</v>
          </cell>
          <cell r="BL145">
            <v>30424528245038.4</v>
          </cell>
          <cell r="BM145">
            <v>29491920680088.1</v>
          </cell>
          <cell r="BN145">
            <v>34734957850217.4</v>
          </cell>
          <cell r="BO145">
            <v>36438640513559.9</v>
          </cell>
        </row>
        <row r="146">
          <cell r="B146" t="str">
            <v>LSO</v>
          </cell>
          <cell r="C146" t="str">
            <v>GDP (current US$)</v>
          </cell>
          <cell r="D146" t="str">
            <v>NY.GDP.MKTP.CD</v>
          </cell>
          <cell r="E146">
            <v>34579986.1680055</v>
          </cell>
          <cell r="F146">
            <v>35699985.7200057</v>
          </cell>
          <cell r="G146">
            <v>41859983.2560067</v>
          </cell>
          <cell r="H146">
            <v>47039981.1840075</v>
          </cell>
          <cell r="I146">
            <v>51939979.2240083</v>
          </cell>
          <cell r="J146">
            <v>54879978.0480088</v>
          </cell>
          <cell r="K146">
            <v>56699977.3200091</v>
          </cell>
          <cell r="L146">
            <v>59261976.2952095</v>
          </cell>
          <cell r="M146">
            <v>61445975.4216098</v>
          </cell>
          <cell r="N146">
            <v>65967973.6128106</v>
          </cell>
          <cell r="O146">
            <v>68739972.504011</v>
          </cell>
          <cell r="P146">
            <v>76480285.0044113</v>
          </cell>
          <cell r="Q146">
            <v>80913200.4292822</v>
          </cell>
          <cell r="R146">
            <v>121188715.759865</v>
          </cell>
          <cell r="S146">
            <v>150851316.52727</v>
          </cell>
          <cell r="T146">
            <v>149558895.914581</v>
          </cell>
          <cell r="U146">
            <v>147660036.915009</v>
          </cell>
          <cell r="V146">
            <v>193315048.328762</v>
          </cell>
          <cell r="W146">
            <v>266570066.642517</v>
          </cell>
          <cell r="X146">
            <v>290134592.523007</v>
          </cell>
          <cell r="Y146">
            <v>431542536.663782</v>
          </cell>
          <cell r="Z146">
            <v>434188034.188034</v>
          </cell>
          <cell r="AA146">
            <v>348741683.673845</v>
          </cell>
          <cell r="AB146">
            <v>386699308.859169</v>
          </cell>
          <cell r="AC146">
            <v>333163670.280225</v>
          </cell>
          <cell r="AD146">
            <v>268629925.852805</v>
          </cell>
          <cell r="AE146">
            <v>318858422.989262</v>
          </cell>
          <cell r="AF146">
            <v>402768324.481971</v>
          </cell>
          <cell r="AG146">
            <v>470395800.600668</v>
          </cell>
          <cell r="AH146">
            <v>495409232.627579</v>
          </cell>
          <cell r="AI146">
            <v>596410263.743849</v>
          </cell>
          <cell r="AJ146">
            <v>704325366.718393</v>
          </cell>
          <cell r="AK146">
            <v>831029861.704746</v>
          </cell>
          <cell r="AL146">
            <v>835582062.476169</v>
          </cell>
          <cell r="AM146">
            <v>878250945.280469</v>
          </cell>
          <cell r="AN146">
            <v>1001894000.27846</v>
          </cell>
          <cell r="AO146">
            <v>946112492.844847</v>
          </cell>
          <cell r="AP146">
            <v>998004258.715675</v>
          </cell>
          <cell r="AQ146">
            <v>928460893.108965</v>
          </cell>
          <cell r="AR146">
            <v>912773681.050642</v>
          </cell>
          <cell r="AS146">
            <v>887291687.920796</v>
          </cell>
          <cell r="AT146">
            <v>825706961.238689</v>
          </cell>
          <cell r="AU146">
            <v>775777238.55814</v>
          </cell>
          <cell r="AV146">
            <v>1157825434.78971</v>
          </cell>
          <cell r="AW146">
            <v>1511236655.52047</v>
          </cell>
          <cell r="AX146">
            <v>1682343527.49221</v>
          </cell>
          <cell r="AY146">
            <v>1800092563.75462</v>
          </cell>
          <cell r="AZ146">
            <v>1682131784.51365</v>
          </cell>
          <cell r="BA146">
            <v>1766902709.19935</v>
          </cell>
          <cell r="BB146">
            <v>1740894964.80511</v>
          </cell>
          <cell r="BC146">
            <v>2234754241.91918</v>
          </cell>
          <cell r="BD146">
            <v>2579409619.96722</v>
          </cell>
          <cell r="BE146">
            <v>2477702216.26888</v>
          </cell>
          <cell r="BF146">
            <v>2367112931.642</v>
          </cell>
          <cell r="BG146">
            <v>2441063054.05792</v>
          </cell>
          <cell r="BH146">
            <v>2359686724.53829</v>
          </cell>
          <cell r="BI146">
            <v>2114426453.70697</v>
          </cell>
          <cell r="BJ146">
            <v>2306741674.055</v>
          </cell>
          <cell r="BK146">
            <v>2556247291.99785</v>
          </cell>
          <cell r="BL146">
            <v>2390702295.82777</v>
          </cell>
          <cell r="BM146">
            <v>2053338465.24462</v>
          </cell>
          <cell r="BN146">
            <v>2406780518.52811</v>
          </cell>
          <cell r="BO146">
            <v>2289355249.40148</v>
          </cell>
        </row>
        <row r="147">
          <cell r="B147" t="str">
            <v>LTE</v>
          </cell>
          <cell r="C147" t="str">
            <v>GDP (current US$)</v>
          </cell>
          <cell r="D147" t="str">
            <v>NY.GDP.MKTP.CD</v>
          </cell>
          <cell r="E147">
            <v>236359697329.267</v>
          </cell>
          <cell r="F147">
            <v>215773982350.569</v>
          </cell>
          <cell r="G147">
            <v>215218301251.246</v>
          </cell>
          <cell r="H147">
            <v>228482029485.839</v>
          </cell>
          <cell r="I147">
            <v>263093007398.164</v>
          </cell>
          <cell r="J147">
            <v>297806778465.671</v>
          </cell>
          <cell r="K147">
            <v>322756407405.06</v>
          </cell>
          <cell r="L147">
            <v>317115282370.303</v>
          </cell>
          <cell r="M147">
            <v>316338717706.149</v>
          </cell>
          <cell r="N147">
            <v>354454622911.117</v>
          </cell>
          <cell r="O147">
            <v>402926758998.374</v>
          </cell>
          <cell r="P147">
            <v>443431301620.631</v>
          </cell>
          <cell r="Q147">
            <v>504217949362.975</v>
          </cell>
          <cell r="R147">
            <v>633970164011.254</v>
          </cell>
          <cell r="S147">
            <v>733418812229.906</v>
          </cell>
          <cell r="T147">
            <v>788838956828.117</v>
          </cell>
          <cell r="U147">
            <v>812873567659.887</v>
          </cell>
          <cell r="V147">
            <v>946458120173.975</v>
          </cell>
          <cell r="W147">
            <v>939558602435.45</v>
          </cell>
          <cell r="X147">
            <v>1163005699434.63</v>
          </cell>
          <cell r="Y147">
            <v>1372119747166.96</v>
          </cell>
          <cell r="Z147">
            <v>1415544964401.37</v>
          </cell>
          <cell r="AA147">
            <v>1400418314722.29</v>
          </cell>
          <cell r="AB147">
            <v>1461396318226.13</v>
          </cell>
          <cell r="AC147">
            <v>1552335173187.26</v>
          </cell>
          <cell r="AD147">
            <v>1660675505162.1</v>
          </cell>
          <cell r="AE147">
            <v>1684896070685.47</v>
          </cell>
          <cell r="AF147">
            <v>1746603588097.06</v>
          </cell>
          <cell r="AG147">
            <v>1907970208476.78</v>
          </cell>
          <cell r="AH147">
            <v>1913194180510.28</v>
          </cell>
          <cell r="AI147">
            <v>1966143155409.28</v>
          </cell>
          <cell r="AJ147">
            <v>1983419918605.25</v>
          </cell>
          <cell r="AK147">
            <v>2022186054608.04</v>
          </cell>
          <cell r="AL147">
            <v>2105333938710.25</v>
          </cell>
          <cell r="AM147">
            <v>2442945412790.58</v>
          </cell>
          <cell r="AN147">
            <v>3018292160017.55</v>
          </cell>
          <cell r="AO147">
            <v>3329594709957.72</v>
          </cell>
          <cell r="AP147">
            <v>3486500370030.62</v>
          </cell>
          <cell r="AQ147">
            <v>3361066467991.76</v>
          </cell>
          <cell r="AR147">
            <v>3106274396328.62</v>
          </cell>
          <cell r="AS147">
            <v>3410313487927.4</v>
          </cell>
          <cell r="AT147">
            <v>3525091029820.11</v>
          </cell>
          <cell r="AU147">
            <v>3736796107267.68</v>
          </cell>
          <cell r="AV147">
            <v>4257947205698.71</v>
          </cell>
          <cell r="AW147">
            <v>5117293242644.11</v>
          </cell>
          <cell r="AX147">
            <v>6172905218377.23</v>
          </cell>
          <cell r="AY147">
            <v>7448573743924.26</v>
          </cell>
          <cell r="AZ147">
            <v>9382447414660.31</v>
          </cell>
          <cell r="BA147">
            <v>11663554908011.7</v>
          </cell>
          <cell r="BB147">
            <v>11269360521229.5</v>
          </cell>
          <cell r="BC147">
            <v>13564267760890.2</v>
          </cell>
          <cell r="BD147">
            <v>16530365963615.5</v>
          </cell>
          <cell r="BE147">
            <v>17680657970635.3</v>
          </cell>
          <cell r="BF147">
            <v>19042359863611.2</v>
          </cell>
          <cell r="BG147">
            <v>19776331354297.4</v>
          </cell>
          <cell r="BH147">
            <v>18550881244486</v>
          </cell>
          <cell r="BI147">
            <v>18593573738109.3</v>
          </cell>
          <cell r="BJ147">
            <v>20631078375844.2</v>
          </cell>
          <cell r="BK147">
            <v>22623622462864.8</v>
          </cell>
          <cell r="BL147">
            <v>23050208314364</v>
          </cell>
          <cell r="BM147">
            <v>22531183291578.3</v>
          </cell>
          <cell r="BN147">
            <v>26872794398412</v>
          </cell>
          <cell r="BO147">
            <v>28062557325965.1</v>
          </cell>
        </row>
        <row r="148">
          <cell r="B148" t="str">
            <v>LTU</v>
          </cell>
          <cell r="C148" t="str">
            <v>GDP (current US$)</v>
          </cell>
          <cell r="D148" t="str">
            <v>NY.GDP.MKTP.CD</v>
          </cell>
        </row>
        <row r="148">
          <cell r="AN148">
            <v>7867140395.33705</v>
          </cell>
          <cell r="AO148">
            <v>8382519637.46224</v>
          </cell>
          <cell r="AP148">
            <v>10118631851.5322</v>
          </cell>
          <cell r="AQ148">
            <v>11239547690.9797</v>
          </cell>
          <cell r="AR148">
            <v>10971583944.7561</v>
          </cell>
          <cell r="AS148">
            <v>11524776866.6379</v>
          </cell>
          <cell r="AT148">
            <v>12237388001.7264</v>
          </cell>
          <cell r="AU148">
            <v>14259781159.0119</v>
          </cell>
          <cell r="AV148">
            <v>18781721376.1985</v>
          </cell>
          <cell r="AW148">
            <v>22627507451.5648</v>
          </cell>
          <cell r="AX148">
            <v>26097677571.8373</v>
          </cell>
          <cell r="AY148">
            <v>30183575103.5262</v>
          </cell>
          <cell r="AZ148">
            <v>39697891351.9431</v>
          </cell>
          <cell r="BA148">
            <v>47797551587.8823</v>
          </cell>
          <cell r="BB148">
            <v>37388122046.1496</v>
          </cell>
          <cell r="BC148">
            <v>37128694028.243</v>
          </cell>
          <cell r="BD148">
            <v>43535051482.3869</v>
          </cell>
          <cell r="BE148">
            <v>42927454291.478</v>
          </cell>
          <cell r="BF148">
            <v>46523420074.4372</v>
          </cell>
          <cell r="BG148">
            <v>48533659592.1728</v>
          </cell>
          <cell r="BH148">
            <v>41435533340.3883</v>
          </cell>
          <cell r="BI148">
            <v>43047309305.7363</v>
          </cell>
          <cell r="BJ148">
            <v>47758736931.7801</v>
          </cell>
          <cell r="BK148">
            <v>53751411409.4447</v>
          </cell>
          <cell r="BL148">
            <v>54808531641.4117</v>
          </cell>
          <cell r="BM148">
            <v>56964942999.3651</v>
          </cell>
          <cell r="BN148">
            <v>66798933785.7702</v>
          </cell>
          <cell r="BO148">
            <v>71013953448.2085</v>
          </cell>
        </row>
        <row r="149">
          <cell r="B149" t="str">
            <v>LUX</v>
          </cell>
          <cell r="C149" t="str">
            <v>GDP (current US$)</v>
          </cell>
          <cell r="D149" t="str">
            <v>NY.GDP.MKTP.CD</v>
          </cell>
          <cell r="E149">
            <v>709941874.044355</v>
          </cell>
          <cell r="F149">
            <v>710163719.406917</v>
          </cell>
          <cell r="G149">
            <v>747846862.209673</v>
          </cell>
          <cell r="H149">
            <v>797902154.238122</v>
          </cell>
          <cell r="I149">
            <v>910877686.268584</v>
          </cell>
          <cell r="J149">
            <v>929477284.788002</v>
          </cell>
          <cell r="K149">
            <v>976717015.461454</v>
          </cell>
          <cell r="L149">
            <v>983052314.930267</v>
          </cell>
          <cell r="M149">
            <v>1075561622.81321</v>
          </cell>
          <cell r="N149">
            <v>1245432991.34271</v>
          </cell>
          <cell r="O149">
            <v>1457768455.02219</v>
          </cell>
          <cell r="P149">
            <v>1518773421.37846</v>
          </cell>
          <cell r="Q149">
            <v>1901697369.62698</v>
          </cell>
          <cell r="R149">
            <v>2609875802.11136</v>
          </cell>
          <cell r="S149">
            <v>3183637116.81856</v>
          </cell>
          <cell r="T149">
            <v>3123333333.33333</v>
          </cell>
          <cell r="U149">
            <v>3423586206.89655</v>
          </cell>
          <cell r="V149">
            <v>3789321328.08104</v>
          </cell>
          <cell r="W149">
            <v>4718539771.99949</v>
          </cell>
          <cell r="X149">
            <v>5516982663.73143</v>
          </cell>
          <cell r="Y149">
            <v>6019805490.41247</v>
          </cell>
          <cell r="Z149">
            <v>5053665797.47936</v>
          </cell>
          <cell r="AA149">
            <v>4602316793.21914</v>
          </cell>
          <cell r="AB149">
            <v>4524217751.47929</v>
          </cell>
          <cell r="AC149">
            <v>4438435492.87908</v>
          </cell>
          <cell r="AD149">
            <v>4577211767.10374</v>
          </cell>
          <cell r="AE149">
            <v>6685595087.59256</v>
          </cell>
          <cell r="AF149">
            <v>8320902215.01891</v>
          </cell>
          <cell r="AG149">
            <v>9418167855.18376</v>
          </cell>
          <cell r="AH149">
            <v>10037674037.674</v>
          </cell>
          <cell r="AI149">
            <v>12778792853.6939</v>
          </cell>
          <cell r="AJ149">
            <v>13834219728.293</v>
          </cell>
          <cell r="AK149">
            <v>15518702634.8808</v>
          </cell>
          <cell r="AL149">
            <v>15925521222.0149</v>
          </cell>
          <cell r="AM149">
            <v>17701798890.7644</v>
          </cell>
          <cell r="AN149">
            <v>20853093869.7318</v>
          </cell>
          <cell r="AO149">
            <v>20895314657.9805</v>
          </cell>
          <cell r="AP149">
            <v>19563836265.2233</v>
          </cell>
          <cell r="AQ149">
            <v>20150053345.1878</v>
          </cell>
          <cell r="AR149">
            <v>21899317598.8414</v>
          </cell>
          <cell r="AS149">
            <v>21230182989.3036</v>
          </cell>
          <cell r="AT149">
            <v>21387533703.2327</v>
          </cell>
          <cell r="AU149">
            <v>23649833332.1655</v>
          </cell>
          <cell r="AV149">
            <v>29667268248.1305</v>
          </cell>
          <cell r="AW149">
            <v>35064843792.8993</v>
          </cell>
          <cell r="AX149">
            <v>37672280120.4794</v>
          </cell>
          <cell r="AY149">
            <v>42910146296.0646</v>
          </cell>
          <cell r="AZ149">
            <v>51587401415.7872</v>
          </cell>
          <cell r="BA149">
            <v>58844277701.5258</v>
          </cell>
          <cell r="BB149">
            <v>54467289897.5582</v>
          </cell>
          <cell r="BC149">
            <v>56213985987.4168</v>
          </cell>
          <cell r="BD149">
            <v>61696281326.2453</v>
          </cell>
          <cell r="BE149">
            <v>59776383527.3602</v>
          </cell>
          <cell r="BF149">
            <v>65203276466.9763</v>
          </cell>
          <cell r="BG149">
            <v>68804811897.6445</v>
          </cell>
          <cell r="BH149">
            <v>60071584216.1375</v>
          </cell>
          <cell r="BI149">
            <v>62216885435.9488</v>
          </cell>
          <cell r="BJ149">
            <v>65712180342.9836</v>
          </cell>
          <cell r="BK149">
            <v>71000359760.4611</v>
          </cell>
          <cell r="BL149">
            <v>69890505323.5842</v>
          </cell>
          <cell r="BM149">
            <v>73699366700.2134</v>
          </cell>
          <cell r="BN149">
            <v>85584105993.8746</v>
          </cell>
          <cell r="BO149">
            <v>81641807865.7591</v>
          </cell>
        </row>
        <row r="150">
          <cell r="B150" t="str">
            <v>LVA</v>
          </cell>
          <cell r="C150" t="str">
            <v>GDP (current US$)</v>
          </cell>
          <cell r="D150" t="str">
            <v>NY.GDP.MKTP.CD</v>
          </cell>
        </row>
        <row r="150">
          <cell r="AN150">
            <v>5789128636.62293</v>
          </cell>
          <cell r="AO150">
            <v>5975248851.45482</v>
          </cell>
          <cell r="AP150">
            <v>6527926445.6811</v>
          </cell>
          <cell r="AQ150">
            <v>7166275467.65161</v>
          </cell>
          <cell r="AR150">
            <v>7533788133.55753</v>
          </cell>
          <cell r="AS150">
            <v>7958852838.93395</v>
          </cell>
          <cell r="AT150">
            <v>8362398701.58943</v>
          </cell>
          <cell r="AU150">
            <v>9557031605.27512</v>
          </cell>
          <cell r="AV150">
            <v>11771975156.8073</v>
          </cell>
          <cell r="AW150">
            <v>14435700533.368</v>
          </cell>
          <cell r="AX150">
            <v>17003459863.0989</v>
          </cell>
          <cell r="AY150">
            <v>21570076498.6205</v>
          </cell>
          <cell r="AZ150">
            <v>31054350977.9784</v>
          </cell>
          <cell r="BA150">
            <v>35854274228.9139</v>
          </cell>
          <cell r="BB150">
            <v>26410909090.9091</v>
          </cell>
          <cell r="BC150">
            <v>23956163076.5575</v>
          </cell>
          <cell r="BD150">
            <v>27474380566.265</v>
          </cell>
          <cell r="BE150">
            <v>28169902669.3784</v>
          </cell>
          <cell r="BF150">
            <v>30204783461.8488</v>
          </cell>
          <cell r="BG150">
            <v>31386896487.0407</v>
          </cell>
          <cell r="BH150">
            <v>27263090547.0617</v>
          </cell>
          <cell r="BI150">
            <v>28083597512.4841</v>
          </cell>
          <cell r="BJ150">
            <v>30483806017.8318</v>
          </cell>
          <cell r="BK150">
            <v>34429023435.0211</v>
          </cell>
          <cell r="BL150">
            <v>34225547537.0745</v>
          </cell>
          <cell r="BM150">
            <v>34390910338.9604</v>
          </cell>
          <cell r="BN150">
            <v>39443126174.4335</v>
          </cell>
          <cell r="BO150">
            <v>40422521943.4418</v>
          </cell>
        </row>
        <row r="151">
          <cell r="B151" t="str">
            <v>MAC</v>
          </cell>
          <cell r="C151" t="str">
            <v>GDP (current US$)</v>
          </cell>
          <cell r="D151" t="str">
            <v>NY.GDP.MKTP.CD</v>
          </cell>
        </row>
        <row r="151">
          <cell r="AA151">
            <v>1142497718.77916</v>
          </cell>
          <cell r="AB151">
            <v>1133013235.10045</v>
          </cell>
          <cell r="AC151">
            <v>1304361353.27024</v>
          </cell>
          <cell r="AD151">
            <v>1362072159.94515</v>
          </cell>
          <cell r="AE151">
            <v>1532105070.18581</v>
          </cell>
          <cell r="AF151">
            <v>1957724829.35921</v>
          </cell>
          <cell r="AG151">
            <v>2288761822.51257</v>
          </cell>
          <cell r="AH151">
            <v>2705665492.01675</v>
          </cell>
          <cell r="AI151">
            <v>3246481233.24397</v>
          </cell>
          <cell r="AJ151">
            <v>3765249711.09098</v>
          </cell>
          <cell r="AK151">
            <v>4914365189.04984</v>
          </cell>
          <cell r="AL151">
            <v>5665606114.80317</v>
          </cell>
          <cell r="AM151">
            <v>6311207779.92441</v>
          </cell>
          <cell r="AN151">
            <v>7046147736.91671</v>
          </cell>
          <cell r="AO151">
            <v>7176892950.39164</v>
          </cell>
          <cell r="AP151">
            <v>7267570892.70211</v>
          </cell>
          <cell r="AQ151">
            <v>6797792190.19681</v>
          </cell>
          <cell r="AR151">
            <v>6547670439.26</v>
          </cell>
          <cell r="AS151">
            <v>6774193548.3871</v>
          </cell>
          <cell r="AT151">
            <v>6860272608.45211</v>
          </cell>
          <cell r="AU151">
            <v>7371692774.43404</v>
          </cell>
          <cell r="AV151">
            <v>8246479565.94248</v>
          </cell>
          <cell r="AW151">
            <v>10643253553.184</v>
          </cell>
          <cell r="AX151">
            <v>12160056122.3757</v>
          </cell>
          <cell r="AY151">
            <v>14874098691.9082</v>
          </cell>
          <cell r="AZ151">
            <v>18439981612.4086</v>
          </cell>
          <cell r="BA151">
            <v>21027018332.6663</v>
          </cell>
          <cell r="BB151">
            <v>21587786905.8499</v>
          </cell>
          <cell r="BC151">
            <v>28241798491.593</v>
          </cell>
          <cell r="BD151">
            <v>36845888757.1886</v>
          </cell>
          <cell r="BE151">
            <v>43189721376.9846</v>
          </cell>
          <cell r="BF151">
            <v>51536595089.2793</v>
          </cell>
          <cell r="BG151">
            <v>54902831793.5018</v>
          </cell>
          <cell r="BH151">
            <v>45048190598.3249</v>
          </cell>
          <cell r="BI151">
            <v>45070808688.9611</v>
          </cell>
          <cell r="BJ151">
            <v>50383871120.8733</v>
          </cell>
          <cell r="BK151">
            <v>55190661339.7796</v>
          </cell>
          <cell r="BL151">
            <v>55082293844.1008</v>
          </cell>
          <cell r="BM151">
            <v>25343525935.8358</v>
          </cell>
          <cell r="BN151">
            <v>30969334705.0515</v>
          </cell>
          <cell r="BO151">
            <v>24464719190.0616</v>
          </cell>
        </row>
        <row r="152">
          <cell r="B152" t="str">
            <v>MAF</v>
          </cell>
          <cell r="C152" t="str">
            <v>GDP (current US$)</v>
          </cell>
          <cell r="D152" t="str">
            <v>NY.GDP.MKTP.CD</v>
          </cell>
        </row>
        <row r="152">
          <cell r="BD152">
            <v>775875748.523832</v>
          </cell>
        </row>
        <row r="152">
          <cell r="BG152">
            <v>772921958.529509</v>
          </cell>
        </row>
        <row r="152">
          <cell r="BL152">
            <v>652206037.103874</v>
          </cell>
        </row>
        <row r="152">
          <cell r="BN152">
            <v>649206262.847519</v>
          </cell>
        </row>
        <row r="153">
          <cell r="B153" t="str">
            <v>MAR</v>
          </cell>
          <cell r="C153" t="str">
            <v>GDP (current US$)</v>
          </cell>
          <cell r="D153" t="str">
            <v>NY.GDP.MKTP.CD</v>
          </cell>
          <cell r="E153">
            <v>2037154741.93211</v>
          </cell>
          <cell r="F153">
            <v>2025693539.55842</v>
          </cell>
          <cell r="G153">
            <v>2379611124.61442</v>
          </cell>
          <cell r="H153">
            <v>2657252578.30763</v>
          </cell>
          <cell r="I153">
            <v>2798345298.57781</v>
          </cell>
          <cell r="J153">
            <v>2948331090.46752</v>
          </cell>
          <cell r="K153">
            <v>2876401297.10759</v>
          </cell>
          <cell r="L153">
            <v>3046345314.38655</v>
          </cell>
          <cell r="M153">
            <v>3271422332.61996</v>
          </cell>
          <cell r="N153">
            <v>3651622668.95103</v>
          </cell>
          <cell r="O153">
            <v>3956336244.11865</v>
          </cell>
          <cell r="P153">
            <v>4356669034.34266</v>
          </cell>
          <cell r="Q153">
            <v>5074117544.77482</v>
          </cell>
          <cell r="R153">
            <v>6242145880.08876</v>
          </cell>
          <cell r="S153">
            <v>7675466449.35531</v>
          </cell>
          <cell r="T153">
            <v>8984853005.08058</v>
          </cell>
          <cell r="U153">
            <v>9584297284.28316</v>
          </cell>
          <cell r="V153">
            <v>11049783871.8144</v>
          </cell>
          <cell r="W153">
            <v>13236946233.5759</v>
          </cell>
          <cell r="X153">
            <v>15911994817.3107</v>
          </cell>
          <cell r="Y153">
            <v>21728516153.0907</v>
          </cell>
          <cell r="Z153">
            <v>17788185478.944</v>
          </cell>
          <cell r="AA153">
            <v>17692276734.171</v>
          </cell>
          <cell r="AB153">
            <v>16251408127.5735</v>
          </cell>
          <cell r="AC153">
            <v>14824667954.3674</v>
          </cell>
          <cell r="AD153">
            <v>14991283215.7408</v>
          </cell>
          <cell r="AE153">
            <v>19462085540.2231</v>
          </cell>
          <cell r="AF153">
            <v>21765195948.189</v>
          </cell>
          <cell r="AG153">
            <v>25705296183.5037</v>
          </cell>
          <cell r="AH153">
            <v>26314313191.1826</v>
          </cell>
          <cell r="AI153">
            <v>30179954774.9899</v>
          </cell>
          <cell r="AJ153">
            <v>32285573573.9185</v>
          </cell>
          <cell r="AK153">
            <v>33711069430.78</v>
          </cell>
          <cell r="AL153">
            <v>31655473663.8348</v>
          </cell>
          <cell r="AM153">
            <v>35604137422.5796</v>
          </cell>
          <cell r="AN153">
            <v>39030285468.3841</v>
          </cell>
          <cell r="AO153">
            <v>43161571527.6353</v>
          </cell>
          <cell r="AP153">
            <v>39147844526.0838</v>
          </cell>
          <cell r="AQ153">
            <v>46497608724.9865</v>
          </cell>
          <cell r="AR153">
            <v>46266428648.1433</v>
          </cell>
          <cell r="AS153">
            <v>43017455401.8445</v>
          </cell>
          <cell r="AT153">
            <v>43831480207.6444</v>
          </cell>
          <cell r="AU153">
            <v>47077192187.6418</v>
          </cell>
          <cell r="AV153">
            <v>58029363354.2757</v>
          </cell>
          <cell r="AW153">
            <v>66114145451.0067</v>
          </cell>
          <cell r="AX153">
            <v>68852658068.6673</v>
          </cell>
          <cell r="AY153">
            <v>75883823300.8545</v>
          </cell>
          <cell r="AZ153">
            <v>86947913286.728</v>
          </cell>
          <cell r="BA153">
            <v>101822906949.063</v>
          </cell>
          <cell r="BB153">
            <v>101154952240.881</v>
          </cell>
          <cell r="BC153">
            <v>100865329473.44</v>
          </cell>
          <cell r="BD153">
            <v>110080631332.375</v>
          </cell>
          <cell r="BE153">
            <v>106937392311.129</v>
          </cell>
          <cell r="BF153">
            <v>115739287305.08</v>
          </cell>
          <cell r="BG153">
            <v>119130841411.664</v>
          </cell>
          <cell r="BH153">
            <v>110413823841.592</v>
          </cell>
          <cell r="BI153">
            <v>111572947004.917</v>
          </cell>
          <cell r="BJ153">
            <v>118540573367.844</v>
          </cell>
          <cell r="BK153">
            <v>127341147581.818</v>
          </cell>
          <cell r="BL153">
            <v>128920266409.458</v>
          </cell>
          <cell r="BM153">
            <v>121353645057.144</v>
          </cell>
          <cell r="BN153">
            <v>141817797083.468</v>
          </cell>
          <cell r="BO153">
            <v>130912558829.84</v>
          </cell>
        </row>
        <row r="154">
          <cell r="B154" t="str">
            <v>MCO</v>
          </cell>
          <cell r="C154" t="str">
            <v>GDP (current US$)</v>
          </cell>
          <cell r="D154" t="str">
            <v>NY.GDP.MKTP.CD</v>
          </cell>
        </row>
        <row r="154">
          <cell r="O154">
            <v>293127333.238065</v>
          </cell>
          <cell r="P154">
            <v>327706210.435217</v>
          </cell>
          <cell r="Q154">
            <v>402451900.821288</v>
          </cell>
          <cell r="R154">
            <v>523554039.203208</v>
          </cell>
          <cell r="S154">
            <v>563949254.114034</v>
          </cell>
          <cell r="T154">
            <v>711978961.893674</v>
          </cell>
          <cell r="U154">
            <v>735324244.667397</v>
          </cell>
          <cell r="V154">
            <v>811191392.224277</v>
          </cell>
          <cell r="W154">
            <v>1000555218.03209</v>
          </cell>
          <cell r="X154">
            <v>1209870147.49099</v>
          </cell>
          <cell r="Y154">
            <v>1378175524.11186</v>
          </cell>
          <cell r="Z154">
            <v>1205188647.93163</v>
          </cell>
          <cell r="AA154">
            <v>1143216456.56796</v>
          </cell>
          <cell r="AB154">
            <v>1092560364.51959</v>
          </cell>
          <cell r="AC154">
            <v>1037329604.35108</v>
          </cell>
          <cell r="AD154">
            <v>1082867507.33142</v>
          </cell>
          <cell r="AE154">
            <v>1515234743.47367</v>
          </cell>
          <cell r="AF154">
            <v>1839081463.27676</v>
          </cell>
          <cell r="AG154">
            <v>2000704744.91538</v>
          </cell>
          <cell r="AH154">
            <v>2010083833.1726</v>
          </cell>
          <cell r="AI154">
            <v>2481307077.10989</v>
          </cell>
          <cell r="AJ154">
            <v>2480540845.33242</v>
          </cell>
          <cell r="AK154">
            <v>2737049230.70442</v>
          </cell>
          <cell r="AL154">
            <v>2574494355.73357</v>
          </cell>
          <cell r="AM154">
            <v>2720332134.53623</v>
          </cell>
          <cell r="AN154">
            <v>3130309995.30848</v>
          </cell>
          <cell r="AO154">
            <v>3137886994.52207</v>
          </cell>
          <cell r="AP154">
            <v>2840195190.36905</v>
          </cell>
          <cell r="AQ154">
            <v>2934593467.68589</v>
          </cell>
          <cell r="AR154">
            <v>2907118641.17756</v>
          </cell>
          <cell r="AS154">
            <v>2654462665.26893</v>
          </cell>
          <cell r="AT154">
            <v>2673723033.71239</v>
          </cell>
          <cell r="AU154">
            <v>2919647981.81473</v>
          </cell>
          <cell r="AV154">
            <v>3597089750.78276</v>
          </cell>
          <cell r="AW154">
            <v>4043551488.82603</v>
          </cell>
          <cell r="AX154">
            <v>4204652898.73103</v>
          </cell>
          <cell r="AY154">
            <v>4586826512.71356</v>
          </cell>
          <cell r="AZ154">
            <v>5875790766.2621</v>
          </cell>
          <cell r="BA154">
            <v>6502942244.93068</v>
          </cell>
          <cell r="BB154">
            <v>5474379252.34114</v>
          </cell>
          <cell r="BC154">
            <v>5367561569.59548</v>
          </cell>
          <cell r="BD154">
            <v>6088689808.38347</v>
          </cell>
          <cell r="BE154">
            <v>5742749294.00852</v>
          </cell>
          <cell r="BF154">
            <v>6555591709.88585</v>
          </cell>
          <cell r="BG154">
            <v>7069353073.08882</v>
          </cell>
          <cell r="BH154">
            <v>6261649890.82388</v>
          </cell>
          <cell r="BI154">
            <v>6465645584.94877</v>
          </cell>
          <cell r="BJ154">
            <v>6431271365.08338</v>
          </cell>
          <cell r="BK154">
            <v>7182444409.54069</v>
          </cell>
          <cell r="BL154">
            <v>7383944044.17</v>
          </cell>
          <cell r="BM154">
            <v>6739645416.47916</v>
          </cell>
          <cell r="BN154">
            <v>8626081320.50612</v>
          </cell>
          <cell r="BO154">
            <v>8784002931.68665</v>
          </cell>
        </row>
        <row r="155">
          <cell r="B155" t="str">
            <v>MDA</v>
          </cell>
          <cell r="C155" t="str">
            <v>GDP (current US$)</v>
          </cell>
          <cell r="D155" t="str">
            <v>NY.GDP.MKTP.CD</v>
          </cell>
        </row>
        <row r="155">
          <cell r="AI155">
            <v>3571250000</v>
          </cell>
          <cell r="AJ155">
            <v>3083333333.33333</v>
          </cell>
          <cell r="AK155">
            <v>2320435308.34341</v>
          </cell>
          <cell r="AL155">
            <v>2371711383.1727</v>
          </cell>
          <cell r="AM155">
            <v>1702292855.60267</v>
          </cell>
          <cell r="AN155">
            <v>1752979926.41489</v>
          </cell>
          <cell r="AO155">
            <v>1695122173.91304</v>
          </cell>
          <cell r="AP155">
            <v>1930081168.83117</v>
          </cell>
          <cell r="AQ155">
            <v>1698717504.65549</v>
          </cell>
          <cell r="AR155">
            <v>1170782957.37443</v>
          </cell>
          <cell r="AS155">
            <v>1288429391.79951</v>
          </cell>
          <cell r="AT155">
            <v>1480673594.05602</v>
          </cell>
          <cell r="AU155">
            <v>1661818168.4226</v>
          </cell>
          <cell r="AV155">
            <v>1980907434.76826</v>
          </cell>
          <cell r="AW155">
            <v>2598249555.89984</v>
          </cell>
          <cell r="AX155">
            <v>2988342907.03096</v>
          </cell>
          <cell r="AY155">
            <v>3408255450.5509</v>
          </cell>
          <cell r="AZ155">
            <v>4401173151.93767</v>
          </cell>
          <cell r="BA155">
            <v>6054824248.24221</v>
          </cell>
          <cell r="BB155">
            <v>5439434271.78807</v>
          </cell>
          <cell r="BC155">
            <v>6974982369.60155</v>
          </cell>
          <cell r="BD155">
            <v>8414352020.49442</v>
          </cell>
          <cell r="BE155">
            <v>8709138634.82921</v>
          </cell>
          <cell r="BF155">
            <v>9496717875.51932</v>
          </cell>
          <cell r="BG155">
            <v>9402090137.7423</v>
          </cell>
          <cell r="BH155">
            <v>7797667196.73087</v>
          </cell>
          <cell r="BI155">
            <v>7980917075.7748</v>
          </cell>
          <cell r="BJ155">
            <v>9514404016.20949</v>
          </cell>
          <cell r="BK155">
            <v>11252353420.8798</v>
          </cell>
          <cell r="BL155">
            <v>11736797054.6965</v>
          </cell>
          <cell r="BM155">
            <v>11530746234.4492</v>
          </cell>
          <cell r="BN155">
            <v>13691869264.0794</v>
          </cell>
          <cell r="BO155">
            <v>14510490660.2516</v>
          </cell>
        </row>
        <row r="156">
          <cell r="B156" t="str">
            <v>MDG</v>
          </cell>
          <cell r="C156" t="str">
            <v>GDP (current US$)</v>
          </cell>
          <cell r="D156" t="str">
            <v>NY.GDP.MKTP.CD</v>
          </cell>
          <cell r="E156">
            <v>673081724.751168</v>
          </cell>
          <cell r="F156">
            <v>699161944.558097</v>
          </cell>
          <cell r="G156">
            <v>739286907.592778</v>
          </cell>
          <cell r="H156">
            <v>759345863.732667</v>
          </cell>
          <cell r="I156">
            <v>802482183.728778</v>
          </cell>
          <cell r="J156">
            <v>833563472.9981</v>
          </cell>
          <cell r="K156">
            <v>900264584.590829</v>
          </cell>
          <cell r="L156">
            <v>956436932.101291</v>
          </cell>
          <cell r="M156">
            <v>1031669637.39553</v>
          </cell>
          <cell r="N156">
            <v>1056391055.59617</v>
          </cell>
          <cell r="O156">
            <v>1111859570.88252</v>
          </cell>
          <cell r="P156">
            <v>1199507631.07603</v>
          </cell>
          <cell r="Q156">
            <v>1341590690.41365</v>
          </cell>
          <cell r="R156">
            <v>1653062335.00286</v>
          </cell>
          <cell r="S156">
            <v>1917508190.04689</v>
          </cell>
          <cell r="T156">
            <v>2283049215.35339</v>
          </cell>
          <cell r="U156">
            <v>2181844178.5534</v>
          </cell>
          <cell r="V156">
            <v>2358930406.0689</v>
          </cell>
          <cell r="W156">
            <v>2669755115.10935</v>
          </cell>
          <cell r="X156">
            <v>3463565853.81023</v>
          </cell>
          <cell r="Y156">
            <v>5201818347.79882</v>
          </cell>
          <cell r="Z156">
            <v>4759333998.36746</v>
          </cell>
          <cell r="AA156">
            <v>4784977325.95803</v>
          </cell>
          <cell r="AB156">
            <v>4686457031.2269</v>
          </cell>
          <cell r="AC156">
            <v>3905938480.86119</v>
          </cell>
          <cell r="AD156">
            <v>3802557894.8719</v>
          </cell>
          <cell r="AE156">
            <v>4347989788.09257</v>
          </cell>
          <cell r="AF156">
            <v>3212900555.8091</v>
          </cell>
          <cell r="AG156">
            <v>3189456965.0482</v>
          </cell>
          <cell r="AH156">
            <v>3175638332.64471</v>
          </cell>
          <cell r="AI156">
            <v>3931334875.01376</v>
          </cell>
          <cell r="AJ156">
            <v>3254713056.02171</v>
          </cell>
          <cell r="AK156">
            <v>3714966678.33381</v>
          </cell>
          <cell r="AL156">
            <v>4063298919.2868</v>
          </cell>
          <cell r="AM156">
            <v>3522227092.22839</v>
          </cell>
          <cell r="AN156">
            <v>3838100903.74974</v>
          </cell>
          <cell r="AO156">
            <v>4931861038.70763</v>
          </cell>
          <cell r="AP156">
            <v>4262965419.74998</v>
          </cell>
          <cell r="AQ156">
            <v>4401967632.73718</v>
          </cell>
          <cell r="AR156">
            <v>4277903780.29131</v>
          </cell>
          <cell r="AS156">
            <v>4629247203.84524</v>
          </cell>
          <cell r="AT156">
            <v>5438332601.90798</v>
          </cell>
          <cell r="AU156">
            <v>5351701663.40807</v>
          </cell>
          <cell r="AV156">
            <v>6372498889.66585</v>
          </cell>
          <cell r="AW156">
            <v>5064732626.29389</v>
          </cell>
          <cell r="AX156">
            <v>5859269752.61332</v>
          </cell>
          <cell r="AY156">
            <v>6395712490.94304</v>
          </cell>
          <cell r="AZ156">
            <v>8524620889.57747</v>
          </cell>
          <cell r="BA156">
            <v>10725137723.6549</v>
          </cell>
          <cell r="BB156">
            <v>9616879409.43789</v>
          </cell>
          <cell r="BC156">
            <v>9982711338.07029</v>
          </cell>
          <cell r="BD156">
            <v>11551819617.874</v>
          </cell>
          <cell r="BE156">
            <v>11578975061.9479</v>
          </cell>
          <cell r="BF156">
            <v>12423555455.3853</v>
          </cell>
          <cell r="BG156">
            <v>12522957399.2281</v>
          </cell>
          <cell r="BH156">
            <v>11323020701.3017</v>
          </cell>
          <cell r="BI156">
            <v>11848613858.442</v>
          </cell>
          <cell r="BJ156">
            <v>13176313593.5509</v>
          </cell>
          <cell r="BK156">
            <v>13760033282.2925</v>
          </cell>
          <cell r="BL156">
            <v>14104664678.5063</v>
          </cell>
          <cell r="BM156">
            <v>13051441203.9474</v>
          </cell>
          <cell r="BN156">
            <v>14554754116.5427</v>
          </cell>
          <cell r="BO156">
            <v>15302510500.0528</v>
          </cell>
        </row>
        <row r="157">
          <cell r="B157" t="str">
            <v>MDV</v>
          </cell>
          <cell r="C157" t="str">
            <v>GDP (current US$)</v>
          </cell>
          <cell r="D157" t="str">
            <v>NY.GDP.MKTP.CD</v>
          </cell>
        </row>
        <row r="157">
          <cell r="O157">
            <v>19328038.315912</v>
          </cell>
          <cell r="P157">
            <v>21566403.9976937</v>
          </cell>
          <cell r="Q157">
            <v>25177137.5495403</v>
          </cell>
          <cell r="R157">
            <v>30862041.5358759</v>
          </cell>
          <cell r="S157">
            <v>39120171.2238354</v>
          </cell>
          <cell r="T157">
            <v>24540877.5727526</v>
          </cell>
          <cell r="U157">
            <v>22399467.1487255</v>
          </cell>
          <cell r="V157">
            <v>20853788.7634124</v>
          </cell>
          <cell r="W157">
            <v>24369109.1517178</v>
          </cell>
          <cell r="X157">
            <v>38523364.5103338</v>
          </cell>
          <cell r="Y157">
            <v>42463576.1589404</v>
          </cell>
          <cell r="Z157">
            <v>44781456.9536424</v>
          </cell>
          <cell r="AA157">
            <v>47911340.1834794</v>
          </cell>
          <cell r="AB157">
            <v>57829787.2340426</v>
          </cell>
          <cell r="AC157">
            <v>109503546.099291</v>
          </cell>
          <cell r="AD157">
            <v>127190757.959989</v>
          </cell>
          <cell r="AE157">
            <v>141882254.230178</v>
          </cell>
          <cell r="AF157">
            <v>141223029.383064</v>
          </cell>
          <cell r="AG157">
            <v>168514513.375071</v>
          </cell>
          <cell r="AH157">
            <v>189514434.244</v>
          </cell>
          <cell r="AI157">
            <v>215043969.849246</v>
          </cell>
          <cell r="AJ157">
            <v>244396761.92334</v>
          </cell>
          <cell r="AK157">
            <v>284875809.039634</v>
          </cell>
          <cell r="AL157">
            <v>322417837.161971</v>
          </cell>
          <cell r="AM157">
            <v>356014932.136461</v>
          </cell>
          <cell r="AN157">
            <v>398988954.970263</v>
          </cell>
          <cell r="AO157">
            <v>450382327.952421</v>
          </cell>
          <cell r="AP157">
            <v>508223602.378929</v>
          </cell>
          <cell r="AQ157">
            <v>540096397.621071</v>
          </cell>
          <cell r="AR157">
            <v>589239753.610875</v>
          </cell>
          <cell r="AS157">
            <v>624337145.284622</v>
          </cell>
          <cell r="AT157">
            <v>870031676.798793</v>
          </cell>
          <cell r="AU157">
            <v>897031250</v>
          </cell>
          <cell r="AV157">
            <v>1052121054.6875</v>
          </cell>
          <cell r="AW157">
            <v>1226829562.5</v>
          </cell>
          <cell r="AX157">
            <v>1163362437.5</v>
          </cell>
          <cell r="AY157">
            <v>1575200390.625</v>
          </cell>
          <cell r="AZ157">
            <v>1868383460.9375</v>
          </cell>
          <cell r="BA157">
            <v>2271646187.5</v>
          </cell>
          <cell r="BB157">
            <v>2345294875</v>
          </cell>
          <cell r="BC157">
            <v>2588176054.6875</v>
          </cell>
          <cell r="BD157">
            <v>2774350240.04918</v>
          </cell>
          <cell r="BE157">
            <v>2886163997.20531</v>
          </cell>
          <cell r="BF157">
            <v>3295009237.50107</v>
          </cell>
          <cell r="BG157">
            <v>3697353039.20043</v>
          </cell>
          <cell r="BH157">
            <v>4129505319.12921</v>
          </cell>
          <cell r="BI157">
            <v>4409942623.85538</v>
          </cell>
          <cell r="BJ157">
            <v>4816426256.52914</v>
          </cell>
          <cell r="BK157">
            <v>5404344162.69888</v>
          </cell>
          <cell r="BL157">
            <v>5726094799.37709</v>
          </cell>
          <cell r="BM157">
            <v>3712604583.36665</v>
          </cell>
          <cell r="BN157">
            <v>5254366312.27648</v>
          </cell>
          <cell r="BO157">
            <v>6170638746.31376</v>
          </cell>
        </row>
        <row r="158">
          <cell r="B158" t="str">
            <v>MEA</v>
          </cell>
          <cell r="C158" t="str">
            <v>GDP (current US$)</v>
          </cell>
          <cell r="D158" t="str">
            <v>NY.GDP.MKTP.CD</v>
          </cell>
        </row>
        <row r="158">
          <cell r="J158">
            <v>33355527573.3824</v>
          </cell>
          <cell r="K158">
            <v>35719093594.0682</v>
          </cell>
          <cell r="L158">
            <v>38474318202.4033</v>
          </cell>
          <cell r="M158">
            <v>44168901220.2319</v>
          </cell>
          <cell r="N158">
            <v>49272971404.8343</v>
          </cell>
          <cell r="O158">
            <v>55493554807.3991</v>
          </cell>
          <cell r="P158">
            <v>63999373657.4921</v>
          </cell>
          <cell r="Q158">
            <v>78443642840.6224</v>
          </cell>
          <cell r="R158">
            <v>107825541175.566</v>
          </cell>
          <cell r="S158">
            <v>198498005682.44</v>
          </cell>
          <cell r="T158">
            <v>216777972177.641</v>
          </cell>
          <cell r="U158">
            <v>270073046985.57</v>
          </cell>
          <cell r="V158">
            <v>313508260089.442</v>
          </cell>
          <cell r="W158">
            <v>331514988248.819</v>
          </cell>
          <cell r="X158">
            <v>434447515594.285</v>
          </cell>
          <cell r="Y158">
            <v>560256590116.579</v>
          </cell>
          <cell r="Z158">
            <v>573674761511.325</v>
          </cell>
          <cell r="AA158">
            <v>572709615901.092</v>
          </cell>
          <cell r="AB158">
            <v>581874653178.61</v>
          </cell>
          <cell r="AC158">
            <v>586005805091.197</v>
          </cell>
          <cell r="AD158">
            <v>597081174396.361</v>
          </cell>
          <cell r="AE158">
            <v>604167750053.776</v>
          </cell>
          <cell r="AF158">
            <v>560688646894.691</v>
          </cell>
          <cell r="AG158">
            <v>555522112035.57</v>
          </cell>
          <cell r="AH158">
            <v>572244999588.469</v>
          </cell>
          <cell r="AI158">
            <v>745103071421.59</v>
          </cell>
          <cell r="AJ158">
            <v>549381622873.556</v>
          </cell>
          <cell r="AK158">
            <v>600384966653.676</v>
          </cell>
          <cell r="AL158">
            <v>610560135336.366</v>
          </cell>
          <cell r="AM158">
            <v>646604925436.204</v>
          </cell>
          <cell r="AN158">
            <v>713738122654.646</v>
          </cell>
          <cell r="AO158">
            <v>794179404667.905</v>
          </cell>
          <cell r="AP158">
            <v>832657219644.172</v>
          </cell>
          <cell r="AQ158">
            <v>814471742080.96</v>
          </cell>
          <cell r="AR158">
            <v>885972638010.798</v>
          </cell>
          <cell r="AS158">
            <v>992555771865.102</v>
          </cell>
          <cell r="AT158">
            <v>987483973174.614</v>
          </cell>
          <cell r="AU158">
            <v>979351629694.585</v>
          </cell>
          <cell r="AV158">
            <v>1090479523920.4</v>
          </cell>
          <cell r="AW158">
            <v>1286313655244.43</v>
          </cell>
          <cell r="AX158">
            <v>1542092360435.57</v>
          </cell>
          <cell r="AY158">
            <v>1810948296494.28</v>
          </cell>
          <cell r="AZ158">
            <v>2140272377688.62</v>
          </cell>
          <cell r="BA158">
            <v>2674260694118.66</v>
          </cell>
          <cell r="BB158">
            <v>2399657699929.62</v>
          </cell>
          <cell r="BC158">
            <v>2820272200083.83</v>
          </cell>
          <cell r="BD158">
            <v>3396706596374.72</v>
          </cell>
          <cell r="BE158">
            <v>3660136638354.7</v>
          </cell>
          <cell r="BF158">
            <v>3601732090293.31</v>
          </cell>
          <cell r="BG158">
            <v>3627618410020.68</v>
          </cell>
          <cell r="BH158">
            <v>3201010427587.39</v>
          </cell>
          <cell r="BI158">
            <v>3234258578074.41</v>
          </cell>
          <cell r="BJ158">
            <v>3372000244857.37</v>
          </cell>
          <cell r="BK158">
            <v>3538057099135.22</v>
          </cell>
          <cell r="BL158">
            <v>3549945029851.94</v>
          </cell>
          <cell r="BM158">
            <v>3199081953495.53</v>
          </cell>
          <cell r="BN158">
            <v>3780277127064.96</v>
          </cell>
          <cell r="BO158">
            <v>4497116837259.17</v>
          </cell>
        </row>
        <row r="159">
          <cell r="B159" t="str">
            <v>MEX</v>
          </cell>
          <cell r="C159" t="str">
            <v>GDP (current US$)</v>
          </cell>
          <cell r="D159" t="str">
            <v>NY.GDP.MKTP.CD</v>
          </cell>
          <cell r="E159">
            <v>13040000000</v>
          </cell>
          <cell r="F159">
            <v>14160000000</v>
          </cell>
          <cell r="G159">
            <v>15200000000</v>
          </cell>
          <cell r="H159">
            <v>16960000000</v>
          </cell>
          <cell r="I159">
            <v>20080000000</v>
          </cell>
          <cell r="J159">
            <v>21840000000</v>
          </cell>
          <cell r="K159">
            <v>24320000000</v>
          </cell>
          <cell r="L159">
            <v>26560000000</v>
          </cell>
          <cell r="M159">
            <v>29360000000</v>
          </cell>
          <cell r="N159">
            <v>32480000000</v>
          </cell>
          <cell r="O159">
            <v>35520000000</v>
          </cell>
          <cell r="P159">
            <v>39200000000</v>
          </cell>
          <cell r="Q159">
            <v>45200000000</v>
          </cell>
          <cell r="R159">
            <v>55280000000</v>
          </cell>
          <cell r="S159">
            <v>72000000000</v>
          </cell>
          <cell r="T159">
            <v>88000000000</v>
          </cell>
          <cell r="U159">
            <v>88875923765.072</v>
          </cell>
          <cell r="V159">
            <v>81912018783.5024</v>
          </cell>
          <cell r="W159">
            <v>102648570299.117</v>
          </cell>
          <cell r="X159">
            <v>134531900898.926</v>
          </cell>
          <cell r="Y159">
            <v>205577055465.993</v>
          </cell>
          <cell r="Z159">
            <v>263797827860.494</v>
          </cell>
          <cell r="AA159">
            <v>184602611609.517</v>
          </cell>
          <cell r="AB159">
            <v>156167000432.994</v>
          </cell>
          <cell r="AC159">
            <v>184230754105.394</v>
          </cell>
          <cell r="AD159">
            <v>195241069482.077</v>
          </cell>
          <cell r="AE159">
            <v>134556034672.991</v>
          </cell>
          <cell r="AF159">
            <v>147542558208.888</v>
          </cell>
          <cell r="AG159">
            <v>181611150496.787</v>
          </cell>
          <cell r="AH159">
            <v>221403098266.77</v>
          </cell>
          <cell r="AI159">
            <v>261253675692.838</v>
          </cell>
          <cell r="AJ159">
            <v>313139656145.745</v>
          </cell>
          <cell r="AK159">
            <v>363157832923.734</v>
          </cell>
          <cell r="AL159">
            <v>530160763983.506</v>
          </cell>
          <cell r="AM159">
            <v>553618247900.74</v>
          </cell>
          <cell r="AN159">
            <v>380157469866.849</v>
          </cell>
          <cell r="AO159">
            <v>432157945024.428</v>
          </cell>
          <cell r="AP159">
            <v>523449530464.257</v>
          </cell>
          <cell r="AQ159">
            <v>557461102630.658</v>
          </cell>
          <cell r="AR159">
            <v>631249359702.389</v>
          </cell>
          <cell r="AS159">
            <v>742061329643.37</v>
          </cell>
          <cell r="AT159">
            <v>796064590656.176</v>
          </cell>
          <cell r="AU159">
            <v>810666116505.478</v>
          </cell>
          <cell r="AV159">
            <v>765549967703.273</v>
          </cell>
          <cell r="AW159">
            <v>819459227375.022</v>
          </cell>
          <cell r="AX159">
            <v>917571853529.104</v>
          </cell>
          <cell r="AY159">
            <v>1020265057882.01</v>
          </cell>
          <cell r="AZ159">
            <v>1102355554971.95</v>
          </cell>
          <cell r="BA159">
            <v>1161553459715.1</v>
          </cell>
          <cell r="BB159">
            <v>943437415024.633</v>
          </cell>
          <cell r="BC159">
            <v>1105424238731.09</v>
          </cell>
          <cell r="BD159">
            <v>1229013703416.76</v>
          </cell>
          <cell r="BE159">
            <v>1255110424817.79</v>
          </cell>
          <cell r="BF159">
            <v>1327436290282.67</v>
          </cell>
          <cell r="BG159">
            <v>1364507717614.13</v>
          </cell>
          <cell r="BH159">
            <v>1213294467716.88</v>
          </cell>
          <cell r="BI159">
            <v>1112233497452.7</v>
          </cell>
          <cell r="BJ159">
            <v>1190721475906</v>
          </cell>
          <cell r="BK159">
            <v>1256300182879.73</v>
          </cell>
          <cell r="BL159">
            <v>1305211135822.61</v>
          </cell>
          <cell r="BM159">
            <v>1120832412468.85</v>
          </cell>
          <cell r="BN159">
            <v>1313069763986.6</v>
          </cell>
          <cell r="BO159">
            <v>1463323889036.56</v>
          </cell>
        </row>
        <row r="160">
          <cell r="B160" t="str">
            <v>MHL</v>
          </cell>
          <cell r="C160" t="str">
            <v>GDP (current US$)</v>
          </cell>
          <cell r="D160" t="str">
            <v>NY.GDP.MKTP.CD</v>
          </cell>
        </row>
        <row r="160">
          <cell r="O160">
            <v>8408486.05141364</v>
          </cell>
          <cell r="P160">
            <v>9116810.27502219</v>
          </cell>
          <cell r="Q160">
            <v>9973652.28820094</v>
          </cell>
          <cell r="R160">
            <v>11607365.8067834</v>
          </cell>
          <cell r="S160">
            <v>15217532.2251424</v>
          </cell>
          <cell r="T160">
            <v>16691300.7652169</v>
          </cell>
          <cell r="U160">
            <v>18153647.0700509</v>
          </cell>
          <cell r="V160">
            <v>20210069.4868631</v>
          </cell>
          <cell r="W160">
            <v>22209369.8293389</v>
          </cell>
          <cell r="X160">
            <v>25545346.1297779</v>
          </cell>
          <cell r="Y160">
            <v>26710652.8925137</v>
          </cell>
          <cell r="Z160">
            <v>31020000</v>
          </cell>
          <cell r="AA160">
            <v>34918000</v>
          </cell>
          <cell r="AB160">
            <v>41749000</v>
          </cell>
          <cell r="AC160">
            <v>45144000</v>
          </cell>
          <cell r="AD160">
            <v>43879000</v>
          </cell>
          <cell r="AE160">
            <v>55989000</v>
          </cell>
          <cell r="AF160">
            <v>62983000</v>
          </cell>
          <cell r="AG160">
            <v>70688000</v>
          </cell>
          <cell r="AH160">
            <v>72798000</v>
          </cell>
          <cell r="AI160">
            <v>78476000</v>
          </cell>
          <cell r="AJ160">
            <v>82507000</v>
          </cell>
          <cell r="AK160">
            <v>91063000</v>
          </cell>
          <cell r="AL160">
            <v>99461000</v>
          </cell>
          <cell r="AM160">
            <v>108071000</v>
          </cell>
          <cell r="AN160">
            <v>120230000</v>
          </cell>
          <cell r="AO160">
            <v>110858000</v>
          </cell>
          <cell r="AP160">
            <v>109884681.70166</v>
          </cell>
          <cell r="AQ160">
            <v>112070114.135742</v>
          </cell>
          <cell r="AR160">
            <v>113352058.410645</v>
          </cell>
          <cell r="AS160">
            <v>114838470.458984</v>
          </cell>
          <cell r="AT160">
            <v>122406127.929688</v>
          </cell>
          <cell r="AU160">
            <v>131959976.196289</v>
          </cell>
          <cell r="AV160">
            <v>131128479.003906</v>
          </cell>
          <cell r="AW160">
            <v>132791854.858398</v>
          </cell>
          <cell r="AX160">
            <v>137815414.428711</v>
          </cell>
          <cell r="AY160">
            <v>142922515.869141</v>
          </cell>
          <cell r="AZ160">
            <v>150104705.810547</v>
          </cell>
          <cell r="BA160">
            <v>146208160.400391</v>
          </cell>
          <cell r="BB160">
            <v>150886459.350586</v>
          </cell>
          <cell r="BC160">
            <v>160629516.601563</v>
          </cell>
          <cell r="BD160">
            <v>172044509.887695</v>
          </cell>
          <cell r="BE160">
            <v>180302078.24707</v>
          </cell>
          <cell r="BF160">
            <v>185817016.601563</v>
          </cell>
          <cell r="BG160">
            <v>185446395.874023</v>
          </cell>
          <cell r="BH160">
            <v>183222930.908203</v>
          </cell>
          <cell r="BI160">
            <v>200900711.05957</v>
          </cell>
          <cell r="BJ160">
            <v>212935714.72168</v>
          </cell>
          <cell r="BK160">
            <v>219430038.452148</v>
          </cell>
          <cell r="BL160">
            <v>231996704.101563</v>
          </cell>
          <cell r="BM160">
            <v>240751144.40918</v>
          </cell>
          <cell r="BN160">
            <v>257784881.591797</v>
          </cell>
          <cell r="BO160">
            <v>258774475.097656</v>
          </cell>
        </row>
        <row r="161">
          <cell r="B161" t="str">
            <v>MIC</v>
          </cell>
          <cell r="C161" t="str">
            <v>GDP (current US$)</v>
          </cell>
          <cell r="D161" t="str">
            <v>NY.GDP.MKTP.CD</v>
          </cell>
          <cell r="E161">
            <v>270718545932.67</v>
          </cell>
          <cell r="F161">
            <v>267466073756.102</v>
          </cell>
          <cell r="G161">
            <v>271024736960.956</v>
          </cell>
          <cell r="H161">
            <v>298767047598.606</v>
          </cell>
          <cell r="I161">
            <v>340749024777.366</v>
          </cell>
          <cell r="J161">
            <v>375732002588.539</v>
          </cell>
          <cell r="K161">
            <v>382481545637.416</v>
          </cell>
          <cell r="L161">
            <v>398430848629.282</v>
          </cell>
          <cell r="M161">
            <v>420802105645.292</v>
          </cell>
          <cell r="N161">
            <v>468893137990.15</v>
          </cell>
          <cell r="O161">
            <v>513783083528.124</v>
          </cell>
          <cell r="P161">
            <v>547623110810.599</v>
          </cell>
          <cell r="Q161">
            <v>614334521122.845</v>
          </cell>
          <cell r="R161">
            <v>762749412532.935</v>
          </cell>
          <cell r="S161">
            <v>959290771482.414</v>
          </cell>
          <cell r="T161">
            <v>1083426431226.23</v>
          </cell>
          <cell r="U161">
            <v>1157806517207.48</v>
          </cell>
          <cell r="V161">
            <v>1298191475737.61</v>
          </cell>
          <cell r="W161">
            <v>1403711737729.72</v>
          </cell>
          <cell r="X161">
            <v>1694486071402.47</v>
          </cell>
          <cell r="Y161">
            <v>2046090053815.55</v>
          </cell>
          <cell r="Z161">
            <v>2316123721215.22</v>
          </cell>
          <cell r="AA161">
            <v>2249264646628.97</v>
          </cell>
          <cell r="AB161">
            <v>2252789513944.26</v>
          </cell>
          <cell r="AC161">
            <v>2321998212571.33</v>
          </cell>
          <cell r="AD161">
            <v>2400309598881.92</v>
          </cell>
          <cell r="AE161">
            <v>2398887158157.91</v>
          </cell>
          <cell r="AF161">
            <v>2449690187383.7</v>
          </cell>
          <cell r="AG161">
            <v>2605947790285.92</v>
          </cell>
          <cell r="AH161">
            <v>2693997677976.97</v>
          </cell>
          <cell r="AI161">
            <v>3069619982603.02</v>
          </cell>
          <cell r="AJ161">
            <v>2962306114789.96</v>
          </cell>
          <cell r="AK161">
            <v>3176786976145.74</v>
          </cell>
          <cell r="AL161">
            <v>3516032465649.86</v>
          </cell>
          <cell r="AM161">
            <v>3955758244455.77</v>
          </cell>
          <cell r="AN161">
            <v>4532077392613.59</v>
          </cell>
          <cell r="AO161">
            <v>5044736122063.44</v>
          </cell>
          <cell r="AP161">
            <v>5353982644746.82</v>
          </cell>
          <cell r="AQ161">
            <v>5326398707103.19</v>
          </cell>
          <cell r="AR161">
            <v>5122654498526.61</v>
          </cell>
          <cell r="AS161">
            <v>5557879880102.09</v>
          </cell>
          <cell r="AT161">
            <v>5572267083031.9</v>
          </cell>
          <cell r="AU161">
            <v>5670206841562.76</v>
          </cell>
          <cell r="AV161">
            <v>6346256902458.92</v>
          </cell>
          <cell r="AW161">
            <v>7444671186560.87</v>
          </cell>
          <cell r="AX161">
            <v>8788211804677.96</v>
          </cell>
          <cell r="AY161">
            <v>10346313007674.3</v>
          </cell>
          <cell r="AZ161">
            <v>12703066994715</v>
          </cell>
          <cell r="BA161">
            <v>15080296673808.4</v>
          </cell>
          <cell r="BB161">
            <v>15112134343474.1</v>
          </cell>
          <cell r="BC161">
            <v>18410290632937.1</v>
          </cell>
          <cell r="BD161">
            <v>21713900541468.3</v>
          </cell>
          <cell r="BE161">
            <v>23131481309284.9</v>
          </cell>
          <cell r="BF161">
            <v>24546674700274.3</v>
          </cell>
          <cell r="BG161">
            <v>25680744767168.3</v>
          </cell>
          <cell r="BH161">
            <v>24911694910932.1</v>
          </cell>
          <cell r="BI161">
            <v>25202592678135.5</v>
          </cell>
          <cell r="BJ161">
            <v>27530340426178</v>
          </cell>
          <cell r="BK161">
            <v>29284043921765.4</v>
          </cell>
          <cell r="BL161">
            <v>29978481798259.3</v>
          </cell>
          <cell r="BM161">
            <v>29051739634677.7</v>
          </cell>
          <cell r="BN161">
            <v>34266063721746.8</v>
          </cell>
          <cell r="BO161">
            <v>35907869702102.2</v>
          </cell>
        </row>
        <row r="162">
          <cell r="B162" t="str">
            <v>MKD</v>
          </cell>
          <cell r="C162" t="str">
            <v>GDP (current US$)</v>
          </cell>
          <cell r="D162" t="str">
            <v>NY.GDP.MKTP.CD</v>
          </cell>
        </row>
        <row r="162">
          <cell r="AI162">
            <v>4699646643.10954</v>
          </cell>
          <cell r="AJ162">
            <v>4938775510.20408</v>
          </cell>
          <cell r="AK162">
            <v>2436849341.97604</v>
          </cell>
          <cell r="AL162">
            <v>2682456896.55172</v>
          </cell>
          <cell r="AM162">
            <v>3559608639.98379</v>
          </cell>
          <cell r="AN162">
            <v>4707041315.24202</v>
          </cell>
          <cell r="AO162">
            <v>4642021256.30689</v>
          </cell>
          <cell r="AP162">
            <v>3912986090.97363</v>
          </cell>
          <cell r="AQ162">
            <v>3765745023.2074</v>
          </cell>
          <cell r="AR162">
            <v>3863619284.77939</v>
          </cell>
          <cell r="AS162">
            <v>3772859034.20508</v>
          </cell>
          <cell r="AT162">
            <v>3709636030.66578</v>
          </cell>
          <cell r="AU162">
            <v>4018365747.00972</v>
          </cell>
          <cell r="AV162">
            <v>4946296599.08467</v>
          </cell>
          <cell r="AW162">
            <v>5682784471.69722</v>
          </cell>
          <cell r="AX162">
            <v>6258602872.67898</v>
          </cell>
          <cell r="AY162">
            <v>6861226971.55617</v>
          </cell>
          <cell r="AZ162">
            <v>8336474973.72949</v>
          </cell>
          <cell r="BA162">
            <v>9909552434.51136</v>
          </cell>
          <cell r="BB162">
            <v>9401736825.42688</v>
          </cell>
          <cell r="BC162">
            <v>9407170321.37752</v>
          </cell>
          <cell r="BD162">
            <v>10494626767.6445</v>
          </cell>
          <cell r="BE162">
            <v>9745261300.57788</v>
          </cell>
          <cell r="BF162">
            <v>10817702346.0674</v>
          </cell>
          <cell r="BG162">
            <v>11362265252.778</v>
          </cell>
          <cell r="BH162">
            <v>10064519962.5655</v>
          </cell>
          <cell r="BI162">
            <v>10672467073.2873</v>
          </cell>
          <cell r="BJ162">
            <v>11307067069.6658</v>
          </cell>
          <cell r="BK162">
            <v>12683068114.2388</v>
          </cell>
          <cell r="BL162">
            <v>12606338448.547</v>
          </cell>
          <cell r="BM162">
            <v>12361036913.8409</v>
          </cell>
          <cell r="BN162">
            <v>14000283827.0154</v>
          </cell>
          <cell r="BO162">
            <v>13711469681.1535</v>
          </cell>
        </row>
        <row r="163">
          <cell r="B163" t="str">
            <v>MLI</v>
          </cell>
          <cell r="C163" t="str">
            <v>GDP (current US$)</v>
          </cell>
          <cell r="D163" t="str">
            <v>NY.GDP.MKTP.CD</v>
          </cell>
        </row>
        <row r="163">
          <cell r="L163">
            <v>275494477.586098</v>
          </cell>
          <cell r="M163">
            <v>343771972.993855</v>
          </cell>
          <cell r="N163">
            <v>339913867.092785</v>
          </cell>
          <cell r="O163">
            <v>359772315.102198</v>
          </cell>
          <cell r="P163">
            <v>395218628.920694</v>
          </cell>
          <cell r="Q163">
            <v>486617280.255549</v>
          </cell>
          <cell r="R163">
            <v>563683703.304705</v>
          </cell>
          <cell r="S163">
            <v>538747339.956033</v>
          </cell>
          <cell r="T163">
            <v>830710615.179954</v>
          </cell>
          <cell r="U163">
            <v>939228017.24779</v>
          </cell>
          <cell r="V163">
            <v>1049838548.10919</v>
          </cell>
          <cell r="W163">
            <v>1222702572.84699</v>
          </cell>
          <cell r="X163">
            <v>1595422955.64433</v>
          </cell>
          <cell r="Y163">
            <v>1759691186.39993</v>
          </cell>
          <cell r="Z163">
            <v>1538972424.36635</v>
          </cell>
          <cell r="AA163">
            <v>1333754224.99949</v>
          </cell>
          <cell r="AB163">
            <v>1297765325.90273</v>
          </cell>
          <cell r="AC163">
            <v>1232932104.07276</v>
          </cell>
          <cell r="AD163">
            <v>1392196047.99695</v>
          </cell>
          <cell r="AE163">
            <v>1852163453.15326</v>
          </cell>
          <cell r="AF163">
            <v>2090629986.97643</v>
          </cell>
          <cell r="AG163">
            <v>2169040603.19394</v>
          </cell>
          <cell r="AH163">
            <v>2181821909.27892</v>
          </cell>
          <cell r="AI163">
            <v>2681912148.69842</v>
          </cell>
          <cell r="AJ163">
            <v>2724131458.26216</v>
          </cell>
          <cell r="AK163">
            <v>2830673378.13006</v>
          </cell>
          <cell r="AL163">
            <v>2818281085.08646</v>
          </cell>
          <cell r="AM163">
            <v>2081846497.74648</v>
          </cell>
          <cell r="AN163">
            <v>2706425157.39397</v>
          </cell>
          <cell r="AO163">
            <v>2780422049.21204</v>
          </cell>
          <cell r="AP163">
            <v>2697105823.4661</v>
          </cell>
          <cell r="AQ163">
            <v>2920358710.50646</v>
          </cell>
          <cell r="AR163">
            <v>3440724709.59258</v>
          </cell>
          <cell r="AS163">
            <v>2961484953.86444</v>
          </cell>
          <cell r="AT163">
            <v>3468337942.32063</v>
          </cell>
          <cell r="AU163">
            <v>3908121307.01957</v>
          </cell>
          <cell r="AV163">
            <v>4714071979.68835</v>
          </cell>
          <cell r="AW163">
            <v>5454249125.72966</v>
          </cell>
          <cell r="AX163">
            <v>6247515888.14533</v>
          </cell>
          <cell r="AY163">
            <v>6905934217.90901</v>
          </cell>
          <cell r="AZ163">
            <v>8156468826.12645</v>
          </cell>
          <cell r="BA163">
            <v>9838403100.50554</v>
          </cell>
          <cell r="BB163">
            <v>10231962390.2119</v>
          </cell>
          <cell r="BC163">
            <v>10689168016.2613</v>
          </cell>
          <cell r="BD163">
            <v>12995112690.2596</v>
          </cell>
          <cell r="BE163">
            <v>12442035339.1049</v>
          </cell>
          <cell r="BF163">
            <v>13242690786.0938</v>
          </cell>
          <cell r="BG163">
            <v>14364937124.0727</v>
          </cell>
          <cell r="BH163">
            <v>13104764378.326</v>
          </cell>
          <cell r="BI163">
            <v>14026048335.7047</v>
          </cell>
          <cell r="BJ163">
            <v>15365713048.1993</v>
          </cell>
          <cell r="BK163">
            <v>17070867589.9055</v>
          </cell>
          <cell r="BL163">
            <v>17280250810.0321</v>
          </cell>
          <cell r="BM163">
            <v>17465392764.3706</v>
          </cell>
          <cell r="BN163">
            <v>19309463508.0377</v>
          </cell>
          <cell r="BO163">
            <v>18780322203.7584</v>
          </cell>
        </row>
        <row r="164">
          <cell r="B164" t="str">
            <v>MLT</v>
          </cell>
          <cell r="C164" t="str">
            <v>GDP (current US$)</v>
          </cell>
          <cell r="D164" t="str">
            <v>NY.GDP.MKTP.CD</v>
          </cell>
        </row>
        <row r="164">
          <cell r="O164">
            <v>250721821.553678</v>
          </cell>
          <cell r="P164">
            <v>264579879.784878</v>
          </cell>
          <cell r="Q164">
            <v>295118249.324933</v>
          </cell>
          <cell r="R164">
            <v>345602025.375393</v>
          </cell>
          <cell r="S164">
            <v>376094108.475331</v>
          </cell>
          <cell r="T164">
            <v>474620439.58496</v>
          </cell>
          <cell r="U164">
            <v>527936988.791275</v>
          </cell>
          <cell r="V164">
            <v>625573345.532174</v>
          </cell>
          <cell r="W164">
            <v>793675169.878579</v>
          </cell>
          <cell r="X164">
            <v>1001300838.32335</v>
          </cell>
          <cell r="Y164">
            <v>1250242107.87969</v>
          </cell>
          <cell r="Z164">
            <v>1243469360.56838</v>
          </cell>
          <cell r="AA164">
            <v>1234518125</v>
          </cell>
          <cell r="AB164">
            <v>1165771369.00625</v>
          </cell>
          <cell r="AC164">
            <v>1101828568.76804</v>
          </cell>
          <cell r="AD164">
            <v>1117835285.50512</v>
          </cell>
          <cell r="AE164">
            <v>1435079200.34957</v>
          </cell>
          <cell r="AF164">
            <v>1751247763.41948</v>
          </cell>
          <cell r="AG164">
            <v>2019474244.19359</v>
          </cell>
          <cell r="AH164">
            <v>2118574772.11136</v>
          </cell>
          <cell r="AI164">
            <v>2547163582.33149</v>
          </cell>
          <cell r="AJ164">
            <v>2750041434.26295</v>
          </cell>
          <cell r="AK164">
            <v>3021910216.71827</v>
          </cell>
          <cell r="AL164">
            <v>2709178326.78271</v>
          </cell>
          <cell r="AM164">
            <v>2998570146.54095</v>
          </cell>
          <cell r="AN164">
            <v>3720400048.63813</v>
          </cell>
          <cell r="AO164">
            <v>3822882324.91663</v>
          </cell>
          <cell r="AP164">
            <v>3793418974.53009</v>
          </cell>
          <cell r="AQ164">
            <v>4010571333.84904</v>
          </cell>
          <cell r="AR164">
            <v>4121350624.19285</v>
          </cell>
          <cell r="AS164">
            <v>4069515556.78692</v>
          </cell>
          <cell r="AT164">
            <v>4088368961.75836</v>
          </cell>
          <cell r="AU164">
            <v>4470446352.32569</v>
          </cell>
          <cell r="AV164">
            <v>5448415539.81248</v>
          </cell>
          <cell r="AW164">
            <v>6098092511.83004</v>
          </cell>
          <cell r="AX164">
            <v>6416184235.8384</v>
          </cell>
          <cell r="AY164">
            <v>6778324087.13818</v>
          </cell>
          <cell r="AZ164">
            <v>7925371458.80527</v>
          </cell>
          <cell r="BA164">
            <v>9090406749.5267</v>
          </cell>
          <cell r="BB164">
            <v>8696366868.92276</v>
          </cell>
          <cell r="BC164">
            <v>9035824366.00804</v>
          </cell>
          <cell r="BD164">
            <v>9638728635.0143</v>
          </cell>
          <cell r="BE164">
            <v>9461776291.79913</v>
          </cell>
          <cell r="BF164">
            <v>10551030596.7558</v>
          </cell>
          <cell r="BG164">
            <v>11625848974.8051</v>
          </cell>
          <cell r="BH164">
            <v>11091483659.6156</v>
          </cell>
          <cell r="BI164">
            <v>11668015565.8082</v>
          </cell>
          <cell r="BJ164">
            <v>13484541925.7714</v>
          </cell>
          <cell r="BK164">
            <v>15404393365.2073</v>
          </cell>
          <cell r="BL164">
            <v>16004563885.7539</v>
          </cell>
          <cell r="BM164">
            <v>15249999048.0297</v>
          </cell>
          <cell r="BN164">
            <v>18123718946.6006</v>
          </cell>
          <cell r="BO164">
            <v>18357069272.7682</v>
          </cell>
        </row>
        <row r="165">
          <cell r="B165" t="str">
            <v>MMR</v>
          </cell>
          <cell r="C165" t="str">
            <v>GDP (current US$)</v>
          </cell>
          <cell r="D165" t="str">
            <v>NY.GDP.MKTP.CD</v>
          </cell>
          <cell r="E165">
            <v>545098447.640862</v>
          </cell>
          <cell r="F165">
            <v>605581577.287066</v>
          </cell>
          <cell r="G165">
            <v>634528872.02036</v>
          </cell>
          <cell r="H165">
            <v>598998418.724583</v>
          </cell>
          <cell r="I165">
            <v>411419905.846621</v>
          </cell>
          <cell r="J165">
            <v>367053117.224523</v>
          </cell>
          <cell r="K165">
            <v>293103478.548483</v>
          </cell>
          <cell r="L165">
            <v>420359035.897436</v>
          </cell>
          <cell r="M165">
            <v>559956130.283622</v>
          </cell>
          <cell r="N165">
            <v>571854214.589142</v>
          </cell>
          <cell r="O165">
            <v>563555630.769545</v>
          </cell>
          <cell r="P165">
            <v>587448405.488773</v>
          </cell>
          <cell r="Q165">
            <v>662213082.741535</v>
          </cell>
          <cell r="R165">
            <v>719754655.358964</v>
          </cell>
          <cell r="S165">
            <v>1225589878.06809</v>
          </cell>
          <cell r="T165">
            <v>1061107353.67232</v>
          </cell>
          <cell r="U165">
            <v>1204699849.12592</v>
          </cell>
          <cell r="V165">
            <v>873579931.929901</v>
          </cell>
          <cell r="W165">
            <v>935408774.951918</v>
          </cell>
          <cell r="X165">
            <v>952265043.438383</v>
          </cell>
          <cell r="Y165">
            <v>1038225167.05882</v>
          </cell>
          <cell r="Z165">
            <v>1111000765.28987</v>
          </cell>
          <cell r="AA165">
            <v>1481165467.83214</v>
          </cell>
          <cell r="AB165">
            <v>1381573615.2513</v>
          </cell>
          <cell r="AC165">
            <v>1304063253.04136</v>
          </cell>
          <cell r="AD165">
            <v>1478908173.26796</v>
          </cell>
          <cell r="AE165">
            <v>1582873750.32068</v>
          </cell>
          <cell r="AF165">
            <v>1562448076.65689</v>
          </cell>
          <cell r="AG165">
            <v>1541088312.25453</v>
          </cell>
          <cell r="AH165">
            <v>2013448228.72975</v>
          </cell>
          <cell r="AI165">
            <v>2115193513.29556</v>
          </cell>
          <cell r="AJ165">
            <v>2069832686.98061</v>
          </cell>
          <cell r="AK165">
            <v>2411552288.76212</v>
          </cell>
          <cell r="AL165">
            <v>3163020034.63637</v>
          </cell>
          <cell r="AM165">
            <v>4432257173.6492</v>
          </cell>
          <cell r="AN165">
            <v>5289174942.53404</v>
          </cell>
          <cell r="AO165">
            <v>6123556716.81329</v>
          </cell>
          <cell r="AP165">
            <v>4722288495.66085</v>
          </cell>
          <cell r="AQ165">
            <v>6459461639.30243</v>
          </cell>
          <cell r="AR165">
            <v>8486832800.88498</v>
          </cell>
          <cell r="AS165">
            <v>8905066163.58643</v>
          </cell>
          <cell r="AT165">
            <v>6477790688.22844</v>
          </cell>
          <cell r="AU165">
            <v>6777632512.0781</v>
          </cell>
          <cell r="AV165">
            <v>10467109977.6717</v>
          </cell>
          <cell r="AW165">
            <v>10567354056.4049</v>
          </cell>
          <cell r="AX165">
            <v>11986972418.5103</v>
          </cell>
          <cell r="AY165">
            <v>14502553709.8303</v>
          </cell>
          <cell r="AZ165">
            <v>20182477480.5512</v>
          </cell>
          <cell r="BA165">
            <v>31862554101.9378</v>
          </cell>
          <cell r="BB165">
            <v>36906181380.8127</v>
          </cell>
          <cell r="BC165">
            <v>49540813342.4834</v>
          </cell>
          <cell r="BD165">
            <v>59977326085.9908</v>
          </cell>
          <cell r="BE165">
            <v>59937796648.2158</v>
          </cell>
          <cell r="BF165">
            <v>60269732854.827</v>
          </cell>
          <cell r="BG165">
            <v>65531374199.6663</v>
          </cell>
          <cell r="BH165">
            <v>59607290407.6191</v>
          </cell>
          <cell r="BI165">
            <v>63298361996.2153</v>
          </cell>
          <cell r="BJ165">
            <v>66053040483.0016</v>
          </cell>
          <cell r="BK165">
            <v>67860515989.517</v>
          </cell>
          <cell r="BL165">
            <v>75065106227.6892</v>
          </cell>
          <cell r="BM165">
            <v>79006113643.1906</v>
          </cell>
          <cell r="BN165">
            <v>66345291160.1683</v>
          </cell>
          <cell r="BO165">
            <v>62253049891.6449</v>
          </cell>
        </row>
        <row r="166">
          <cell r="B166" t="str">
            <v>MNA</v>
          </cell>
          <cell r="C166" t="str">
            <v>GDP (current US$)</v>
          </cell>
          <cell r="D166" t="str">
            <v>NY.GDP.MKTP.CD</v>
          </cell>
        </row>
        <row r="166">
          <cell r="F166">
            <v>16859956000.5772</v>
          </cell>
          <cell r="G166">
            <v>17721013430.6976</v>
          </cell>
          <cell r="H166">
            <v>20017082638.0593</v>
          </cell>
          <cell r="I166">
            <v>22275305018.2147</v>
          </cell>
          <cell r="J166">
            <v>24847602751.2157</v>
          </cell>
          <cell r="K166">
            <v>26305840617.0365</v>
          </cell>
          <cell r="L166">
            <v>28630544838.9799</v>
          </cell>
          <cell r="M166">
            <v>32496383972.0194</v>
          </cell>
          <cell r="N166">
            <v>36404628647.1212</v>
          </cell>
          <cell r="O166">
            <v>40616151582.5912</v>
          </cell>
          <cell r="P166">
            <v>46629419112.3004</v>
          </cell>
          <cell r="Q166">
            <v>55719939191.2326</v>
          </cell>
          <cell r="R166">
            <v>74036325634.5157</v>
          </cell>
          <cell r="S166">
            <v>114764959393.677</v>
          </cell>
          <cell r="T166">
            <v>130815997907.469</v>
          </cell>
          <cell r="U166">
            <v>162082404645.748</v>
          </cell>
          <cell r="V166">
            <v>187307614841.159</v>
          </cell>
          <cell r="W166">
            <v>199470627871.188</v>
          </cell>
          <cell r="X166">
            <v>250478169534.336</v>
          </cell>
          <cell r="Y166">
            <v>304410546301.9</v>
          </cell>
          <cell r="Z166">
            <v>292160808820.657</v>
          </cell>
          <cell r="AA166">
            <v>327203301153.225</v>
          </cell>
          <cell r="AB166">
            <v>363200737973.845</v>
          </cell>
          <cell r="AC166">
            <v>378202585948.202</v>
          </cell>
          <cell r="AD166">
            <v>408729430738.291</v>
          </cell>
          <cell r="AE166">
            <v>440997031586.94</v>
          </cell>
          <cell r="AF166">
            <v>380589506756.096</v>
          </cell>
          <cell r="AG166">
            <v>362853528586.279</v>
          </cell>
          <cell r="AH166">
            <v>362861531928.545</v>
          </cell>
          <cell r="AI166">
            <v>504675545300.179</v>
          </cell>
          <cell r="AJ166">
            <v>256748084020.333</v>
          </cell>
          <cell r="AK166">
            <v>280535150234.939</v>
          </cell>
          <cell r="AL166">
            <v>290355959192.114</v>
          </cell>
          <cell r="AM166">
            <v>307433748179.398</v>
          </cell>
          <cell r="AN166">
            <v>340259302406.652</v>
          </cell>
          <cell r="AO166">
            <v>380849300431.517</v>
          </cell>
          <cell r="AP166">
            <v>400496877681.085</v>
          </cell>
          <cell r="AQ166">
            <v>410727251056.215</v>
          </cell>
          <cell r="AR166">
            <v>449128387154.882</v>
          </cell>
          <cell r="AS166">
            <v>474549193839.263</v>
          </cell>
          <cell r="AT166">
            <v>480454322805.497</v>
          </cell>
          <cell r="AU166">
            <v>463162700952.368</v>
          </cell>
          <cell r="AV166">
            <v>509460205617.962</v>
          </cell>
          <cell r="AW166">
            <v>604588881725.056</v>
          </cell>
          <cell r="AX166">
            <v>707135263713.176</v>
          </cell>
          <cell r="AY166">
            <v>828322826165.268</v>
          </cell>
          <cell r="AZ166">
            <v>1016252730742.9</v>
          </cell>
          <cell r="BA166">
            <v>1260101657447.26</v>
          </cell>
          <cell r="BB166">
            <v>1221252441475.68</v>
          </cell>
          <cell r="BC166">
            <v>1413230709820.25</v>
          </cell>
          <cell r="BD166">
            <v>1654719982162.47</v>
          </cell>
          <cell r="BE166">
            <v>1782893176788.21</v>
          </cell>
          <cell r="BF166">
            <v>1643993969590.37</v>
          </cell>
          <cell r="BG166">
            <v>1625989413800.06</v>
          </cell>
          <cell r="BH166">
            <v>1460582775148.29</v>
          </cell>
          <cell r="BI166">
            <v>1496714718329.85</v>
          </cell>
          <cell r="BJ166">
            <v>1496691802249.52</v>
          </cell>
          <cell r="BK166">
            <v>1421482666869.71</v>
          </cell>
          <cell r="BL166">
            <v>1433133665481.6</v>
          </cell>
          <cell r="BM166">
            <v>1324364502715.09</v>
          </cell>
          <cell r="BN166">
            <v>1535302141067.38</v>
          </cell>
          <cell r="BO166">
            <v>1760103359907.54</v>
          </cell>
        </row>
        <row r="167">
          <cell r="B167" t="str">
            <v>MNE</v>
          </cell>
          <cell r="C167" t="str">
            <v>GDP (current US$)</v>
          </cell>
          <cell r="D167" t="str">
            <v>NY.GDP.MKTP.CD</v>
          </cell>
        </row>
        <row r="167">
          <cell r="AQ167">
            <v>854261160.714286</v>
          </cell>
          <cell r="AR167">
            <v>828950327.353261</v>
          </cell>
          <cell r="AS167">
            <v>984293043.811565</v>
          </cell>
          <cell r="AT167">
            <v>1159869245.92513</v>
          </cell>
          <cell r="AU167">
            <v>1284685050.52413</v>
          </cell>
          <cell r="AV167">
            <v>1707710053.14938</v>
          </cell>
          <cell r="AW167">
            <v>2073234417.68066</v>
          </cell>
          <cell r="AX167">
            <v>2257174480.78597</v>
          </cell>
          <cell r="AY167">
            <v>2721903148.91482</v>
          </cell>
          <cell r="AZ167">
            <v>3680711743.77224</v>
          </cell>
          <cell r="BA167">
            <v>4545674527.61096</v>
          </cell>
          <cell r="BB167">
            <v>4159330369.5471</v>
          </cell>
          <cell r="BC167">
            <v>4142983843.4912</v>
          </cell>
          <cell r="BD167">
            <v>4544428421.49513</v>
          </cell>
          <cell r="BE167">
            <v>4087526241.81268</v>
          </cell>
          <cell r="BF167">
            <v>4465772400.37453</v>
          </cell>
          <cell r="BG167">
            <v>4593853290.963</v>
          </cell>
          <cell r="BH167">
            <v>4054730077.57718</v>
          </cell>
          <cell r="BI167">
            <v>4376930578.32395</v>
          </cell>
          <cell r="BJ167">
            <v>4856599480.79882</v>
          </cell>
          <cell r="BK167">
            <v>5506942238.35668</v>
          </cell>
          <cell r="BL167">
            <v>5542054181.12616</v>
          </cell>
          <cell r="BM167">
            <v>4769996866.00758</v>
          </cell>
          <cell r="BN167">
            <v>5861427505.12493</v>
          </cell>
          <cell r="BO167">
            <v>6229801580.79157</v>
          </cell>
        </row>
        <row r="168">
          <cell r="B168" t="str">
            <v>MNG</v>
          </cell>
          <cell r="C168" t="str">
            <v>GDP (current US$)</v>
          </cell>
          <cell r="D168" t="str">
            <v>NY.GDP.MKTP.CD</v>
          </cell>
        </row>
        <row r="168">
          <cell r="Z168">
            <v>2310099100</v>
          </cell>
          <cell r="AA168">
            <v>2552401933.33333</v>
          </cell>
          <cell r="AB168">
            <v>2725736633.33333</v>
          </cell>
          <cell r="AC168">
            <v>2098734600</v>
          </cell>
          <cell r="AD168">
            <v>2186505475</v>
          </cell>
          <cell r="AE168">
            <v>2896178866.66667</v>
          </cell>
          <cell r="AF168">
            <v>3020611600</v>
          </cell>
          <cell r="AG168">
            <v>3204461566.66667</v>
          </cell>
          <cell r="AH168">
            <v>3576966800</v>
          </cell>
          <cell r="AI168">
            <v>2560785660</v>
          </cell>
          <cell r="AJ168">
            <v>2379018326.31579</v>
          </cell>
          <cell r="AK168">
            <v>1317611863.84977</v>
          </cell>
          <cell r="AL168">
            <v>768401634.154573</v>
          </cell>
          <cell r="AM168">
            <v>925817092.217484</v>
          </cell>
          <cell r="AN168">
            <v>1452165005.2384</v>
          </cell>
          <cell r="AO168">
            <v>1345719472.35883</v>
          </cell>
          <cell r="AP168">
            <v>1180934202.83801</v>
          </cell>
          <cell r="AQ168">
            <v>1124440204.84738</v>
          </cell>
          <cell r="AR168">
            <v>1057408588.68269</v>
          </cell>
          <cell r="AS168">
            <v>1136896123.61298</v>
          </cell>
          <cell r="AT168">
            <v>1267997934.3125</v>
          </cell>
          <cell r="AU168">
            <v>1396555719.97409</v>
          </cell>
          <cell r="AV168">
            <v>1595297355.78349</v>
          </cell>
          <cell r="AW168">
            <v>1992066808.09598</v>
          </cell>
          <cell r="AX168">
            <v>2523471601.10421</v>
          </cell>
          <cell r="AY168">
            <v>3414055661.61598</v>
          </cell>
          <cell r="AZ168">
            <v>4234999703.90059</v>
          </cell>
          <cell r="BA168">
            <v>5623216608.04288</v>
          </cell>
          <cell r="BB168">
            <v>4583850367.88972</v>
          </cell>
          <cell r="BC168">
            <v>7189481998.90094</v>
          </cell>
          <cell r="BD168">
            <v>10409797377.8571</v>
          </cell>
          <cell r="BE168">
            <v>12292770631.565</v>
          </cell>
          <cell r="BF168">
            <v>12582122604.2577</v>
          </cell>
          <cell r="BG168">
            <v>12226514668.0622</v>
          </cell>
          <cell r="BH168">
            <v>11619892590.6941</v>
          </cell>
          <cell r="BI168">
            <v>11181350649.3573</v>
          </cell>
          <cell r="BJ168">
            <v>11480847740.736</v>
          </cell>
          <cell r="BK168">
            <v>13178094720.4986</v>
          </cell>
          <cell r="BL168">
            <v>14206359017.5143</v>
          </cell>
          <cell r="BM168">
            <v>13312981429.0891</v>
          </cell>
          <cell r="BN168">
            <v>15286441737.6686</v>
          </cell>
          <cell r="BO168">
            <v>17146471713.748</v>
          </cell>
        </row>
        <row r="169">
          <cell r="B169" t="str">
            <v>MNP</v>
          </cell>
          <cell r="C169" t="str">
            <v>GDP (current US$)</v>
          </cell>
          <cell r="D169" t="str">
            <v>NY.GDP.MKTP.CD</v>
          </cell>
        </row>
        <row r="169">
          <cell r="AU169">
            <v>1284000000</v>
          </cell>
          <cell r="AV169">
            <v>1239000000</v>
          </cell>
          <cell r="AW169">
            <v>1210000000</v>
          </cell>
          <cell r="AX169">
            <v>1061000000</v>
          </cell>
          <cell r="AY169">
            <v>990000000</v>
          </cell>
          <cell r="AZ169">
            <v>938000000</v>
          </cell>
          <cell r="BA169">
            <v>939000000</v>
          </cell>
          <cell r="BB169">
            <v>795000000</v>
          </cell>
          <cell r="BC169">
            <v>799000000</v>
          </cell>
          <cell r="BD169">
            <v>729000000</v>
          </cell>
          <cell r="BE169">
            <v>746000000</v>
          </cell>
          <cell r="BF169">
            <v>772000000</v>
          </cell>
          <cell r="BG169">
            <v>832000000</v>
          </cell>
          <cell r="BH169">
            <v>910000000</v>
          </cell>
          <cell r="BI169">
            <v>1230000000</v>
          </cell>
          <cell r="BJ169">
            <v>1560000000</v>
          </cell>
          <cell r="BK169">
            <v>1301000000</v>
          </cell>
          <cell r="BL169">
            <v>1181000000</v>
          </cell>
          <cell r="BM169">
            <v>858000000</v>
          </cell>
        </row>
        <row r="170">
          <cell r="B170" t="str">
            <v>MOZ</v>
          </cell>
          <cell r="C170" t="str">
            <v>GDP (current US$)</v>
          </cell>
          <cell r="D170" t="str">
            <v>NY.GDP.MKTP.CD</v>
          </cell>
        </row>
        <row r="170">
          <cell r="AJ170">
            <v>3854856434.58062</v>
          </cell>
          <cell r="AK170">
            <v>2798696511.18156</v>
          </cell>
          <cell r="AL170">
            <v>2883161897.42651</v>
          </cell>
          <cell r="AM170">
            <v>2958108170.32061</v>
          </cell>
          <cell r="AN170">
            <v>3061646173.73938</v>
          </cell>
          <cell r="AO170">
            <v>4030146134.5706</v>
          </cell>
          <cell r="AP170">
            <v>4873663774.93019</v>
          </cell>
          <cell r="AQ170">
            <v>5551118148.73836</v>
          </cell>
          <cell r="AR170">
            <v>6285219691.22462</v>
          </cell>
          <cell r="AS170">
            <v>5930685214.61595</v>
          </cell>
          <cell r="AT170">
            <v>5650154067.10346</v>
          </cell>
          <cell r="AU170">
            <v>5950769426.60213</v>
          </cell>
          <cell r="AV170">
            <v>6583526860.58062</v>
          </cell>
          <cell r="AW170">
            <v>7937255565.35765</v>
          </cell>
          <cell r="AX170">
            <v>8868504899.94673</v>
          </cell>
          <cell r="AY170">
            <v>9509835536.93373</v>
          </cell>
          <cell r="AZ170">
            <v>10811456005.9405</v>
          </cell>
          <cell r="BA170">
            <v>12920340964.6544</v>
          </cell>
          <cell r="BB170">
            <v>12263894790.0125</v>
          </cell>
          <cell r="BC170">
            <v>11411894723.864</v>
          </cell>
          <cell r="BD170">
            <v>14619279988.716</v>
          </cell>
          <cell r="BE170">
            <v>16688114144.0745</v>
          </cell>
          <cell r="BF170">
            <v>17198073057.1981</v>
          </cell>
          <cell r="BG170">
            <v>17978246586.0662</v>
          </cell>
          <cell r="BH170">
            <v>16208985769.615</v>
          </cell>
          <cell r="BI170">
            <v>12069051237.1711</v>
          </cell>
          <cell r="BJ170">
            <v>13264640645.7768</v>
          </cell>
          <cell r="BK170">
            <v>15017359042.4464</v>
          </cell>
          <cell r="BL170">
            <v>15512758964.5779</v>
          </cell>
          <cell r="BM170">
            <v>14235420174.1813</v>
          </cell>
          <cell r="BN170">
            <v>16168055475.085</v>
          </cell>
          <cell r="BO170">
            <v>18406835494.9468</v>
          </cell>
        </row>
        <row r="171">
          <cell r="B171" t="str">
            <v>MRT</v>
          </cell>
          <cell r="C171" t="str">
            <v>GDP (current US$)</v>
          </cell>
          <cell r="D171" t="str">
            <v>NY.GDP.MKTP.CD</v>
          </cell>
        </row>
        <row r="171">
          <cell r="F171">
            <v>159213430.245265</v>
          </cell>
          <cell r="G171">
            <v>164271557.562086</v>
          </cell>
          <cell r="H171">
            <v>168186297.204107</v>
          </cell>
          <cell r="I171">
            <v>224495743.784017</v>
          </cell>
          <cell r="J171">
            <v>255340475.018083</v>
          </cell>
          <cell r="K171">
            <v>266533605.165576</v>
          </cell>
          <cell r="L171">
            <v>282615310.216284</v>
          </cell>
          <cell r="M171">
            <v>311395937.241935</v>
          </cell>
          <cell r="N171">
            <v>295062308.493948</v>
          </cell>
          <cell r="O171">
            <v>309405316.058687</v>
          </cell>
          <cell r="P171">
            <v>335568907.088021</v>
          </cell>
          <cell r="Q171">
            <v>391669449.251139</v>
          </cell>
          <cell r="R171">
            <v>493237876.295464</v>
          </cell>
          <cell r="S171">
            <v>613010552.478717</v>
          </cell>
          <cell r="T171">
            <v>703377837.452223</v>
          </cell>
          <cell r="U171">
            <v>775045516.850002</v>
          </cell>
          <cell r="V171">
            <v>799030017.145209</v>
          </cell>
          <cell r="W171">
            <v>804629876.761441</v>
          </cell>
          <cell r="X171">
            <v>951900945.208912</v>
          </cell>
          <cell r="Y171">
            <v>1047925105.58853</v>
          </cell>
          <cell r="Z171">
            <v>1105494681.67335</v>
          </cell>
          <cell r="AA171">
            <v>1108776652.78389</v>
          </cell>
          <cell r="AB171">
            <v>1165171263.38241</v>
          </cell>
          <cell r="AC171">
            <v>1074373230.28438</v>
          </cell>
          <cell r="AD171">
            <v>1009723326.31511</v>
          </cell>
          <cell r="AE171">
            <v>1186628778.51429</v>
          </cell>
          <cell r="AF171">
            <v>1344664724.66283</v>
          </cell>
          <cell r="AG171">
            <v>1414951290.06682</v>
          </cell>
          <cell r="AH171">
            <v>1450647019.18099</v>
          </cell>
          <cell r="AI171">
            <v>1506914407.82047</v>
          </cell>
          <cell r="AJ171">
            <v>2133692696.74857</v>
          </cell>
          <cell r="AK171">
            <v>2164298425.48412</v>
          </cell>
          <cell r="AL171">
            <v>1847353211.3475</v>
          </cell>
          <cell r="AM171">
            <v>1944876755.00708</v>
          </cell>
          <cell r="AN171">
            <v>2091726101.43014</v>
          </cell>
          <cell r="AO171">
            <v>2132087009.28942</v>
          </cell>
          <cell r="AP171">
            <v>2071996564.05296</v>
          </cell>
          <cell r="AQ171">
            <v>2032347664.94993</v>
          </cell>
          <cell r="AR171">
            <v>1985922775.53351</v>
          </cell>
          <cell r="AS171">
            <v>1779520886.47015</v>
          </cell>
          <cell r="AT171">
            <v>1746063557.61355</v>
          </cell>
          <cell r="AU171">
            <v>1777057481.26043</v>
          </cell>
          <cell r="AV171">
            <v>2051147606.73687</v>
          </cell>
          <cell r="AW171">
            <v>2362501023.24249</v>
          </cell>
          <cell r="AX171">
            <v>2936019525.60241</v>
          </cell>
          <cell r="AY171">
            <v>3919577285.92703</v>
          </cell>
          <cell r="AZ171">
            <v>4346212355.02975</v>
          </cell>
          <cell r="BA171">
            <v>5206437193.80413</v>
          </cell>
          <cell r="BB171">
            <v>4714595547.75102</v>
          </cell>
          <cell r="BC171">
            <v>5628878797.98257</v>
          </cell>
          <cell r="BD171">
            <v>6764627745.9033</v>
          </cell>
          <cell r="BE171">
            <v>6728208836.22143</v>
          </cell>
          <cell r="BF171">
            <v>7223071096.85652</v>
          </cell>
          <cell r="BG171">
            <v>6592537781.81518</v>
          </cell>
          <cell r="BH171">
            <v>6166863896.68677</v>
          </cell>
          <cell r="BI171">
            <v>6398747592.13185</v>
          </cell>
          <cell r="BJ171">
            <v>6800135898.28827</v>
          </cell>
          <cell r="BK171">
            <v>7473550557.07378</v>
          </cell>
          <cell r="BL171">
            <v>7894764885.82312</v>
          </cell>
          <cell r="BM171">
            <v>8260752385.23089</v>
          </cell>
          <cell r="BN171">
            <v>9222536364.01272</v>
          </cell>
          <cell r="BO171">
            <v>9744039514.55646</v>
          </cell>
        </row>
        <row r="172">
          <cell r="B172" t="str">
            <v>MUS</v>
          </cell>
          <cell r="C172" t="str">
            <v>GDP (current US$)</v>
          </cell>
          <cell r="D172" t="str">
            <v>NY.GDP.MKTP.CD</v>
          </cell>
          <cell r="E172">
            <v>162089563.923802</v>
          </cell>
          <cell r="F172">
            <v>191757729.413883</v>
          </cell>
          <cell r="G172">
            <v>197738207.757971</v>
          </cell>
          <cell r="H172">
            <v>253839557.945536</v>
          </cell>
          <cell r="I172">
            <v>218914569.098944</v>
          </cell>
          <cell r="J172">
            <v>230024160.568336</v>
          </cell>
          <cell r="K172">
            <v>227534083.479258</v>
          </cell>
          <cell r="L172">
            <v>238439290.89781</v>
          </cell>
          <cell r="M172">
            <v>206576630.612973</v>
          </cell>
          <cell r="N172">
            <v>221553612.918582</v>
          </cell>
          <cell r="O172">
            <v>224125805.008833</v>
          </cell>
          <cell r="P172">
            <v>251437337.909391</v>
          </cell>
          <cell r="Q172">
            <v>318664899.730504</v>
          </cell>
          <cell r="R172">
            <v>404285775.128481</v>
          </cell>
          <cell r="S172">
            <v>669894029.572031</v>
          </cell>
          <cell r="T172">
            <v>673311287.08663</v>
          </cell>
          <cell r="U172">
            <v>713510051.5546</v>
          </cell>
          <cell r="V172">
            <v>834722972.194951</v>
          </cell>
          <cell r="W172">
            <v>1029040323.28996</v>
          </cell>
          <cell r="X172">
            <v>1227446632.21032</v>
          </cell>
          <cell r="Y172">
            <v>1147027924.11663</v>
          </cell>
          <cell r="Z172">
            <v>1157769443.60569</v>
          </cell>
          <cell r="AA172">
            <v>1092923635.54405</v>
          </cell>
          <cell r="AB172">
            <v>1104956573.106</v>
          </cell>
          <cell r="AC172">
            <v>1054564759.03947</v>
          </cell>
          <cell r="AD172">
            <v>1090611324.65562</v>
          </cell>
          <cell r="AE172">
            <v>1482601552.39875</v>
          </cell>
          <cell r="AF172">
            <v>1906174437.99062</v>
          </cell>
          <cell r="AG172">
            <v>2163252449.12875</v>
          </cell>
          <cell r="AH172">
            <v>2211312823.20443</v>
          </cell>
          <cell r="AI172">
            <v>2689212760.18185</v>
          </cell>
          <cell r="AJ172">
            <v>2895354736.18332</v>
          </cell>
          <cell r="AK172">
            <v>3267677814.23984</v>
          </cell>
          <cell r="AL172">
            <v>3307302125.87528</v>
          </cell>
          <cell r="AM172">
            <v>3606050873.0139</v>
          </cell>
          <cell r="AN172">
            <v>4094741652.30048</v>
          </cell>
          <cell r="AO172">
            <v>4481489761.54368</v>
          </cell>
          <cell r="AP172">
            <v>4243755307.55239</v>
          </cell>
          <cell r="AQ172">
            <v>4225813976.36359</v>
          </cell>
          <cell r="AR172">
            <v>4402193195.46945</v>
          </cell>
          <cell r="AS172">
            <v>4726108622.47661</v>
          </cell>
          <cell r="AT172">
            <v>4675755867.17657</v>
          </cell>
          <cell r="AU172">
            <v>4906494249.38255</v>
          </cell>
          <cell r="AV172">
            <v>5894873919.74797</v>
          </cell>
          <cell r="AW172">
            <v>6667418752.07307</v>
          </cell>
          <cell r="AX172">
            <v>6576108447.47531</v>
          </cell>
          <cell r="AY172">
            <v>7028810680.89077</v>
          </cell>
          <cell r="AZ172">
            <v>8150150209.22501</v>
          </cell>
          <cell r="BA172">
            <v>9990356673.73497</v>
          </cell>
          <cell r="BB172">
            <v>9128843109.15588</v>
          </cell>
          <cell r="BC172">
            <v>10003670690.3497</v>
          </cell>
          <cell r="BD172">
            <v>11518413429.9684</v>
          </cell>
          <cell r="BE172">
            <v>11668696396.7887</v>
          </cell>
          <cell r="BF172">
            <v>12292974141.4044</v>
          </cell>
          <cell r="BG172">
            <v>13074129952.0532</v>
          </cell>
          <cell r="BH172">
            <v>12007291045.6489</v>
          </cell>
          <cell r="BI172">
            <v>12594155464.4136</v>
          </cell>
          <cell r="BJ172">
            <v>13713506130.6081</v>
          </cell>
          <cell r="BK172">
            <v>14735695930.9727</v>
          </cell>
          <cell r="BL172">
            <v>14436346979.6355</v>
          </cell>
          <cell r="BM172">
            <v>11408106446.3144</v>
          </cell>
          <cell r="BN172">
            <v>11484348766.0434</v>
          </cell>
          <cell r="BO172">
            <v>12927979286.0453</v>
          </cell>
        </row>
        <row r="173">
          <cell r="B173" t="str">
            <v>MWI</v>
          </cell>
          <cell r="C173" t="str">
            <v>GDP (current US$)</v>
          </cell>
          <cell r="D173" t="str">
            <v>NY.GDP.MKTP.CD</v>
          </cell>
        </row>
        <row r="173">
          <cell r="Y173">
            <v>1801156774.70849</v>
          </cell>
          <cell r="Z173">
            <v>1801193909.52395</v>
          </cell>
          <cell r="AA173">
            <v>1717379494.52696</v>
          </cell>
          <cell r="AB173">
            <v>1780148049.67776</v>
          </cell>
          <cell r="AC173">
            <v>1758028656.12382</v>
          </cell>
          <cell r="AD173">
            <v>1646442272.93986</v>
          </cell>
          <cell r="AE173">
            <v>1722586299.36475</v>
          </cell>
          <cell r="AF173">
            <v>1721711808.50763</v>
          </cell>
          <cell r="AG173">
            <v>2008189508.2731</v>
          </cell>
          <cell r="AH173">
            <v>2314205129.49285</v>
          </cell>
          <cell r="AI173">
            <v>2737087861.60887</v>
          </cell>
          <cell r="AJ173">
            <v>3206783830.41779</v>
          </cell>
          <cell r="AK173">
            <v>2618837835.02508</v>
          </cell>
          <cell r="AL173">
            <v>3013392657.99911</v>
          </cell>
          <cell r="AM173">
            <v>1719864761.30628</v>
          </cell>
          <cell r="AN173">
            <v>2033701497.97085</v>
          </cell>
          <cell r="AO173">
            <v>3319573749.6119</v>
          </cell>
          <cell r="AP173">
            <v>3875785863.38323</v>
          </cell>
          <cell r="AQ173">
            <v>2547609590.06984</v>
          </cell>
          <cell r="AR173">
            <v>2584478924.06081</v>
          </cell>
          <cell r="AS173">
            <v>2537307580.32808</v>
          </cell>
          <cell r="AT173">
            <v>2498008664.6691</v>
          </cell>
          <cell r="AU173">
            <v>5087328437.8737</v>
          </cell>
          <cell r="AV173">
            <v>4669789300.35662</v>
          </cell>
          <cell r="AW173">
            <v>5058726350.48896</v>
          </cell>
          <cell r="AX173">
            <v>5320409651.47544</v>
          </cell>
          <cell r="AY173">
            <v>5818279739.14354</v>
          </cell>
          <cell r="AZ173">
            <v>6451210219.11683</v>
          </cell>
          <cell r="BA173">
            <v>7743617352.21427</v>
          </cell>
          <cell r="BB173">
            <v>9009887946.82039</v>
          </cell>
          <cell r="BC173">
            <v>10128323010.6049</v>
          </cell>
          <cell r="BD173">
            <v>11648142958.3651</v>
          </cell>
          <cell r="BE173">
            <v>8773203178.16512</v>
          </cell>
          <cell r="BF173">
            <v>8031571927.62055</v>
          </cell>
          <cell r="BG173">
            <v>8801326169.14547</v>
          </cell>
          <cell r="BH173">
            <v>9219474379.31534</v>
          </cell>
          <cell r="BI173">
            <v>7909868618.46366</v>
          </cell>
          <cell r="BJ173">
            <v>8943543677.18899</v>
          </cell>
          <cell r="BK173">
            <v>9880675785.93057</v>
          </cell>
          <cell r="BL173">
            <v>11077305329.6417</v>
          </cell>
          <cell r="BM173">
            <v>12041250083.8828</v>
          </cell>
          <cell r="BN173">
            <v>12580922008.2096</v>
          </cell>
          <cell r="BO173">
            <v>13129458325.7379</v>
          </cell>
        </row>
        <row r="174">
          <cell r="B174" t="str">
            <v>MYS</v>
          </cell>
          <cell r="C174" t="str">
            <v>GDP (current US$)</v>
          </cell>
          <cell r="D174" t="str">
            <v>NY.GDP.MKTP.CD</v>
          </cell>
          <cell r="E174">
            <v>1916229477.13657</v>
          </cell>
          <cell r="F174">
            <v>1901856122.72231</v>
          </cell>
          <cell r="G174">
            <v>2001489602.18475</v>
          </cell>
          <cell r="H174">
            <v>2510110348.16184</v>
          </cell>
          <cell r="I174">
            <v>2674423922.48842</v>
          </cell>
          <cell r="J174">
            <v>2956337669.29525</v>
          </cell>
          <cell r="K174">
            <v>3143517943.82632</v>
          </cell>
          <cell r="L174">
            <v>3188924677.08953</v>
          </cell>
          <cell r="M174">
            <v>3330371551.21161</v>
          </cell>
          <cell r="N174">
            <v>3664552041.34299</v>
          </cell>
          <cell r="O174">
            <v>3864145667.41365</v>
          </cell>
          <cell r="P174">
            <v>4244395955.78358</v>
          </cell>
          <cell r="Q174">
            <v>5043347250.41815</v>
          </cell>
          <cell r="R174">
            <v>7662902677.9027</v>
          </cell>
          <cell r="S174">
            <v>9496204301.74981</v>
          </cell>
          <cell r="T174">
            <v>9298800799.46702</v>
          </cell>
          <cell r="U174">
            <v>11050234598.6249</v>
          </cell>
          <cell r="V174">
            <v>13139488632.5546</v>
          </cell>
          <cell r="W174">
            <v>16358079862.1096</v>
          </cell>
          <cell r="X174">
            <v>21213264962.0141</v>
          </cell>
          <cell r="Y174">
            <v>24488224677.2105</v>
          </cell>
          <cell r="Z174">
            <v>25004285791.7865</v>
          </cell>
          <cell r="AA174">
            <v>26804493635.3297</v>
          </cell>
          <cell r="AB174">
            <v>30347442110.9316</v>
          </cell>
          <cell r="AC174">
            <v>33942897422.0465</v>
          </cell>
          <cell r="AD174">
            <v>31199633352.9598</v>
          </cell>
          <cell r="AE174">
            <v>27734111399.7525</v>
          </cell>
          <cell r="AF174">
            <v>32181210157.9671</v>
          </cell>
          <cell r="AG174">
            <v>35272109220.1988</v>
          </cell>
          <cell r="AH174">
            <v>38847965292.9185</v>
          </cell>
          <cell r="AI174">
            <v>44024585239.6137</v>
          </cell>
          <cell r="AJ174">
            <v>49143148094.2683</v>
          </cell>
          <cell r="AK174">
            <v>59167550162.956</v>
          </cell>
          <cell r="AL174">
            <v>66894966968.9736</v>
          </cell>
          <cell r="AM174">
            <v>74478356957.7808</v>
          </cell>
          <cell r="AN174">
            <v>88705342902.7113</v>
          </cell>
          <cell r="AO174">
            <v>100855393910.486</v>
          </cell>
          <cell r="AP174">
            <v>100005323301.867</v>
          </cell>
          <cell r="AQ174">
            <v>72167498980.8398</v>
          </cell>
          <cell r="AR174">
            <v>79148421052.6316</v>
          </cell>
          <cell r="AS174">
            <v>93789736842.1053</v>
          </cell>
          <cell r="AT174">
            <v>92783947368.4211</v>
          </cell>
          <cell r="AU174">
            <v>100845526315.789</v>
          </cell>
          <cell r="AV174">
            <v>110202368421.053</v>
          </cell>
          <cell r="AW174">
            <v>124749473684.211</v>
          </cell>
          <cell r="AX174">
            <v>143534405818.501</v>
          </cell>
          <cell r="AY174">
            <v>162692258307.056</v>
          </cell>
          <cell r="AZ174">
            <v>193549569477.733</v>
          </cell>
          <cell r="BA174">
            <v>230811614370.384</v>
          </cell>
          <cell r="BB174">
            <v>202257453036.641</v>
          </cell>
          <cell r="BC174">
            <v>255017638455.59</v>
          </cell>
          <cell r="BD174">
            <v>297951668674.835</v>
          </cell>
          <cell r="BE174">
            <v>314443047642.111</v>
          </cell>
          <cell r="BF174">
            <v>323276235524.415</v>
          </cell>
          <cell r="BG174">
            <v>338066095097.254</v>
          </cell>
          <cell r="BH174">
            <v>301355266964.947</v>
          </cell>
          <cell r="BI174">
            <v>301256033870.334</v>
          </cell>
          <cell r="BJ174">
            <v>319109094160.343</v>
          </cell>
          <cell r="BK174">
            <v>358788845712.53</v>
          </cell>
          <cell r="BL174">
            <v>365177721021.516</v>
          </cell>
          <cell r="BM174">
            <v>337456163961.211</v>
          </cell>
          <cell r="BN174">
            <v>373832428055.449</v>
          </cell>
          <cell r="BO174">
            <v>407027451714.616</v>
          </cell>
        </row>
        <row r="175">
          <cell r="B175" t="str">
            <v>NAC</v>
          </cell>
          <cell r="C175" t="str">
            <v>GDP (current US$)</v>
          </cell>
          <cell r="D175" t="str">
            <v>NY.GDP.MKTP.CD</v>
          </cell>
          <cell r="E175">
            <v>582636821806.436</v>
          </cell>
          <cell r="F175">
            <v>603067753167.857</v>
          </cell>
          <cell r="G175">
            <v>646069775333.238</v>
          </cell>
          <cell r="H175">
            <v>682295256201.73</v>
          </cell>
          <cell r="I175">
            <v>733755851174.76</v>
          </cell>
          <cell r="J175">
            <v>796668611597.774</v>
          </cell>
          <cell r="K175">
            <v>874419347400.712</v>
          </cell>
          <cell r="L175">
            <v>925632061886.826</v>
          </cell>
          <cell r="M175">
            <v>1012423833006.16</v>
          </cell>
          <cell r="N175">
            <v>1097008083538.61</v>
          </cell>
          <cell r="O175">
            <v>1161681557632.31</v>
          </cell>
          <cell r="P175">
            <v>1264667554743.51</v>
          </cell>
          <cell r="Q175">
            <v>1392809248873.62</v>
          </cell>
          <cell r="R175">
            <v>1557409843565.64</v>
          </cell>
          <cell r="S175">
            <v>1706504788139.06</v>
          </cell>
          <cell r="T175">
            <v>1859668757176.56</v>
          </cell>
          <cell r="U175">
            <v>2081069912576.07</v>
          </cell>
          <cell r="V175">
            <v>2294598176304.65</v>
          </cell>
          <cell r="W175">
            <v>2571444342386.25</v>
          </cell>
          <cell r="X175">
            <v>2871741324295.71</v>
          </cell>
          <cell r="Y175">
            <v>3132696865996.05</v>
          </cell>
          <cell r="Z175">
            <v>3515026742787.86</v>
          </cell>
          <cell r="AA175">
            <v>3659222307440.61</v>
          </cell>
          <cell r="AB175">
            <v>3976793677182.73</v>
          </cell>
          <cell r="AC175">
            <v>4395317100091.54</v>
          </cell>
          <cell r="AD175">
            <v>4706204512481.65</v>
          </cell>
          <cell r="AE175">
            <v>4959811337023.72</v>
          </cell>
          <cell r="AF175">
            <v>5289645738278.71</v>
          </cell>
          <cell r="AG175">
            <v>5747233127658.55</v>
          </cell>
          <cell r="AH175">
            <v>6210293493275.24</v>
          </cell>
          <cell r="AI175">
            <v>6560811991360.99</v>
          </cell>
          <cell r="AJ175">
            <v>6772291612315.62</v>
          </cell>
          <cell r="AK175">
            <v>7116394258318.85</v>
          </cell>
          <cell r="AL175">
            <v>7439432921639.4</v>
          </cell>
          <cell r="AM175">
            <v>7869047506907.26</v>
          </cell>
          <cell r="AN175">
            <v>8247740840061.21</v>
          </cell>
          <cell r="AO175">
            <v>8706425384132.75</v>
          </cell>
          <cell r="AP175">
            <v>9235471826855.55</v>
          </cell>
          <cell r="AQ175">
            <v>9699947748000</v>
          </cell>
          <cell r="AR175">
            <v>10312908629271.1</v>
          </cell>
          <cell r="AS175">
            <v>10999205634931.6</v>
          </cell>
          <cell r="AT175">
            <v>11324591275355.4</v>
          </cell>
          <cell r="AU175">
            <v>11693694562098</v>
          </cell>
          <cell r="AV175">
            <v>12356177171634.8</v>
          </cell>
          <cell r="AW175">
            <v>13248370941278.2</v>
          </cell>
          <cell r="AX175">
            <v>14217173734778.7</v>
          </cell>
          <cell r="AY175">
            <v>15140991809591</v>
          </cell>
          <cell r="AZ175">
            <v>15949815407783.3</v>
          </cell>
          <cell r="BA175">
            <v>16329831690721.7</v>
          </cell>
          <cell r="BB175">
            <v>15859348142157.3</v>
          </cell>
          <cell r="BC175">
            <v>16672948893486.3</v>
          </cell>
          <cell r="BD175">
            <v>17399371321174.5</v>
          </cell>
          <cell r="BE175">
            <v>18088714669521.6</v>
          </cell>
          <cell r="BF175">
            <v>18733746177835</v>
          </cell>
          <cell r="BG175">
            <v>19420301866439.9</v>
          </cell>
          <cell r="BH175">
            <v>19858182357217.1</v>
          </cell>
          <cell r="BI175">
            <v>20339807652907.4</v>
          </cell>
          <cell r="BJ175">
            <v>21268509960244.1</v>
          </cell>
          <cell r="BK175">
            <v>22389071169783</v>
          </cell>
          <cell r="BL175">
            <v>23272543648672.5</v>
          </cell>
          <cell r="BM175">
            <v>22985521877000.2</v>
          </cell>
          <cell r="BN175">
            <v>25608789788464.2</v>
          </cell>
          <cell r="BO175">
            <v>27913419349422</v>
          </cell>
        </row>
        <row r="176">
          <cell r="B176" t="str">
            <v>NAM</v>
          </cell>
          <cell r="C176" t="str">
            <v>GDP (current US$)</v>
          </cell>
          <cell r="D176" t="str">
            <v>NY.GDP.MKTP.CD</v>
          </cell>
        </row>
        <row r="176">
          <cell r="Y176">
            <v>2421990337.99243</v>
          </cell>
          <cell r="Z176">
            <v>2249908577.80325</v>
          </cell>
          <cell r="AA176">
            <v>2118710248.23727</v>
          </cell>
          <cell r="AB176">
            <v>2297400687.55049</v>
          </cell>
          <cell r="AC176">
            <v>1951260037.80985</v>
          </cell>
          <cell r="AD176">
            <v>1608237350.39878</v>
          </cell>
          <cell r="AE176">
            <v>1809048527.15411</v>
          </cell>
          <cell r="AF176">
            <v>2300068217.01809</v>
          </cell>
          <cell r="AG176">
            <v>2495094746.44024</v>
          </cell>
          <cell r="AH176">
            <v>2535135797.58392</v>
          </cell>
          <cell r="AI176">
            <v>2789921853.37652</v>
          </cell>
          <cell r="AJ176">
            <v>2996869281.48364</v>
          </cell>
          <cell r="AK176">
            <v>3429521699.4026</v>
          </cell>
          <cell r="AL176">
            <v>3251188833.14533</v>
          </cell>
          <cell r="AM176">
            <v>3666503529.62911</v>
          </cell>
          <cell r="AN176">
            <v>3978514206.31168</v>
          </cell>
          <cell r="AO176">
            <v>3989163196.56767</v>
          </cell>
          <cell r="AP176">
            <v>4154989950.00393</v>
          </cell>
          <cell r="AQ176">
            <v>3873109865.55683</v>
          </cell>
          <cell r="AR176">
            <v>3868551730.39163</v>
          </cell>
          <cell r="AS176">
            <v>3922232164.83175</v>
          </cell>
          <cell r="AT176">
            <v>3557341215.15159</v>
          </cell>
          <cell r="AU176">
            <v>3349169826.38896</v>
          </cell>
          <cell r="AV176">
            <v>4926439383.51425</v>
          </cell>
          <cell r="AW176">
            <v>6609205994.77406</v>
          </cell>
          <cell r="AX176">
            <v>7248374837.72056</v>
          </cell>
          <cell r="AY176">
            <v>8001779551.06323</v>
          </cell>
          <cell r="AZ176">
            <v>8839536475.99963</v>
          </cell>
          <cell r="BA176">
            <v>8607431497.49471</v>
          </cell>
          <cell r="BB176">
            <v>8938847189.07592</v>
          </cell>
          <cell r="BC176">
            <v>11431412421.1316</v>
          </cell>
          <cell r="BD176">
            <v>12523359440.5499</v>
          </cell>
          <cell r="BE176">
            <v>13042053591.6857</v>
          </cell>
          <cell r="BF176">
            <v>12043307277.1235</v>
          </cell>
          <cell r="BG176">
            <v>12435430969.6301</v>
          </cell>
          <cell r="BH176">
            <v>11335161083.5061</v>
          </cell>
          <cell r="BI176">
            <v>10722018732.0936</v>
          </cell>
          <cell r="BJ176">
            <v>12895153160.466</v>
          </cell>
          <cell r="BK176">
            <v>13682018827.0434</v>
          </cell>
          <cell r="BL176">
            <v>12541928102.7657</v>
          </cell>
          <cell r="BM176">
            <v>10583748541.5258</v>
          </cell>
          <cell r="BN176">
            <v>12402486183.6396</v>
          </cell>
          <cell r="BO176">
            <v>12567271004.6761</v>
          </cell>
        </row>
        <row r="177">
          <cell r="B177" t="str">
            <v>NCL</v>
          </cell>
          <cell r="C177" t="str">
            <v>GDP (current US$)</v>
          </cell>
          <cell r="D177" t="str">
            <v>NY.GDP.MKTP.CD</v>
          </cell>
        </row>
        <row r="177">
          <cell r="J177">
            <v>159594492.463655</v>
          </cell>
          <cell r="K177">
            <v>164206536.445162</v>
          </cell>
          <cell r="L177">
            <v>180036767.648861</v>
          </cell>
          <cell r="M177">
            <v>215507162.56893</v>
          </cell>
          <cell r="N177">
            <v>263108841.338416</v>
          </cell>
          <cell r="O177">
            <v>358815684.071892</v>
          </cell>
          <cell r="P177">
            <v>413985778.589656</v>
          </cell>
          <cell r="Q177">
            <v>506808996.694661</v>
          </cell>
          <cell r="R177">
            <v>542293399.862618</v>
          </cell>
          <cell r="S177">
            <v>637403478.492486</v>
          </cell>
          <cell r="T177">
            <v>816652164.400241</v>
          </cell>
          <cell r="U177">
            <v>798313521.689803</v>
          </cell>
          <cell r="V177">
            <v>837620126.558528</v>
          </cell>
          <cell r="W177">
            <v>846004687.758093</v>
          </cell>
          <cell r="X177">
            <v>1047225723.57386</v>
          </cell>
          <cell r="Y177">
            <v>1182463951.21814</v>
          </cell>
          <cell r="Z177">
            <v>972564154.815131</v>
          </cell>
          <cell r="AA177">
            <v>904599869.725833</v>
          </cell>
          <cell r="AB177">
            <v>823857893.163123</v>
          </cell>
          <cell r="AC177">
            <v>796066194.738573</v>
          </cell>
          <cell r="AD177">
            <v>854820893.577136</v>
          </cell>
          <cell r="AE177">
            <v>1201321513.76667</v>
          </cell>
          <cell r="AF177">
            <v>1488093101.50275</v>
          </cell>
          <cell r="AG177">
            <v>2072775508.14796</v>
          </cell>
          <cell r="AH177">
            <v>2185082938.93078</v>
          </cell>
          <cell r="AI177">
            <v>2529440424.16648</v>
          </cell>
          <cell r="AJ177">
            <v>2653780672.09555</v>
          </cell>
          <cell r="AK177">
            <v>2923883281.08579</v>
          </cell>
          <cell r="AL177">
            <v>2822243780.97543</v>
          </cell>
          <cell r="AM177">
            <v>3038728384.86634</v>
          </cell>
          <cell r="AN177">
            <v>3628440505.14193</v>
          </cell>
          <cell r="AO177">
            <v>3606968435.99917</v>
          </cell>
          <cell r="AP177">
            <v>3291131281.04099</v>
          </cell>
          <cell r="AQ177">
            <v>3556304832.68104</v>
          </cell>
          <cell r="AR177">
            <v>3647802049.80911</v>
          </cell>
          <cell r="AS177">
            <v>3420032041.07385</v>
          </cell>
          <cell r="AT177">
            <v>3297734891.14661</v>
          </cell>
          <cell r="AU177">
            <v>3740056747.71979</v>
          </cell>
          <cell r="AV177">
            <v>4915353827.10576</v>
          </cell>
          <cell r="AW177">
            <v>5895008977.9531</v>
          </cell>
          <cell r="AX177">
            <v>6238629487.01331</v>
          </cell>
          <cell r="AY177">
            <v>6979155387.86792</v>
          </cell>
          <cell r="AZ177">
            <v>8819917180.34265</v>
          </cell>
          <cell r="BA177">
            <v>9067619760.07073</v>
          </cell>
          <cell r="BB177">
            <v>8704438102.20142</v>
          </cell>
          <cell r="BC177">
            <v>9364350076.91225</v>
          </cell>
          <cell r="BD177">
            <v>10351448004.7674</v>
          </cell>
          <cell r="BE177">
            <v>9659151917.40484</v>
          </cell>
          <cell r="BF177">
            <v>10151382933.1594</v>
          </cell>
          <cell r="BG177">
            <v>10635035594.7528</v>
          </cell>
          <cell r="BH177">
            <v>8738203074.3957</v>
          </cell>
          <cell r="BI177">
            <v>8724568954.89799</v>
          </cell>
          <cell r="BJ177">
            <v>9174048681.98577</v>
          </cell>
          <cell r="BK177">
            <v>9896402283.68587</v>
          </cell>
          <cell r="BL177">
            <v>9475655324.59495</v>
          </cell>
          <cell r="BM177">
            <v>9454629467.91408</v>
          </cell>
          <cell r="BN177">
            <v>10071349663.8484</v>
          </cell>
          <cell r="BO177">
            <v>9623318718.31459</v>
          </cell>
        </row>
        <row r="178">
          <cell r="B178" t="str">
            <v>NER</v>
          </cell>
          <cell r="C178" t="str">
            <v>GDP (current US$)</v>
          </cell>
          <cell r="D178" t="str">
            <v>NY.GDP.MKTP.CD</v>
          </cell>
          <cell r="E178">
            <v>449526873.29589</v>
          </cell>
          <cell r="F178">
            <v>485785230.978987</v>
          </cell>
          <cell r="G178">
            <v>531736599.250464</v>
          </cell>
          <cell r="H178">
            <v>586294878.744643</v>
          </cell>
          <cell r="I178">
            <v>582816396.404409</v>
          </cell>
          <cell r="J178">
            <v>673383510.812866</v>
          </cell>
          <cell r="K178">
            <v>702296078.593173</v>
          </cell>
          <cell r="L178">
            <v>665586872.274446</v>
          </cell>
          <cell r="M178">
            <v>641214226.209493</v>
          </cell>
          <cell r="N178">
            <v>625867985.273798</v>
          </cell>
          <cell r="O178">
            <v>649916621.242978</v>
          </cell>
          <cell r="P178">
            <v>693573703.630273</v>
          </cell>
          <cell r="Q178">
            <v>742779660.818693</v>
          </cell>
          <cell r="R178">
            <v>946385105.193732</v>
          </cell>
          <cell r="S178">
            <v>1026137110.89309</v>
          </cell>
          <cell r="T178">
            <v>1048690933.21027</v>
          </cell>
          <cell r="U178">
            <v>1064517601.29025</v>
          </cell>
          <cell r="V178">
            <v>1291458041.46193</v>
          </cell>
          <cell r="W178">
            <v>1774365589.70815</v>
          </cell>
          <cell r="X178">
            <v>2109277665.69912</v>
          </cell>
          <cell r="Y178">
            <v>2508524720.71895</v>
          </cell>
          <cell r="Z178">
            <v>2170893414.3888</v>
          </cell>
          <cell r="AA178">
            <v>2017612215.97935</v>
          </cell>
          <cell r="AB178">
            <v>1803099561.20046</v>
          </cell>
          <cell r="AC178">
            <v>1461243326.12882</v>
          </cell>
          <cell r="AD178">
            <v>1440581652.39853</v>
          </cell>
          <cell r="AE178">
            <v>1904096998.30009</v>
          </cell>
          <cell r="AF178">
            <v>2233006104.92776</v>
          </cell>
          <cell r="AG178">
            <v>2280356192.76273</v>
          </cell>
          <cell r="AH178">
            <v>2179567114.33391</v>
          </cell>
          <cell r="AI178">
            <v>3512356507.88599</v>
          </cell>
          <cell r="AJ178">
            <v>3285796874.97125</v>
          </cell>
          <cell r="AK178">
            <v>3386232579.22522</v>
          </cell>
          <cell r="AL178">
            <v>3052673849.25181</v>
          </cell>
          <cell r="AM178">
            <v>1938058175.21399</v>
          </cell>
          <cell r="AN178">
            <v>2302537562.24406</v>
          </cell>
          <cell r="AO178">
            <v>2405686940.0464</v>
          </cell>
          <cell r="AP178">
            <v>2290318910.20658</v>
          </cell>
          <cell r="AQ178">
            <v>2643363518.99272</v>
          </cell>
          <cell r="AR178">
            <v>2537789820.69295</v>
          </cell>
          <cell r="AS178">
            <v>2241753192.81158</v>
          </cell>
          <cell r="AT178">
            <v>2448714703.96617</v>
          </cell>
          <cell r="AU178">
            <v>2782192878.67204</v>
          </cell>
          <cell r="AV178">
            <v>3394084732.49543</v>
          </cell>
          <cell r="AW178">
            <v>3760443737.53797</v>
          </cell>
          <cell r="AX178">
            <v>4383315964.58718</v>
          </cell>
          <cell r="AY178">
            <v>4756361252.37923</v>
          </cell>
          <cell r="AZ178">
            <v>5731485051.79069</v>
          </cell>
          <cell r="BA178">
            <v>7297600226.00536</v>
          </cell>
          <cell r="BB178">
            <v>7352131309.73341</v>
          </cell>
          <cell r="BC178">
            <v>7851192502.30917</v>
          </cell>
          <cell r="BD178">
            <v>8772950777.79176</v>
          </cell>
          <cell r="BE178">
            <v>9426912647.59111</v>
          </cell>
          <cell r="BF178">
            <v>10224897437.8648</v>
          </cell>
          <cell r="BG178">
            <v>10862943543.5419</v>
          </cell>
          <cell r="BH178">
            <v>9683867926.44282</v>
          </cell>
          <cell r="BI178">
            <v>10398861981.7583</v>
          </cell>
          <cell r="BJ178">
            <v>11185104251.6943</v>
          </cell>
          <cell r="BK178">
            <v>12837307496.8821</v>
          </cell>
          <cell r="BL178">
            <v>12889555561.2299</v>
          </cell>
          <cell r="BM178">
            <v>13744653103.058</v>
          </cell>
          <cell r="BN178">
            <v>14915002436.069</v>
          </cell>
          <cell r="BO178">
            <v>15433852712.2963</v>
          </cell>
        </row>
        <row r="179">
          <cell r="B179" t="str">
            <v>NGA</v>
          </cell>
          <cell r="C179" t="str">
            <v>GDP (current US$)</v>
          </cell>
          <cell r="D179" t="str">
            <v>NY.GDP.MKTP.CD</v>
          </cell>
          <cell r="E179">
            <v>4196174501.5302</v>
          </cell>
          <cell r="F179">
            <v>4467287893.08484</v>
          </cell>
          <cell r="G179">
            <v>4909399176.24033</v>
          </cell>
          <cell r="H179">
            <v>5165590253.7639</v>
          </cell>
          <cell r="I179">
            <v>5552931318.82747</v>
          </cell>
          <cell r="J179">
            <v>5874537650.18494</v>
          </cell>
          <cell r="K179">
            <v>6366917453.23302</v>
          </cell>
          <cell r="L179">
            <v>5203237918.70483</v>
          </cell>
          <cell r="M179">
            <v>5200997919.60083</v>
          </cell>
          <cell r="N179">
            <v>6634317346.27306</v>
          </cell>
          <cell r="O179">
            <v>12546094981.562</v>
          </cell>
          <cell r="P179">
            <v>9181769911.50443</v>
          </cell>
          <cell r="Q179">
            <v>12274416017.7976</v>
          </cell>
          <cell r="R179">
            <v>15162871287.1287</v>
          </cell>
          <cell r="S179">
            <v>24846641318.1242</v>
          </cell>
          <cell r="T179">
            <v>27778934624.6973</v>
          </cell>
          <cell r="U179">
            <v>36308883248.731</v>
          </cell>
          <cell r="V179">
            <v>36035407725.3219</v>
          </cell>
          <cell r="W179">
            <v>36527862208.7133</v>
          </cell>
          <cell r="X179">
            <v>47259911894.2731</v>
          </cell>
          <cell r="Y179">
            <v>64201788122.6054</v>
          </cell>
          <cell r="Z179">
            <v>164475209515.939</v>
          </cell>
          <cell r="AA179">
            <v>142769363314.176</v>
          </cell>
          <cell r="AB179">
            <v>97094911792.0489</v>
          </cell>
          <cell r="AC179">
            <v>73484359521.4887</v>
          </cell>
          <cell r="AD179">
            <v>73745821158.2254</v>
          </cell>
          <cell r="AE179">
            <v>54805852580.9129</v>
          </cell>
          <cell r="AF179">
            <v>52676041931.1087</v>
          </cell>
          <cell r="AG179">
            <v>49648470440.4593</v>
          </cell>
          <cell r="AH179">
            <v>44003061108.4005</v>
          </cell>
          <cell r="AI179">
            <v>54035795387.8086</v>
          </cell>
          <cell r="AJ179">
            <v>59526833412.3581</v>
          </cell>
          <cell r="AK179">
            <v>52058181853.8055</v>
          </cell>
          <cell r="AL179">
            <v>56721051402.4732</v>
          </cell>
          <cell r="AM179">
            <v>80399613063.6364</v>
          </cell>
          <cell r="AN179">
            <v>140919776986.364</v>
          </cell>
          <cell r="AO179">
            <v>185730236700</v>
          </cell>
          <cell r="AP179">
            <v>200850397618.182</v>
          </cell>
          <cell r="AQ179">
            <v>218416200672.727</v>
          </cell>
          <cell r="AR179">
            <v>59145077039.1437</v>
          </cell>
          <cell r="AS179">
            <v>69171451627.2465</v>
          </cell>
          <cell r="AT179">
            <v>73557840064.489</v>
          </cell>
          <cell r="AU179">
            <v>95054059302.6995</v>
          </cell>
          <cell r="AV179">
            <v>104738954264.226</v>
          </cell>
          <cell r="AW179">
            <v>135764731645.611</v>
          </cell>
          <cell r="AX179">
            <v>175670569969.346</v>
          </cell>
          <cell r="AY179">
            <v>238454997161.48</v>
          </cell>
          <cell r="AZ179">
            <v>278260846800.103</v>
          </cell>
          <cell r="BA179">
            <v>339476276257.793</v>
          </cell>
          <cell r="BB179">
            <v>295008835380.997</v>
          </cell>
          <cell r="BC179">
            <v>366990417129.04</v>
          </cell>
          <cell r="BD179">
            <v>414466676831.16</v>
          </cell>
          <cell r="BE179">
            <v>463971018239.281</v>
          </cell>
          <cell r="BF179">
            <v>520117180313.906</v>
          </cell>
          <cell r="BG179">
            <v>574183763411.508</v>
          </cell>
          <cell r="BH179">
            <v>493026682800.63</v>
          </cell>
          <cell r="BI179">
            <v>404649125252.16</v>
          </cell>
          <cell r="BJ179">
            <v>375745731053.427</v>
          </cell>
          <cell r="BK179">
            <v>421739251509.08</v>
          </cell>
          <cell r="BL179">
            <v>474517490844.461</v>
          </cell>
          <cell r="BM179">
            <v>432198898467.795</v>
          </cell>
          <cell r="BN179">
            <v>440838992188.478</v>
          </cell>
          <cell r="BO179">
            <v>472624596925.938</v>
          </cell>
        </row>
        <row r="180">
          <cell r="B180" t="str">
            <v>NIC</v>
          </cell>
          <cell r="C180" t="str">
            <v>GDP (current US$)</v>
          </cell>
          <cell r="D180" t="str">
            <v>NY.GDP.MKTP.CD</v>
          </cell>
        </row>
        <row r="180">
          <cell r="AG180">
            <v>647249804.69</v>
          </cell>
          <cell r="AH180">
            <v>987064516.129032</v>
          </cell>
          <cell r="AI180">
            <v>1110472675.65649</v>
          </cell>
          <cell r="AJ180">
            <v>1690713683.61899</v>
          </cell>
          <cell r="AK180">
            <v>1792800000</v>
          </cell>
          <cell r="AL180">
            <v>1912586292.79055</v>
          </cell>
          <cell r="AM180">
            <v>3861518689.85111</v>
          </cell>
          <cell r="AN180">
            <v>4131909868.00254</v>
          </cell>
          <cell r="AO180">
            <v>4308096532.51141</v>
          </cell>
          <cell r="AP180">
            <v>4389965590.96538</v>
          </cell>
          <cell r="AQ180">
            <v>4635354832.308</v>
          </cell>
          <cell r="AR180">
            <v>4856005698.89833</v>
          </cell>
          <cell r="AS180">
            <v>5109583827.37851</v>
          </cell>
          <cell r="AT180">
            <v>5351768843.61983</v>
          </cell>
          <cell r="AU180">
            <v>5223736466.14695</v>
          </cell>
          <cell r="AV180">
            <v>5322243501.97953</v>
          </cell>
          <cell r="AW180">
            <v>5792949922.19461</v>
          </cell>
          <cell r="AX180">
            <v>6321335612.22233</v>
          </cell>
          <cell r="AY180">
            <v>6763688104.72396</v>
          </cell>
          <cell r="AZ180">
            <v>7423421958.4248</v>
          </cell>
          <cell r="BA180">
            <v>8496946608.23151</v>
          </cell>
          <cell r="BB180">
            <v>8298679908.55232</v>
          </cell>
          <cell r="BC180">
            <v>8758592272.10579</v>
          </cell>
          <cell r="BD180">
            <v>9774307336.23792</v>
          </cell>
          <cell r="BE180">
            <v>10531964139.3486</v>
          </cell>
          <cell r="BF180">
            <v>10982938825.6994</v>
          </cell>
          <cell r="BG180">
            <v>11880434070.7811</v>
          </cell>
          <cell r="BH180">
            <v>12756706583.3113</v>
          </cell>
          <cell r="BI180">
            <v>13286118584.2563</v>
          </cell>
          <cell r="BJ180">
            <v>13785943183.0661</v>
          </cell>
          <cell r="BK180">
            <v>13025239912.2751</v>
          </cell>
          <cell r="BL180">
            <v>12699046244.607</v>
          </cell>
          <cell r="BM180">
            <v>12681548303.6856</v>
          </cell>
          <cell r="BN180">
            <v>14144067555.6566</v>
          </cell>
          <cell r="BO180">
            <v>15649934214.9276</v>
          </cell>
        </row>
        <row r="181">
          <cell r="B181" t="str">
            <v>NLD</v>
          </cell>
          <cell r="C181" t="str">
            <v>GDP (current US$)</v>
          </cell>
          <cell r="D181" t="str">
            <v>NY.GDP.MKTP.CD</v>
          </cell>
          <cell r="E181">
            <v>13263458995.3869</v>
          </cell>
          <cell r="F181">
            <v>14578381187.725</v>
          </cell>
          <cell r="G181">
            <v>15824293505.8191</v>
          </cell>
          <cell r="H181">
            <v>17168477019.9035</v>
          </cell>
          <cell r="I181">
            <v>20202316519.432</v>
          </cell>
          <cell r="J181">
            <v>22688478854.6624</v>
          </cell>
          <cell r="K181">
            <v>24705121841.706</v>
          </cell>
          <cell r="L181">
            <v>27103938850.6798</v>
          </cell>
          <cell r="M181">
            <v>30053405731.0167</v>
          </cell>
          <cell r="N181">
            <v>34035946908.5614</v>
          </cell>
          <cell r="O181">
            <v>38164716625.0685</v>
          </cell>
          <cell r="P181">
            <v>44579122807.0175</v>
          </cell>
          <cell r="Q181">
            <v>54706557264.4878</v>
          </cell>
          <cell r="R181">
            <v>71840909664.1968</v>
          </cell>
          <cell r="S181">
            <v>87243413394.5405</v>
          </cell>
          <cell r="T181">
            <v>100249523353.085</v>
          </cell>
          <cell r="U181">
            <v>109168720620.103</v>
          </cell>
          <cell r="V181">
            <v>127016990212.804</v>
          </cell>
          <cell r="W181">
            <v>155859695457.323</v>
          </cell>
          <cell r="X181">
            <v>179669405690.432</v>
          </cell>
          <cell r="Y181">
            <v>195152092662.381</v>
          </cell>
          <cell r="Z181">
            <v>164134217080.279</v>
          </cell>
          <cell r="AA181">
            <v>158479527935.958</v>
          </cell>
          <cell r="AB181">
            <v>153445465987.182</v>
          </cell>
          <cell r="AC181">
            <v>143912664148.352</v>
          </cell>
          <cell r="AD181">
            <v>143845822717.622</v>
          </cell>
          <cell r="AE181">
            <v>200862095700.666</v>
          </cell>
          <cell r="AF181">
            <v>245046310922.541</v>
          </cell>
          <cell r="AG181">
            <v>261910508417.884</v>
          </cell>
          <cell r="AH181">
            <v>258336705808.999</v>
          </cell>
          <cell r="AI181">
            <v>318330511920.61</v>
          </cell>
          <cell r="AJ181">
            <v>327500327675.625</v>
          </cell>
          <cell r="AK181">
            <v>362962872180.451</v>
          </cell>
          <cell r="AL181">
            <v>353550169672.52</v>
          </cell>
          <cell r="AM181">
            <v>379130260322.073</v>
          </cell>
          <cell r="AN181">
            <v>452301674444.139</v>
          </cell>
          <cell r="AO181">
            <v>450490196078.431</v>
          </cell>
          <cell r="AP181">
            <v>416812740004.518</v>
          </cell>
          <cell r="AQ181">
            <v>438008220395.468</v>
          </cell>
          <cell r="AR181">
            <v>447049523049.808</v>
          </cell>
          <cell r="AS181">
            <v>417479337444.707</v>
          </cell>
          <cell r="AT181">
            <v>431586852369.686</v>
          </cell>
          <cell r="AU181">
            <v>473861980070.981</v>
          </cell>
          <cell r="AV181">
            <v>580070360701.96</v>
          </cell>
          <cell r="AW181">
            <v>658380081545.175</v>
          </cell>
          <cell r="AX181">
            <v>685348181515.953</v>
          </cell>
          <cell r="AY181">
            <v>733955269898.823</v>
          </cell>
          <cell r="AZ181">
            <v>848558887541.179</v>
          </cell>
          <cell r="BA181">
            <v>951869997864.062</v>
          </cell>
          <cell r="BB181">
            <v>871518638049.218</v>
          </cell>
          <cell r="BC181">
            <v>847380859016.668</v>
          </cell>
          <cell r="BD181">
            <v>905270626332.687</v>
          </cell>
          <cell r="BE181">
            <v>838923319919.531</v>
          </cell>
          <cell r="BF181">
            <v>877172824534.512</v>
          </cell>
          <cell r="BG181">
            <v>892167986713.722</v>
          </cell>
          <cell r="BH181">
            <v>765572770634.375</v>
          </cell>
          <cell r="BI181">
            <v>784060430240.08</v>
          </cell>
          <cell r="BJ181">
            <v>833869641687.06</v>
          </cell>
          <cell r="BK181">
            <v>914043438179.607</v>
          </cell>
          <cell r="BL181">
            <v>910194347568.626</v>
          </cell>
          <cell r="BM181">
            <v>909793466661.481</v>
          </cell>
          <cell r="BN181">
            <v>1029678338329.44</v>
          </cell>
          <cell r="BO181">
            <v>1009398719033.08</v>
          </cell>
        </row>
        <row r="182">
          <cell r="B182" t="str">
            <v>NOR</v>
          </cell>
          <cell r="C182" t="str">
            <v>GDP (current US$)</v>
          </cell>
          <cell r="D182" t="str">
            <v>NY.GDP.MKTP.CD</v>
          </cell>
          <cell r="E182">
            <v>5197398721.41367</v>
          </cell>
          <cell r="F182">
            <v>5669689210.3186</v>
          </cell>
          <cell r="G182">
            <v>6107076928.63372</v>
          </cell>
          <cell r="H182">
            <v>6553269535.51009</v>
          </cell>
          <cell r="I182">
            <v>7206522121.80418</v>
          </cell>
          <cell r="J182">
            <v>8111945661.21624</v>
          </cell>
          <cell r="K182">
            <v>8753940266.90184</v>
          </cell>
          <cell r="L182">
            <v>9577383653.18303</v>
          </cell>
          <cell r="M182">
            <v>10227087165.2414</v>
          </cell>
          <cell r="N182">
            <v>11136187439.8326</v>
          </cell>
          <cell r="O182">
            <v>12814123115.2613</v>
          </cell>
          <cell r="P182">
            <v>14583114840.0629</v>
          </cell>
          <cell r="Q182">
            <v>17358610849.701</v>
          </cell>
          <cell r="R182">
            <v>22534253702.8686</v>
          </cell>
          <cell r="S182">
            <v>27145693810.1341</v>
          </cell>
          <cell r="T182">
            <v>32877805200.023</v>
          </cell>
          <cell r="U182">
            <v>35942270686.3374</v>
          </cell>
          <cell r="V182">
            <v>41508030431.1074</v>
          </cell>
          <cell r="W182">
            <v>46522900253.7054</v>
          </cell>
          <cell r="X182">
            <v>53132244623.9213</v>
          </cell>
          <cell r="Y182">
            <v>64439382896.0156</v>
          </cell>
          <cell r="Z182">
            <v>63596654760.8677</v>
          </cell>
          <cell r="AA182">
            <v>62647195537.6511</v>
          </cell>
          <cell r="AB182">
            <v>61627240831.0948</v>
          </cell>
          <cell r="AC182">
            <v>62057955032.7758</v>
          </cell>
          <cell r="AD182">
            <v>65416879914.3907</v>
          </cell>
          <cell r="AE182">
            <v>78693118044.0045</v>
          </cell>
          <cell r="AF182">
            <v>94229907235.6215</v>
          </cell>
          <cell r="AG182">
            <v>101900260856.222</v>
          </cell>
          <cell r="AH182">
            <v>102633934390.615</v>
          </cell>
          <cell r="AI182">
            <v>119791843059.572</v>
          </cell>
          <cell r="AJ182">
            <v>121872464483.487</v>
          </cell>
          <cell r="AK182">
            <v>130838040067.584</v>
          </cell>
          <cell r="AL182">
            <v>120579213712.804</v>
          </cell>
          <cell r="AM182">
            <v>127131319428.701</v>
          </cell>
          <cell r="AN182">
            <v>152029612324.788</v>
          </cell>
          <cell r="AO182">
            <v>163520109150.671</v>
          </cell>
          <cell r="AP182">
            <v>161356631888.484</v>
          </cell>
          <cell r="AQ182">
            <v>154230295158.447</v>
          </cell>
          <cell r="AR182">
            <v>162383706021.13</v>
          </cell>
          <cell r="AS182">
            <v>171457201935.968</v>
          </cell>
          <cell r="AT182">
            <v>174239354070.977</v>
          </cell>
          <cell r="AU182">
            <v>195914852576.467</v>
          </cell>
          <cell r="AV182">
            <v>229385469337.024</v>
          </cell>
          <cell r="AW182">
            <v>265268662473.297</v>
          </cell>
          <cell r="AX182">
            <v>309978579743.888</v>
          </cell>
          <cell r="AY182">
            <v>346915160681.708</v>
          </cell>
          <cell r="AZ182">
            <v>402643260487.572</v>
          </cell>
          <cell r="BA182">
            <v>464917553191.489</v>
          </cell>
          <cell r="BB182">
            <v>387976400617.019</v>
          </cell>
          <cell r="BC182">
            <v>431052143940.438</v>
          </cell>
          <cell r="BD182">
            <v>501360549669.404</v>
          </cell>
          <cell r="BE182">
            <v>512777309840.997</v>
          </cell>
          <cell r="BF182">
            <v>526014468085.106</v>
          </cell>
          <cell r="BG182">
            <v>501736471832.848</v>
          </cell>
          <cell r="BH182">
            <v>388159512245.53</v>
          </cell>
          <cell r="BI182">
            <v>370956547619.048</v>
          </cell>
          <cell r="BJ182">
            <v>401745275035.261</v>
          </cell>
          <cell r="BK182">
            <v>439788625883.8</v>
          </cell>
          <cell r="BL182">
            <v>408742840909.091</v>
          </cell>
          <cell r="BM182">
            <v>367633418886.627</v>
          </cell>
          <cell r="BN182">
            <v>503367986030.268</v>
          </cell>
          <cell r="BO182">
            <v>593726965415.619</v>
          </cell>
        </row>
        <row r="183">
          <cell r="B183" t="str">
            <v>NPL</v>
          </cell>
          <cell r="C183" t="str">
            <v>GDP (current US$)</v>
          </cell>
          <cell r="D183" t="str">
            <v>NY.GDP.MKTP.CD</v>
          </cell>
          <cell r="E183">
            <v>508334413.965087</v>
          </cell>
          <cell r="F183">
            <v>531959561.62226</v>
          </cell>
          <cell r="G183">
            <v>574091101.194382</v>
          </cell>
          <cell r="H183">
            <v>496947904.443033</v>
          </cell>
          <cell r="I183">
            <v>496098775.308642</v>
          </cell>
          <cell r="J183">
            <v>735267082.294264</v>
          </cell>
          <cell r="K183">
            <v>906811943.824649</v>
          </cell>
          <cell r="L183">
            <v>841974025.462659</v>
          </cell>
          <cell r="M183">
            <v>772231386.914829</v>
          </cell>
          <cell r="N183">
            <v>788641965.432099</v>
          </cell>
          <cell r="O183">
            <v>865975308.641975</v>
          </cell>
          <cell r="P183">
            <v>882765471.604938</v>
          </cell>
          <cell r="Q183">
            <v>1024098400.35619</v>
          </cell>
          <cell r="R183">
            <v>972101724.995368</v>
          </cell>
          <cell r="S183">
            <v>1217953546.97604</v>
          </cell>
          <cell r="T183">
            <v>1575789254.46938</v>
          </cell>
          <cell r="U183">
            <v>1452788984.86265</v>
          </cell>
          <cell r="V183">
            <v>1382400000</v>
          </cell>
          <cell r="W183">
            <v>1604162497.45945</v>
          </cell>
          <cell r="X183">
            <v>1851250008.33333</v>
          </cell>
          <cell r="Y183">
            <v>1945916583.33333</v>
          </cell>
          <cell r="Z183">
            <v>2275583316.66667</v>
          </cell>
          <cell r="AA183">
            <v>2395423741.79762</v>
          </cell>
          <cell r="AB183">
            <v>2447174803.37791</v>
          </cell>
          <cell r="AC183">
            <v>2581207387.79709</v>
          </cell>
          <cell r="AD183">
            <v>2619913955.51556</v>
          </cell>
          <cell r="AE183">
            <v>2850782044.04306</v>
          </cell>
          <cell r="AF183">
            <v>2957255379.54315</v>
          </cell>
          <cell r="AG183">
            <v>3487009748.35638</v>
          </cell>
          <cell r="AH183">
            <v>3525225786.58691</v>
          </cell>
          <cell r="AI183">
            <v>3627560239.48997</v>
          </cell>
          <cell r="AJ183">
            <v>3921476084.89072</v>
          </cell>
          <cell r="AK183">
            <v>3401211581.29176</v>
          </cell>
          <cell r="AL183">
            <v>3660041666.66667</v>
          </cell>
          <cell r="AM183">
            <v>4066775510.20408</v>
          </cell>
          <cell r="AN183">
            <v>4401104417.67068</v>
          </cell>
          <cell r="AO183">
            <v>4521580381.47139</v>
          </cell>
          <cell r="AP183">
            <v>4918691916.53516</v>
          </cell>
          <cell r="AQ183">
            <v>4856255044.39064</v>
          </cell>
          <cell r="AR183">
            <v>5033642384.10596</v>
          </cell>
          <cell r="AS183">
            <v>5494252207.90502</v>
          </cell>
          <cell r="AT183">
            <v>6007055042.17687</v>
          </cell>
          <cell r="AU183">
            <v>6050875806.66403</v>
          </cell>
          <cell r="AV183">
            <v>6330473096.54071</v>
          </cell>
          <cell r="AW183">
            <v>7273938314.71988</v>
          </cell>
          <cell r="AX183">
            <v>8130258377.90964</v>
          </cell>
          <cell r="AY183">
            <v>9043715355.8881</v>
          </cell>
          <cell r="AZ183">
            <v>10325618017.379</v>
          </cell>
          <cell r="BA183">
            <v>12545438605.3959</v>
          </cell>
          <cell r="BB183">
            <v>12854985464.0764</v>
          </cell>
          <cell r="BC183">
            <v>16002656434.4746</v>
          </cell>
          <cell r="BD183">
            <v>21573872420.7008</v>
          </cell>
          <cell r="BE183">
            <v>21703100877.1309</v>
          </cell>
          <cell r="BF183">
            <v>22162204924.5726</v>
          </cell>
          <cell r="BG183">
            <v>22731612922.1906</v>
          </cell>
          <cell r="BH183">
            <v>24360801286.7638</v>
          </cell>
          <cell r="BI183">
            <v>24524109483.5293</v>
          </cell>
          <cell r="BJ183">
            <v>28971588940.364</v>
          </cell>
          <cell r="BK183">
            <v>33111525237.149</v>
          </cell>
          <cell r="BL183">
            <v>34186180699.0255</v>
          </cell>
          <cell r="BM183">
            <v>33433659301.2466</v>
          </cell>
          <cell r="BN183">
            <v>36924841394.2605</v>
          </cell>
          <cell r="BO183">
            <v>41182939600.67</v>
          </cell>
        </row>
        <row r="184">
          <cell r="B184" t="str">
            <v>NRU</v>
          </cell>
          <cell r="C184" t="str">
            <v>GDP (current US$)</v>
          </cell>
          <cell r="D184" t="str">
            <v>NY.GDP.MKTP.CD</v>
          </cell>
        </row>
        <row r="184">
          <cell r="O184">
            <v>17570365.9600271</v>
          </cell>
          <cell r="P184">
            <v>19009433.3405969</v>
          </cell>
          <cell r="Q184">
            <v>21734268.5348303</v>
          </cell>
          <cell r="R184">
            <v>26529816.5003045</v>
          </cell>
          <cell r="S184">
            <v>35994511.2433223</v>
          </cell>
          <cell r="T184">
            <v>40106775.6017519</v>
          </cell>
          <cell r="U184">
            <v>40287426.7007486</v>
          </cell>
          <cell r="V184">
            <v>40444701.645525</v>
          </cell>
          <cell r="W184">
            <v>41754146.8802935</v>
          </cell>
          <cell r="X184">
            <v>44431329.7746666</v>
          </cell>
          <cell r="Y184">
            <v>46947124.2446626</v>
          </cell>
          <cell r="Z184">
            <v>51689636.0691117</v>
          </cell>
          <cell r="AA184">
            <v>52877742.6491662</v>
          </cell>
          <cell r="AB184">
            <v>48439093.0773436</v>
          </cell>
          <cell r="AC184">
            <v>47363231.1347186</v>
          </cell>
          <cell r="AD184">
            <v>41548740.6082614</v>
          </cell>
          <cell r="AE184">
            <v>39939390.800498</v>
          </cell>
          <cell r="AF184">
            <v>40118409.8736534</v>
          </cell>
          <cell r="AG184">
            <v>45931133.93425</v>
          </cell>
          <cell r="AH184">
            <v>53736786.0637214</v>
          </cell>
          <cell r="AI184">
            <v>55572375.4651273</v>
          </cell>
          <cell r="AJ184">
            <v>52533788.5566282</v>
          </cell>
          <cell r="AK184">
            <v>51133123.1254326</v>
          </cell>
          <cell r="AL184">
            <v>43542088.2518269</v>
          </cell>
          <cell r="AM184">
            <v>39742511.2417848</v>
          </cell>
          <cell r="AN184">
            <v>39969705.969706</v>
          </cell>
          <cell r="AO184">
            <v>37458801.2139605</v>
          </cell>
          <cell r="AP184">
            <v>37331507.2781343</v>
          </cell>
          <cell r="AQ184">
            <v>29664450.9258631</v>
          </cell>
          <cell r="AR184">
            <v>27328612.6080962</v>
          </cell>
          <cell r="AS184">
            <v>26930980.3429002</v>
          </cell>
          <cell r="AT184">
            <v>22613287.5389074</v>
          </cell>
          <cell r="AU184">
            <v>21017423.6082043</v>
          </cell>
          <cell r="AV184">
            <v>24778159.5806639</v>
          </cell>
          <cell r="AW184">
            <v>30587565.7988334</v>
          </cell>
          <cell r="AX184">
            <v>30070666.0652533</v>
          </cell>
          <cell r="AY184">
            <v>29200359.3890386</v>
          </cell>
          <cell r="AZ184">
            <v>22766972.1889659</v>
          </cell>
          <cell r="BA184">
            <v>37602264.7306872</v>
          </cell>
          <cell r="BB184">
            <v>44176245.5492433</v>
          </cell>
          <cell r="BC184">
            <v>47562844.6104251</v>
          </cell>
          <cell r="BD184">
            <v>65071879.7787162</v>
          </cell>
          <cell r="BE184">
            <v>101055722.95058</v>
          </cell>
          <cell r="BF184">
            <v>94385014.9425842</v>
          </cell>
          <cell r="BG184">
            <v>99149244.4001333</v>
          </cell>
          <cell r="BH184">
            <v>84863440.5801997</v>
          </cell>
          <cell r="BI184">
            <v>97541943.0355053</v>
          </cell>
          <cell r="BJ184">
            <v>109355638.866955</v>
          </cell>
          <cell r="BK184">
            <v>130995566.30391</v>
          </cell>
          <cell r="BL184">
            <v>125160115.547819</v>
          </cell>
          <cell r="BM184">
            <v>124685688.161094</v>
          </cell>
          <cell r="BN184">
            <v>175390280.69162</v>
          </cell>
          <cell r="BO184">
            <v>153824609.470517</v>
          </cell>
        </row>
        <row r="185">
          <cell r="B185" t="str">
            <v>NZL</v>
          </cell>
          <cell r="C185" t="str">
            <v>GDP (current US$)</v>
          </cell>
          <cell r="D185" t="str">
            <v>NY.GDP.MKTP.CD</v>
          </cell>
          <cell r="E185">
            <v>5536098606.29231</v>
          </cell>
          <cell r="F185">
            <v>5721995118.28133</v>
          </cell>
          <cell r="G185">
            <v>6133158804.52258</v>
          </cell>
          <cell r="H185">
            <v>6699741942.5399</v>
          </cell>
          <cell r="I185">
            <v>7340766740.94114</v>
          </cell>
          <cell r="J185">
            <v>5706251653.54744</v>
          </cell>
          <cell r="K185">
            <v>5917437956.10272</v>
          </cell>
          <cell r="L185">
            <v>6016017494.19619</v>
          </cell>
          <cell r="M185">
            <v>5228045647.393</v>
          </cell>
          <cell r="N185">
            <v>5814357966.66154</v>
          </cell>
          <cell r="O185">
            <v>6495605619.34229</v>
          </cell>
          <cell r="P185">
            <v>7911136757.06867</v>
          </cell>
          <cell r="Q185">
            <v>9567331064.65727</v>
          </cell>
          <cell r="R185">
            <v>12802281897.8712</v>
          </cell>
          <cell r="S185">
            <v>13940981798.1247</v>
          </cell>
          <cell r="T185">
            <v>12861983284.3912</v>
          </cell>
          <cell r="U185">
            <v>13604832424.0062</v>
          </cell>
          <cell r="V185">
            <v>15446825318.4556</v>
          </cell>
          <cell r="W185">
            <v>18530518394.6488</v>
          </cell>
          <cell r="X185">
            <v>20731243113.2926</v>
          </cell>
          <cell r="Y185">
            <v>23244547384.6748</v>
          </cell>
          <cell r="Z185">
            <v>24417617184.2478</v>
          </cell>
          <cell r="AA185">
            <v>24164603058.9949</v>
          </cell>
          <cell r="AB185">
            <v>24309279705.5731</v>
          </cell>
          <cell r="AC185">
            <v>21665975318.8842</v>
          </cell>
          <cell r="AD185">
            <v>24679795396.4194</v>
          </cell>
          <cell r="AE185">
            <v>30604668356.5695</v>
          </cell>
          <cell r="AF185">
            <v>40376354069.9474</v>
          </cell>
          <cell r="AG185">
            <v>45176811594.2029</v>
          </cell>
          <cell r="AH185">
            <v>43920222524.7085</v>
          </cell>
          <cell r="AI185">
            <v>45495129385.0475</v>
          </cell>
          <cell r="AJ185">
            <v>42745329732.163</v>
          </cell>
          <cell r="AK185">
            <v>41649829859.6342</v>
          </cell>
          <cell r="AL185">
            <v>46775620817.4327</v>
          </cell>
          <cell r="AM185">
            <v>55314732279.1379</v>
          </cell>
          <cell r="AN185">
            <v>63918703506.9075</v>
          </cell>
          <cell r="AO185">
            <v>70140835299.0148</v>
          </cell>
          <cell r="AP185">
            <v>66075143415.4952</v>
          </cell>
          <cell r="AQ185">
            <v>56227169851.0448</v>
          </cell>
          <cell r="AR185">
            <v>58762260625.8758</v>
          </cell>
          <cell r="AS185">
            <v>52623281956.7031</v>
          </cell>
          <cell r="AT185">
            <v>53872425916.6248</v>
          </cell>
          <cell r="AU185">
            <v>66627729311.4495</v>
          </cell>
          <cell r="AV185">
            <v>88250885550.2626</v>
          </cell>
          <cell r="AW185">
            <v>103905210084.034</v>
          </cell>
          <cell r="AX185">
            <v>114720129550.095</v>
          </cell>
          <cell r="AY185">
            <v>111538810712.665</v>
          </cell>
          <cell r="AZ185">
            <v>137188946865.584</v>
          </cell>
          <cell r="BA185">
            <v>133131369930.414</v>
          </cell>
          <cell r="BB185">
            <v>121373602348.679</v>
          </cell>
          <cell r="BC185">
            <v>146517541181.254</v>
          </cell>
          <cell r="BD185">
            <v>168295307149.46</v>
          </cell>
          <cell r="BE185">
            <v>176210710655.208</v>
          </cell>
          <cell r="BF185">
            <v>190909855416.34</v>
          </cell>
          <cell r="BG185">
            <v>201337554959.49</v>
          </cell>
          <cell r="BH185">
            <v>178104220784.881</v>
          </cell>
          <cell r="BI185">
            <v>188898209220.167</v>
          </cell>
          <cell r="BJ185">
            <v>206566916732.292</v>
          </cell>
          <cell r="BK185">
            <v>211846555690.736</v>
          </cell>
          <cell r="BL185">
            <v>212846907683.439</v>
          </cell>
          <cell r="BM185">
            <v>212697530897.56</v>
          </cell>
          <cell r="BN185">
            <v>253644079784.977</v>
          </cell>
          <cell r="BO185">
            <v>246733522841.353</v>
          </cell>
        </row>
        <row r="186">
          <cell r="B186" t="str">
            <v>OED</v>
          </cell>
          <cell r="C186" t="str">
            <v>GDP (current US$)</v>
          </cell>
          <cell r="D186" t="str">
            <v>NY.GDP.MKTP.CD</v>
          </cell>
          <cell r="E186">
            <v>1061264933712.04</v>
          </cell>
          <cell r="F186">
            <v>1131861094329.99</v>
          </cell>
          <cell r="G186">
            <v>1223947591637.2</v>
          </cell>
          <cell r="H186">
            <v>1317492886271.91</v>
          </cell>
          <cell r="I186">
            <v>1441750225451.76</v>
          </cell>
          <cell r="J186">
            <v>1566396993839.69</v>
          </cell>
          <cell r="K186">
            <v>1714911273025.79</v>
          </cell>
          <cell r="L186">
            <v>1832992073805.39</v>
          </cell>
          <cell r="M186">
            <v>1988238200176.32</v>
          </cell>
          <cell r="N186">
            <v>2191111960224.34</v>
          </cell>
          <cell r="O186">
            <v>2400412274248.38</v>
          </cell>
          <cell r="P186">
            <v>2659330836214.41</v>
          </cell>
          <cell r="Q186">
            <v>3089079698178.26</v>
          </cell>
          <cell r="R186">
            <v>3739264288634.85</v>
          </cell>
          <cell r="S186">
            <v>4194417615501.72</v>
          </cell>
          <cell r="T186">
            <v>4701145692536.83</v>
          </cell>
          <cell r="U186">
            <v>5094295725954.45</v>
          </cell>
          <cell r="V186">
            <v>5744570464387.41</v>
          </cell>
          <cell r="W186">
            <v>6915174735631.66</v>
          </cell>
          <cell r="X186">
            <v>7983332781672.97</v>
          </cell>
          <cell r="Y186">
            <v>8867251981131.77</v>
          </cell>
          <cell r="Z186">
            <v>9029391940522.54</v>
          </cell>
          <cell r="AA186">
            <v>8890351112548.28</v>
          </cell>
          <cell r="AB186">
            <v>9189657654205.75</v>
          </cell>
          <cell r="AC186">
            <v>9603970130336.12</v>
          </cell>
          <cell r="AD186">
            <v>10110225431143.1</v>
          </cell>
          <cell r="AE186">
            <v>12251974311440.8</v>
          </cell>
          <cell r="AF186">
            <v>14189422749046.7</v>
          </cell>
          <cell r="AG186">
            <v>15997003356618.7</v>
          </cell>
          <cell r="AH186">
            <v>16735307588204.3</v>
          </cell>
          <cell r="AI186">
            <v>18846972458698.4</v>
          </cell>
          <cell r="AJ186">
            <v>19953764768717.7</v>
          </cell>
          <cell r="AK186">
            <v>21464746290365.8</v>
          </cell>
          <cell r="AL186">
            <v>21795813349509.6</v>
          </cell>
          <cell r="AM186">
            <v>23297636224541.8</v>
          </cell>
          <cell r="AN186">
            <v>25681295886763.5</v>
          </cell>
          <cell r="AO186">
            <v>25899388210744.5</v>
          </cell>
          <cell r="AP186">
            <v>25507725145785.3</v>
          </cell>
          <cell r="AQ186">
            <v>25774930648028.6</v>
          </cell>
          <cell r="AR186">
            <v>27071119634055.8</v>
          </cell>
          <cell r="AS186">
            <v>27669616112069.4</v>
          </cell>
          <cell r="AT186">
            <v>27415354309328.3</v>
          </cell>
          <cell r="AU186">
            <v>28601698343642.8</v>
          </cell>
          <cell r="AV186">
            <v>31985356194060</v>
          </cell>
          <cell r="AW186">
            <v>35608846779453.8</v>
          </cell>
          <cell r="AX186">
            <v>37648159767684.9</v>
          </cell>
          <cell r="AY186">
            <v>39718283258802.5</v>
          </cell>
          <cell r="AZ186">
            <v>43483775703184.9</v>
          </cell>
          <cell r="BA186">
            <v>46172651254806.8</v>
          </cell>
          <cell r="BB186">
            <v>43184014259465.7</v>
          </cell>
          <cell r="BC186">
            <v>45297226688828.8</v>
          </cell>
          <cell r="BD186">
            <v>48721225418978.3</v>
          </cell>
          <cell r="BE186">
            <v>48676834813345.9</v>
          </cell>
          <cell r="BF186">
            <v>49360200440504.1</v>
          </cell>
          <cell r="BG186">
            <v>50386906873870.5</v>
          </cell>
          <cell r="BH186">
            <v>47536673280840.7</v>
          </cell>
          <cell r="BI186">
            <v>48460554255214.5</v>
          </cell>
          <cell r="BJ186">
            <v>50610712929528.3</v>
          </cell>
          <cell r="BK186">
            <v>53525975116832.1</v>
          </cell>
          <cell r="BL186">
            <v>54053010452622.2</v>
          </cell>
          <cell r="BM186">
            <v>52852896615891.7</v>
          </cell>
          <cell r="BN186">
            <v>58899843230643.7</v>
          </cell>
          <cell r="BO186">
            <v>60170092967268.4</v>
          </cell>
        </row>
        <row r="187">
          <cell r="B187" t="str">
            <v>OMN</v>
          </cell>
          <cell r="C187" t="str">
            <v>GDP (current US$)</v>
          </cell>
          <cell r="D187" t="str">
            <v>NY.GDP.MKTP.CD</v>
          </cell>
        </row>
        <row r="187">
          <cell r="J187">
            <v>63279974.6880101</v>
          </cell>
          <cell r="K187">
            <v>67759972.8960108</v>
          </cell>
          <cell r="L187">
            <v>107151832.489651</v>
          </cell>
          <cell r="M187">
            <v>188879848.896121</v>
          </cell>
          <cell r="N187">
            <v>239999808.000154</v>
          </cell>
          <cell r="O187">
            <v>256319794.944164</v>
          </cell>
          <cell r="P187">
            <v>301010587.102984</v>
          </cell>
          <cell r="Q187">
            <v>366883548.347591</v>
          </cell>
          <cell r="R187">
            <v>483066990.612417</v>
          </cell>
          <cell r="S187">
            <v>1645917776.49102</v>
          </cell>
          <cell r="T187">
            <v>2096699189.34569</v>
          </cell>
          <cell r="U187">
            <v>2560220034.74233</v>
          </cell>
          <cell r="V187">
            <v>2741169947.88651</v>
          </cell>
          <cell r="W187">
            <v>2740301389.69311</v>
          </cell>
          <cell r="X187">
            <v>3733352634.62652</v>
          </cell>
          <cell r="Y187">
            <v>5981760277.93862</v>
          </cell>
          <cell r="Z187">
            <v>7259120150.55009</v>
          </cell>
          <cell r="AA187">
            <v>7554719455.70353</v>
          </cell>
          <cell r="AB187">
            <v>7932541690.79328</v>
          </cell>
          <cell r="AC187">
            <v>8821443150.92488</v>
          </cell>
          <cell r="AD187">
            <v>10005645420.4606</v>
          </cell>
          <cell r="AE187">
            <v>7324167369.14305</v>
          </cell>
          <cell r="AF187">
            <v>7811183094.92848</v>
          </cell>
          <cell r="AG187">
            <v>8386215864.75943</v>
          </cell>
          <cell r="AH187">
            <v>9372171651.49545</v>
          </cell>
          <cell r="AI187">
            <v>11685045513.6541</v>
          </cell>
          <cell r="AJ187">
            <v>11341482444.7334</v>
          </cell>
          <cell r="AK187">
            <v>12452275682.7048</v>
          </cell>
          <cell r="AL187">
            <v>12493107932.3797</v>
          </cell>
          <cell r="AM187">
            <v>12918855656.697</v>
          </cell>
          <cell r="AN187">
            <v>13802600780.2341</v>
          </cell>
          <cell r="AO187">
            <v>15277763328.9987</v>
          </cell>
          <cell r="AP187">
            <v>15837451235.3706</v>
          </cell>
          <cell r="AQ187">
            <v>13996914694.4083</v>
          </cell>
          <cell r="AR187">
            <v>15593456176.8531</v>
          </cell>
          <cell r="AS187">
            <v>19507452535.7607</v>
          </cell>
          <cell r="AT187">
            <v>19452000520.156</v>
          </cell>
          <cell r="AU187">
            <v>20142756046.814</v>
          </cell>
          <cell r="AV187">
            <v>21633708192.4577</v>
          </cell>
          <cell r="AW187">
            <v>24763712873.8622</v>
          </cell>
          <cell r="AX187">
            <v>31081991677.5033</v>
          </cell>
          <cell r="AY187">
            <v>37215779713.9142</v>
          </cell>
          <cell r="AZ187">
            <v>42085379453.8362</v>
          </cell>
          <cell r="BA187">
            <v>60905452535.7607</v>
          </cell>
          <cell r="BB187">
            <v>48388363589.0767</v>
          </cell>
          <cell r="BC187">
            <v>64993498049.4148</v>
          </cell>
          <cell r="BD187">
            <v>77497529258.7776</v>
          </cell>
          <cell r="BE187">
            <v>87408842652.7958</v>
          </cell>
          <cell r="BF187">
            <v>89936020806.2419</v>
          </cell>
          <cell r="BG187">
            <v>92699089726.9181</v>
          </cell>
          <cell r="BH187">
            <v>78710793237.9714</v>
          </cell>
          <cell r="BI187">
            <v>75128738621.5865</v>
          </cell>
          <cell r="BJ187">
            <v>80856697009.1027</v>
          </cell>
          <cell r="BK187">
            <v>91505851755.5267</v>
          </cell>
          <cell r="BL187">
            <v>88060858257.4772</v>
          </cell>
          <cell r="BM187">
            <v>75909397659.2978</v>
          </cell>
          <cell r="BN187">
            <v>88191977373.212</v>
          </cell>
          <cell r="BO187">
            <v>114667360208.062</v>
          </cell>
        </row>
        <row r="188">
          <cell r="B188" t="str">
            <v>OSS</v>
          </cell>
          <cell r="C188" t="str">
            <v>GDP (current US$)</v>
          </cell>
          <cell r="D188" t="str">
            <v>NY.GDP.MKTP.CD</v>
          </cell>
        </row>
        <row r="188">
          <cell r="T188">
            <v>7075100695.6823</v>
          </cell>
          <cell r="U188">
            <v>8481441948.67528</v>
          </cell>
          <cell r="V188">
            <v>10530537666.1972</v>
          </cell>
          <cell r="W188">
            <v>12293161417.1922</v>
          </cell>
          <cell r="X188">
            <v>15359233808.7896</v>
          </cell>
          <cell r="Y188">
            <v>21040631379.5509</v>
          </cell>
          <cell r="Z188">
            <v>21001566255.1625</v>
          </cell>
          <cell r="AA188">
            <v>20719390900.3616</v>
          </cell>
          <cell r="AB188">
            <v>19799540393.9667</v>
          </cell>
          <cell r="AC188">
            <v>20065158813.909</v>
          </cell>
          <cell r="AD188">
            <v>19711831130.7474</v>
          </cell>
          <cell r="AE188">
            <v>20748593857.3259</v>
          </cell>
          <cell r="AF188">
            <v>25513234796.1933</v>
          </cell>
          <cell r="AG188">
            <v>28124031927.9145</v>
          </cell>
          <cell r="AH188">
            <v>28730234881.2258</v>
          </cell>
          <cell r="AI188">
            <v>33890663890.8452</v>
          </cell>
          <cell r="AJ188">
            <v>35877596793.744</v>
          </cell>
          <cell r="AK188">
            <v>39303152779.7414</v>
          </cell>
          <cell r="AL188">
            <v>38476262969.3064</v>
          </cell>
          <cell r="AM188">
            <v>40639521816.4965</v>
          </cell>
          <cell r="AN188">
            <v>47227955200.3905</v>
          </cell>
          <cell r="AO188">
            <v>49170282331.8275</v>
          </cell>
          <cell r="AP188">
            <v>49548179500.2293</v>
          </cell>
          <cell r="AQ188">
            <v>50593486748.8223</v>
          </cell>
          <cell r="AR188">
            <v>52839936531.2747</v>
          </cell>
          <cell r="AS188">
            <v>55909436459.4723</v>
          </cell>
          <cell r="AT188">
            <v>56104114431.8509</v>
          </cell>
          <cell r="AU188">
            <v>61196326388.686</v>
          </cell>
          <cell r="AV188">
            <v>75225425145.7421</v>
          </cell>
          <cell r="AW188">
            <v>89281970467.4135</v>
          </cell>
          <cell r="AX188">
            <v>101041826683.492</v>
          </cell>
          <cell r="AY188">
            <v>113035701751.595</v>
          </cell>
          <cell r="AZ188">
            <v>135646182748.022</v>
          </cell>
          <cell r="BA188">
            <v>148958990447.765</v>
          </cell>
          <cell r="BB188">
            <v>129389535768.023</v>
          </cell>
          <cell r="BC188">
            <v>138174096381.898</v>
          </cell>
          <cell r="BD188">
            <v>157064408558.829</v>
          </cell>
          <cell r="BE188">
            <v>155912881125.311</v>
          </cell>
          <cell r="BF188">
            <v>162812437315.907</v>
          </cell>
          <cell r="BG188">
            <v>167893016317.089</v>
          </cell>
          <cell r="BH188">
            <v>151721848514.729</v>
          </cell>
          <cell r="BI188">
            <v>159200150156.228</v>
          </cell>
          <cell r="BJ188">
            <v>176977448024.04</v>
          </cell>
          <cell r="BK188">
            <v>193850030853.887</v>
          </cell>
          <cell r="BL188">
            <v>195442320173.664</v>
          </cell>
          <cell r="BM188">
            <v>178185121948.331</v>
          </cell>
          <cell r="BN188">
            <v>208006924432.84</v>
          </cell>
          <cell r="BO188">
            <v>223331355321.864</v>
          </cell>
        </row>
        <row r="189">
          <cell r="B189" t="str">
            <v>PAK</v>
          </cell>
          <cell r="C189" t="str">
            <v>GDP (current US$)</v>
          </cell>
          <cell r="D189" t="str">
            <v>NY.GDP.MKTP.CD</v>
          </cell>
          <cell r="E189">
            <v>3749265014.69971</v>
          </cell>
          <cell r="F189">
            <v>4118647627.04746</v>
          </cell>
          <cell r="G189">
            <v>4310163796.72407</v>
          </cell>
          <cell r="H189">
            <v>4630827383.45233</v>
          </cell>
          <cell r="I189">
            <v>5204955900.88198</v>
          </cell>
          <cell r="J189">
            <v>5929231415.37169</v>
          </cell>
          <cell r="K189">
            <v>6561108777.82444</v>
          </cell>
          <cell r="L189">
            <v>7464510709.7858</v>
          </cell>
          <cell r="M189">
            <v>8041999160.0168</v>
          </cell>
          <cell r="N189">
            <v>8683116337.67325</v>
          </cell>
          <cell r="O189">
            <v>10027509449.811</v>
          </cell>
          <cell r="P189">
            <v>10665896682.0664</v>
          </cell>
          <cell r="Q189">
            <v>9415016359.56604</v>
          </cell>
          <cell r="R189">
            <v>6383429490.21091</v>
          </cell>
          <cell r="S189">
            <v>8899191919.19192</v>
          </cell>
          <cell r="T189">
            <v>11230606060.6061</v>
          </cell>
          <cell r="U189">
            <v>13168080808.0808</v>
          </cell>
          <cell r="V189">
            <v>15126060606.0606</v>
          </cell>
          <cell r="W189">
            <v>17811515151.5152</v>
          </cell>
          <cell r="X189">
            <v>19688383838.3838</v>
          </cell>
          <cell r="Y189">
            <v>23654444444.4444</v>
          </cell>
          <cell r="Z189">
            <v>28100606060.6061</v>
          </cell>
          <cell r="AA189">
            <v>30725971563.981</v>
          </cell>
          <cell r="AB189">
            <v>28691889763.7795</v>
          </cell>
          <cell r="AC189">
            <v>31151825467.4978</v>
          </cell>
          <cell r="AD189">
            <v>31144920844.3272</v>
          </cell>
          <cell r="AE189">
            <v>31899070055.7967</v>
          </cell>
          <cell r="AF189">
            <v>33351529274.6869</v>
          </cell>
          <cell r="AG189">
            <v>38472742808.3167</v>
          </cell>
          <cell r="AH189">
            <v>40171106279.0078</v>
          </cell>
          <cell r="AI189">
            <v>40010423970.4576</v>
          </cell>
          <cell r="AJ189">
            <v>45625336680.2047</v>
          </cell>
          <cell r="AK189">
            <v>48884671947.4657</v>
          </cell>
          <cell r="AL189">
            <v>51809999353.1614</v>
          </cell>
          <cell r="AM189">
            <v>52293470813.1336</v>
          </cell>
          <cell r="AN189">
            <v>60636071684.1918</v>
          </cell>
          <cell r="AO189">
            <v>63320170084.4076</v>
          </cell>
          <cell r="AP189">
            <v>62433340468.0228</v>
          </cell>
          <cell r="AQ189">
            <v>62191955814.3478</v>
          </cell>
          <cell r="AR189">
            <v>62973857068.5113</v>
          </cell>
          <cell r="AS189">
            <v>99484802344.5277</v>
          </cell>
          <cell r="AT189">
            <v>97145618479.9038</v>
          </cell>
          <cell r="AU189">
            <v>97923302809.3537</v>
          </cell>
          <cell r="AV189">
            <v>112371913740.823</v>
          </cell>
          <cell r="AW189">
            <v>132216048339.413</v>
          </cell>
          <cell r="AX189">
            <v>145208562960.767</v>
          </cell>
          <cell r="AY189">
            <v>161871385506.36</v>
          </cell>
          <cell r="AZ189">
            <v>184140869997.46</v>
          </cell>
          <cell r="BA189">
            <v>202203748583.854</v>
          </cell>
          <cell r="BB189">
            <v>187337783856.466</v>
          </cell>
          <cell r="BC189">
            <v>196709621849.586</v>
          </cell>
          <cell r="BD189">
            <v>230586581059.665</v>
          </cell>
          <cell r="BE189">
            <v>250106966104.704</v>
          </cell>
          <cell r="BF189">
            <v>258657231672.412</v>
          </cell>
          <cell r="BG189">
            <v>271390474857.632</v>
          </cell>
          <cell r="BH189">
            <v>299963590534.773</v>
          </cell>
          <cell r="BI189">
            <v>313630000130.435</v>
          </cell>
          <cell r="BJ189">
            <v>339205534861.1</v>
          </cell>
          <cell r="BK189">
            <v>356128166704.921</v>
          </cell>
          <cell r="BL189">
            <v>320909472770.669</v>
          </cell>
          <cell r="BM189">
            <v>300425609817.981</v>
          </cell>
          <cell r="BN189">
            <v>348516647445.148</v>
          </cell>
          <cell r="BO189">
            <v>374787958882.308</v>
          </cell>
        </row>
        <row r="190">
          <cell r="B190" t="str">
            <v>PAN</v>
          </cell>
          <cell r="C190" t="str">
            <v>GDP (current US$)</v>
          </cell>
          <cell r="D190" t="str">
            <v>NY.GDP.MKTP.CD</v>
          </cell>
          <cell r="E190">
            <v>537147100</v>
          </cell>
          <cell r="F190">
            <v>599026300</v>
          </cell>
          <cell r="G190">
            <v>652120900</v>
          </cell>
          <cell r="H190">
            <v>722784500</v>
          </cell>
          <cell r="I190">
            <v>776137500</v>
          </cell>
          <cell r="J190">
            <v>852485300</v>
          </cell>
          <cell r="K190">
            <v>928833000</v>
          </cell>
          <cell r="L190">
            <v>1034376400</v>
          </cell>
          <cell r="M190">
            <v>1112791100</v>
          </cell>
          <cell r="N190">
            <v>1221305700</v>
          </cell>
          <cell r="O190">
            <v>1351006400</v>
          </cell>
          <cell r="P190">
            <v>1523917200</v>
          </cell>
          <cell r="Q190">
            <v>1673411700</v>
          </cell>
          <cell r="R190">
            <v>1913793400</v>
          </cell>
          <cell r="S190">
            <v>2188307600</v>
          </cell>
          <cell r="T190">
            <v>2435304100</v>
          </cell>
          <cell r="U190">
            <v>2588106000</v>
          </cell>
          <cell r="V190">
            <v>2738261900</v>
          </cell>
          <cell r="W190">
            <v>3244558600</v>
          </cell>
          <cell r="X190">
            <v>3704551600</v>
          </cell>
          <cell r="Y190">
            <v>4614086400</v>
          </cell>
          <cell r="Z190">
            <v>5222421500</v>
          </cell>
          <cell r="AA190">
            <v>5769767900</v>
          </cell>
          <cell r="AB190">
            <v>5923755900</v>
          </cell>
          <cell r="AC190">
            <v>6183387100</v>
          </cell>
          <cell r="AD190">
            <v>6541517100</v>
          </cell>
          <cell r="AE190">
            <v>6797834200</v>
          </cell>
          <cell r="AF190">
            <v>6827665300</v>
          </cell>
          <cell r="AG190">
            <v>5902783400</v>
          </cell>
          <cell r="AH190">
            <v>5918469800</v>
          </cell>
          <cell r="AI190">
            <v>6433967000</v>
          </cell>
          <cell r="AJ190">
            <v>7074675500</v>
          </cell>
          <cell r="AK190">
            <v>8042337700</v>
          </cell>
          <cell r="AL190">
            <v>8782585400</v>
          </cell>
          <cell r="AM190">
            <v>9365289800</v>
          </cell>
          <cell r="AN190">
            <v>9573813700</v>
          </cell>
          <cell r="AO190">
            <v>9870494000</v>
          </cell>
          <cell r="AP190">
            <v>10677286100</v>
          </cell>
          <cell r="AQ190">
            <v>11575486400</v>
          </cell>
          <cell r="AR190">
            <v>12130252200</v>
          </cell>
          <cell r="AS190">
            <v>12304115000</v>
          </cell>
          <cell r="AT190">
            <v>12502013400</v>
          </cell>
          <cell r="AU190">
            <v>12994310400</v>
          </cell>
          <cell r="AV190">
            <v>13693981200</v>
          </cell>
          <cell r="AW190">
            <v>15013381700</v>
          </cell>
          <cell r="AX190">
            <v>16374393900</v>
          </cell>
          <cell r="AY190">
            <v>18141666300</v>
          </cell>
          <cell r="AZ190">
            <v>21295984200</v>
          </cell>
          <cell r="BA190">
            <v>25155888600</v>
          </cell>
          <cell r="BB190">
            <v>27116635600</v>
          </cell>
          <cell r="BC190">
            <v>29440287600</v>
          </cell>
          <cell r="BD190">
            <v>34686224300</v>
          </cell>
          <cell r="BE190">
            <v>40429700000</v>
          </cell>
          <cell r="BF190">
            <v>45599900000</v>
          </cell>
          <cell r="BG190">
            <v>49921400000</v>
          </cell>
          <cell r="BH190">
            <v>54091800000</v>
          </cell>
          <cell r="BI190">
            <v>57907700000</v>
          </cell>
          <cell r="BJ190">
            <v>62202700000</v>
          </cell>
          <cell r="BK190">
            <v>67294169200</v>
          </cell>
          <cell r="BL190">
            <v>69721787500</v>
          </cell>
          <cell r="BM190">
            <v>57086836900</v>
          </cell>
          <cell r="BN190">
            <v>67406738100</v>
          </cell>
          <cell r="BO190">
            <v>76522511780.6222</v>
          </cell>
        </row>
        <row r="191">
          <cell r="B191" t="str">
            <v>PER</v>
          </cell>
          <cell r="C191" t="str">
            <v>GDP (current US$)</v>
          </cell>
          <cell r="D191" t="str">
            <v>NY.GDP.MKTP.CD</v>
          </cell>
        </row>
        <row r="191">
          <cell r="AA191">
            <v>15203143381</v>
          </cell>
          <cell r="AB191">
            <v>14124541992.5</v>
          </cell>
          <cell r="AC191">
            <v>20339340469.3333</v>
          </cell>
          <cell r="AD191">
            <v>15044388198.1818</v>
          </cell>
          <cell r="AE191">
            <v>21777475654.2857</v>
          </cell>
          <cell r="AF191">
            <v>36533467759.4118</v>
          </cell>
          <cell r="AG191">
            <v>15439408447.2</v>
          </cell>
          <cell r="AH191">
            <v>22499558526.3682</v>
          </cell>
          <cell r="AI191">
            <v>26410386962.8019</v>
          </cell>
          <cell r="AJ191">
            <v>34341465998.2003</v>
          </cell>
          <cell r="AK191">
            <v>35966302303.263</v>
          </cell>
          <cell r="AL191">
            <v>34832077220.8537</v>
          </cell>
          <cell r="AM191">
            <v>44882079766.8913</v>
          </cell>
          <cell r="AN191">
            <v>53312793687.3836</v>
          </cell>
          <cell r="AO191">
            <v>55252414130.3019</v>
          </cell>
          <cell r="AP191">
            <v>58147522522.5225</v>
          </cell>
          <cell r="AQ191">
            <v>55501467877.381</v>
          </cell>
          <cell r="AR191">
            <v>50187324567.883</v>
          </cell>
          <cell r="AS191">
            <v>51744749133.213</v>
          </cell>
          <cell r="AT191">
            <v>52030158775.4055</v>
          </cell>
          <cell r="AU191">
            <v>54777553515.0809</v>
          </cell>
          <cell r="AV191">
            <v>58731030121.8671</v>
          </cell>
          <cell r="AW191">
            <v>66768703497.5687</v>
          </cell>
          <cell r="AX191">
            <v>76060606060.6061</v>
          </cell>
          <cell r="AY191">
            <v>88643193061.748</v>
          </cell>
          <cell r="AZ191">
            <v>102170981144.136</v>
          </cell>
          <cell r="BA191">
            <v>120550599815.441</v>
          </cell>
          <cell r="BB191">
            <v>120822986521.479</v>
          </cell>
          <cell r="BC191">
            <v>147527631520.729</v>
          </cell>
          <cell r="BD191">
            <v>171761737046.585</v>
          </cell>
          <cell r="BE191">
            <v>192650021648.583</v>
          </cell>
          <cell r="BF191">
            <v>201175543571.392</v>
          </cell>
          <cell r="BG191">
            <v>200786250582.943</v>
          </cell>
          <cell r="BH191">
            <v>189802976285.619</v>
          </cell>
          <cell r="BI191">
            <v>191898104390.379</v>
          </cell>
          <cell r="BJ191">
            <v>211007984080.911</v>
          </cell>
          <cell r="BK191">
            <v>222597009739.235</v>
          </cell>
          <cell r="BL191">
            <v>228346006003.648</v>
          </cell>
          <cell r="BM191">
            <v>201409694755.934</v>
          </cell>
          <cell r="BN191">
            <v>226354278280.885</v>
          </cell>
          <cell r="BO191">
            <v>246488757636.211</v>
          </cell>
        </row>
        <row r="192">
          <cell r="B192" t="str">
            <v>PHL</v>
          </cell>
          <cell r="C192" t="str">
            <v>GDP (current US$)</v>
          </cell>
          <cell r="D192" t="str">
            <v>NY.GDP.MKTP.CD</v>
          </cell>
          <cell r="E192">
            <v>7515894110.56487</v>
          </cell>
          <cell r="F192">
            <v>8171194424.94498</v>
          </cell>
          <cell r="G192">
            <v>4954593071.82796</v>
          </cell>
          <cell r="H192">
            <v>5505023238.40669</v>
          </cell>
          <cell r="I192">
            <v>5953756194.80988</v>
          </cell>
          <cell r="J192">
            <v>6517349771.93386</v>
          </cell>
          <cell r="K192">
            <v>7189017887.69231</v>
          </cell>
          <cell r="L192">
            <v>7724873935.12821</v>
          </cell>
          <cell r="M192">
            <v>8632749269.48718</v>
          </cell>
          <cell r="N192">
            <v>9571800652.5641</v>
          </cell>
          <cell r="O192">
            <v>7559115516.69532</v>
          </cell>
          <cell r="P192">
            <v>8375075629.8327</v>
          </cell>
          <cell r="Q192">
            <v>9067815521.3262</v>
          </cell>
          <cell r="R192">
            <v>11412449735.3056</v>
          </cell>
          <cell r="S192">
            <v>15607882555.2916</v>
          </cell>
          <cell r="T192">
            <v>16875240683.5083</v>
          </cell>
          <cell r="U192">
            <v>19381055197.2794</v>
          </cell>
          <cell r="V192">
            <v>22283109803.3521</v>
          </cell>
          <cell r="W192">
            <v>25762224562.6316</v>
          </cell>
          <cell r="X192">
            <v>31218296292.1295</v>
          </cell>
          <cell r="Y192">
            <v>36848080898.8112</v>
          </cell>
          <cell r="Z192">
            <v>40499388869.1271</v>
          </cell>
          <cell r="AA192">
            <v>42206011275.1757</v>
          </cell>
          <cell r="AB192">
            <v>37759179894.5298</v>
          </cell>
          <cell r="AC192">
            <v>35730185633.5233</v>
          </cell>
          <cell r="AD192">
            <v>34961486348.2382</v>
          </cell>
          <cell r="AE192">
            <v>33987207294.9432</v>
          </cell>
          <cell r="AF192">
            <v>37791488666.0743</v>
          </cell>
          <cell r="AG192">
            <v>43152128958.6116</v>
          </cell>
          <cell r="AH192">
            <v>48513773720.673</v>
          </cell>
          <cell r="AI192">
            <v>50508286641.5746</v>
          </cell>
          <cell r="AJ192">
            <v>51784144942.727</v>
          </cell>
          <cell r="AK192">
            <v>60422328242.1803</v>
          </cell>
          <cell r="AL192">
            <v>62036529147.1831</v>
          </cell>
          <cell r="AM192">
            <v>73159336915.2718</v>
          </cell>
          <cell r="AN192">
            <v>84644328727.4825</v>
          </cell>
          <cell r="AO192">
            <v>94648084429.0341</v>
          </cell>
          <cell r="AP192">
            <v>94106317565.0846</v>
          </cell>
          <cell r="AQ192">
            <v>74492416329.9142</v>
          </cell>
          <cell r="AR192">
            <v>85640171045.1254</v>
          </cell>
          <cell r="AS192">
            <v>83669788254.7279</v>
          </cell>
          <cell r="AT192">
            <v>78921234457.5487</v>
          </cell>
          <cell r="AU192">
            <v>84307345887.543</v>
          </cell>
          <cell r="AV192">
            <v>87039092974.2272</v>
          </cell>
          <cell r="AW192">
            <v>95001999685.3314</v>
          </cell>
          <cell r="AX192">
            <v>107419977318.166</v>
          </cell>
          <cell r="AY192">
            <v>127652926368.069</v>
          </cell>
          <cell r="AZ192">
            <v>155980408673.403</v>
          </cell>
          <cell r="BA192">
            <v>181624626327.361</v>
          </cell>
          <cell r="BB192">
            <v>175974755881.372</v>
          </cell>
          <cell r="BC192">
            <v>208368893151.144</v>
          </cell>
          <cell r="BD192">
            <v>234216730295.938</v>
          </cell>
          <cell r="BE192">
            <v>261920540972.102</v>
          </cell>
          <cell r="BF192">
            <v>283902828581.65</v>
          </cell>
          <cell r="BG192">
            <v>297483555344.802</v>
          </cell>
          <cell r="BH192">
            <v>306445871246.718</v>
          </cell>
          <cell r="BI192">
            <v>318627003012.52</v>
          </cell>
          <cell r="BJ192">
            <v>328480736798.792</v>
          </cell>
          <cell r="BK192">
            <v>346841896583.515</v>
          </cell>
          <cell r="BL192">
            <v>376823402244.928</v>
          </cell>
          <cell r="BM192">
            <v>361751145451.597</v>
          </cell>
          <cell r="BN192">
            <v>394087359848.11</v>
          </cell>
          <cell r="BO192">
            <v>404353369604.631</v>
          </cell>
        </row>
        <row r="193">
          <cell r="B193" t="str">
            <v>PLW</v>
          </cell>
          <cell r="C193" t="str">
            <v>GDP (current US$)</v>
          </cell>
          <cell r="D193" t="str">
            <v>NY.GDP.MKTP.CD</v>
          </cell>
        </row>
        <row r="193">
          <cell r="O193">
            <v>11563041</v>
          </cell>
          <cell r="P193">
            <v>12706874</v>
          </cell>
          <cell r="Q193">
            <v>13956474</v>
          </cell>
          <cell r="R193">
            <v>15331889</v>
          </cell>
          <cell r="S193">
            <v>16848759.47</v>
          </cell>
          <cell r="T193">
            <v>18521112.49</v>
          </cell>
          <cell r="U193">
            <v>20364419.71</v>
          </cell>
          <cell r="V193">
            <v>22308104.44</v>
          </cell>
          <cell r="W193">
            <v>24530014.55</v>
          </cell>
          <cell r="X193">
            <v>27004250.99</v>
          </cell>
          <cell r="Y193">
            <v>29728053.55</v>
          </cell>
          <cell r="Z193">
            <v>32726593.75</v>
          </cell>
          <cell r="AA193">
            <v>36027582.71</v>
          </cell>
          <cell r="AB193">
            <v>39661530.18</v>
          </cell>
          <cell r="AC193">
            <v>44814259.43</v>
          </cell>
          <cell r="AD193">
            <v>51030636.67</v>
          </cell>
          <cell r="AE193">
            <v>58109314.44</v>
          </cell>
          <cell r="AF193">
            <v>66169904.91</v>
          </cell>
          <cell r="AG193">
            <v>75348614.96</v>
          </cell>
          <cell r="AH193">
            <v>85800542.78</v>
          </cell>
          <cell r="AI193">
            <v>97702303.05</v>
          </cell>
          <cell r="AJ193">
            <v>106555300</v>
          </cell>
          <cell r="AK193">
            <v>104771300</v>
          </cell>
          <cell r="AL193">
            <v>96455700</v>
          </cell>
          <cell r="AM193">
            <v>106138500</v>
          </cell>
          <cell r="AN193">
            <v>121018500</v>
          </cell>
          <cell r="AO193">
            <v>137494600</v>
          </cell>
          <cell r="AP193">
            <v>143860800</v>
          </cell>
          <cell r="AQ193">
            <v>149079600</v>
          </cell>
          <cell r="AR193">
            <v>144206500</v>
          </cell>
          <cell r="AS193">
            <v>149535827.636719</v>
          </cell>
          <cell r="AT193">
            <v>159453506.469727</v>
          </cell>
          <cell r="AU193">
            <v>162665542.602539</v>
          </cell>
          <cell r="AV193">
            <v>154559875.488281</v>
          </cell>
          <cell r="AW193">
            <v>166391555.786133</v>
          </cell>
          <cell r="AX193">
            <v>191048400.878906</v>
          </cell>
          <cell r="AY193">
            <v>193679687.5</v>
          </cell>
          <cell r="AZ193">
            <v>200903640.74707</v>
          </cell>
          <cell r="BA193">
            <v>201167343.139648</v>
          </cell>
          <cell r="BB193">
            <v>189997985.839844</v>
          </cell>
          <cell r="BC193">
            <v>188174270.629883</v>
          </cell>
          <cell r="BD193">
            <v>198873916.625977</v>
          </cell>
          <cell r="BE193">
            <v>215762390.136719</v>
          </cell>
          <cell r="BF193">
            <v>224265167.236328</v>
          </cell>
          <cell r="BG193">
            <v>245731216.430664</v>
          </cell>
          <cell r="BH193">
            <v>287215972.900391</v>
          </cell>
          <cell r="BI193">
            <v>305404174.804688</v>
          </cell>
          <cell r="BJ193">
            <v>292345764.160156</v>
          </cell>
          <cell r="BK193">
            <v>288160980.224609</v>
          </cell>
          <cell r="BL193">
            <v>281828704.833984</v>
          </cell>
          <cell r="BM193">
            <v>261179138.183594</v>
          </cell>
          <cell r="BN193">
            <v>229858184.814453</v>
          </cell>
          <cell r="BO193">
            <v>242333709.716797</v>
          </cell>
        </row>
        <row r="194">
          <cell r="B194" t="str">
            <v>PNG</v>
          </cell>
          <cell r="C194" t="str">
            <v>GDP (current US$)</v>
          </cell>
          <cell r="D194" t="str">
            <v>NY.GDP.MKTP.CD</v>
          </cell>
          <cell r="E194">
            <v>230496036.879366</v>
          </cell>
          <cell r="F194">
            <v>244832039.173126</v>
          </cell>
          <cell r="G194">
            <v>261184041.789447</v>
          </cell>
          <cell r="H194">
            <v>275968044.154887</v>
          </cell>
          <cell r="I194">
            <v>305312048.849928</v>
          </cell>
          <cell r="J194">
            <v>344176055.068169</v>
          </cell>
          <cell r="K194">
            <v>390992062.55873</v>
          </cell>
          <cell r="L194">
            <v>441728182.676509</v>
          </cell>
          <cell r="M194">
            <v>485184189.62947</v>
          </cell>
          <cell r="N194">
            <v>551263864.202218</v>
          </cell>
          <cell r="O194">
            <v>645568215.290914</v>
          </cell>
          <cell r="P194">
            <v>717750278.105664</v>
          </cell>
          <cell r="Q194">
            <v>858761926.08968</v>
          </cell>
          <cell r="R194">
            <v>1299079410.43638</v>
          </cell>
          <cell r="S194">
            <v>1467417672.17002</v>
          </cell>
          <cell r="T194">
            <v>1356603608.09695</v>
          </cell>
          <cell r="U194">
            <v>1511843235.49111</v>
          </cell>
          <cell r="V194">
            <v>1640746618.68467</v>
          </cell>
          <cell r="W194">
            <v>1947878830.62383</v>
          </cell>
          <cell r="X194">
            <v>2293760510.9609</v>
          </cell>
          <cell r="Y194">
            <v>2545808455.52399</v>
          </cell>
          <cell r="Z194">
            <v>2498190847.39668</v>
          </cell>
          <cell r="AA194">
            <v>2368719683.44848</v>
          </cell>
          <cell r="AB194">
            <v>2562351551.04491</v>
          </cell>
          <cell r="AC194">
            <v>2552662617.18854</v>
          </cell>
          <cell r="AD194">
            <v>2423339171.50015</v>
          </cell>
          <cell r="AE194">
            <v>2647995602.28698</v>
          </cell>
          <cell r="AF194">
            <v>3143851794.08723</v>
          </cell>
          <cell r="AG194">
            <v>3656177880.70625</v>
          </cell>
          <cell r="AH194">
            <v>3546472565.69364</v>
          </cell>
          <cell r="AI194">
            <v>3219729083.06487</v>
          </cell>
          <cell r="AJ194">
            <v>3787394957.98319</v>
          </cell>
          <cell r="AK194">
            <v>4377980510.05598</v>
          </cell>
          <cell r="AL194">
            <v>4974550286.18152</v>
          </cell>
          <cell r="AM194">
            <v>5502786069.65174</v>
          </cell>
          <cell r="AN194">
            <v>4636057476.42568</v>
          </cell>
          <cell r="AO194">
            <v>5155311077.38998</v>
          </cell>
          <cell r="AP194">
            <v>4936615298.79367</v>
          </cell>
          <cell r="AQ194">
            <v>3789443014.61662</v>
          </cell>
          <cell r="AR194">
            <v>3477038204.01733</v>
          </cell>
          <cell r="AS194">
            <v>3521339699.07407</v>
          </cell>
          <cell r="AT194">
            <v>3081024212.42924</v>
          </cell>
          <cell r="AU194">
            <v>2999511040.19764</v>
          </cell>
          <cell r="AV194">
            <v>3536411824.2958</v>
          </cell>
          <cell r="AW194">
            <v>3927157866.96465</v>
          </cell>
          <cell r="AX194">
            <v>4865892972.27595</v>
          </cell>
          <cell r="AY194">
            <v>8354911040.70193</v>
          </cell>
          <cell r="AZ194">
            <v>9545028944.34579</v>
          </cell>
          <cell r="BA194">
            <v>11670892800.5309</v>
          </cell>
          <cell r="BB194">
            <v>11619456449.266</v>
          </cell>
          <cell r="BC194">
            <v>14250786674.7766</v>
          </cell>
          <cell r="BD194">
            <v>17985138065.8549</v>
          </cell>
          <cell r="BE194">
            <v>21295168665.7247</v>
          </cell>
          <cell r="BF194">
            <v>21261338064.8783</v>
          </cell>
          <cell r="BG194">
            <v>23210823987.308</v>
          </cell>
          <cell r="BH194">
            <v>21723437010.0982</v>
          </cell>
          <cell r="BI194">
            <v>20758876952.6232</v>
          </cell>
          <cell r="BJ194">
            <v>22742699138.356</v>
          </cell>
          <cell r="BK194">
            <v>24109780708.0268</v>
          </cell>
          <cell r="BL194">
            <v>24751066910.5409</v>
          </cell>
          <cell r="BM194">
            <v>23848445103.9227</v>
          </cell>
          <cell r="BN194">
            <v>26113333240.2333</v>
          </cell>
          <cell r="BO194">
            <v>31603619036.6338</v>
          </cell>
        </row>
        <row r="195">
          <cell r="B195" t="str">
            <v>POL</v>
          </cell>
          <cell r="C195" t="str">
            <v>GDP (current US$)</v>
          </cell>
          <cell r="D195" t="str">
            <v>NY.GDP.MKTP.CD</v>
          </cell>
        </row>
        <row r="195">
          <cell r="AI195">
            <v>65977748210.5263</v>
          </cell>
          <cell r="AJ195">
            <v>85500935934.9901</v>
          </cell>
          <cell r="AK195">
            <v>94337050693.2727</v>
          </cell>
          <cell r="AL195">
            <v>96043157272.862</v>
          </cell>
          <cell r="AM195">
            <v>110803635287.621</v>
          </cell>
          <cell r="AN195">
            <v>142293781028.568</v>
          </cell>
          <cell r="AO195">
            <v>160193242090.427</v>
          </cell>
          <cell r="AP195">
            <v>159358178533.659</v>
          </cell>
          <cell r="AQ195">
            <v>174685791563.561</v>
          </cell>
          <cell r="AR195">
            <v>170030662134.734</v>
          </cell>
          <cell r="AS195">
            <v>172220451786.957</v>
          </cell>
          <cell r="AT195">
            <v>190905493539.168</v>
          </cell>
          <cell r="AU195">
            <v>199070448694.9</v>
          </cell>
          <cell r="AV195">
            <v>217828661056.935</v>
          </cell>
          <cell r="AW195">
            <v>255107252158.631</v>
          </cell>
          <cell r="AX195">
            <v>306145944824.93</v>
          </cell>
          <cell r="AY195">
            <v>344626667414.292</v>
          </cell>
          <cell r="AZ195">
            <v>429020755432.721</v>
          </cell>
          <cell r="BA195">
            <v>533599779515.715</v>
          </cell>
          <cell r="BB195">
            <v>439731589139.212</v>
          </cell>
          <cell r="BC195">
            <v>475696613935.595</v>
          </cell>
          <cell r="BD195">
            <v>524374183218.309</v>
          </cell>
          <cell r="BE195">
            <v>495230523665.901</v>
          </cell>
          <cell r="BF195">
            <v>515761954074.157</v>
          </cell>
          <cell r="BG195">
            <v>539080475073.719</v>
          </cell>
          <cell r="BH195">
            <v>477111287969.227</v>
          </cell>
          <cell r="BI195">
            <v>470024599375.619</v>
          </cell>
          <cell r="BJ195">
            <v>524641252834.826</v>
          </cell>
          <cell r="BK195">
            <v>588779796423.695</v>
          </cell>
          <cell r="BL195">
            <v>596058473058.766</v>
          </cell>
          <cell r="BM195">
            <v>599442732365.372</v>
          </cell>
          <cell r="BN195">
            <v>681346077608.607</v>
          </cell>
          <cell r="BO195">
            <v>689763329458.441</v>
          </cell>
        </row>
        <row r="196">
          <cell r="B196" t="str">
            <v>PRE</v>
          </cell>
          <cell r="C196" t="str">
            <v>GDP (current US$)</v>
          </cell>
          <cell r="D196" t="str">
            <v>NY.GDP.MKTP.CD</v>
          </cell>
          <cell r="E196">
            <v>22009956179.2499</v>
          </cell>
          <cell r="F196">
            <v>23330571460.5018</v>
          </cell>
          <cell r="G196">
            <v>25039969601.0669</v>
          </cell>
          <cell r="H196">
            <v>26565248500.3069</v>
          </cell>
          <cell r="I196">
            <v>29004299684.7621</v>
          </cell>
          <cell r="J196">
            <v>30896554192.7754</v>
          </cell>
          <cell r="K196">
            <v>33638649403.1139</v>
          </cell>
          <cell r="L196">
            <v>33207024788.3781</v>
          </cell>
          <cell r="M196">
            <v>35485611158.9845</v>
          </cell>
          <cell r="N196">
            <v>39108206586.6364</v>
          </cell>
          <cell r="O196">
            <v>45057737028.5949</v>
          </cell>
          <cell r="P196">
            <v>43666468898.007</v>
          </cell>
          <cell r="Q196">
            <v>51728976467.2851</v>
          </cell>
          <cell r="R196">
            <v>63440936906.6502</v>
          </cell>
          <cell r="S196">
            <v>88901763881.4916</v>
          </cell>
          <cell r="T196">
            <v>102063308610.967</v>
          </cell>
          <cell r="U196">
            <v>122012167523.44</v>
          </cell>
          <cell r="V196">
            <v>132694586775.981</v>
          </cell>
          <cell r="W196">
            <v>149022889665.589</v>
          </cell>
          <cell r="X196">
            <v>188495599539.338</v>
          </cell>
          <cell r="Y196">
            <v>236812267826.793</v>
          </cell>
          <cell r="Z196">
            <v>335076022810.975</v>
          </cell>
          <cell r="AA196">
            <v>315591551981.423</v>
          </cell>
          <cell r="AB196">
            <v>260933454807.451</v>
          </cell>
          <cell r="AC196">
            <v>245862421024.725</v>
          </cell>
          <cell r="AD196">
            <v>254696133348.038</v>
          </cell>
          <cell r="AE196">
            <v>218052503775.903</v>
          </cell>
          <cell r="AF196">
            <v>235233458003.204</v>
          </cell>
          <cell r="AG196">
            <v>244849796042.653</v>
          </cell>
          <cell r="AH196">
            <v>245877513167.598</v>
          </cell>
          <cell r="AI196">
            <v>411261396125.169</v>
          </cell>
          <cell r="AJ196">
            <v>222301158525.558</v>
          </cell>
          <cell r="AK196">
            <v>171870413347.992</v>
          </cell>
          <cell r="AL196">
            <v>182134316693.288</v>
          </cell>
          <cell r="AM196">
            <v>189980294388.551</v>
          </cell>
          <cell r="AN196">
            <v>279729999552.84</v>
          </cell>
          <cell r="AO196">
            <v>337881522452.026</v>
          </cell>
          <cell r="AP196">
            <v>371751569289.507</v>
          </cell>
          <cell r="AQ196">
            <v>393137103079.73</v>
          </cell>
          <cell r="AR196">
            <v>244884670512.105</v>
          </cell>
          <cell r="AS196">
            <v>282743056562.662</v>
          </cell>
          <cell r="AT196">
            <v>268398133177.297</v>
          </cell>
          <cell r="AU196">
            <v>308709461199.595</v>
          </cell>
          <cell r="AV196">
            <v>336310592477.534</v>
          </cell>
          <cell r="AW196">
            <v>419004384473.709</v>
          </cell>
          <cell r="AX196">
            <v>521959796164.308</v>
          </cell>
          <cell r="AY196">
            <v>656227260844.848</v>
          </cell>
          <cell r="AZ196">
            <v>793488291778.382</v>
          </cell>
          <cell r="BA196">
            <v>989251021076.299</v>
          </cell>
          <cell r="BB196">
            <v>896733060947.766</v>
          </cell>
          <cell r="BC196">
            <v>1047586126685.77</v>
          </cell>
          <cell r="BD196">
            <v>1213699206148.6</v>
          </cell>
          <cell r="BE196">
            <v>1319408228653.58</v>
          </cell>
          <cell r="BF196">
            <v>1448620258000.13</v>
          </cell>
          <cell r="BG196">
            <v>1535536224140.68</v>
          </cell>
          <cell r="BH196">
            <v>1305833014908.77</v>
          </cell>
          <cell r="BI196">
            <v>1163168926723.78</v>
          </cell>
          <cell r="BJ196">
            <v>1214614486271.29</v>
          </cell>
          <cell r="BK196">
            <v>1353360006187.64</v>
          </cell>
          <cell r="BL196">
            <v>1427162956056.16</v>
          </cell>
          <cell r="BM196">
            <v>1309584194481.23</v>
          </cell>
          <cell r="BN196">
            <v>1435824208115.63</v>
          </cell>
          <cell r="BO196">
            <v>1639586866408.66</v>
          </cell>
        </row>
        <row r="197">
          <cell r="B197" t="str">
            <v>PRI</v>
          </cell>
          <cell r="C197" t="str">
            <v>GDP (current US$)</v>
          </cell>
          <cell r="D197" t="str">
            <v>NY.GDP.MKTP.CD</v>
          </cell>
          <cell r="E197">
            <v>1691900000</v>
          </cell>
          <cell r="F197">
            <v>1865100000</v>
          </cell>
          <cell r="G197">
            <v>2094400000</v>
          </cell>
          <cell r="H197">
            <v>2333600000</v>
          </cell>
          <cell r="I197">
            <v>2570500000</v>
          </cell>
          <cell r="J197">
            <v>2881500000</v>
          </cell>
          <cell r="K197">
            <v>3170500000</v>
          </cell>
          <cell r="L197">
            <v>3532700000</v>
          </cell>
          <cell r="M197">
            <v>3941700000</v>
          </cell>
          <cell r="N197">
            <v>4460700000</v>
          </cell>
          <cell r="O197">
            <v>5034700000</v>
          </cell>
          <cell r="P197">
            <v>5646800000</v>
          </cell>
          <cell r="Q197">
            <v>6328900000</v>
          </cell>
          <cell r="R197">
            <v>7002400000</v>
          </cell>
          <cell r="S197">
            <v>7684800000</v>
          </cell>
          <cell r="T197">
            <v>8198300000</v>
          </cell>
          <cell r="U197">
            <v>8968600000</v>
          </cell>
          <cell r="V197">
            <v>9910900000</v>
          </cell>
          <cell r="W197">
            <v>11165000000</v>
          </cell>
          <cell r="X197">
            <v>12750000000</v>
          </cell>
          <cell r="Y197">
            <v>14436100000</v>
          </cell>
          <cell r="Z197">
            <v>15955700000</v>
          </cell>
          <cell r="AA197">
            <v>16764200000</v>
          </cell>
          <cell r="AB197">
            <v>17276600000</v>
          </cell>
          <cell r="AC197">
            <v>19162600000</v>
          </cell>
          <cell r="AD197">
            <v>20289200000</v>
          </cell>
          <cell r="AE197">
            <v>22009300000</v>
          </cell>
          <cell r="AF197">
            <v>24025800000</v>
          </cell>
          <cell r="AG197">
            <v>26385800000</v>
          </cell>
          <cell r="AH197">
            <v>28161200000</v>
          </cell>
          <cell r="AI197">
            <v>30603919000</v>
          </cell>
          <cell r="AJ197">
            <v>32287031000</v>
          </cell>
          <cell r="AK197">
            <v>34630430000</v>
          </cell>
          <cell r="AL197">
            <v>36922456000</v>
          </cell>
          <cell r="AM197">
            <v>39690630000</v>
          </cell>
          <cell r="AN197">
            <v>42647331000</v>
          </cell>
          <cell r="AO197">
            <v>45340835000</v>
          </cell>
          <cell r="AP197">
            <v>48187039000</v>
          </cell>
          <cell r="AQ197">
            <v>54086400000</v>
          </cell>
          <cell r="AR197">
            <v>57841000000</v>
          </cell>
          <cell r="AS197">
            <v>61701800000</v>
          </cell>
          <cell r="AT197">
            <v>69208400000</v>
          </cell>
          <cell r="AU197">
            <v>71623500000</v>
          </cell>
          <cell r="AV197">
            <v>74827400000</v>
          </cell>
          <cell r="AW197">
            <v>80322313000</v>
          </cell>
          <cell r="AX197">
            <v>83914521300</v>
          </cell>
          <cell r="AY197">
            <v>87276164400</v>
          </cell>
          <cell r="AZ197">
            <v>89524131600</v>
          </cell>
          <cell r="BA197">
            <v>93639300000</v>
          </cell>
          <cell r="BB197">
            <v>96385600000</v>
          </cell>
          <cell r="BC197">
            <v>98381300000</v>
          </cell>
          <cell r="BD197">
            <v>100351700000</v>
          </cell>
          <cell r="BE197">
            <v>101564800000</v>
          </cell>
          <cell r="BF197">
            <v>102450000000</v>
          </cell>
          <cell r="BG197">
            <v>102445800000</v>
          </cell>
          <cell r="BH197">
            <v>103375500000</v>
          </cell>
          <cell r="BI197">
            <v>104336700000</v>
          </cell>
          <cell r="BJ197">
            <v>103445500000</v>
          </cell>
          <cell r="BK197">
            <v>100958100000</v>
          </cell>
          <cell r="BL197">
            <v>105126400000</v>
          </cell>
          <cell r="BM197">
            <v>103130900000</v>
          </cell>
          <cell r="BN197">
            <v>106426600000</v>
          </cell>
          <cell r="BO197">
            <v>113567200000</v>
          </cell>
        </row>
        <row r="198">
          <cell r="B198" t="str">
            <v>PRK</v>
          </cell>
          <cell r="C198" t="str">
            <v>GDP (current US$)</v>
          </cell>
          <cell r="D198" t="str">
            <v>NY.GDP.MKTP.CD</v>
          </cell>
        </row>
        <row r="199">
          <cell r="B199" t="str">
            <v>PRT</v>
          </cell>
          <cell r="C199" t="str">
            <v>GDP (current US$)</v>
          </cell>
          <cell r="D199" t="str">
            <v>NY.GDP.MKTP.CD</v>
          </cell>
          <cell r="E199">
            <v>3339150157.85605</v>
          </cell>
          <cell r="F199">
            <v>3573719084.53354</v>
          </cell>
          <cell r="G199">
            <v>3835883663.25123</v>
          </cell>
          <cell r="H199">
            <v>4084251592.81599</v>
          </cell>
          <cell r="I199">
            <v>4429202656.90741</v>
          </cell>
          <cell r="J199">
            <v>4901711247.81592</v>
          </cell>
          <cell r="K199">
            <v>5370108031.12859</v>
          </cell>
          <cell r="L199">
            <v>6002607029.64663</v>
          </cell>
          <cell r="M199">
            <v>6644693214.18343</v>
          </cell>
          <cell r="N199">
            <v>7287555035.34403</v>
          </cell>
          <cell r="O199">
            <v>8108235704.32357</v>
          </cell>
          <cell r="P199">
            <v>9201604240.28269</v>
          </cell>
          <cell r="Q199">
            <v>11239117865.0852</v>
          </cell>
          <cell r="R199">
            <v>15090564186.4268</v>
          </cell>
          <cell r="S199">
            <v>17512391475.9274</v>
          </cell>
          <cell r="T199">
            <v>19347607843.1373</v>
          </cell>
          <cell r="U199">
            <v>20332831564.9867</v>
          </cell>
          <cell r="V199">
            <v>21439523310.6338</v>
          </cell>
          <cell r="W199">
            <v>23487614051.0949</v>
          </cell>
          <cell r="X199">
            <v>26622819672.1311</v>
          </cell>
          <cell r="Y199">
            <v>32896519823.7885</v>
          </cell>
          <cell r="Z199">
            <v>31977276872.9642</v>
          </cell>
          <cell r="AA199">
            <v>30527754793.1382</v>
          </cell>
          <cell r="AB199">
            <v>27239650741.9472</v>
          </cell>
          <cell r="AC199">
            <v>25217969049.5755</v>
          </cell>
          <cell r="AD199">
            <v>27115807742.0873</v>
          </cell>
          <cell r="AE199">
            <v>38745901353.7059</v>
          </cell>
          <cell r="AF199">
            <v>48182925857.4071</v>
          </cell>
          <cell r="AG199">
            <v>56347250696.3788</v>
          </cell>
          <cell r="AH199">
            <v>60594092182.3275</v>
          </cell>
          <cell r="AI199">
            <v>78713860216.5659</v>
          </cell>
          <cell r="AJ199">
            <v>89233599278.4792</v>
          </cell>
          <cell r="AK199">
            <v>107592098307.098</v>
          </cell>
          <cell r="AL199">
            <v>95009751901.2592</v>
          </cell>
          <cell r="AM199">
            <v>99688641304.3478</v>
          </cell>
          <cell r="AN199">
            <v>118122007430.012</v>
          </cell>
          <cell r="AO199">
            <v>122630089680.27</v>
          </cell>
          <cell r="AP199">
            <v>117016535162.95</v>
          </cell>
          <cell r="AQ199">
            <v>123946327916.296</v>
          </cell>
          <cell r="AR199">
            <v>127470385557.184</v>
          </cell>
          <cell r="AS199">
            <v>118605192877.388</v>
          </cell>
          <cell r="AT199">
            <v>121604107164.997</v>
          </cell>
          <cell r="AU199">
            <v>134795565549.419</v>
          </cell>
          <cell r="AV199">
            <v>165226175536.793</v>
          </cell>
          <cell r="AW199">
            <v>189382122532.169</v>
          </cell>
          <cell r="AX199">
            <v>197253876704.921</v>
          </cell>
          <cell r="AY199">
            <v>208756449275.848</v>
          </cell>
          <cell r="AZ199">
            <v>240496147317.381</v>
          </cell>
          <cell r="BA199">
            <v>263416394624.084</v>
          </cell>
          <cell r="BB199">
            <v>244667762835.543</v>
          </cell>
          <cell r="BC199">
            <v>238113003233.284</v>
          </cell>
          <cell r="BD199">
            <v>245117990242.248</v>
          </cell>
          <cell r="BE199">
            <v>216224240577.957</v>
          </cell>
          <cell r="BF199">
            <v>226433858005.714</v>
          </cell>
          <cell r="BG199">
            <v>229901964221.884</v>
          </cell>
          <cell r="BH199">
            <v>199394066525.44</v>
          </cell>
          <cell r="BI199">
            <v>206426152308.931</v>
          </cell>
          <cell r="BJ199">
            <v>221357874718.93</v>
          </cell>
          <cell r="BK199">
            <v>242313116577.967</v>
          </cell>
          <cell r="BL199">
            <v>239986922638.902</v>
          </cell>
          <cell r="BM199">
            <v>229031860520.777</v>
          </cell>
          <cell r="BN199">
            <v>255534839405.899</v>
          </cell>
          <cell r="BO199">
            <v>255196659934.378</v>
          </cell>
        </row>
        <row r="200">
          <cell r="B200" t="str">
            <v>PRY</v>
          </cell>
          <cell r="C200" t="str">
            <v>GDP (current US$)</v>
          </cell>
          <cell r="D200" t="str">
            <v>NY.GDP.MKTP.CD</v>
          </cell>
          <cell r="E200">
            <v>288884368.016934</v>
          </cell>
          <cell r="F200">
            <v>322053713.158731</v>
          </cell>
          <cell r="G200">
            <v>360698412.698413</v>
          </cell>
          <cell r="H200">
            <v>383904761.904763</v>
          </cell>
          <cell r="I200">
            <v>408349206.349207</v>
          </cell>
          <cell r="J200">
            <v>443587301.587302</v>
          </cell>
          <cell r="K200">
            <v>465888888.88889</v>
          </cell>
          <cell r="L200">
            <v>492674603.174605</v>
          </cell>
          <cell r="M200">
            <v>517650793.650795</v>
          </cell>
          <cell r="N200">
            <v>556293650.793652</v>
          </cell>
          <cell r="O200">
            <v>594611111.111113</v>
          </cell>
          <cell r="P200">
            <v>664571428.57143</v>
          </cell>
          <cell r="Q200">
            <v>769039682.539685</v>
          </cell>
          <cell r="R200">
            <v>995531746.031746</v>
          </cell>
          <cell r="S200">
            <v>1333475396.8254</v>
          </cell>
          <cell r="T200">
            <v>1511420634.92064</v>
          </cell>
          <cell r="U200">
            <v>1698960317.46033</v>
          </cell>
          <cell r="V200">
            <v>2092158730.15874</v>
          </cell>
          <cell r="W200">
            <v>2559857142.85715</v>
          </cell>
          <cell r="X200">
            <v>3416777777.77779</v>
          </cell>
          <cell r="Y200">
            <v>4448087301.58732</v>
          </cell>
          <cell r="Z200">
            <v>5624515873.01589</v>
          </cell>
          <cell r="AA200">
            <v>5419411764.7059</v>
          </cell>
          <cell r="AB200">
            <v>5673248726.1644</v>
          </cell>
          <cell r="AC200">
            <v>4502462807.13993</v>
          </cell>
          <cell r="AD200">
            <v>3282449235.76129</v>
          </cell>
          <cell r="AE200">
            <v>3723993942.7909</v>
          </cell>
          <cell r="AF200">
            <v>3971044723.80241</v>
          </cell>
          <cell r="AG200">
            <v>4255683528.33334</v>
          </cell>
          <cell r="AH200">
            <v>4757732199.96214</v>
          </cell>
          <cell r="AI200">
            <v>5812114523.01189</v>
          </cell>
          <cell r="AJ200">
            <v>6984367762.90371</v>
          </cell>
          <cell r="AK200">
            <v>7157424031.06045</v>
          </cell>
          <cell r="AL200">
            <v>7249533620.30614</v>
          </cell>
          <cell r="AM200">
            <v>7870982004.8195</v>
          </cell>
          <cell r="AN200">
            <v>9062131475.02318</v>
          </cell>
          <cell r="AO200">
            <v>9788391780.52421</v>
          </cell>
          <cell r="AP200">
            <v>9965225678.05093</v>
          </cell>
          <cell r="AQ200">
            <v>9260481572.42462</v>
          </cell>
          <cell r="AR200">
            <v>8837070235.51892</v>
          </cell>
          <cell r="AS200">
            <v>8855705139.55857</v>
          </cell>
          <cell r="AT200">
            <v>8495806432.18467</v>
          </cell>
          <cell r="AU200">
            <v>7196260656.84556</v>
          </cell>
          <cell r="AV200">
            <v>7691367471.17992</v>
          </cell>
          <cell r="AW200">
            <v>9624440836.29309</v>
          </cell>
          <cell r="AX200">
            <v>10737500188.1123</v>
          </cell>
          <cell r="AY200">
            <v>13429430050.261</v>
          </cell>
          <cell r="AZ200">
            <v>17856393235.4338</v>
          </cell>
          <cell r="BA200">
            <v>24615267663.5456</v>
          </cell>
          <cell r="BB200">
            <v>22355151161.994</v>
          </cell>
          <cell r="BC200">
            <v>27260886405.2263</v>
          </cell>
          <cell r="BD200">
            <v>33756238766.5</v>
          </cell>
          <cell r="BE200">
            <v>33271921136.315</v>
          </cell>
          <cell r="BF200">
            <v>38501122141.4241</v>
          </cell>
          <cell r="BG200">
            <v>40377929295.6419</v>
          </cell>
          <cell r="BH200">
            <v>36211447840.0971</v>
          </cell>
          <cell r="BI200">
            <v>36089700222.9461</v>
          </cell>
          <cell r="BJ200">
            <v>38997129473.5558</v>
          </cell>
          <cell r="BK200">
            <v>40225448340.6322</v>
          </cell>
          <cell r="BL200">
            <v>37925338329.1494</v>
          </cell>
          <cell r="BM200">
            <v>35432178068.1814</v>
          </cell>
          <cell r="BN200">
            <v>39950899938.7482</v>
          </cell>
          <cell r="BO200">
            <v>41952910858.0846</v>
          </cell>
        </row>
        <row r="201">
          <cell r="B201" t="str">
            <v>PSE</v>
          </cell>
          <cell r="C201" t="str">
            <v>GDP (current US$)</v>
          </cell>
          <cell r="D201" t="str">
            <v>NY.GDP.MKTP.CD</v>
          </cell>
        </row>
        <row r="201">
          <cell r="AM201">
            <v>2843300000</v>
          </cell>
          <cell r="AN201">
            <v>3282800000</v>
          </cell>
          <cell r="AO201">
            <v>3409600000</v>
          </cell>
          <cell r="AP201">
            <v>3759800000</v>
          </cell>
          <cell r="AQ201">
            <v>4067800000</v>
          </cell>
          <cell r="AR201">
            <v>4271200000</v>
          </cell>
          <cell r="AS201">
            <v>4313600000</v>
          </cell>
          <cell r="AT201">
            <v>4003700000</v>
          </cell>
          <cell r="AU201">
            <v>3555800000</v>
          </cell>
          <cell r="AV201">
            <v>3968000000</v>
          </cell>
          <cell r="AW201">
            <v>4603100000</v>
          </cell>
          <cell r="AX201">
            <v>5125700000</v>
          </cell>
          <cell r="AY201">
            <v>5348300000</v>
          </cell>
          <cell r="AZ201">
            <v>5815700000</v>
          </cell>
          <cell r="BA201">
            <v>7310400000</v>
          </cell>
          <cell r="BB201">
            <v>8085700000</v>
          </cell>
          <cell r="BC201">
            <v>9681500000</v>
          </cell>
          <cell r="BD201">
            <v>11186100000</v>
          </cell>
          <cell r="BE201">
            <v>12208400000</v>
          </cell>
          <cell r="BF201">
            <v>13515500000</v>
          </cell>
          <cell r="BG201">
            <v>13989700000</v>
          </cell>
          <cell r="BH201">
            <v>13972400000</v>
          </cell>
          <cell r="BI201">
            <v>15405400000</v>
          </cell>
          <cell r="BJ201">
            <v>16128000000</v>
          </cell>
          <cell r="BK201">
            <v>16276600000</v>
          </cell>
          <cell r="BL201">
            <v>17133500000</v>
          </cell>
          <cell r="BM201">
            <v>15531700000</v>
          </cell>
          <cell r="BN201">
            <v>18109000000</v>
          </cell>
          <cell r="BO201">
            <v>19165500000</v>
          </cell>
        </row>
        <row r="202">
          <cell r="B202" t="str">
            <v>PSS</v>
          </cell>
          <cell r="C202" t="str">
            <v>GDP (current US$)</v>
          </cell>
          <cell r="D202" t="str">
            <v>NY.GDP.MKTP.CD</v>
          </cell>
        </row>
        <row r="202">
          <cell r="O202">
            <v>426566439.950821</v>
          </cell>
          <cell r="P202">
            <v>480214569.603691</v>
          </cell>
          <cell r="Q202">
            <v>569517256.11413</v>
          </cell>
          <cell r="R202">
            <v>763529818.186538</v>
          </cell>
          <cell r="S202">
            <v>1045235759.3245</v>
          </cell>
          <cell r="T202">
            <v>1147846192.57106</v>
          </cell>
          <cell r="U202">
            <v>1145576764.93136</v>
          </cell>
          <cell r="V202">
            <v>1204225093.8327</v>
          </cell>
          <cell r="W202">
            <v>1380350731.46653</v>
          </cell>
          <cell r="X202">
            <v>1661086763.50658</v>
          </cell>
          <cell r="Y202">
            <v>1890462575.43699</v>
          </cell>
          <cell r="Z202">
            <v>1955896931.85932</v>
          </cell>
          <cell r="AA202">
            <v>1925210534.62443</v>
          </cell>
          <cell r="AB202">
            <v>1843164674.02028</v>
          </cell>
          <cell r="AC202">
            <v>1938207509.27979</v>
          </cell>
          <cell r="AD202">
            <v>1862274198.46738</v>
          </cell>
          <cell r="AE202">
            <v>2030422410.0298</v>
          </cell>
          <cell r="AF202">
            <v>1986321622.59519</v>
          </cell>
          <cell r="AG202">
            <v>2046491427.79192</v>
          </cell>
          <cell r="AH202">
            <v>2132735951.53802</v>
          </cell>
          <cell r="AI202">
            <v>2385286557.55356</v>
          </cell>
          <cell r="AJ202">
            <v>2529764745.34745</v>
          </cell>
          <cell r="AK202">
            <v>2777196194.83222</v>
          </cell>
          <cell r="AL202">
            <v>2916386566.92743</v>
          </cell>
          <cell r="AM202">
            <v>3414847819.09534</v>
          </cell>
          <cell r="AN202">
            <v>3706469724.20588</v>
          </cell>
          <cell r="AO202">
            <v>3971732138.22815</v>
          </cell>
          <cell r="AP202">
            <v>3981606456.54786</v>
          </cell>
          <cell r="AQ202">
            <v>3432249336.16363</v>
          </cell>
          <cell r="AR202">
            <v>3744358277.45384</v>
          </cell>
          <cell r="AS202">
            <v>3448222600.9246</v>
          </cell>
          <cell r="AT202">
            <v>3391891585.17383</v>
          </cell>
          <cell r="AU202">
            <v>3556817548.49446</v>
          </cell>
          <cell r="AV202">
            <v>4239645994.42881</v>
          </cell>
          <cell r="AW202">
            <v>4876721916.03378</v>
          </cell>
          <cell r="AX202">
            <v>5412748919.65417</v>
          </cell>
          <cell r="AY202">
            <v>5680719028.4396</v>
          </cell>
          <cell r="AZ202">
            <v>6259150036.43948</v>
          </cell>
          <cell r="BA202">
            <v>6702842278.15413</v>
          </cell>
          <cell r="BB202">
            <v>6042995506.23147</v>
          </cell>
          <cell r="BC202">
            <v>6646636169.35048</v>
          </cell>
          <cell r="BD202">
            <v>7754564667.39194</v>
          </cell>
          <cell r="BE202">
            <v>8219726546.10348</v>
          </cell>
          <cell r="BF202">
            <v>8544636536.17937</v>
          </cell>
          <cell r="BG202">
            <v>9290027187.46434</v>
          </cell>
          <cell r="BH202">
            <v>9082590662.61225</v>
          </cell>
          <cell r="BI202">
            <v>9532201525.56813</v>
          </cell>
          <cell r="BJ202">
            <v>10290482444.2108</v>
          </cell>
          <cell r="BK202">
            <v>10791457053.2083</v>
          </cell>
          <cell r="BL202">
            <v>10729092905.3643</v>
          </cell>
          <cell r="BM202">
            <v>9505064735.52033</v>
          </cell>
          <cell r="BN202">
            <v>9493809706.88294</v>
          </cell>
          <cell r="BO202">
            <v>10316299126.576</v>
          </cell>
        </row>
        <row r="203">
          <cell r="B203" t="str">
            <v>PST</v>
          </cell>
          <cell r="C203" t="str">
            <v>GDP (current US$)</v>
          </cell>
          <cell r="D203" t="str">
            <v>NY.GDP.MKTP.CD</v>
          </cell>
          <cell r="E203">
            <v>1036274689472.75</v>
          </cell>
          <cell r="F203">
            <v>1103925640984.15</v>
          </cell>
          <cell r="G203">
            <v>1194311601672.3</v>
          </cell>
          <cell r="H203">
            <v>1285064648005.25</v>
          </cell>
          <cell r="I203">
            <v>1403989311422.41</v>
          </cell>
          <cell r="J203">
            <v>1526736672508.04</v>
          </cell>
          <cell r="K203">
            <v>1670424760280.6</v>
          </cell>
          <cell r="L203">
            <v>1785258165145.09</v>
          </cell>
          <cell r="M203">
            <v>1936323333807.36</v>
          </cell>
          <cell r="N203">
            <v>2133204300143.04</v>
          </cell>
          <cell r="O203">
            <v>2340108502829</v>
          </cell>
          <cell r="P203">
            <v>2597616143212.55</v>
          </cell>
          <cell r="Q203">
            <v>3016276757294.77</v>
          </cell>
          <cell r="R203">
            <v>3648120149438.83</v>
          </cell>
          <cell r="S203">
            <v>4075783650405.45</v>
          </cell>
          <cell r="T203">
            <v>4568148733019.19</v>
          </cell>
          <cell r="U203">
            <v>4955763033462.82</v>
          </cell>
          <cell r="V203">
            <v>5599507662814.21</v>
          </cell>
          <cell r="W203">
            <v>6745439697687.07</v>
          </cell>
          <cell r="X203">
            <v>7750541646380.88</v>
          </cell>
          <cell r="Y203">
            <v>8577409479957.71</v>
          </cell>
          <cell r="Z203">
            <v>8676801763704.06</v>
          </cell>
          <cell r="AA203">
            <v>8637494471012.61</v>
          </cell>
          <cell r="AB203">
            <v>8963210612397.85</v>
          </cell>
          <cell r="AC203">
            <v>9364088660743.95</v>
          </cell>
          <cell r="AD203">
            <v>9858837244241.07</v>
          </cell>
          <cell r="AE203">
            <v>12051302316497.3</v>
          </cell>
          <cell r="AF203">
            <v>13971558421012</v>
          </cell>
          <cell r="AG203">
            <v>15737315371947.8</v>
          </cell>
          <cell r="AH203">
            <v>16431788372617.1</v>
          </cell>
          <cell r="AI203">
            <v>18436214579431.5</v>
          </cell>
          <cell r="AJ203">
            <v>19448540086487.9</v>
          </cell>
          <cell r="AK203">
            <v>20866668164008</v>
          </cell>
          <cell r="AL203">
            <v>21022428855462</v>
          </cell>
          <cell r="AM203">
            <v>22513635054195.8</v>
          </cell>
          <cell r="AN203">
            <v>24977031815726.3</v>
          </cell>
          <cell r="AO203">
            <v>25095363059514.9</v>
          </cell>
          <cell r="AP203">
            <v>24601931858245.9</v>
          </cell>
          <cell r="AQ203">
            <v>24708127107998</v>
          </cell>
          <cell r="AR203">
            <v>25945456942615.5</v>
          </cell>
          <cell r="AS203">
            <v>26398822852316.2</v>
          </cell>
          <cell r="AT203">
            <v>26143738576771.1</v>
          </cell>
          <cell r="AU203">
            <v>27268490857927.4</v>
          </cell>
          <cell r="AV203">
            <v>30570527940011</v>
          </cell>
          <cell r="AW203">
            <v>33970525840134.3</v>
          </cell>
          <cell r="AX203">
            <v>35741585554610.1</v>
          </cell>
          <cell r="AY203">
            <v>37604152308152.6</v>
          </cell>
          <cell r="AZ203">
            <v>41042492733642.3</v>
          </cell>
          <cell r="BA203">
            <v>43475365266059.4</v>
          </cell>
          <cell r="BB203">
            <v>40925526158278.7</v>
          </cell>
          <cell r="BC203">
            <v>42685593909416.3</v>
          </cell>
          <cell r="BD203">
            <v>45847684271547.9</v>
          </cell>
          <cell r="BE203">
            <v>45779692961073.2</v>
          </cell>
          <cell r="BF203">
            <v>46270713136341.4</v>
          </cell>
          <cell r="BG203">
            <v>47207349839752.1</v>
          </cell>
          <cell r="BH203">
            <v>44669765037594.5</v>
          </cell>
          <cell r="BI203">
            <v>45693398993292.1</v>
          </cell>
          <cell r="BJ203">
            <v>47667106352008.1</v>
          </cell>
          <cell r="BK203">
            <v>50504305917292.3</v>
          </cell>
          <cell r="BL203">
            <v>51018795008395.9</v>
          </cell>
          <cell r="BM203">
            <v>50004904334179.6</v>
          </cell>
          <cell r="BN203">
            <v>55588775180110.4</v>
          </cell>
          <cell r="BO203">
            <v>56564201304341.6</v>
          </cell>
        </row>
        <row r="204">
          <cell r="B204" t="str">
            <v>PYF</v>
          </cell>
          <cell r="C204" t="str">
            <v>GDP (current US$)</v>
          </cell>
          <cell r="D204" t="str">
            <v>NY.GDP.MKTP.CD</v>
          </cell>
        </row>
        <row r="204">
          <cell r="J204">
            <v>176534588.403052</v>
          </cell>
          <cell r="K204">
            <v>215659453.550939</v>
          </cell>
          <cell r="L204">
            <v>220984367.626581</v>
          </cell>
          <cell r="M204">
            <v>259590074.527934</v>
          </cell>
          <cell r="N204">
            <v>242943783.142736</v>
          </cell>
          <cell r="O204">
            <v>254036000.752587</v>
          </cell>
          <cell r="P204">
            <v>296865513.746817</v>
          </cell>
          <cell r="Q204">
            <v>326433558.076079</v>
          </cell>
          <cell r="R204">
            <v>431252938.061046</v>
          </cell>
          <cell r="S204">
            <v>555340842.860311</v>
          </cell>
          <cell r="T204">
            <v>690323388.529907</v>
          </cell>
          <cell r="U204">
            <v>732288906.273954</v>
          </cell>
          <cell r="V204">
            <v>793196378.708826</v>
          </cell>
          <cell r="W204">
            <v>1005569835.39664</v>
          </cell>
          <cell r="X204">
            <v>1215032463.67336</v>
          </cell>
          <cell r="Y204">
            <v>1320416024.9559</v>
          </cell>
          <cell r="Z204">
            <v>1234743073.00497</v>
          </cell>
          <cell r="AA204">
            <v>1235897957.89265</v>
          </cell>
          <cell r="AB204">
            <v>1284180701.00969</v>
          </cell>
          <cell r="AC204">
            <v>1325515445.08197</v>
          </cell>
          <cell r="AD204">
            <v>1448281228.15853</v>
          </cell>
          <cell r="AE204">
            <v>2212028299.56028</v>
          </cell>
          <cell r="AF204">
            <v>2677977163.21163</v>
          </cell>
          <cell r="AG204">
            <v>2723496362.04645</v>
          </cell>
          <cell r="AH204">
            <v>2731683484.45623</v>
          </cell>
          <cell r="AI204">
            <v>3320159522.36573</v>
          </cell>
          <cell r="AJ204">
            <v>3410078967.89823</v>
          </cell>
          <cell r="AK204">
            <v>3713785765.42205</v>
          </cell>
          <cell r="AL204">
            <v>3544608548.41734</v>
          </cell>
          <cell r="AM204">
            <v>3676123788.0323</v>
          </cell>
          <cell r="AN204">
            <v>4186994249.08861</v>
          </cell>
          <cell r="AO204">
            <v>4166072829.60099</v>
          </cell>
          <cell r="AP204">
            <v>3762859093.26192</v>
          </cell>
          <cell r="AQ204">
            <v>3903186592.82431</v>
          </cell>
          <cell r="AR204">
            <v>3911602004.14205</v>
          </cell>
          <cell r="AS204">
            <v>3599845480.34359</v>
          </cell>
          <cell r="AT204">
            <v>3573808556.31268</v>
          </cell>
          <cell r="AU204">
            <v>3965405552.5203</v>
          </cell>
          <cell r="AV204">
            <v>4927780606.7707</v>
          </cell>
          <cell r="AW204">
            <v>5564109981.9138</v>
          </cell>
          <cell r="AX204">
            <v>5705052134.54253</v>
          </cell>
          <cell r="AY204">
            <v>5877997979.62266</v>
          </cell>
          <cell r="AZ204">
            <v>6631156405.59637</v>
          </cell>
          <cell r="BA204">
            <v>7136741421.95908</v>
          </cell>
          <cell r="BB204">
            <v>6584557973.9375</v>
          </cell>
          <cell r="BC204">
            <v>6086644798.55982</v>
          </cell>
          <cell r="BD204">
            <v>6203940036.91982</v>
          </cell>
          <cell r="BE204">
            <v>5692858099.00217</v>
          </cell>
          <cell r="BF204">
            <v>6031827122.60663</v>
          </cell>
          <cell r="BG204">
            <v>6151996560.84289</v>
          </cell>
          <cell r="BH204">
            <v>5325846361.81186</v>
          </cell>
          <cell r="BI204">
            <v>5497036476.8031</v>
          </cell>
          <cell r="BJ204">
            <v>5833352692.7995</v>
          </cell>
          <cell r="BK204">
            <v>6135116253.33452</v>
          </cell>
          <cell r="BL204">
            <v>6022276196.13871</v>
          </cell>
          <cell r="BM204">
            <v>5792545870.80614</v>
          </cell>
          <cell r="BN204">
            <v>6150640646.38319</v>
          </cell>
          <cell r="BO204">
            <v>5814661208.90544</v>
          </cell>
        </row>
        <row r="205">
          <cell r="B205" t="str">
            <v>QAT</v>
          </cell>
          <cell r="C205" t="str">
            <v>GDP (current US$)</v>
          </cell>
          <cell r="D205" t="str">
            <v>NY.GDP.MKTP.CD</v>
          </cell>
        </row>
        <row r="205">
          <cell r="O205">
            <v>301791301.791304</v>
          </cell>
          <cell r="P205">
            <v>387703105.521254</v>
          </cell>
          <cell r="Q205">
            <v>510262500.176702</v>
          </cell>
          <cell r="R205">
            <v>793885559.971316</v>
          </cell>
          <cell r="S205">
            <v>2401403227.44085</v>
          </cell>
          <cell r="T205">
            <v>2512773165.81174</v>
          </cell>
          <cell r="U205">
            <v>3284273986.71808</v>
          </cell>
          <cell r="V205">
            <v>3617564637.88865</v>
          </cell>
          <cell r="W205">
            <v>4052000412.70087</v>
          </cell>
          <cell r="X205">
            <v>5632962996.82641</v>
          </cell>
          <cell r="Y205">
            <v>7829165261.81398</v>
          </cell>
          <cell r="Z205">
            <v>8661263763.73629</v>
          </cell>
          <cell r="AA205">
            <v>7596703214.28574</v>
          </cell>
          <cell r="AB205">
            <v>6467582307.69231</v>
          </cell>
          <cell r="AC205">
            <v>6704395824.17582</v>
          </cell>
          <cell r="AD205">
            <v>6153296456.04396</v>
          </cell>
          <cell r="AE205">
            <v>5053021950.54945</v>
          </cell>
          <cell r="AF205">
            <v>5446428681.31868</v>
          </cell>
          <cell r="AG205">
            <v>6038187032.96703</v>
          </cell>
          <cell r="AH205">
            <v>6487912087.91209</v>
          </cell>
          <cell r="AI205">
            <v>7360439423.07692</v>
          </cell>
          <cell r="AJ205">
            <v>6883516483.51648</v>
          </cell>
          <cell r="AK205">
            <v>7646153983.51648</v>
          </cell>
          <cell r="AL205">
            <v>7156593653.84615</v>
          </cell>
          <cell r="AM205">
            <v>7374450769.23077</v>
          </cell>
          <cell r="AN205">
            <v>8137911978.02198</v>
          </cell>
          <cell r="AO205">
            <v>9059340384.61539</v>
          </cell>
          <cell r="AP205">
            <v>11297802115.3846</v>
          </cell>
          <cell r="AQ205">
            <v>10255495027.4725</v>
          </cell>
          <cell r="AR205">
            <v>12393131868.1319</v>
          </cell>
          <cell r="AS205">
            <v>17759890109.8901</v>
          </cell>
          <cell r="AT205">
            <v>17538461538.4615</v>
          </cell>
          <cell r="AU205">
            <v>19363736263.7363</v>
          </cell>
          <cell r="AV205">
            <v>23533791208.7912</v>
          </cell>
          <cell r="AW205">
            <v>31734065934.0659</v>
          </cell>
          <cell r="AX205">
            <v>44530494505.4945</v>
          </cell>
          <cell r="AY205">
            <v>60882142857.1429</v>
          </cell>
          <cell r="AZ205">
            <v>79712087912.0879</v>
          </cell>
          <cell r="BA205">
            <v>115270054945.055</v>
          </cell>
          <cell r="BB205">
            <v>97798351648.3516</v>
          </cell>
          <cell r="BC205">
            <v>125122306346.154</v>
          </cell>
          <cell r="BD205">
            <v>167775268626.374</v>
          </cell>
          <cell r="BE205">
            <v>186833502362.637</v>
          </cell>
          <cell r="BF205">
            <v>198727642967.033</v>
          </cell>
          <cell r="BG205">
            <v>206224598571.429</v>
          </cell>
          <cell r="BH205">
            <v>161739955576.923</v>
          </cell>
          <cell r="BI205">
            <v>151732181868.132</v>
          </cell>
          <cell r="BJ205">
            <v>161099122225.275</v>
          </cell>
          <cell r="BK205">
            <v>183334953818.681</v>
          </cell>
          <cell r="BL205">
            <v>176371267692.308</v>
          </cell>
          <cell r="BM205">
            <v>144411363351.648</v>
          </cell>
          <cell r="BN205">
            <v>179732009560.44</v>
          </cell>
          <cell r="BO205">
            <v>235770403734.9</v>
          </cell>
        </row>
        <row r="206">
          <cell r="B206" t="str">
            <v>ROU</v>
          </cell>
          <cell r="C206" t="str">
            <v>GDP (current US$)</v>
          </cell>
          <cell r="D206" t="str">
            <v>NY.GDP.MKTP.CD</v>
          </cell>
        </row>
        <row r="206">
          <cell r="AF206">
            <v>38067567567.5676</v>
          </cell>
          <cell r="AG206">
            <v>40424528301.8868</v>
          </cell>
          <cell r="AH206">
            <v>41450777202.0725</v>
          </cell>
          <cell r="AI206">
            <v>38247882300.4904</v>
          </cell>
          <cell r="AJ206">
            <v>28850634899.856</v>
          </cell>
          <cell r="AK206">
            <v>25121666666.6667</v>
          </cell>
          <cell r="AL206">
            <v>26361160449.9704</v>
          </cell>
          <cell r="AM206">
            <v>30072805104.2542</v>
          </cell>
          <cell r="AN206">
            <v>37430162102.6125</v>
          </cell>
          <cell r="AO206">
            <v>36937074278.3004</v>
          </cell>
          <cell r="AP206">
            <v>35575214078.2428</v>
          </cell>
          <cell r="AQ206">
            <v>41696091973.7076</v>
          </cell>
          <cell r="AR206">
            <v>35953156753.739</v>
          </cell>
          <cell r="AS206">
            <v>37253739511.1273</v>
          </cell>
          <cell r="AT206">
            <v>40395116581.4832</v>
          </cell>
          <cell r="AU206">
            <v>46065502702.5817</v>
          </cell>
          <cell r="AV206">
            <v>57806384143.166</v>
          </cell>
          <cell r="AW206">
            <v>74973656851.8076</v>
          </cell>
          <cell r="AX206">
            <v>98454380120.0761</v>
          </cell>
          <cell r="AY206">
            <v>122023735992.706</v>
          </cell>
          <cell r="AZ206">
            <v>174588782938.583</v>
          </cell>
          <cell r="BA206">
            <v>214317202478.266</v>
          </cell>
          <cell r="BB206">
            <v>174102268534.84</v>
          </cell>
          <cell r="BC206">
            <v>170029359010.667</v>
          </cell>
          <cell r="BD206">
            <v>192613579705.885</v>
          </cell>
          <cell r="BE206">
            <v>179132893143.417</v>
          </cell>
          <cell r="BF206">
            <v>189789258566.244</v>
          </cell>
          <cell r="BG206">
            <v>199713780259.318</v>
          </cell>
          <cell r="BH206">
            <v>177883883008.747</v>
          </cell>
          <cell r="BI206">
            <v>185287630540.431</v>
          </cell>
          <cell r="BJ206">
            <v>210147163769.848</v>
          </cell>
          <cell r="BK206">
            <v>243316029944.056</v>
          </cell>
          <cell r="BL206">
            <v>251017797625.017</v>
          </cell>
          <cell r="BM206">
            <v>251362514349.697</v>
          </cell>
          <cell r="BN206">
            <v>285810244501.933</v>
          </cell>
          <cell r="BO206">
            <v>298891515898.026</v>
          </cell>
        </row>
        <row r="207">
          <cell r="B207" t="str">
            <v>RUS</v>
          </cell>
          <cell r="C207" t="str">
            <v>GDP (current US$)</v>
          </cell>
          <cell r="D207" t="str">
            <v>NY.GDP.MKTP.CD</v>
          </cell>
        </row>
        <row r="207">
          <cell r="AG207">
            <v>554828660436.137</v>
          </cell>
          <cell r="AH207">
            <v>506631299734.748</v>
          </cell>
          <cell r="AI207">
            <v>517014446227.929</v>
          </cell>
          <cell r="AJ207">
            <v>517962962962.963</v>
          </cell>
          <cell r="AK207">
            <v>460290556900.726</v>
          </cell>
          <cell r="AL207">
            <v>435083713850.837</v>
          </cell>
          <cell r="AM207">
            <v>395077301248.464</v>
          </cell>
          <cell r="AN207">
            <v>395537185734.854</v>
          </cell>
          <cell r="AO207">
            <v>391724890744.498</v>
          </cell>
          <cell r="AP207">
            <v>404928954191.876</v>
          </cell>
          <cell r="AQ207">
            <v>270955486862.442</v>
          </cell>
          <cell r="AR207">
            <v>195907128350.934</v>
          </cell>
          <cell r="AS207">
            <v>259710142196.943</v>
          </cell>
          <cell r="AT207">
            <v>306602070620.5</v>
          </cell>
          <cell r="AU207">
            <v>345470494417.863</v>
          </cell>
          <cell r="AV207">
            <v>430347420184.885</v>
          </cell>
          <cell r="AW207">
            <v>591016690732.385</v>
          </cell>
          <cell r="AX207">
            <v>764015973481.11</v>
          </cell>
          <cell r="AY207">
            <v>989932071352.543</v>
          </cell>
          <cell r="AZ207">
            <v>1299703478481.65</v>
          </cell>
          <cell r="BA207">
            <v>1660848058303.11</v>
          </cell>
          <cell r="BB207">
            <v>1222645900055.7</v>
          </cell>
          <cell r="BC207">
            <v>1524916715223.95</v>
          </cell>
          <cell r="BD207">
            <v>2045922753398.04</v>
          </cell>
          <cell r="BE207">
            <v>2208293553878.42</v>
          </cell>
          <cell r="BF207">
            <v>2292470078346.22</v>
          </cell>
          <cell r="BG207">
            <v>2059241589895.01</v>
          </cell>
          <cell r="BH207">
            <v>1363482182197.71</v>
          </cell>
          <cell r="BI207">
            <v>1276786350881.14</v>
          </cell>
          <cell r="BJ207">
            <v>1574199360089</v>
          </cell>
          <cell r="BK207">
            <v>1657328773461.31</v>
          </cell>
          <cell r="BL207">
            <v>1693115002708.32</v>
          </cell>
          <cell r="BM207">
            <v>1493075894362.14</v>
          </cell>
          <cell r="BN207">
            <v>1843392293734.38</v>
          </cell>
          <cell r="BO207">
            <v>2266029240645.34</v>
          </cell>
        </row>
        <row r="208">
          <cell r="B208" t="str">
            <v>RWA</v>
          </cell>
          <cell r="C208" t="str">
            <v>GDP (current US$)</v>
          </cell>
          <cell r="D208" t="str">
            <v>NY.GDP.MKTP.CD</v>
          </cell>
          <cell r="E208">
            <v>119000024</v>
          </cell>
          <cell r="F208">
            <v>122000016</v>
          </cell>
          <cell r="G208">
            <v>125000008</v>
          </cell>
          <cell r="H208">
            <v>128000000</v>
          </cell>
          <cell r="I208">
            <v>129999994</v>
          </cell>
          <cell r="J208">
            <v>148799980</v>
          </cell>
          <cell r="K208">
            <v>124525702.857143</v>
          </cell>
          <cell r="L208">
            <v>159560018</v>
          </cell>
          <cell r="M208">
            <v>172200018</v>
          </cell>
          <cell r="N208">
            <v>188700037</v>
          </cell>
          <cell r="O208">
            <v>219900006</v>
          </cell>
          <cell r="P208">
            <v>222952504.40607</v>
          </cell>
          <cell r="Q208">
            <v>246457838.336681</v>
          </cell>
          <cell r="R208">
            <v>290746157.145921</v>
          </cell>
          <cell r="S208">
            <v>308458423.183854</v>
          </cell>
          <cell r="T208">
            <v>571863500.248658</v>
          </cell>
          <cell r="U208">
            <v>637753853.12552</v>
          </cell>
          <cell r="V208">
            <v>746650613.034794</v>
          </cell>
          <cell r="W208">
            <v>905709076.42303</v>
          </cell>
          <cell r="X208">
            <v>1109346130.95265</v>
          </cell>
          <cell r="Y208">
            <v>1254765641.52116</v>
          </cell>
          <cell r="Z208">
            <v>1407062526.91521</v>
          </cell>
          <cell r="AA208">
            <v>1407243139.2545</v>
          </cell>
          <cell r="AB208">
            <v>1479687586.94292</v>
          </cell>
          <cell r="AC208">
            <v>1587413083.9206</v>
          </cell>
          <cell r="AD208">
            <v>1715626330.59472</v>
          </cell>
          <cell r="AE208">
            <v>1944710683.87148</v>
          </cell>
          <cell r="AF208">
            <v>2157432667.61598</v>
          </cell>
          <cell r="AG208">
            <v>2395492686.78165</v>
          </cell>
          <cell r="AH208">
            <v>2405022593.05165</v>
          </cell>
          <cell r="AI208">
            <v>2550185679.08109</v>
          </cell>
          <cell r="AJ208">
            <v>1911600236.67461</v>
          </cell>
          <cell r="AK208">
            <v>2029026961.55894</v>
          </cell>
          <cell r="AL208">
            <v>1971525711.83511</v>
          </cell>
          <cell r="AM208">
            <v>753636370.454545</v>
          </cell>
          <cell r="AN208">
            <v>1293535193.49248</v>
          </cell>
          <cell r="AO208">
            <v>1382334879.40812</v>
          </cell>
          <cell r="AP208">
            <v>1851558197.31088</v>
          </cell>
          <cell r="AQ208">
            <v>1989343546.17594</v>
          </cell>
          <cell r="AR208">
            <v>2157108766.52496</v>
          </cell>
          <cell r="AS208">
            <v>2068837212.16681</v>
          </cell>
          <cell r="AT208">
            <v>1966600292.24011</v>
          </cell>
          <cell r="AU208">
            <v>1966004242.63282</v>
          </cell>
          <cell r="AV208">
            <v>2138237345.50967</v>
          </cell>
          <cell r="AW208">
            <v>2376495586.62323</v>
          </cell>
          <cell r="AX208">
            <v>2933819820.13637</v>
          </cell>
          <cell r="AY208">
            <v>3319783951.83124</v>
          </cell>
          <cell r="AZ208">
            <v>4070508542.75032</v>
          </cell>
          <cell r="BA208">
            <v>5179853220.82689</v>
          </cell>
          <cell r="BB208">
            <v>5674476707.22229</v>
          </cell>
          <cell r="BC208">
            <v>6124756894.20677</v>
          </cell>
          <cell r="BD208">
            <v>6884912956.96448</v>
          </cell>
          <cell r="BE208">
            <v>7654762344.67766</v>
          </cell>
          <cell r="BF208">
            <v>7819963627.14108</v>
          </cell>
          <cell r="BG208">
            <v>8238966247.18033</v>
          </cell>
          <cell r="BH208">
            <v>8543759088.57783</v>
          </cell>
          <cell r="BI208">
            <v>8695272095.38502</v>
          </cell>
          <cell r="BJ208">
            <v>9252834120.39358</v>
          </cell>
          <cell r="BK208">
            <v>9637904552.51428</v>
          </cell>
          <cell r="BL208">
            <v>10349299855.8404</v>
          </cell>
          <cell r="BM208">
            <v>10174387614.2558</v>
          </cell>
          <cell r="BN208">
            <v>11069280277.007</v>
          </cell>
          <cell r="BO208">
            <v>13316160803.5187</v>
          </cell>
        </row>
        <row r="209">
          <cell r="B209" t="str">
            <v>SAS</v>
          </cell>
          <cell r="C209" t="str">
            <v>GDP (current US$)</v>
          </cell>
          <cell r="D209" t="str">
            <v>NY.GDP.MKTP.CD</v>
          </cell>
          <cell r="E209">
            <v>47274328378.8385</v>
          </cell>
          <cell r="F209">
            <v>50467431650.1016</v>
          </cell>
          <cell r="G209">
            <v>53905757720.7925</v>
          </cell>
          <cell r="H209">
            <v>60496393963.6015</v>
          </cell>
          <cell r="I209">
            <v>69320094074.1042</v>
          </cell>
          <cell r="J209">
            <v>74300329652.476</v>
          </cell>
          <cell r="K209">
            <v>61634144134.4785</v>
          </cell>
          <cell r="L209">
            <v>67988908261.0324</v>
          </cell>
          <cell r="M209">
            <v>71642503355.2913</v>
          </cell>
          <cell r="N209">
            <v>78860212865.8119</v>
          </cell>
          <cell r="O209">
            <v>85149253640.7686</v>
          </cell>
          <cell r="P209">
            <v>90601671637.0635</v>
          </cell>
          <cell r="Q209">
            <v>91337915060.3385</v>
          </cell>
          <cell r="R209">
            <v>104513553254.313</v>
          </cell>
          <cell r="S209">
            <v>126550864082.664</v>
          </cell>
          <cell r="T209">
            <v>135367221096.01</v>
          </cell>
          <cell r="U209">
            <v>131873606964.231</v>
          </cell>
          <cell r="V209">
            <v>152699721135.124</v>
          </cell>
          <cell r="W209">
            <v>173796327156.905</v>
          </cell>
          <cell r="X209">
            <v>194667468320.376</v>
          </cell>
          <cell r="Y209">
            <v>235543383601.435</v>
          </cell>
          <cell r="Z209">
            <v>250076708191.859</v>
          </cell>
          <cell r="AA209">
            <v>258727224080.538</v>
          </cell>
          <cell r="AB209">
            <v>273881790993.833</v>
          </cell>
          <cell r="AC209">
            <v>272607073140.927</v>
          </cell>
          <cell r="AD209">
            <v>296435460430.059</v>
          </cell>
          <cell r="AE209">
            <v>313955151400.119</v>
          </cell>
          <cell r="AF209">
            <v>348601867655.982</v>
          </cell>
          <cell r="AG209">
            <v>374584211824.009</v>
          </cell>
          <cell r="AH209">
            <v>378016943211.791</v>
          </cell>
          <cell r="AI209">
            <v>406963354249.835</v>
          </cell>
          <cell r="AJ209">
            <v>362063214739.186</v>
          </cell>
          <cell r="AK209">
            <v>384521577066.971</v>
          </cell>
          <cell r="AL209">
            <v>380890164437.893</v>
          </cell>
          <cell r="AM209">
            <v>432085555561.06</v>
          </cell>
          <cell r="AN209">
            <v>479585498256.836</v>
          </cell>
          <cell r="AO209">
            <v>524681300053.179</v>
          </cell>
          <cell r="AP209">
            <v>550408821354.512</v>
          </cell>
          <cell r="AQ209">
            <v>558117074309.657</v>
          </cell>
          <cell r="AR209">
            <v>597995276003.899</v>
          </cell>
          <cell r="AS209">
            <v>647681666329.099</v>
          </cell>
          <cell r="AT209">
            <v>662513570031.796</v>
          </cell>
          <cell r="AU209">
            <v>695456014025.075</v>
          </cell>
          <cell r="AV209">
            <v>811668772003.7</v>
          </cell>
          <cell r="AW209">
            <v>941600860447.854</v>
          </cell>
          <cell r="AX209">
            <v>1075831387301.19</v>
          </cell>
          <cell r="AY209">
            <v>1220740366279.36</v>
          </cell>
          <cell r="AZ209">
            <v>1536036848206.91</v>
          </cell>
          <cell r="BA209">
            <v>1559693610925.06</v>
          </cell>
          <cell r="BB209">
            <v>1702714960275.79</v>
          </cell>
          <cell r="BC209">
            <v>2082357808583.89</v>
          </cell>
          <cell r="BD209">
            <v>2294090940082.05</v>
          </cell>
          <cell r="BE209">
            <v>2327938845782.62</v>
          </cell>
          <cell r="BF209">
            <v>2389895068185.15</v>
          </cell>
          <cell r="BG209">
            <v>2614915526247.9</v>
          </cell>
          <cell r="BH209">
            <v>2733618963171.59</v>
          </cell>
          <cell r="BI209">
            <v>3011037037667.86</v>
          </cell>
          <cell r="BJ209">
            <v>3433921312241.12</v>
          </cell>
          <cell r="BK209">
            <v>3534066858502</v>
          </cell>
          <cell r="BL209">
            <v>3658209766221.57</v>
          </cell>
          <cell r="BM209">
            <v>3493120726807.89</v>
          </cell>
          <cell r="BN209">
            <v>4079882760410.17</v>
          </cell>
          <cell r="BO209">
            <v>4327288984027.91</v>
          </cell>
        </row>
        <row r="210">
          <cell r="B210" t="str">
            <v>SAU</v>
          </cell>
          <cell r="C210" t="str">
            <v>GDP (current US$)</v>
          </cell>
          <cell r="D210" t="str">
            <v>NY.GDP.MKTP.CD</v>
          </cell>
          <cell r="E210">
            <v>1748124063.47068</v>
          </cell>
          <cell r="F210">
            <v>1920811284.1344</v>
          </cell>
          <cell r="G210">
            <v>2130606531.81806</v>
          </cell>
          <cell r="H210">
            <v>2207393171.4953</v>
          </cell>
          <cell r="I210">
            <v>2371808712.91016</v>
          </cell>
          <cell r="J210">
            <v>2647955557.55562</v>
          </cell>
          <cell r="K210">
            <v>2920555557.17989</v>
          </cell>
          <cell r="L210">
            <v>3257022222.63758</v>
          </cell>
          <cell r="M210">
            <v>4187777711.11111</v>
          </cell>
          <cell r="N210">
            <v>4485777644.44444</v>
          </cell>
          <cell r="O210">
            <v>5377333333.33333</v>
          </cell>
          <cell r="P210">
            <v>7184806909.28939</v>
          </cell>
          <cell r="Q210">
            <v>9664267086.60323</v>
          </cell>
          <cell r="R210">
            <v>14947435499.323</v>
          </cell>
          <cell r="S210">
            <v>45412957746.4789</v>
          </cell>
          <cell r="T210">
            <v>46773208642.6814</v>
          </cell>
          <cell r="U210">
            <v>64005665722.3796</v>
          </cell>
          <cell r="V210">
            <v>74188986586.0629</v>
          </cell>
          <cell r="W210">
            <v>80266516686.5614</v>
          </cell>
          <cell r="X210">
            <v>111858444786.224</v>
          </cell>
          <cell r="Y210">
            <v>164539660725.118</v>
          </cell>
          <cell r="Z210">
            <v>184291360138.69</v>
          </cell>
          <cell r="AA210">
            <v>153240313858.323</v>
          </cell>
          <cell r="AB210">
            <v>129171635311.143</v>
          </cell>
          <cell r="AC210">
            <v>119624858115.778</v>
          </cell>
          <cell r="AD210">
            <v>103897846493.65</v>
          </cell>
          <cell r="AE210">
            <v>86961922765.3254</v>
          </cell>
          <cell r="AF210">
            <v>85695861148.1976</v>
          </cell>
          <cell r="AG210">
            <v>88256074766.3551</v>
          </cell>
          <cell r="AH210">
            <v>95344459279.0387</v>
          </cell>
          <cell r="AI210">
            <v>117630173564.753</v>
          </cell>
          <cell r="AJ210">
            <v>132223230974.633</v>
          </cell>
          <cell r="AK210">
            <v>137087850467.29</v>
          </cell>
          <cell r="AL210">
            <v>132967957276.368</v>
          </cell>
          <cell r="AM210">
            <v>135174899866.489</v>
          </cell>
          <cell r="AN210">
            <v>143343124165.554</v>
          </cell>
          <cell r="AO210">
            <v>158662483311.081</v>
          </cell>
          <cell r="AP210">
            <v>165963684913.218</v>
          </cell>
          <cell r="AQ210">
            <v>146775466666.667</v>
          </cell>
          <cell r="AR210">
            <v>161717066666.667</v>
          </cell>
          <cell r="AS210">
            <v>189514933333.333</v>
          </cell>
          <cell r="AT210">
            <v>184137600000</v>
          </cell>
          <cell r="AU210">
            <v>189605866666.667</v>
          </cell>
          <cell r="AV210">
            <v>215807733333.333</v>
          </cell>
          <cell r="AW210">
            <v>258742133333.333</v>
          </cell>
          <cell r="AX210">
            <v>328459608764.111</v>
          </cell>
          <cell r="AY210">
            <v>376900133511.348</v>
          </cell>
          <cell r="AZ210">
            <v>415964509673.115</v>
          </cell>
          <cell r="BA210">
            <v>519796800000</v>
          </cell>
          <cell r="BB210">
            <v>429097866666.667</v>
          </cell>
          <cell r="BC210">
            <v>528207200000</v>
          </cell>
          <cell r="BD210">
            <v>676634666666.667</v>
          </cell>
          <cell r="BE210">
            <v>741849866666.667</v>
          </cell>
          <cell r="BF210">
            <v>753864533333.333</v>
          </cell>
          <cell r="BG210">
            <v>766605866666.667</v>
          </cell>
          <cell r="BH210">
            <v>669484266666.667</v>
          </cell>
          <cell r="BI210">
            <v>666000000000</v>
          </cell>
          <cell r="BJ210">
            <v>714994666666.667</v>
          </cell>
          <cell r="BK210">
            <v>846583733333.333</v>
          </cell>
          <cell r="BL210">
            <v>838564800000</v>
          </cell>
          <cell r="BM210">
            <v>734271200000</v>
          </cell>
          <cell r="BN210">
            <v>874156000000</v>
          </cell>
          <cell r="BO210">
            <v>1108571466666.67</v>
          </cell>
        </row>
        <row r="211">
          <cell r="B211" t="str">
            <v>SDN</v>
          </cell>
          <cell r="C211" t="str">
            <v>GDP (current US$)</v>
          </cell>
          <cell r="D211" t="str">
            <v>NY.GDP.MKTP.CD</v>
          </cell>
          <cell r="E211">
            <v>1127011494.25287</v>
          </cell>
          <cell r="F211">
            <v>1223563218.3908</v>
          </cell>
          <cell r="G211">
            <v>1329022988.50575</v>
          </cell>
          <cell r="H211">
            <v>1352011494.25287</v>
          </cell>
          <cell r="I211">
            <v>1389080459.77011</v>
          </cell>
          <cell r="J211">
            <v>1447701149.42529</v>
          </cell>
          <cell r="K211">
            <v>1485344827.58621</v>
          </cell>
          <cell r="L211">
            <v>1608333333.33333</v>
          </cell>
          <cell r="M211">
            <v>1678735632.18391</v>
          </cell>
          <cell r="N211">
            <v>1848563218.3908</v>
          </cell>
          <cell r="O211">
            <v>2101436781.6092</v>
          </cell>
          <cell r="P211">
            <v>2289655172.41379</v>
          </cell>
          <cell r="Q211">
            <v>2484482758.62069</v>
          </cell>
          <cell r="R211">
            <v>3079022988.50575</v>
          </cell>
          <cell r="S211">
            <v>3961206896.55172</v>
          </cell>
          <cell r="T211">
            <v>4825862068.96552</v>
          </cell>
          <cell r="U211">
            <v>6016666666.66667</v>
          </cell>
          <cell r="V211">
            <v>7503448275.86207</v>
          </cell>
          <cell r="W211">
            <v>8138461538.46154</v>
          </cell>
          <cell r="X211">
            <v>8421678321.67832</v>
          </cell>
          <cell r="Y211">
            <v>8951800000</v>
          </cell>
          <cell r="Z211">
            <v>10751162790.6977</v>
          </cell>
          <cell r="AA211">
            <v>8735294117.64706</v>
          </cell>
          <cell r="AB211">
            <v>8230153846.15385</v>
          </cell>
          <cell r="AC211">
            <v>10447615384.6154</v>
          </cell>
          <cell r="AD211">
            <v>8075347222.22222</v>
          </cell>
          <cell r="AE211">
            <v>10092200000</v>
          </cell>
          <cell r="AF211">
            <v>12093333333.3333</v>
          </cell>
          <cell r="AG211">
            <v>14372555555.5556</v>
          </cell>
          <cell r="AH211">
            <v>21408111111.1111</v>
          </cell>
          <cell r="AI211">
            <v>33641222222.2222</v>
          </cell>
          <cell r="AJ211">
            <v>44168918918.9189</v>
          </cell>
          <cell r="AK211">
            <v>7031909434.27211</v>
          </cell>
          <cell r="AL211">
            <v>8881005435.80602</v>
          </cell>
          <cell r="AM211">
            <v>12793794737.042</v>
          </cell>
          <cell r="AN211">
            <v>13830363899.9163</v>
          </cell>
          <cell r="AO211">
            <v>9018300724.66086</v>
          </cell>
          <cell r="AP211">
            <v>11681175864.3383</v>
          </cell>
          <cell r="AQ211">
            <v>11250221536.7484</v>
          </cell>
          <cell r="AR211">
            <v>10682028339.6898</v>
          </cell>
          <cell r="AS211">
            <v>12257299147.2936</v>
          </cell>
          <cell r="AT211">
            <v>15716361792.1926</v>
          </cell>
          <cell r="AU211">
            <v>18137128388.3606</v>
          </cell>
          <cell r="AV211">
            <v>21355298459.5955</v>
          </cell>
          <cell r="AW211">
            <v>26646007250.7319</v>
          </cell>
          <cell r="AX211">
            <v>35182711987.974</v>
          </cell>
          <cell r="AY211">
            <v>45263831634.1497</v>
          </cell>
          <cell r="AZ211">
            <v>59440139774.8128</v>
          </cell>
          <cell r="BA211">
            <v>64833083257.1431</v>
          </cell>
          <cell r="BB211">
            <v>51621044076.9231</v>
          </cell>
          <cell r="BC211">
            <v>58962978034.4828</v>
          </cell>
          <cell r="BD211">
            <v>55018567210.5263</v>
          </cell>
          <cell r="BE211">
            <v>37632919966.6667</v>
          </cell>
          <cell r="BF211">
            <v>43024018082.1918</v>
          </cell>
          <cell r="BG211">
            <v>49516748617.9775</v>
          </cell>
          <cell r="BH211">
            <v>51726758676.7677</v>
          </cell>
          <cell r="BI211">
            <v>42630376000</v>
          </cell>
          <cell r="BJ211">
            <v>41283617976.1905</v>
          </cell>
          <cell r="BK211">
            <v>32333780383.2924</v>
          </cell>
          <cell r="BL211">
            <v>32338079165.2893</v>
          </cell>
          <cell r="BM211">
            <v>27034593750</v>
          </cell>
          <cell r="BN211">
            <v>34229513774.9936</v>
          </cell>
          <cell r="BO211">
            <v>51666875363.0963</v>
          </cell>
        </row>
        <row r="212">
          <cell r="B212" t="str">
            <v>SEN</v>
          </cell>
          <cell r="C212" t="str">
            <v>GDP (current US$)</v>
          </cell>
          <cell r="D212" t="str">
            <v>NY.GDP.MKTP.CD</v>
          </cell>
          <cell r="E212">
            <v>1003692370.46869</v>
          </cell>
          <cell r="F212">
            <v>1058975256.97025</v>
          </cell>
          <cell r="G212">
            <v>1085475790.59112</v>
          </cell>
          <cell r="H212">
            <v>1122139861.67805</v>
          </cell>
          <cell r="I212">
            <v>1188930645.34423</v>
          </cell>
          <cell r="J212">
            <v>1210058228.17112</v>
          </cell>
          <cell r="K212">
            <v>1246908185.96343</v>
          </cell>
          <cell r="L212">
            <v>1246480765.97984</v>
          </cell>
          <cell r="M212">
            <v>1309384861.92219</v>
          </cell>
          <cell r="N212">
            <v>1245234931.43233</v>
          </cell>
          <cell r="O212">
            <v>1297407654.92832</v>
          </cell>
          <cell r="P212">
            <v>1339549032.83782</v>
          </cell>
          <cell r="Q212">
            <v>1620857103.53492</v>
          </cell>
          <cell r="R212">
            <v>1863398590.4556</v>
          </cell>
          <cell r="S212">
            <v>2099325228.95651</v>
          </cell>
          <cell r="T212">
            <v>2830388404.8977</v>
          </cell>
          <cell r="U212">
            <v>2869777884.45166</v>
          </cell>
          <cell r="V212">
            <v>2938046462.7098</v>
          </cell>
          <cell r="W212">
            <v>3280354920.8516</v>
          </cell>
          <cell r="X212">
            <v>4084877822.91679</v>
          </cell>
          <cell r="Y212">
            <v>4510108290.69571</v>
          </cell>
          <cell r="Z212">
            <v>4095892780.58289</v>
          </cell>
          <cell r="AA212">
            <v>4013951442.67081</v>
          </cell>
          <cell r="AB212">
            <v>3569356124.93159</v>
          </cell>
          <cell r="AC212">
            <v>3485165431.71354</v>
          </cell>
          <cell r="AD212">
            <v>3818944917.56713</v>
          </cell>
          <cell r="AE212">
            <v>5392093445.51053</v>
          </cell>
          <cell r="AF212">
            <v>6487353102.81483</v>
          </cell>
          <cell r="AG212">
            <v>6418419388.63499</v>
          </cell>
          <cell r="AH212">
            <v>6366039372.53683</v>
          </cell>
          <cell r="AI212">
            <v>7390967360.42121</v>
          </cell>
          <cell r="AJ212">
            <v>7255210469.51743</v>
          </cell>
          <cell r="AK212">
            <v>7769817839.95644</v>
          </cell>
          <cell r="AL212">
            <v>7367986241.21869</v>
          </cell>
          <cell r="AM212">
            <v>5034588195.55806</v>
          </cell>
          <cell r="AN212">
            <v>6326342633.4034</v>
          </cell>
          <cell r="AO212">
            <v>6559712165.96508</v>
          </cell>
          <cell r="AP212">
            <v>6041478725.90443</v>
          </cell>
          <cell r="AQ212">
            <v>6505607909.05324</v>
          </cell>
          <cell r="AR212">
            <v>6592834932.80876</v>
          </cell>
          <cell r="AS212">
            <v>6013185003.97525</v>
          </cell>
          <cell r="AT212">
            <v>6507824829.26254</v>
          </cell>
          <cell r="AU212">
            <v>7006402319.75856</v>
          </cell>
          <cell r="AV212">
            <v>8768721563.18211</v>
          </cell>
          <cell r="AW212">
            <v>10076816666.6196</v>
          </cell>
          <cell r="AX212">
            <v>11009033437.939</v>
          </cell>
          <cell r="AY212">
            <v>11697918243.0035</v>
          </cell>
          <cell r="AZ212">
            <v>13994218412.9619</v>
          </cell>
          <cell r="BA212">
            <v>16853989627.548</v>
          </cell>
          <cell r="BB212">
            <v>16145867494.9405</v>
          </cell>
          <cell r="BC212">
            <v>16121315909.0758</v>
          </cell>
          <cell r="BD212">
            <v>17814283639.3119</v>
          </cell>
          <cell r="BE212">
            <v>17660870411.5235</v>
          </cell>
          <cell r="BF212">
            <v>18918667724.8817</v>
          </cell>
          <cell r="BG212">
            <v>19797253440.2679</v>
          </cell>
          <cell r="BH212">
            <v>17774766696.1759</v>
          </cell>
          <cell r="BI212">
            <v>19040312333.1864</v>
          </cell>
          <cell r="BJ212">
            <v>20996562943.5979</v>
          </cell>
          <cell r="BK212">
            <v>23116701556.1381</v>
          </cell>
          <cell r="BL212">
            <v>23403995992.1354</v>
          </cell>
          <cell r="BM212">
            <v>24530513037.7518</v>
          </cell>
          <cell r="BN212">
            <v>27520784129.7508</v>
          </cell>
          <cell r="BO212">
            <v>27619479059.6131</v>
          </cell>
        </row>
        <row r="213">
          <cell r="B213" t="str">
            <v>SGP</v>
          </cell>
          <cell r="C213" t="str">
            <v>GDP (current US$)</v>
          </cell>
          <cell r="D213" t="str">
            <v>NY.GDP.MKTP.CD</v>
          </cell>
          <cell r="E213">
            <v>704751700.302494</v>
          </cell>
          <cell r="F213">
            <v>764629788.123689</v>
          </cell>
          <cell r="G213">
            <v>826239211.817511</v>
          </cell>
          <cell r="H213">
            <v>917608012.491752</v>
          </cell>
          <cell r="I213">
            <v>894153311.424857</v>
          </cell>
          <cell r="J213">
            <v>974644096.144674</v>
          </cell>
          <cell r="K213">
            <v>1096425608.09089</v>
          </cell>
          <cell r="L213">
            <v>1238035815.78586</v>
          </cell>
          <cell r="M213">
            <v>1425706091.0356</v>
          </cell>
          <cell r="N213">
            <v>1659893767.84419</v>
          </cell>
          <cell r="O213">
            <v>1920574150.17542</v>
          </cell>
          <cell r="P213">
            <v>2263785443.61688</v>
          </cell>
          <cell r="Q213">
            <v>2721440980.75851</v>
          </cell>
          <cell r="R213">
            <v>3696213333.33333</v>
          </cell>
          <cell r="S213">
            <v>5221534955.64418</v>
          </cell>
          <cell r="T213">
            <v>5633673929.99302</v>
          </cell>
          <cell r="U213">
            <v>6327077974.10703</v>
          </cell>
          <cell r="V213">
            <v>6618585073.66035</v>
          </cell>
          <cell r="W213">
            <v>7517176354.84135</v>
          </cell>
          <cell r="X213">
            <v>9296921723.83465</v>
          </cell>
          <cell r="Y213">
            <v>11896256782.8566</v>
          </cell>
          <cell r="Z213">
            <v>14175228843.6391</v>
          </cell>
          <cell r="AA213">
            <v>16084252378.473</v>
          </cell>
          <cell r="AB213">
            <v>17784112149.5327</v>
          </cell>
          <cell r="AC213">
            <v>19749361097.965</v>
          </cell>
          <cell r="AD213">
            <v>19156532745.7691</v>
          </cell>
          <cell r="AE213">
            <v>18586746056.9974</v>
          </cell>
          <cell r="AF213">
            <v>20919215578.2125</v>
          </cell>
          <cell r="AG213">
            <v>25371462488.1292</v>
          </cell>
          <cell r="AH213">
            <v>30465364738.6206</v>
          </cell>
          <cell r="AI213">
            <v>36144336768.7023</v>
          </cell>
          <cell r="AJ213">
            <v>45466164978.2923</v>
          </cell>
          <cell r="AK213">
            <v>52131320032.8797</v>
          </cell>
          <cell r="AL213">
            <v>60603815716.2653</v>
          </cell>
          <cell r="AM213">
            <v>73688724431.1412</v>
          </cell>
          <cell r="AN213">
            <v>87812540788.4293</v>
          </cell>
          <cell r="AO213">
            <v>96293086513.0872</v>
          </cell>
          <cell r="AP213">
            <v>100123787215.299</v>
          </cell>
          <cell r="AQ213">
            <v>85728207781.7785</v>
          </cell>
          <cell r="AR213">
            <v>86286849754.8905</v>
          </cell>
          <cell r="AS213">
            <v>96076539925.7409</v>
          </cell>
          <cell r="AT213">
            <v>89793790669.6515</v>
          </cell>
          <cell r="AU213">
            <v>92538372869.6942</v>
          </cell>
          <cell r="AV213">
            <v>97646401095.6369</v>
          </cell>
          <cell r="AW213">
            <v>115033593101.049</v>
          </cell>
          <cell r="AX213">
            <v>127807848728.398</v>
          </cell>
          <cell r="AY213">
            <v>148627286361.351</v>
          </cell>
          <cell r="AZ213">
            <v>180941701357.97</v>
          </cell>
          <cell r="BA213">
            <v>193617323539.203</v>
          </cell>
          <cell r="BB213">
            <v>194150283771.566</v>
          </cell>
          <cell r="BC213">
            <v>239807980591.24</v>
          </cell>
          <cell r="BD213">
            <v>279356499090.458</v>
          </cell>
          <cell r="BE213">
            <v>295092888076.589</v>
          </cell>
          <cell r="BF213">
            <v>307576360584.992</v>
          </cell>
          <cell r="BG213">
            <v>314863580758.455</v>
          </cell>
          <cell r="BH213">
            <v>307998545269.398</v>
          </cell>
          <cell r="BI213">
            <v>319053943915.005</v>
          </cell>
          <cell r="BJ213">
            <v>343257164581.712</v>
          </cell>
          <cell r="BK213">
            <v>376892697588.005</v>
          </cell>
          <cell r="BL213">
            <v>376901649222.451</v>
          </cell>
          <cell r="BM213">
            <v>349488382610.662</v>
          </cell>
          <cell r="BN213">
            <v>434111559282.849</v>
          </cell>
          <cell r="BO213">
            <v>498474540987.78</v>
          </cell>
        </row>
        <row r="214">
          <cell r="B214" t="str">
            <v>SLB</v>
          </cell>
          <cell r="C214" t="str">
            <v>GDP (current US$)</v>
          </cell>
          <cell r="D214" t="str">
            <v>NY.GDP.MKTP.CD</v>
          </cell>
        </row>
        <row r="214">
          <cell r="L214">
            <v>25203524.0325638</v>
          </cell>
          <cell r="M214">
            <v>28084252.7582748</v>
          </cell>
          <cell r="N214">
            <v>28606411.398041</v>
          </cell>
        </row>
        <row r="214">
          <cell r="P214">
            <v>50056882.8213879</v>
          </cell>
          <cell r="Q214">
            <v>40606712.050639</v>
          </cell>
          <cell r="R214">
            <v>55272108.8435374</v>
          </cell>
          <cell r="S214">
            <v>84539332.282562</v>
          </cell>
          <cell r="T214">
            <v>74620320.0295339</v>
          </cell>
          <cell r="U214">
            <v>83100834.307935</v>
          </cell>
          <cell r="V214">
            <v>93145283.3557141</v>
          </cell>
          <cell r="W214">
            <v>111027427.208358</v>
          </cell>
          <cell r="X214">
            <v>151276496.482533</v>
          </cell>
          <cell r="Y214">
            <v>182852106.427002</v>
          </cell>
          <cell r="Z214">
            <v>193750540.632477</v>
          </cell>
          <cell r="AA214">
            <v>192902018.72302</v>
          </cell>
          <cell r="AB214">
            <v>181220399.013372</v>
          </cell>
          <cell r="AC214">
            <v>181570474.077796</v>
          </cell>
          <cell r="AD214">
            <v>165524943.640694</v>
          </cell>
          <cell r="AE214">
            <v>147620047.527993</v>
          </cell>
          <cell r="AF214">
            <v>155128542.239474</v>
          </cell>
          <cell r="AG214">
            <v>176494393.889702</v>
          </cell>
          <cell r="AH214">
            <v>172882410.678856</v>
          </cell>
          <cell r="AI214">
            <v>214877666.699752</v>
          </cell>
          <cell r="AJ214">
            <v>227540473.340087</v>
          </cell>
          <cell r="AK214">
            <v>269034595.812985</v>
          </cell>
          <cell r="AL214">
            <v>300746361.128739</v>
          </cell>
          <cell r="AM214">
            <v>402837005.272596</v>
          </cell>
          <cell r="AN214">
            <v>469443201.503274</v>
          </cell>
          <cell r="AO214">
            <v>510586430.190127</v>
          </cell>
          <cell r="AP214">
            <v>526554005.954357</v>
          </cell>
          <cell r="AQ214">
            <v>457579840.225066</v>
          </cell>
          <cell r="AR214">
            <v>488024514.369359</v>
          </cell>
          <cell r="AS214">
            <v>419842674.227652</v>
          </cell>
          <cell r="AT214">
            <v>409508552.979972</v>
          </cell>
          <cell r="AU214">
            <v>346406738.885237</v>
          </cell>
          <cell r="AV214">
            <v>417668983.408349</v>
          </cell>
          <cell r="AW214">
            <v>468005318.551977</v>
          </cell>
          <cell r="AX214">
            <v>552864570.225819</v>
          </cell>
          <cell r="AY214">
            <v>617258154.260133</v>
          </cell>
          <cell r="AZ214">
            <v>695295347.621537</v>
          </cell>
          <cell r="BA214">
            <v>776337691.795098</v>
          </cell>
          <cell r="BB214">
            <v>805557562.580059</v>
          </cell>
          <cell r="BC214">
            <v>898133684.898793</v>
          </cell>
          <cell r="BD214">
            <v>1063895360.69907</v>
          </cell>
          <cell r="BE214">
            <v>1185215418.25562</v>
          </cell>
          <cell r="BF214">
            <v>1285911586.132</v>
          </cell>
          <cell r="BG214">
            <v>1335571420.72676</v>
          </cell>
          <cell r="BH214">
            <v>1307909887.55212</v>
          </cell>
          <cell r="BI214">
            <v>1379490304.2254</v>
          </cell>
          <cell r="BJ214">
            <v>1469789119.08756</v>
          </cell>
          <cell r="BK214">
            <v>1615478393.28614</v>
          </cell>
          <cell r="BL214">
            <v>1619155017.3924</v>
          </cell>
          <cell r="BM214">
            <v>1536145814.17007</v>
          </cell>
          <cell r="BN214">
            <v>1522794913.0914</v>
          </cell>
          <cell r="BO214">
            <v>1566360686.10632</v>
          </cell>
        </row>
        <row r="215">
          <cell r="B215" t="str">
            <v>SLE</v>
          </cell>
          <cell r="C215" t="str">
            <v>GDP (current US$)</v>
          </cell>
          <cell r="D215" t="str">
            <v>NY.GDP.MKTP.CD</v>
          </cell>
          <cell r="E215">
            <v>322151470.588235</v>
          </cell>
          <cell r="F215">
            <v>327979248.366013</v>
          </cell>
          <cell r="G215">
            <v>342872712.418301</v>
          </cell>
          <cell r="H215">
            <v>348700653.594771</v>
          </cell>
          <cell r="I215">
            <v>372012091.503268</v>
          </cell>
          <cell r="J215">
            <v>359523809.523809</v>
          </cell>
          <cell r="K215">
            <v>375630252.10084</v>
          </cell>
          <cell r="L215">
            <v>348895027.624309</v>
          </cell>
          <cell r="M215">
            <v>329991956.782713</v>
          </cell>
          <cell r="N215">
            <v>408853541.416567</v>
          </cell>
          <cell r="O215">
            <v>434584033.613445</v>
          </cell>
          <cell r="P215">
            <v>419495908.543923</v>
          </cell>
          <cell r="Q215">
            <v>465254431.96005</v>
          </cell>
          <cell r="R215">
            <v>575471323.529412</v>
          </cell>
          <cell r="S215">
            <v>648940350.877193</v>
          </cell>
          <cell r="T215">
            <v>679352433.628319</v>
          </cell>
          <cell r="U215">
            <v>594810152.740341</v>
          </cell>
          <cell r="V215">
            <v>692079581.151832</v>
          </cell>
          <cell r="W215">
            <v>960765042.979943</v>
          </cell>
          <cell r="X215">
            <v>1109343235.57237</v>
          </cell>
          <cell r="Y215">
            <v>1100476190.47619</v>
          </cell>
          <cell r="Z215">
            <v>1114926660.91458</v>
          </cell>
          <cell r="AA215">
            <v>1294995964.48749</v>
          </cell>
          <cell r="AB215">
            <v>995278514.588859</v>
          </cell>
          <cell r="AC215">
            <v>1087450199.20319</v>
          </cell>
          <cell r="AD215">
            <v>856890498.625834</v>
          </cell>
          <cell r="AE215">
            <v>490181456.62441</v>
          </cell>
          <cell r="AF215">
            <v>660106321.417031</v>
          </cell>
          <cell r="AG215">
            <v>1055083945.37738</v>
          </cell>
          <cell r="AH215">
            <v>932974411.917142</v>
          </cell>
          <cell r="AI215">
            <v>649644097.566129</v>
          </cell>
          <cell r="AJ215">
            <v>780098205.215036</v>
          </cell>
          <cell r="AK215">
            <v>679997997.597116</v>
          </cell>
          <cell r="AL215">
            <v>768812334.801762</v>
          </cell>
          <cell r="AM215">
            <v>911915970.683484</v>
          </cell>
          <cell r="AN215">
            <v>870758739.40678</v>
          </cell>
          <cell r="AO215">
            <v>941742152.709895</v>
          </cell>
          <cell r="AP215">
            <v>850218033.622007</v>
          </cell>
          <cell r="AQ215">
            <v>672375927.347148</v>
          </cell>
          <cell r="AR215">
            <v>669384768.87263</v>
          </cell>
          <cell r="AS215">
            <v>635874002.198748</v>
          </cell>
          <cell r="AT215">
            <v>1074851475.17873</v>
          </cell>
          <cell r="AU215">
            <v>1236235826.58409</v>
          </cell>
          <cell r="AV215">
            <v>1369685676.56203</v>
          </cell>
          <cell r="AW215">
            <v>1430217080.66487</v>
          </cell>
          <cell r="AX215">
            <v>1627058424.93809</v>
          </cell>
          <cell r="AY215">
            <v>1862116290.541</v>
          </cell>
          <cell r="AZ215">
            <v>2126679543.58623</v>
          </cell>
          <cell r="BA215">
            <v>2451896435.20157</v>
          </cell>
          <cell r="BB215">
            <v>2419014960.19967</v>
          </cell>
          <cell r="BC215">
            <v>2578159803.94597</v>
          </cell>
          <cell r="BD215">
            <v>2932274309.3957</v>
          </cell>
          <cell r="BE215">
            <v>3789251613.36066</v>
          </cell>
          <cell r="BF215">
            <v>4920343316.87093</v>
          </cell>
          <cell r="BG215">
            <v>5015180725.3416</v>
          </cell>
          <cell r="BH215">
            <v>4252029353.82191</v>
          </cell>
          <cell r="BI215">
            <v>3862721266.02162</v>
          </cell>
          <cell r="BJ215">
            <v>3719443418.26155</v>
          </cell>
          <cell r="BK215">
            <v>4085114387.55605</v>
          </cell>
          <cell r="BL215">
            <v>4076578698.79107</v>
          </cell>
          <cell r="BM215">
            <v>4062906265.7332</v>
          </cell>
          <cell r="BN215">
            <v>4249234704.01866</v>
          </cell>
          <cell r="BO215">
            <v>4094563859.43556</v>
          </cell>
        </row>
        <row r="216">
          <cell r="B216" t="str">
            <v>SLV</v>
          </cell>
          <cell r="C216" t="str">
            <v>GDP (current US$)</v>
          </cell>
          <cell r="D216" t="str">
            <v>NY.GDP.MKTP.CD</v>
          </cell>
        </row>
        <row r="216">
          <cell r="J216">
            <v>877720000</v>
          </cell>
          <cell r="K216">
            <v>929520000</v>
          </cell>
          <cell r="L216">
            <v>976200000</v>
          </cell>
          <cell r="M216">
            <v>1009760100</v>
          </cell>
          <cell r="N216">
            <v>1049400000</v>
          </cell>
          <cell r="O216">
            <v>1132920000</v>
          </cell>
          <cell r="P216">
            <v>1186120000</v>
          </cell>
          <cell r="Q216">
            <v>1263720000</v>
          </cell>
          <cell r="R216">
            <v>1442320000</v>
          </cell>
          <cell r="S216">
            <v>1665880000</v>
          </cell>
          <cell r="T216">
            <v>1884120100</v>
          </cell>
          <cell r="U216">
            <v>2328280100</v>
          </cell>
          <cell r="V216">
            <v>2941640100</v>
          </cell>
          <cell r="W216">
            <v>3127960000</v>
          </cell>
          <cell r="X216">
            <v>3463639900</v>
          </cell>
          <cell r="Y216">
            <v>3573959900</v>
          </cell>
          <cell r="Z216">
            <v>3437200200</v>
          </cell>
          <cell r="AA216">
            <v>3399189100</v>
          </cell>
          <cell r="AB216">
            <v>3506347800</v>
          </cell>
          <cell r="AC216">
            <v>3661683400</v>
          </cell>
          <cell r="AD216">
            <v>3800368600</v>
          </cell>
          <cell r="AE216">
            <v>3771663200</v>
          </cell>
          <cell r="AF216">
            <v>3958045800</v>
          </cell>
          <cell r="AG216">
            <v>4189880000</v>
          </cell>
          <cell r="AH216">
            <v>4372215300</v>
          </cell>
          <cell r="AI216">
            <v>4817542204</v>
          </cell>
          <cell r="AJ216">
            <v>5252342400</v>
          </cell>
          <cell r="AK216">
            <v>5813399300</v>
          </cell>
          <cell r="AL216">
            <v>6680269200</v>
          </cell>
          <cell r="AM216">
            <v>7679384000</v>
          </cell>
          <cell r="AN216">
            <v>8921947100</v>
          </cell>
          <cell r="AO216">
            <v>9586327800</v>
          </cell>
          <cell r="AP216">
            <v>10221705900</v>
          </cell>
          <cell r="AQ216">
            <v>10936669900</v>
          </cell>
          <cell r="AR216">
            <v>11284197000</v>
          </cell>
          <cell r="AS216">
            <v>11784927700</v>
          </cell>
          <cell r="AT216">
            <v>12282533600</v>
          </cell>
          <cell r="AU216">
            <v>12664190300</v>
          </cell>
          <cell r="AV216">
            <v>13243892200</v>
          </cell>
          <cell r="AW216">
            <v>13724810900</v>
          </cell>
          <cell r="AX216">
            <v>14698000000</v>
          </cell>
          <cell r="AY216">
            <v>15999890000</v>
          </cell>
          <cell r="AZ216">
            <v>17011750000</v>
          </cell>
          <cell r="BA216">
            <v>17986890000</v>
          </cell>
          <cell r="BB216">
            <v>17601620000</v>
          </cell>
          <cell r="BC216">
            <v>18447920000</v>
          </cell>
          <cell r="BD216">
            <v>20283780000</v>
          </cell>
          <cell r="BE216">
            <v>21386150000</v>
          </cell>
          <cell r="BF216">
            <v>21990960000</v>
          </cell>
          <cell r="BG216">
            <v>22593470000</v>
          </cell>
          <cell r="BH216">
            <v>23438240000</v>
          </cell>
          <cell r="BI216">
            <v>24191430000</v>
          </cell>
          <cell r="BJ216">
            <v>24979190000</v>
          </cell>
          <cell r="BK216">
            <v>26020850000</v>
          </cell>
          <cell r="BL216">
            <v>26881140000</v>
          </cell>
          <cell r="BM216">
            <v>24921190000</v>
          </cell>
          <cell r="BN216">
            <v>29043140000</v>
          </cell>
          <cell r="BO216">
            <v>31988920000</v>
          </cell>
        </row>
        <row r="217">
          <cell r="B217" t="str">
            <v>SMR</v>
          </cell>
          <cell r="C217" t="str">
            <v>GDP (current US$)</v>
          </cell>
          <cell r="D217" t="str">
            <v>NY.GDP.MKTP.CD</v>
          </cell>
        </row>
        <row r="217">
          <cell r="AR217">
            <v>1109098657.57511</v>
          </cell>
          <cell r="AS217">
            <v>1005159388.24397</v>
          </cell>
          <cell r="AT217">
            <v>1077413479.05282</v>
          </cell>
          <cell r="AU217">
            <v>1168269230.76923</v>
          </cell>
          <cell r="AV217">
            <v>1464326160.8154</v>
          </cell>
          <cell r="AW217">
            <v>1723750000</v>
          </cell>
          <cell r="AX217">
            <v>1785847531.40157</v>
          </cell>
          <cell r="AY217">
            <v>1908167105.75837</v>
          </cell>
          <cell r="AZ217">
            <v>2185874623.59704</v>
          </cell>
          <cell r="BA217">
            <v>2393437820.41892</v>
          </cell>
          <cell r="BB217">
            <v>2056126701.86163</v>
          </cell>
          <cell r="BC217">
            <v>1881191949.98998</v>
          </cell>
          <cell r="BD217">
            <v>1813717694.56092</v>
          </cell>
          <cell r="BE217">
            <v>1604701051.1653</v>
          </cell>
          <cell r="BF217">
            <v>1678741201.5731</v>
          </cell>
          <cell r="BG217">
            <v>1673910988.24105</v>
          </cell>
          <cell r="BH217">
            <v>1419400403.82788</v>
          </cell>
          <cell r="BI217">
            <v>1468342430.7393</v>
          </cell>
          <cell r="BJ217">
            <v>1528621195.4832</v>
          </cell>
          <cell r="BK217">
            <v>1655354303.86998</v>
          </cell>
          <cell r="BL217">
            <v>1616188702.33964</v>
          </cell>
          <cell r="BM217">
            <v>1541247883.99351</v>
          </cell>
          <cell r="BN217">
            <v>1855382833.1165</v>
          </cell>
        </row>
        <row r="218">
          <cell r="B218" t="str">
            <v>SOM</v>
          </cell>
          <cell r="C218" t="str">
            <v>GDP (current US$)</v>
          </cell>
          <cell r="D218" t="str">
            <v>NY.GDP.MKTP.CD</v>
          </cell>
          <cell r="E218">
            <v>180459936.776025</v>
          </cell>
          <cell r="F218">
            <v>191659914.376034</v>
          </cell>
          <cell r="G218">
            <v>203531927.547229</v>
          </cell>
          <cell r="H218">
            <v>216145935.941626</v>
          </cell>
          <cell r="I218">
            <v>229529912.668035</v>
          </cell>
          <cell r="J218">
            <v>243725898.029641</v>
          </cell>
          <cell r="K218">
            <v>257375897.049641</v>
          </cell>
          <cell r="L218">
            <v>271781886.807245</v>
          </cell>
          <cell r="M218">
            <v>286719885.312046</v>
          </cell>
          <cell r="N218">
            <v>306357284.571429</v>
          </cell>
          <cell r="O218">
            <v>347985394.285714</v>
          </cell>
          <cell r="P218">
            <v>347039445.705569</v>
          </cell>
          <cell r="Q218">
            <v>447883941.190165</v>
          </cell>
          <cell r="R218">
            <v>483699610.602563</v>
          </cell>
          <cell r="S218">
            <v>572504035.901509</v>
          </cell>
          <cell r="T218">
            <v>757015878.792693</v>
          </cell>
          <cell r="U218">
            <v>871344245.115171</v>
          </cell>
          <cell r="V218">
            <v>498550724.637681</v>
          </cell>
          <cell r="W218">
            <v>564571823.20442</v>
          </cell>
          <cell r="X218">
            <v>589566929.133858</v>
          </cell>
          <cell r="Y218">
            <v>602515548.452104</v>
          </cell>
          <cell r="Z218">
            <v>699302473.050095</v>
          </cell>
          <cell r="AA218">
            <v>774578931.96392</v>
          </cell>
          <cell r="AB218">
            <v>735408641.768548</v>
          </cell>
          <cell r="AC218">
            <v>787434541.728857</v>
          </cell>
          <cell r="AD218">
            <v>875702247.191011</v>
          </cell>
          <cell r="AE218">
            <v>916590786.326105</v>
          </cell>
          <cell r="AF218">
            <v>1018972664.4638</v>
          </cell>
          <cell r="AG218">
            <v>1051596967.1287</v>
          </cell>
          <cell r="AH218">
            <v>1181360843.93549</v>
          </cell>
          <cell r="AI218">
            <v>1031282081.16683</v>
          </cell>
          <cell r="AJ218">
            <v>717974929.763158</v>
          </cell>
          <cell r="AK218">
            <v>709297578.5</v>
          </cell>
          <cell r="AL218">
            <v>1260132955.78746</v>
          </cell>
          <cell r="AM218">
            <v>1481205097.98113</v>
          </cell>
          <cell r="AN218">
            <v>1534756134.55022</v>
          </cell>
          <cell r="AO218">
            <v>1792234297.39194</v>
          </cell>
          <cell r="AP218">
            <v>2191749013.58124</v>
          </cell>
          <cell r="AQ218">
            <v>2962047564.41651</v>
          </cell>
          <cell r="AR218">
            <v>3045751527.66005</v>
          </cell>
          <cell r="AS218">
            <v>3412797450.20112</v>
          </cell>
          <cell r="AT218">
            <v>2252847464.68608</v>
          </cell>
          <cell r="AU218">
            <v>2192684134.59273</v>
          </cell>
          <cell r="AV218">
            <v>2836724351.5616</v>
          </cell>
          <cell r="AW218">
            <v>3859592813.10255</v>
          </cell>
          <cell r="AX218">
            <v>4683246454.10048</v>
          </cell>
          <cell r="AY218">
            <v>5026743282.04251</v>
          </cell>
          <cell r="AZ218">
            <v>5430713728.89074</v>
          </cell>
          <cell r="BA218">
            <v>5913620292.90573</v>
          </cell>
          <cell r="BB218">
            <v>2948594552.44952</v>
          </cell>
          <cell r="BC218">
            <v>2687807003.73935</v>
          </cell>
          <cell r="BD218">
            <v>2906000096.93249</v>
          </cell>
          <cell r="BE218">
            <v>4041702388.86633</v>
          </cell>
          <cell r="BF218">
            <v>5836021227.47597</v>
          </cell>
          <cell r="BG218">
            <v>6537360532.64359</v>
          </cell>
          <cell r="BH218">
            <v>6984947145.09508</v>
          </cell>
          <cell r="BI218">
            <v>7390796616.52817</v>
          </cell>
          <cell r="BJ218">
            <v>8252394373.29698</v>
          </cell>
          <cell r="BK218">
            <v>8278212314.40466</v>
          </cell>
          <cell r="BL218">
            <v>9420431258.24747</v>
          </cell>
          <cell r="BM218">
            <v>9204140383.17612</v>
          </cell>
          <cell r="BN218">
            <v>9838711529.45848</v>
          </cell>
          <cell r="BO218">
            <v>10419541202.0391</v>
          </cell>
        </row>
        <row r="219">
          <cell r="B219" t="str">
            <v>SRB</v>
          </cell>
          <cell r="C219" t="str">
            <v>GDP (current US$)</v>
          </cell>
          <cell r="D219" t="str">
            <v>NY.GDP.MKTP.CD</v>
          </cell>
        </row>
        <row r="219">
          <cell r="AL219">
            <v>19374911219.6327</v>
          </cell>
          <cell r="AM219">
            <v>20302145339.4017</v>
          </cell>
          <cell r="AN219">
            <v>16832598870.0565</v>
          </cell>
          <cell r="AO219">
            <v>21818007448.7896</v>
          </cell>
          <cell r="AP219">
            <v>25676487999.5941</v>
          </cell>
          <cell r="AQ219">
            <v>19457979423.376</v>
          </cell>
          <cell r="AR219">
            <v>19388663551.0012</v>
          </cell>
          <cell r="AS219">
            <v>6875845986.52121</v>
          </cell>
          <cell r="AT219">
            <v>12960546471.3782</v>
          </cell>
          <cell r="AU219">
            <v>17120906918.3503</v>
          </cell>
          <cell r="AV219">
            <v>22482365321.7656</v>
          </cell>
          <cell r="AW219">
            <v>26141968161.0924</v>
          </cell>
          <cell r="AX219">
            <v>27683225959.2468</v>
          </cell>
          <cell r="AY219">
            <v>32482070360.3204</v>
          </cell>
          <cell r="AZ219">
            <v>43170990616.4729</v>
          </cell>
          <cell r="BA219">
            <v>52194221468.5007</v>
          </cell>
          <cell r="BB219">
            <v>45162894380.9318</v>
          </cell>
          <cell r="BC219">
            <v>41819468691.8251</v>
          </cell>
          <cell r="BD219">
            <v>49258136128.9672</v>
          </cell>
          <cell r="BE219">
            <v>43309252921.0567</v>
          </cell>
          <cell r="BF219">
            <v>48394239474.6762</v>
          </cell>
          <cell r="BG219">
            <v>47062202418.8864</v>
          </cell>
          <cell r="BH219">
            <v>39655949731.3816</v>
          </cell>
          <cell r="BI219">
            <v>40692661657.284</v>
          </cell>
          <cell r="BJ219">
            <v>44179075778.9267</v>
          </cell>
          <cell r="BK219">
            <v>50640662859.4987</v>
          </cell>
          <cell r="BL219">
            <v>51514242938.6734</v>
          </cell>
          <cell r="BM219">
            <v>53356484591.4378</v>
          </cell>
          <cell r="BN219">
            <v>63101042897.707</v>
          </cell>
          <cell r="BO219">
            <v>63563410720.7093</v>
          </cell>
        </row>
        <row r="220">
          <cell r="B220" t="str">
            <v>SSA</v>
          </cell>
          <cell r="C220" t="str">
            <v>GDP (current US$)</v>
          </cell>
          <cell r="D220" t="str">
            <v>NY.GDP.MKTP.CD</v>
          </cell>
          <cell r="E220">
            <v>33090214943.7541</v>
          </cell>
          <cell r="F220">
            <v>34977868084.0241</v>
          </cell>
          <cell r="G220">
            <v>37290528805.2637</v>
          </cell>
          <cell r="H220">
            <v>40204671362.367</v>
          </cell>
          <cell r="I220">
            <v>43801439277.2921</v>
          </cell>
          <cell r="J220">
            <v>47294334233.7498</v>
          </cell>
          <cell r="K220">
            <v>51087667657.4828</v>
          </cell>
          <cell r="L220">
            <v>52466543011.9419</v>
          </cell>
          <cell r="M220">
            <v>55815747943.2069</v>
          </cell>
          <cell r="N220">
            <v>62314473363.1427</v>
          </cell>
          <cell r="O220">
            <v>70436667210.8365</v>
          </cell>
          <cell r="P220">
            <v>71791051605.5452</v>
          </cell>
          <cell r="Q220">
            <v>80983186014.2039</v>
          </cell>
          <cell r="R220">
            <v>103240920672.42</v>
          </cell>
          <cell r="S220">
            <v>131389895027.585</v>
          </cell>
          <cell r="T220">
            <v>144581341758.619</v>
          </cell>
          <cell r="U220">
            <v>157959271369.327</v>
          </cell>
          <cell r="V220">
            <v>171680235862.62</v>
          </cell>
          <cell r="W220">
            <v>190571667081.916</v>
          </cell>
          <cell r="X220">
            <v>227962103835.564</v>
          </cell>
          <cell r="Y220">
            <v>290218140808.147</v>
          </cell>
          <cell r="Z220">
            <v>402288463246.045</v>
          </cell>
          <cell r="AA220">
            <v>371770082938.541</v>
          </cell>
          <cell r="AB220">
            <v>334284647100.212</v>
          </cell>
          <cell r="AC220">
            <v>299763709595.548</v>
          </cell>
          <cell r="AD220">
            <v>284674940036.135</v>
          </cell>
          <cell r="AE220">
            <v>265263726338.665</v>
          </cell>
          <cell r="AF220">
            <v>298330151730.224</v>
          </cell>
          <cell r="AG220">
            <v>312818799587.882</v>
          </cell>
          <cell r="AH220">
            <v>316929212105.454</v>
          </cell>
          <cell r="AI220">
            <v>373310030639.63</v>
          </cell>
          <cell r="AJ220">
            <v>401440135786.802</v>
          </cell>
          <cell r="AK220">
            <v>362732355954.03</v>
          </cell>
          <cell r="AL220">
            <v>368788820474.06</v>
          </cell>
          <cell r="AM220">
            <v>377141069076.599</v>
          </cell>
          <cell r="AN220">
            <v>479946737825.968</v>
          </cell>
          <cell r="AO220">
            <v>535109490236.322</v>
          </cell>
          <cell r="AP220">
            <v>564078278693.635</v>
          </cell>
          <cell r="AQ220">
            <v>565282335758.634</v>
          </cell>
          <cell r="AR220">
            <v>403403922297.954</v>
          </cell>
          <cell r="AS220">
            <v>427688179170.896</v>
          </cell>
          <cell r="AT220">
            <v>409106816914.196</v>
          </cell>
          <cell r="AU220">
            <v>445363669974.506</v>
          </cell>
          <cell r="AV220">
            <v>561066946684.464</v>
          </cell>
          <cell r="AW220">
            <v>696791130087.664</v>
          </cell>
          <cell r="AX220">
            <v>826950419336.099</v>
          </cell>
          <cell r="AY220">
            <v>975498431473.479</v>
          </cell>
          <cell r="AZ220">
            <v>1129464143218.9</v>
          </cell>
          <cell r="BA220">
            <v>1280460471257.33</v>
          </cell>
          <cell r="BB220">
            <v>1223187004131.93</v>
          </cell>
          <cell r="BC220">
            <v>1447125748526.33</v>
          </cell>
          <cell r="BD220">
            <v>1626613553670.39</v>
          </cell>
          <cell r="BE220">
            <v>1689385832315.55</v>
          </cell>
          <cell r="BF220">
            <v>1796174725333.69</v>
          </cell>
          <cell r="BG220">
            <v>1872887522796.95</v>
          </cell>
          <cell r="BH220">
            <v>1667230590352.53</v>
          </cell>
          <cell r="BI220">
            <v>1520442531814.64</v>
          </cell>
          <cell r="BJ220">
            <v>1624180269855.8</v>
          </cell>
          <cell r="BK220">
            <v>1779124613364.58</v>
          </cell>
          <cell r="BL220">
            <v>1828592235182.87</v>
          </cell>
          <cell r="BM220">
            <v>1714838253754.94</v>
          </cell>
          <cell r="BN220">
            <v>1931278037791.87</v>
          </cell>
          <cell r="BO220">
            <v>2059044970799.4</v>
          </cell>
        </row>
        <row r="221">
          <cell r="B221" t="str">
            <v>SSD</v>
          </cell>
          <cell r="C221" t="str">
            <v>GDP (current US$)</v>
          </cell>
          <cell r="D221" t="str">
            <v>NY.GDP.MKTP.CD</v>
          </cell>
        </row>
        <row r="221">
          <cell r="BA221">
            <v>14586253383.0632</v>
          </cell>
          <cell r="BB221">
            <v>12231264525.0671</v>
          </cell>
          <cell r="BC221">
            <v>14602072410.9506</v>
          </cell>
          <cell r="BD221">
            <v>14907308932.7534</v>
          </cell>
          <cell r="BE221">
            <v>11931472169.4915</v>
          </cell>
          <cell r="BF221">
            <v>18426469016.9492</v>
          </cell>
          <cell r="BG221">
            <v>13962212847.4576</v>
          </cell>
          <cell r="BH221">
            <v>11997800760.2242</v>
          </cell>
        </row>
        <row r="222">
          <cell r="B222" t="str">
            <v>SSF</v>
          </cell>
          <cell r="C222" t="str">
            <v>GDP (current US$)</v>
          </cell>
          <cell r="D222" t="str">
            <v>NY.GDP.MKTP.CD</v>
          </cell>
          <cell r="E222">
            <v>33100575536.1519</v>
          </cell>
          <cell r="F222">
            <v>34987537580.4187</v>
          </cell>
          <cell r="G222">
            <v>37301164846.1289</v>
          </cell>
          <cell r="H222">
            <v>40216476667.5322</v>
          </cell>
          <cell r="I222">
            <v>43814559609.5559</v>
          </cell>
          <cell r="J222">
            <v>47307327015.7564</v>
          </cell>
          <cell r="K222">
            <v>51101227867.5842</v>
          </cell>
          <cell r="L222">
            <v>52480175559.7126</v>
          </cell>
          <cell r="M222">
            <v>55828395268.8249</v>
          </cell>
          <cell r="N222">
            <v>62326882332.9846</v>
          </cell>
          <cell r="O222">
            <v>70450505277.5343</v>
          </cell>
          <cell r="P222">
            <v>71808603912.1763</v>
          </cell>
          <cell r="Q222">
            <v>81009348078.5859</v>
          </cell>
          <cell r="R222">
            <v>103271918272.487</v>
          </cell>
          <cell r="S222">
            <v>131425199632.085</v>
          </cell>
          <cell r="T222">
            <v>144620557455.557</v>
          </cell>
          <cell r="U222">
            <v>157998919278.349</v>
          </cell>
          <cell r="V222">
            <v>171735221254.976</v>
          </cell>
          <cell r="W222">
            <v>190647815141.546</v>
          </cell>
          <cell r="X222">
            <v>228080239167.822</v>
          </cell>
          <cell r="Y222">
            <v>290362860824.319</v>
          </cell>
          <cell r="Z222">
            <v>402431915039.562</v>
          </cell>
          <cell r="AA222">
            <v>371908928471.026</v>
          </cell>
          <cell r="AB222">
            <v>334425214800.039</v>
          </cell>
          <cell r="AC222">
            <v>299912178648.045</v>
          </cell>
          <cell r="AD222">
            <v>284844527262.795</v>
          </cell>
          <cell r="AE222">
            <v>265479043488.55</v>
          </cell>
          <cell r="AF222">
            <v>298589909448.851</v>
          </cell>
          <cell r="AG222">
            <v>313116659995.553</v>
          </cell>
          <cell r="AH222">
            <v>317250593015.61</v>
          </cell>
          <cell r="AI222">
            <v>373699392898.216</v>
          </cell>
          <cell r="AJ222">
            <v>401833867991.943</v>
          </cell>
          <cell r="AK222">
            <v>363195310898.815</v>
          </cell>
          <cell r="AL222">
            <v>369295608234.082</v>
          </cell>
          <cell r="AM222">
            <v>377661276291.102</v>
          </cell>
          <cell r="AN222">
            <v>480489469166.275</v>
          </cell>
          <cell r="AO222">
            <v>535646189852.022</v>
          </cell>
          <cell r="AP222">
            <v>564679173393.117</v>
          </cell>
          <cell r="AQ222">
            <v>565932096595.183</v>
          </cell>
          <cell r="AR222">
            <v>404070839322.177</v>
          </cell>
          <cell r="AS222">
            <v>428346156747.99</v>
          </cell>
          <cell r="AT222">
            <v>409772900328.954</v>
          </cell>
          <cell r="AU222">
            <v>446110426619.537</v>
          </cell>
          <cell r="AV222">
            <v>561821496869.847</v>
          </cell>
          <cell r="AW222">
            <v>697688286597.488</v>
          </cell>
          <cell r="AX222">
            <v>827932293880.68</v>
          </cell>
          <cell r="AY222">
            <v>976583731601.043</v>
          </cell>
          <cell r="AZ222">
            <v>1130543907099.93</v>
          </cell>
          <cell r="BA222">
            <v>1281440068651.62</v>
          </cell>
          <cell r="BB222">
            <v>1224037905752.37</v>
          </cell>
          <cell r="BC222">
            <v>1448107365068.66</v>
          </cell>
          <cell r="BD222">
            <v>1627672472377.66</v>
          </cell>
          <cell r="BE222">
            <v>1690475240154.75</v>
          </cell>
          <cell r="BF222">
            <v>1797507885741.07</v>
          </cell>
          <cell r="BG222">
            <v>1874275100667.03</v>
          </cell>
          <cell r="BH222">
            <v>1668662993704.66</v>
          </cell>
          <cell r="BI222">
            <v>1522011045162.78</v>
          </cell>
          <cell r="BJ222">
            <v>1625855640496.81</v>
          </cell>
          <cell r="BK222">
            <v>1780908927291.34</v>
          </cell>
          <cell r="BL222">
            <v>1830460925279.6</v>
          </cell>
          <cell r="BM222">
            <v>1716220805506.51</v>
          </cell>
          <cell r="BN222">
            <v>1932765211586.67</v>
          </cell>
          <cell r="BO222">
            <v>2061102939319.23</v>
          </cell>
        </row>
        <row r="223">
          <cell r="B223" t="str">
            <v>SST</v>
          </cell>
          <cell r="C223" t="str">
            <v>GDP (current US$)</v>
          </cell>
          <cell r="D223" t="str">
            <v>NY.GDP.MKTP.CD</v>
          </cell>
        </row>
        <row r="223">
          <cell r="O223">
            <v>4466735993.26499</v>
          </cell>
          <cell r="P223">
            <v>5000430794.95479</v>
          </cell>
          <cell r="Q223">
            <v>5807495690.05884</v>
          </cell>
          <cell r="R223">
            <v>7469620100.45201</v>
          </cell>
          <cell r="S223">
            <v>10181292908.153</v>
          </cell>
          <cell r="T223">
            <v>10730993243.3391</v>
          </cell>
          <cell r="U223">
            <v>12168150478.281</v>
          </cell>
          <cell r="V223">
            <v>14608238751.2485</v>
          </cell>
          <cell r="W223">
            <v>16966306081.2049</v>
          </cell>
          <cell r="X223">
            <v>20881578098.2434</v>
          </cell>
          <cell r="Y223">
            <v>27438523048.7579</v>
          </cell>
          <cell r="Z223">
            <v>27861833675.1996</v>
          </cell>
          <cell r="AA223">
            <v>27745498253.7588</v>
          </cell>
          <cell r="AB223">
            <v>27080519124.3598</v>
          </cell>
          <cell r="AC223">
            <v>28011425418.3165</v>
          </cell>
          <cell r="AD223">
            <v>28142756692.1354</v>
          </cell>
          <cell r="AE223">
            <v>29954795791.2378</v>
          </cell>
          <cell r="AF223">
            <v>35074153055.1231</v>
          </cell>
          <cell r="AG223">
            <v>38433795911.27</v>
          </cell>
          <cell r="AH223">
            <v>39127757025.4507</v>
          </cell>
          <cell r="AI223">
            <v>44747769951.5554</v>
          </cell>
          <cell r="AJ223">
            <v>46967025003.5239</v>
          </cell>
          <cell r="AK223">
            <v>50718222735.8807</v>
          </cell>
          <cell r="AL223">
            <v>50463646244.4272</v>
          </cell>
          <cell r="AM223">
            <v>53830919903.9801</v>
          </cell>
          <cell r="AN223">
            <v>61225931020.1428</v>
          </cell>
          <cell r="AO223">
            <v>64221535016.1765</v>
          </cell>
          <cell r="AP223">
            <v>67849318093.3937</v>
          </cell>
          <cell r="AQ223">
            <v>69616675805.4372</v>
          </cell>
          <cell r="AR223">
            <v>73166388467.0884</v>
          </cell>
          <cell r="AS223">
            <v>76825026679.5082</v>
          </cell>
          <cell r="AT223">
            <v>77134382257.573</v>
          </cell>
          <cell r="AU223">
            <v>83440932716.7072</v>
          </cell>
          <cell r="AV223">
            <v>98713950502.9043</v>
          </cell>
          <cell r="AW223">
            <v>114440630217.562</v>
          </cell>
          <cell r="AX223">
            <v>128662946618.187</v>
          </cell>
          <cell r="AY223">
            <v>144640135773.94</v>
          </cell>
          <cell r="AZ223">
            <v>169972566983.963</v>
          </cell>
          <cell r="BA223">
            <v>185058112528.301</v>
          </cell>
          <cell r="BB223">
            <v>164140722544.822</v>
          </cell>
          <cell r="BC223">
            <v>174536267000.423</v>
          </cell>
          <cell r="BD223">
            <v>195163537455.56</v>
          </cell>
          <cell r="BE223">
            <v>196184993723.708</v>
          </cell>
          <cell r="BF223">
            <v>203747883009.378</v>
          </cell>
          <cell r="BG223">
            <v>210645325825.077</v>
          </cell>
          <cell r="BH223">
            <v>195342695295.027</v>
          </cell>
          <cell r="BI223">
            <v>202183604189.062</v>
          </cell>
          <cell r="BJ223">
            <v>222189517961.591</v>
          </cell>
          <cell r="BK223">
            <v>240866904455.296</v>
          </cell>
          <cell r="BL223">
            <v>243792423417.39</v>
          </cell>
          <cell r="BM223">
            <v>219068216684.633</v>
          </cell>
          <cell r="BN223">
            <v>254207327038.415</v>
          </cell>
          <cell r="BO223">
            <v>281850778773.269</v>
          </cell>
        </row>
        <row r="224">
          <cell r="B224" t="str">
            <v>STP</v>
          </cell>
          <cell r="C224" t="str">
            <v>GDP (current US$)</v>
          </cell>
          <cell r="D224" t="str">
            <v>NY.GDP.MKTP.CD</v>
          </cell>
        </row>
        <row r="224">
          <cell r="O224">
            <v>37211810.7000195</v>
          </cell>
          <cell r="P224">
            <v>37289066.2624725</v>
          </cell>
          <cell r="Q224">
            <v>41430878.7797771</v>
          </cell>
          <cell r="R224">
            <v>56011606.0112086</v>
          </cell>
          <cell r="S224">
            <v>57817986.5363244</v>
          </cell>
          <cell r="T224">
            <v>60102309.3636538</v>
          </cell>
          <cell r="U224">
            <v>52039548.5866403</v>
          </cell>
          <cell r="V224">
            <v>49207781.8165877</v>
          </cell>
          <cell r="W224">
            <v>55044150.4478365</v>
          </cell>
          <cell r="X224">
            <v>65755141.7796751</v>
          </cell>
          <cell r="Y224">
            <v>81663164.7784139</v>
          </cell>
          <cell r="Z224">
            <v>83500282.0012995</v>
          </cell>
          <cell r="AA224">
            <v>80306989.0258365</v>
          </cell>
          <cell r="AB224">
            <v>75110646.1004472</v>
          </cell>
          <cell r="AC224">
            <v>78213203.8395149</v>
          </cell>
          <cell r="AD224">
            <v>82733794.1191532</v>
          </cell>
          <cell r="AE224">
            <v>115928950.956735</v>
          </cell>
          <cell r="AF224">
            <v>115953392.304332</v>
          </cell>
          <cell r="AG224">
            <v>99001149.0722815</v>
          </cell>
          <cell r="AH224">
            <v>98545367.4238177</v>
          </cell>
          <cell r="AI224">
            <v>119297935.678506</v>
          </cell>
          <cell r="AJ224">
            <v>107484142.71556</v>
          </cell>
          <cell r="AK224">
            <v>94861780.6228352</v>
          </cell>
          <cell r="AL224">
            <v>125742228.756741</v>
          </cell>
          <cell r="AM224">
            <v>131338414.584209</v>
          </cell>
          <cell r="AN224">
            <v>103695236.781001</v>
          </cell>
          <cell r="AO224">
            <v>135188165.74708</v>
          </cell>
          <cell r="AP224">
            <v>91920274.2401657</v>
          </cell>
          <cell r="AQ224">
            <v>72285403.8423458</v>
          </cell>
          <cell r="AR224">
            <v>77302211.9248351</v>
          </cell>
          <cell r="AS224">
            <v>76198394.8202671</v>
          </cell>
          <cell r="AT224">
            <v>75951133.3777948</v>
          </cell>
          <cell r="AU224">
            <v>85171073.8777498</v>
          </cell>
          <cell r="AV224">
            <v>102085769.123419</v>
          </cell>
          <cell r="AW224">
            <v>114582283.916382</v>
          </cell>
          <cell r="AX224">
            <v>136450662.390592</v>
          </cell>
          <cell r="AY224">
            <v>142775104.081626</v>
          </cell>
          <cell r="AZ224">
            <v>149146918.888611</v>
          </cell>
          <cell r="BA224">
            <v>188021165.00338</v>
          </cell>
          <cell r="BB224">
            <v>200668065.03175</v>
          </cell>
          <cell r="BC224">
            <v>190021192.489536</v>
          </cell>
          <cell r="BD224">
            <v>226455001.243083</v>
          </cell>
          <cell r="BE224">
            <v>229371348.202606</v>
          </cell>
          <cell r="BF224">
            <v>267041747.584354</v>
          </cell>
          <cell r="BG224">
            <v>293119143.246825</v>
          </cell>
          <cell r="BH224">
            <v>259999643.047388</v>
          </cell>
          <cell r="BI224">
            <v>292267272.196925</v>
          </cell>
          <cell r="BJ224">
            <v>322002845.229335</v>
          </cell>
          <cell r="BK224">
            <v>383717327.830508</v>
          </cell>
          <cell r="BL224">
            <v>412976064.479214</v>
          </cell>
          <cell r="BM224">
            <v>471229484.607144</v>
          </cell>
          <cell r="BN224">
            <v>524402450.755612</v>
          </cell>
          <cell r="BO224">
            <v>542686976.457587</v>
          </cell>
        </row>
        <row r="225">
          <cell r="B225" t="str">
            <v>SUR</v>
          </cell>
          <cell r="C225" t="str">
            <v>GDP (current US$)</v>
          </cell>
          <cell r="D225" t="str">
            <v>NY.GDP.MKTP.CD</v>
          </cell>
          <cell r="E225">
            <v>99650000</v>
          </cell>
          <cell r="F225">
            <v>107700000</v>
          </cell>
          <cell r="G225">
            <v>116150000</v>
          </cell>
          <cell r="H225">
            <v>125950000</v>
          </cell>
          <cell r="I225">
            <v>134400000</v>
          </cell>
          <cell r="J225">
            <v>154150000</v>
          </cell>
          <cell r="K225">
            <v>190350000</v>
          </cell>
          <cell r="L225">
            <v>220700000</v>
          </cell>
          <cell r="M225">
            <v>241350000</v>
          </cell>
          <cell r="N225">
            <v>259650000</v>
          </cell>
          <cell r="O225">
            <v>274900000</v>
          </cell>
          <cell r="P225">
            <v>301000000</v>
          </cell>
          <cell r="Q225">
            <v>311950000</v>
          </cell>
          <cell r="R225">
            <v>339450000</v>
          </cell>
          <cell r="S225">
            <v>409850000</v>
          </cell>
          <cell r="T225">
            <v>465500000</v>
          </cell>
          <cell r="U225">
            <v>505500000</v>
          </cell>
          <cell r="V225">
            <v>641500000</v>
          </cell>
          <cell r="W225">
            <v>735500000</v>
          </cell>
          <cell r="X225">
            <v>782500000</v>
          </cell>
          <cell r="Y225">
            <v>795000000</v>
          </cell>
          <cell r="Z225">
            <v>889000000</v>
          </cell>
          <cell r="AA225">
            <v>915000000</v>
          </cell>
          <cell r="AB225">
            <v>883500000</v>
          </cell>
          <cell r="AC225">
            <v>864000000</v>
          </cell>
          <cell r="AD225">
            <v>873000000</v>
          </cell>
          <cell r="AE225">
            <v>891000000</v>
          </cell>
          <cell r="AF225">
            <v>980000000</v>
          </cell>
          <cell r="AG225">
            <v>1161000000</v>
          </cell>
          <cell r="AH225">
            <v>542600000</v>
          </cell>
          <cell r="AI225">
            <v>388400000</v>
          </cell>
          <cell r="AJ225">
            <v>448100000</v>
          </cell>
          <cell r="AK225">
            <v>404600000</v>
          </cell>
          <cell r="AL225">
            <v>428764705.882353</v>
          </cell>
          <cell r="AM225">
            <v>605492537.313433</v>
          </cell>
          <cell r="AN225">
            <v>691590497.737557</v>
          </cell>
          <cell r="AO225">
            <v>861372806.2082</v>
          </cell>
          <cell r="AP225">
            <v>926422500</v>
          </cell>
          <cell r="AQ225">
            <v>1110850000</v>
          </cell>
          <cell r="AR225">
            <v>886290697.674419</v>
          </cell>
          <cell r="AS225">
            <v>947671969.69697</v>
          </cell>
          <cell r="AT225">
            <v>834279357.798165</v>
          </cell>
          <cell r="AU225">
            <v>1093574468.08511</v>
          </cell>
          <cell r="AV225">
            <v>1274190311.41869</v>
          </cell>
          <cell r="AW225">
            <v>1484092538.40527</v>
          </cell>
          <cell r="AX225">
            <v>1793410397.38738</v>
          </cell>
          <cell r="AY225">
            <v>2626380435.17877</v>
          </cell>
          <cell r="AZ225">
            <v>2936612021.85792</v>
          </cell>
          <cell r="BA225">
            <v>3532969034.60838</v>
          </cell>
          <cell r="BB225">
            <v>3875409836.06557</v>
          </cell>
          <cell r="BC225">
            <v>4368370997.92126</v>
          </cell>
          <cell r="BD225">
            <v>4422276621.78703</v>
          </cell>
          <cell r="BE225">
            <v>4980000000</v>
          </cell>
          <cell r="BF225">
            <v>5145757575.75758</v>
          </cell>
          <cell r="BG225">
            <v>5240606060.60606</v>
          </cell>
          <cell r="BH225">
            <v>5126237646.22072</v>
          </cell>
          <cell r="BI225">
            <v>3317421648.09918</v>
          </cell>
          <cell r="BJ225">
            <v>3591679430.99988</v>
          </cell>
          <cell r="BK225">
            <v>3996198866.57453</v>
          </cell>
          <cell r="BL225">
            <v>4016040575.08796</v>
          </cell>
          <cell r="BM225">
            <v>2911807496.20227</v>
          </cell>
          <cell r="BN225">
            <v>3081401725.88833</v>
          </cell>
          <cell r="BO225">
            <v>3620987993.32637</v>
          </cell>
        </row>
        <row r="226">
          <cell r="B226" t="str">
            <v>SVK</v>
          </cell>
          <cell r="C226" t="str">
            <v>GDP (current US$)</v>
          </cell>
          <cell r="D226" t="str">
            <v>NY.GDP.MKTP.CD</v>
          </cell>
        </row>
        <row r="226">
          <cell r="AI226">
            <v>12747380650.0762</v>
          </cell>
          <cell r="AJ226">
            <v>14272201755.4704</v>
          </cell>
          <cell r="AK226">
            <v>15495514296.8042</v>
          </cell>
          <cell r="AL226">
            <v>16520676973.5301</v>
          </cell>
          <cell r="AM226">
            <v>20162936291.375</v>
          </cell>
          <cell r="AN226">
            <v>25840146405.2288</v>
          </cell>
          <cell r="AO226">
            <v>27925036755.3866</v>
          </cell>
          <cell r="AP226">
            <v>27706028095.6157</v>
          </cell>
          <cell r="AQ226">
            <v>29856000671.216</v>
          </cell>
          <cell r="AR226">
            <v>30463670123.5931</v>
          </cell>
          <cell r="AS226">
            <v>29242558796.5507</v>
          </cell>
          <cell r="AT226">
            <v>30778781606.9575</v>
          </cell>
          <cell r="AU226">
            <v>35297794385.6863</v>
          </cell>
          <cell r="AV226">
            <v>46919965224.1497</v>
          </cell>
          <cell r="AW226">
            <v>57437444469.087</v>
          </cell>
          <cell r="AX226">
            <v>62808723476.719</v>
          </cell>
          <cell r="AY226">
            <v>70767338922.4411</v>
          </cell>
          <cell r="AZ226">
            <v>86563986799.2505</v>
          </cell>
          <cell r="BA226">
            <v>100879902984.983</v>
          </cell>
          <cell r="BB226">
            <v>89399303222.155</v>
          </cell>
          <cell r="BC226">
            <v>91162836320.3502</v>
          </cell>
          <cell r="BD226">
            <v>99922685424.8835</v>
          </cell>
          <cell r="BE226">
            <v>94623731085.6106</v>
          </cell>
          <cell r="BF226">
            <v>98935222174.8603</v>
          </cell>
          <cell r="BG226">
            <v>101437045019.901</v>
          </cell>
          <cell r="BH226">
            <v>88900883130.8374</v>
          </cell>
          <cell r="BI226">
            <v>89952699524.894</v>
          </cell>
          <cell r="BJ226">
            <v>95649966260.9802</v>
          </cell>
          <cell r="BK226">
            <v>106137924015.593</v>
          </cell>
          <cell r="BL226">
            <v>105711680180.565</v>
          </cell>
          <cell r="BM226">
            <v>106737868873.941</v>
          </cell>
          <cell r="BN226">
            <v>118563266602.359</v>
          </cell>
          <cell r="BO226">
            <v>115584743573.553</v>
          </cell>
        </row>
        <row r="227">
          <cell r="B227" t="str">
            <v>SVN</v>
          </cell>
          <cell r="C227" t="str">
            <v>GDP (current US$)</v>
          </cell>
          <cell r="D227" t="str">
            <v>NY.GDP.MKTP.CD</v>
          </cell>
        </row>
        <row r="227">
          <cell r="AI227">
            <v>19817923035.8432</v>
          </cell>
          <cell r="AJ227">
            <v>14444213919.8623</v>
          </cell>
          <cell r="AK227">
            <v>14267106463.693</v>
          </cell>
          <cell r="AL227">
            <v>14439020929.0232</v>
          </cell>
          <cell r="AM227">
            <v>16389101593.5269</v>
          </cell>
          <cell r="AN227">
            <v>21352224019.4096</v>
          </cell>
          <cell r="AO227">
            <v>21507232648.7252</v>
          </cell>
          <cell r="AP227">
            <v>20763101740.6963</v>
          </cell>
          <cell r="AQ227">
            <v>22146231967.6861</v>
          </cell>
          <cell r="AR227">
            <v>22711384311.1404</v>
          </cell>
          <cell r="AS227">
            <v>20289627636.6767</v>
          </cell>
          <cell r="AT227">
            <v>20876309970.385</v>
          </cell>
          <cell r="AU227">
            <v>23489890274.3142</v>
          </cell>
          <cell r="AV227">
            <v>29634713641.0968</v>
          </cell>
          <cell r="AW227">
            <v>34414784504.2352</v>
          </cell>
          <cell r="AX227">
            <v>36206395970.6504</v>
          </cell>
          <cell r="AY227">
            <v>39481045038.2637</v>
          </cell>
          <cell r="AZ227">
            <v>48067401207.3978</v>
          </cell>
          <cell r="BA227">
            <v>55779427739.6609</v>
          </cell>
          <cell r="BB227">
            <v>50567734885.9613</v>
          </cell>
          <cell r="BC227">
            <v>48208240226.4501</v>
          </cell>
          <cell r="BD227">
            <v>51583869785.1849</v>
          </cell>
          <cell r="BE227">
            <v>46577793184.0031</v>
          </cell>
          <cell r="BF227">
            <v>48415657264.8758</v>
          </cell>
          <cell r="BG227">
            <v>49997186439.0916</v>
          </cell>
          <cell r="BH227">
            <v>43107506024.3254</v>
          </cell>
          <cell r="BI227">
            <v>44766722790.5826</v>
          </cell>
          <cell r="BJ227">
            <v>48589100043.0954</v>
          </cell>
          <cell r="BK227">
            <v>54177882425.8431</v>
          </cell>
          <cell r="BL227">
            <v>54386654313.9685</v>
          </cell>
          <cell r="BM227">
            <v>53734526854.2289</v>
          </cell>
          <cell r="BN227">
            <v>61832201543.8285</v>
          </cell>
          <cell r="BO227">
            <v>60063475466.3446</v>
          </cell>
        </row>
        <row r="228">
          <cell r="B228" t="str">
            <v>SWE</v>
          </cell>
          <cell r="C228" t="str">
            <v>GDP (current US$)</v>
          </cell>
          <cell r="D228" t="str">
            <v>NY.GDP.MKTP.CD</v>
          </cell>
          <cell r="E228">
            <v>15953203852.6831</v>
          </cell>
          <cell r="F228">
            <v>17354781170.8613</v>
          </cell>
          <cell r="G228">
            <v>18821353528.9936</v>
          </cell>
          <cell r="H228">
            <v>20371666154.3761</v>
          </cell>
          <cell r="I228">
            <v>22718426804.3529</v>
          </cell>
          <cell r="J228">
            <v>25000191834.4649</v>
          </cell>
          <cell r="K228">
            <v>27194141951.3307</v>
          </cell>
          <cell r="L228">
            <v>29517675437.3889</v>
          </cell>
          <cell r="M228">
            <v>31323283317.2145</v>
          </cell>
          <cell r="N228">
            <v>34016617941.5889</v>
          </cell>
          <cell r="O228">
            <v>38092452060.6201</v>
          </cell>
          <cell r="P228">
            <v>41566412922.6087</v>
          </cell>
          <cell r="Q228">
            <v>48954145808.8359</v>
          </cell>
          <cell r="R228">
            <v>59404966684.2214</v>
          </cell>
          <cell r="S228">
            <v>66013338964.725</v>
          </cell>
          <cell r="T228">
            <v>82885397620.5385</v>
          </cell>
          <cell r="U228">
            <v>89362071672.9034</v>
          </cell>
          <cell r="V228">
            <v>94468740851.4816</v>
          </cell>
          <cell r="W228">
            <v>104442351222.751</v>
          </cell>
          <cell r="X228">
            <v>123386410160.715</v>
          </cell>
          <cell r="Y228">
            <v>142092068280.689</v>
          </cell>
          <cell r="Z228">
            <v>129686938223.328</v>
          </cell>
          <cell r="AA228">
            <v>114380557730.876</v>
          </cell>
          <cell r="AB228">
            <v>105014356666.797</v>
          </cell>
          <cell r="AC228">
            <v>109201362581.3</v>
          </cell>
          <cell r="AD228">
            <v>114123537581.794</v>
          </cell>
          <cell r="AE228">
            <v>150498057723.623</v>
          </cell>
          <cell r="AF228">
            <v>183009638350.893</v>
          </cell>
          <cell r="AG228">
            <v>206986674500.588</v>
          </cell>
          <cell r="AH228">
            <v>217948315624.564</v>
          </cell>
          <cell r="AI228">
            <v>261846194498.885</v>
          </cell>
          <cell r="AJ228">
            <v>274229034311.699</v>
          </cell>
          <cell r="AK228">
            <v>284321115594.629</v>
          </cell>
          <cell r="AL228">
            <v>212953336588.123</v>
          </cell>
          <cell r="AM228">
            <v>229033566614.826</v>
          </cell>
          <cell r="AN228">
            <v>267305875261.099</v>
          </cell>
          <cell r="AO228">
            <v>291743811512.079</v>
          </cell>
          <cell r="AP228">
            <v>268146144677.73</v>
          </cell>
          <cell r="AQ228">
            <v>270809066780.714</v>
          </cell>
          <cell r="AR228">
            <v>274072182416.731</v>
          </cell>
          <cell r="AS228">
            <v>262835454366.855</v>
          </cell>
          <cell r="AT228">
            <v>242395852494.409</v>
          </cell>
          <cell r="AU228">
            <v>266849061835.659</v>
          </cell>
          <cell r="AV228">
            <v>334337212322.076</v>
          </cell>
          <cell r="AW228">
            <v>385118044877.465</v>
          </cell>
          <cell r="AX228">
            <v>392218088878.779</v>
          </cell>
          <cell r="AY228">
            <v>423093437423.762</v>
          </cell>
          <cell r="AZ228">
            <v>491252589217.021</v>
          </cell>
          <cell r="BA228">
            <v>517706149201.196</v>
          </cell>
          <cell r="BB228">
            <v>436537014293.554</v>
          </cell>
          <cell r="BC228">
            <v>495812558843.31</v>
          </cell>
          <cell r="BD228">
            <v>574094112972.733</v>
          </cell>
          <cell r="BE228">
            <v>552483727282.802</v>
          </cell>
          <cell r="BF228">
            <v>586841821796.891</v>
          </cell>
          <cell r="BG228">
            <v>581964017237.095</v>
          </cell>
          <cell r="BH228">
            <v>505103781349.757</v>
          </cell>
          <cell r="BI228">
            <v>515654671469.547</v>
          </cell>
          <cell r="BJ228">
            <v>541018749769.097</v>
          </cell>
          <cell r="BK228">
            <v>555455371487.089</v>
          </cell>
          <cell r="BL228">
            <v>533879529188.454</v>
          </cell>
          <cell r="BM228">
            <v>547054174235.876</v>
          </cell>
          <cell r="BN228">
            <v>639714956069.468</v>
          </cell>
          <cell r="BO228">
            <v>590409594949.102</v>
          </cell>
        </row>
        <row r="229">
          <cell r="B229" t="str">
            <v>SWZ</v>
          </cell>
          <cell r="C229" t="str">
            <v>GDP (current US$)</v>
          </cell>
          <cell r="D229" t="str">
            <v>NY.GDP.MKTP.CD</v>
          </cell>
          <cell r="E229">
            <v>35076845.9692616</v>
          </cell>
          <cell r="F229">
            <v>43026042.7895829</v>
          </cell>
          <cell r="G229">
            <v>45927961.6288154</v>
          </cell>
          <cell r="H229">
            <v>54129438.3482247</v>
          </cell>
          <cell r="I229">
            <v>64980554.0077784</v>
          </cell>
          <cell r="J229">
            <v>70279971.8880112</v>
          </cell>
          <cell r="K229">
            <v>76859969.2560123</v>
          </cell>
          <cell r="L229">
            <v>74759970.096012</v>
          </cell>
          <cell r="M229">
            <v>79799968.0800128</v>
          </cell>
          <cell r="N229">
            <v>105419957.832017</v>
          </cell>
          <cell r="O229">
            <v>112139955.144018</v>
          </cell>
          <cell r="P229">
            <v>136462080.739132</v>
          </cell>
          <cell r="Q229">
            <v>146736479.235097</v>
          </cell>
          <cell r="R229">
            <v>221915127.550763</v>
          </cell>
          <cell r="S229">
            <v>264320940.959002</v>
          </cell>
          <cell r="T229">
            <v>288299788.508035</v>
          </cell>
          <cell r="U229">
            <v>272550068.137517</v>
          </cell>
          <cell r="V229">
            <v>304060076.015019</v>
          </cell>
          <cell r="W229">
            <v>340630085.157521</v>
          </cell>
          <cell r="X229">
            <v>412093133.760988</v>
          </cell>
          <cell r="Y229">
            <v>541976852.577057</v>
          </cell>
          <cell r="Z229">
            <v>570774824.830585</v>
          </cell>
          <cell r="AA229">
            <v>537568059.413381</v>
          </cell>
          <cell r="AB229">
            <v>555336145.767884</v>
          </cell>
          <cell r="AC229">
            <v>494483408.878468</v>
          </cell>
          <cell r="AD229">
            <v>360079419.385958</v>
          </cell>
          <cell r="AE229">
            <v>449140318.385038</v>
          </cell>
          <cell r="AF229">
            <v>584126092.258819</v>
          </cell>
          <cell r="AG229">
            <v>692026454.737872</v>
          </cell>
          <cell r="AH229">
            <v>696921542.378265</v>
          </cell>
          <cell r="AI229">
            <v>1114694040.66987</v>
          </cell>
          <cell r="AJ229">
            <v>1156135717.94598</v>
          </cell>
          <cell r="AK229">
            <v>1284759927.54594</v>
          </cell>
          <cell r="AL229">
            <v>1357189551.68431</v>
          </cell>
          <cell r="AM229">
            <v>1419294254.4183</v>
          </cell>
          <cell r="AN229">
            <v>1698989463.99106</v>
          </cell>
          <cell r="AO229">
            <v>1602741833.70552</v>
          </cell>
          <cell r="AP229">
            <v>1716714070.12471</v>
          </cell>
          <cell r="AQ229">
            <v>1576908856.34674</v>
          </cell>
          <cell r="AR229">
            <v>1547888495.98428</v>
          </cell>
          <cell r="AS229">
            <v>1738093840.36607</v>
          </cell>
          <cell r="AT229">
            <v>1542477308.89408</v>
          </cell>
          <cell r="AU229">
            <v>1432221739.12342</v>
          </cell>
          <cell r="AV229">
            <v>2197598466.25447</v>
          </cell>
          <cell r="AW229">
            <v>2770082791.50412</v>
          </cell>
          <cell r="AX229">
            <v>3178112498.67911</v>
          </cell>
          <cell r="AY229">
            <v>3291330019.17287</v>
          </cell>
          <cell r="AZ229">
            <v>3469381231.49049</v>
          </cell>
          <cell r="BA229">
            <v>3294084314.15058</v>
          </cell>
          <cell r="BB229">
            <v>3580428052.81393</v>
          </cell>
          <cell r="BC229">
            <v>4438765085.93784</v>
          </cell>
          <cell r="BD229">
            <v>4820478680.18375</v>
          </cell>
          <cell r="BE229">
            <v>4886551483.93374</v>
          </cell>
          <cell r="BF229">
            <v>4597552981.56738</v>
          </cell>
          <cell r="BG229">
            <v>4422986271.74767</v>
          </cell>
          <cell r="BH229">
            <v>4063245671.29285</v>
          </cell>
          <cell r="BI229">
            <v>3816019193.16561</v>
          </cell>
          <cell r="BJ229">
            <v>4402969225.92165</v>
          </cell>
          <cell r="BK229">
            <v>4666598024.18411</v>
          </cell>
          <cell r="BL229">
            <v>4495267265.76464</v>
          </cell>
          <cell r="BM229">
            <v>3982236693.8316</v>
          </cell>
          <cell r="BN229">
            <v>4850842540.99267</v>
          </cell>
          <cell r="BO229">
            <v>4790922788.70864</v>
          </cell>
        </row>
        <row r="230">
          <cell r="B230" t="str">
            <v>SXM</v>
          </cell>
          <cell r="C230" t="str">
            <v>GDP (current US$)</v>
          </cell>
          <cell r="D230" t="str">
            <v>NY.GDP.MKTP.CD</v>
          </cell>
        </row>
        <row r="230">
          <cell r="BD230">
            <v>936089385.47486</v>
          </cell>
          <cell r="BE230">
            <v>985865921.787709</v>
          </cell>
          <cell r="BF230">
            <v>1022905027.93296</v>
          </cell>
          <cell r="BG230">
            <v>1361811508.37989</v>
          </cell>
          <cell r="BH230">
            <v>1417888715.0838</v>
          </cell>
          <cell r="BI230">
            <v>1427017206.70391</v>
          </cell>
          <cell r="BJ230">
            <v>1353212122.90503</v>
          </cell>
          <cell r="BK230">
            <v>1259200446.92737</v>
          </cell>
          <cell r="BL230">
            <v>1407880446.92737</v>
          </cell>
          <cell r="BM230">
            <v>1236428100.55866</v>
          </cell>
          <cell r="BN230">
            <v>1353071061.45251</v>
          </cell>
          <cell r="BO230">
            <v>1537088715.0838</v>
          </cell>
        </row>
        <row r="231">
          <cell r="B231" t="str">
            <v>SYC</v>
          </cell>
          <cell r="C231" t="str">
            <v>GDP (current US$)</v>
          </cell>
          <cell r="D231" t="str">
            <v>NY.GDP.MKTP.CD</v>
          </cell>
          <cell r="E231">
            <v>12012024.6246505</v>
          </cell>
          <cell r="F231">
            <v>11592023.7636487</v>
          </cell>
          <cell r="G231">
            <v>12642025.9161531</v>
          </cell>
          <cell r="H231">
            <v>13923028.5422085</v>
          </cell>
          <cell r="I231">
            <v>15393031.5557147</v>
          </cell>
          <cell r="J231">
            <v>15603031.9862156</v>
          </cell>
          <cell r="K231">
            <v>16443033.7082191</v>
          </cell>
          <cell r="L231">
            <v>16632032.1339974</v>
          </cell>
          <cell r="M231">
            <v>16074027.6473276</v>
          </cell>
          <cell r="N231">
            <v>16452028.2974887</v>
          </cell>
          <cell r="O231">
            <v>18432031.7030945</v>
          </cell>
          <cell r="P231">
            <v>21965950.7711142</v>
          </cell>
          <cell r="Q231">
            <v>30645122.9204727</v>
          </cell>
          <cell r="R231">
            <v>36896280.4764104</v>
          </cell>
          <cell r="S231">
            <v>43134496.1645367</v>
          </cell>
          <cell r="T231">
            <v>47803145.9480985</v>
          </cell>
          <cell r="U231">
            <v>49278981.7550701</v>
          </cell>
          <cell r="V231">
            <v>64526401.4638544</v>
          </cell>
          <cell r="W231">
            <v>85552365.8005137</v>
          </cell>
          <cell r="X231">
            <v>127261099.223864</v>
          </cell>
          <cell r="Y231">
            <v>156783829.540281</v>
          </cell>
          <cell r="Z231">
            <v>163750728.211341</v>
          </cell>
          <cell r="AA231">
            <v>157211789.70543</v>
          </cell>
          <cell r="AB231">
            <v>156098236.95757</v>
          </cell>
          <cell r="AC231">
            <v>160992921.001345</v>
          </cell>
          <cell r="AD231">
            <v>179691482.681002</v>
          </cell>
          <cell r="AE231">
            <v>221147061.34835</v>
          </cell>
          <cell r="AF231">
            <v>265212956.902919</v>
          </cell>
          <cell r="AG231">
            <v>301985618.111561</v>
          </cell>
          <cell r="AH231">
            <v>324333366.456377</v>
          </cell>
          <cell r="AI231">
            <v>392163560.879912</v>
          </cell>
          <cell r="AJ231">
            <v>398307169.860405</v>
          </cell>
          <cell r="AK231">
            <v>461409398.855893</v>
          </cell>
          <cell r="AL231">
            <v>504230620.551871</v>
          </cell>
          <cell r="AM231">
            <v>517570058.151034</v>
          </cell>
          <cell r="AN231">
            <v>540733047.733048</v>
          </cell>
          <cell r="AO231">
            <v>535250347.089479</v>
          </cell>
          <cell r="AP231">
            <v>598966982.350186</v>
          </cell>
          <cell r="AQ231">
            <v>647287375.762528</v>
          </cell>
          <cell r="AR231">
            <v>662838614.880674</v>
          </cell>
          <cell r="AS231">
            <v>654212394.27164</v>
          </cell>
          <cell r="AT231">
            <v>662064155.920692</v>
          </cell>
          <cell r="AU231">
            <v>742134837.50919</v>
          </cell>
          <cell r="AV231">
            <v>750847230.099263</v>
          </cell>
          <cell r="AW231">
            <v>893012218.181818</v>
          </cell>
          <cell r="AX231">
            <v>977899381.818182</v>
          </cell>
          <cell r="AY231">
            <v>1081441283.31798</v>
          </cell>
          <cell r="AZ231">
            <v>1077308813.82945</v>
          </cell>
          <cell r="BA231">
            <v>979597394.293453</v>
          </cell>
          <cell r="BB231">
            <v>850901620.433301</v>
          </cell>
          <cell r="BC231">
            <v>981616542.328454</v>
          </cell>
          <cell r="BD231">
            <v>1058918707.26124</v>
          </cell>
          <cell r="BE231">
            <v>1089407839.19709</v>
          </cell>
          <cell r="BF231">
            <v>1333160407.38516</v>
          </cell>
          <cell r="BG231">
            <v>1387577870.08161</v>
          </cell>
          <cell r="BH231">
            <v>1432403352.12944</v>
          </cell>
          <cell r="BI231">
            <v>1568513348.14463</v>
          </cell>
          <cell r="BJ231">
            <v>1675370641.01416</v>
          </cell>
          <cell r="BK231">
            <v>1784313926.76807</v>
          </cell>
          <cell r="BL231">
            <v>1868690096.73454</v>
          </cell>
          <cell r="BM231">
            <v>1382551751.56908</v>
          </cell>
          <cell r="BN231">
            <v>1487173794.80528</v>
          </cell>
          <cell r="BO231">
            <v>2057968519.83091</v>
          </cell>
        </row>
        <row r="232">
          <cell r="B232" t="str">
            <v>SYR</v>
          </cell>
          <cell r="C232" t="str">
            <v>GDP (current US$)</v>
          </cell>
          <cell r="D232" t="str">
            <v>NY.GDP.MKTP.CD</v>
          </cell>
          <cell r="E232">
            <v>857704431.687946</v>
          </cell>
          <cell r="F232">
            <v>945244992.212903</v>
          </cell>
          <cell r="G232">
            <v>1110565863.54353</v>
          </cell>
          <cell r="H232">
            <v>1200447429.36908</v>
          </cell>
          <cell r="I232">
            <v>1339494290.43932</v>
          </cell>
          <cell r="J232">
            <v>1472036550.71182</v>
          </cell>
          <cell r="K232">
            <v>1342287556.58291</v>
          </cell>
          <cell r="L232">
            <v>1580229795.12545</v>
          </cell>
          <cell r="M232">
            <v>1753746369.68537</v>
          </cell>
          <cell r="N232">
            <v>2245011571.98558</v>
          </cell>
          <cell r="O232">
            <v>2140383979.21637</v>
          </cell>
          <cell r="P232">
            <v>2589851240.51908</v>
          </cell>
          <cell r="Q232">
            <v>3059681664.74347</v>
          </cell>
          <cell r="R232">
            <v>3239487611.77992</v>
          </cell>
          <cell r="S232">
            <v>5159556980.84401</v>
          </cell>
          <cell r="T232">
            <v>6826980534.8896</v>
          </cell>
          <cell r="U232">
            <v>7633528673.68035</v>
          </cell>
          <cell r="V232">
            <v>7696011416.84106</v>
          </cell>
          <cell r="W232">
            <v>9275200184.60893</v>
          </cell>
          <cell r="X232">
            <v>9929681649.33651</v>
          </cell>
          <cell r="Y232">
            <v>13062420540.9115</v>
          </cell>
          <cell r="Z232">
            <v>15518201653.8287</v>
          </cell>
          <cell r="AA232">
            <v>16298929565.2702</v>
          </cell>
          <cell r="AB232">
            <v>17589277049.8409</v>
          </cell>
          <cell r="AC232">
            <v>17503077755.1825</v>
          </cell>
          <cell r="AD232">
            <v>16403540489.6116</v>
          </cell>
          <cell r="AE232">
            <v>13293205173.0678</v>
          </cell>
          <cell r="AF232">
            <v>11356215250.5632</v>
          </cell>
          <cell r="AG232">
            <v>10577041826.0519</v>
          </cell>
          <cell r="AH232">
            <v>9853395871.83228</v>
          </cell>
          <cell r="AI232">
            <v>12308624283.9564</v>
          </cell>
          <cell r="AJ232">
            <v>12981833333.3333</v>
          </cell>
          <cell r="AK232">
            <v>13253565898.9558</v>
          </cell>
          <cell r="AL232">
            <v>13695962019.2084</v>
          </cell>
          <cell r="AM232">
            <v>10122020000</v>
          </cell>
          <cell r="AN232">
            <v>11396706586.8263</v>
          </cell>
          <cell r="AO232">
            <v>13789560878.2435</v>
          </cell>
          <cell r="AP232">
            <v>14505233463.035</v>
          </cell>
          <cell r="AQ232">
            <v>15200846153.8462</v>
          </cell>
          <cell r="AR232">
            <v>15873875968.9922</v>
          </cell>
          <cell r="AS232">
            <v>18937052543.4373</v>
          </cell>
          <cell r="AT232">
            <v>20237024724.7039</v>
          </cell>
          <cell r="AU232">
            <v>20669357462.3831</v>
          </cell>
          <cell r="AV232">
            <v>21828144686.0394</v>
          </cell>
          <cell r="AW232">
            <v>25086950495.0495</v>
          </cell>
          <cell r="AX232">
            <v>28858965517.2414</v>
          </cell>
          <cell r="AY232">
            <v>33751788856.305</v>
          </cell>
          <cell r="AZ232">
            <v>40465318382.0585</v>
          </cell>
          <cell r="BA232">
            <v>52557913192.8669</v>
          </cell>
          <cell r="BB232">
            <v>54111735241.5414</v>
          </cell>
          <cell r="BC232">
            <v>61390831317.8635</v>
          </cell>
          <cell r="BD232">
            <v>67539427670.9958</v>
          </cell>
          <cell r="BE232">
            <v>43190317724.7088</v>
          </cell>
          <cell r="BF232">
            <v>21361254647.9904</v>
          </cell>
          <cell r="BG232">
            <v>21502061462.2122</v>
          </cell>
          <cell r="BH232">
            <v>16466863097.2125</v>
          </cell>
          <cell r="BI232">
            <v>12597854884.462</v>
          </cell>
          <cell r="BJ232">
            <v>16369843341.3865</v>
          </cell>
          <cell r="BK232">
            <v>21497782880.7488</v>
          </cell>
          <cell r="BL232">
            <v>22583045052.56</v>
          </cell>
          <cell r="BM232">
            <v>11155888304.0023</v>
          </cell>
          <cell r="BN232">
            <v>8980060818.72145</v>
          </cell>
        </row>
        <row r="233">
          <cell r="B233" t="str">
            <v>TCA</v>
          </cell>
          <cell r="C233" t="str">
            <v>GDP (current US$)</v>
          </cell>
          <cell r="D233" t="str">
            <v>NY.GDP.MKTP.CD</v>
          </cell>
        </row>
        <row r="233">
          <cell r="AT233">
            <v>358744800</v>
          </cell>
          <cell r="AU233">
            <v>366707900</v>
          </cell>
          <cell r="AV233">
            <v>409753600</v>
          </cell>
          <cell r="AW233">
            <v>485598800</v>
          </cell>
          <cell r="AX233">
            <v>578645800</v>
          </cell>
          <cell r="AY233">
            <v>721891500</v>
          </cell>
          <cell r="AZ233">
            <v>773489700</v>
          </cell>
          <cell r="BA233">
            <v>862683600</v>
          </cell>
          <cell r="BB233">
            <v>703175800</v>
          </cell>
          <cell r="BC233">
            <v>686787800</v>
          </cell>
          <cell r="BD233">
            <v>728789600</v>
          </cell>
          <cell r="BE233">
            <v>727161000</v>
          </cell>
          <cell r="BF233">
            <v>754238000</v>
          </cell>
          <cell r="BG233">
            <v>841070000</v>
          </cell>
          <cell r="BH233">
            <v>942070000</v>
          </cell>
          <cell r="BI233">
            <v>1032452000</v>
          </cell>
          <cell r="BJ233">
            <v>1028941663.2</v>
          </cell>
          <cell r="BK233">
            <v>1128749004.5304</v>
          </cell>
          <cell r="BL233">
            <v>1177285211.72521</v>
          </cell>
          <cell r="BM233">
            <v>774653669.315186</v>
          </cell>
          <cell r="BN233">
            <v>1045782453.5755</v>
          </cell>
          <cell r="BO233">
            <v>1228794382.95121</v>
          </cell>
        </row>
        <row r="234">
          <cell r="B234" t="str">
            <v>TCD</v>
          </cell>
          <cell r="C234" t="str">
            <v>GDP (current US$)</v>
          </cell>
          <cell r="D234" t="str">
            <v>NY.GDP.MKTP.CD</v>
          </cell>
          <cell r="E234">
            <v>313582728.147574</v>
          </cell>
          <cell r="F234">
            <v>333975336.110722</v>
          </cell>
          <cell r="G234">
            <v>357635713.41932</v>
          </cell>
          <cell r="H234">
            <v>371767002.194886</v>
          </cell>
          <cell r="I234">
            <v>392247517.728482</v>
          </cell>
          <cell r="J234">
            <v>416926303.316872</v>
          </cell>
          <cell r="K234">
            <v>432794921.680489</v>
          </cell>
          <cell r="L234">
            <v>449826322.613453</v>
          </cell>
          <cell r="M234">
            <v>453980096.208711</v>
          </cell>
          <cell r="N234">
            <v>471635621.561599</v>
          </cell>
          <cell r="O234">
            <v>469266736.650677</v>
          </cell>
          <cell r="P234">
            <v>501866730.148987</v>
          </cell>
          <cell r="Q234">
            <v>585427546.798272</v>
          </cell>
          <cell r="R234">
            <v>647199482.982537</v>
          </cell>
          <cell r="S234">
            <v>652532795.084805</v>
          </cell>
          <cell r="T234">
            <v>864602104.679653</v>
          </cell>
          <cell r="U234">
            <v>866044962.016274</v>
          </cell>
          <cell r="V234">
            <v>935360464.701341</v>
          </cell>
          <cell r="W234">
            <v>1113920123.76723</v>
          </cell>
          <cell r="X234">
            <v>1004316496.35051</v>
          </cell>
          <cell r="Y234">
            <v>1033002403.85304</v>
          </cell>
          <cell r="Z234">
            <v>876937558.273757</v>
          </cell>
          <cell r="AA234">
            <v>834369859.663018</v>
          </cell>
          <cell r="AB234">
            <v>832415806.010064</v>
          </cell>
          <cell r="AC234">
            <v>919103734.876996</v>
          </cell>
          <cell r="AD234">
            <v>1033069709.3319</v>
          </cell>
          <cell r="AE234">
            <v>1067828245.86207</v>
          </cell>
          <cell r="AF234">
            <v>1163426852.20442</v>
          </cell>
          <cell r="AG234">
            <v>1482597297.98821</v>
          </cell>
          <cell r="AH234">
            <v>1433686312.02914</v>
          </cell>
          <cell r="AI234">
            <v>1738605557.76313</v>
          </cell>
          <cell r="AJ234">
            <v>1877137981.75712</v>
          </cell>
          <cell r="AK234">
            <v>1881847669.69794</v>
          </cell>
          <cell r="AL234">
            <v>1463251163.9188</v>
          </cell>
          <cell r="AM234">
            <v>1179837963.22213</v>
          </cell>
          <cell r="AN234">
            <v>1445919894.57661</v>
          </cell>
          <cell r="AO234">
            <v>1607345355.78298</v>
          </cell>
          <cell r="AP234">
            <v>1544689576.92712</v>
          </cell>
          <cell r="AQ234">
            <v>1744794531.21401</v>
          </cell>
          <cell r="AR234">
            <v>1534673583.2487</v>
          </cell>
          <cell r="AS234">
            <v>1388506771.58756</v>
          </cell>
          <cell r="AT234">
            <v>1710843377.00119</v>
          </cell>
          <cell r="AU234">
            <v>1997005708.81576</v>
          </cell>
          <cell r="AV234">
            <v>2742815071.5744</v>
          </cell>
          <cell r="AW234">
            <v>4422855660.82592</v>
          </cell>
          <cell r="AX234">
            <v>6649307523.64377</v>
          </cell>
          <cell r="AY234">
            <v>7428701453.91509</v>
          </cell>
          <cell r="AZ234">
            <v>8650137743.32547</v>
          </cell>
          <cell r="BA234">
            <v>10393833765.3651</v>
          </cell>
          <cell r="BB234">
            <v>9290728318.98821</v>
          </cell>
          <cell r="BC234">
            <v>10668103554.1192</v>
          </cell>
          <cell r="BD234">
            <v>12172308851.0395</v>
          </cell>
          <cell r="BE234">
            <v>12367362757.1342</v>
          </cell>
          <cell r="BF234">
            <v>12953534866.4286</v>
          </cell>
          <cell r="BG234">
            <v>13940767218.5849</v>
          </cell>
          <cell r="BH234">
            <v>10950392256.9543</v>
          </cell>
          <cell r="BI234">
            <v>10097778098.1707</v>
          </cell>
          <cell r="BJ234">
            <v>10000394381.0177</v>
          </cell>
          <cell r="BK234">
            <v>11239167898.3395</v>
          </cell>
          <cell r="BL234">
            <v>11314951091.7283</v>
          </cell>
          <cell r="BM234">
            <v>10715396042.3343</v>
          </cell>
          <cell r="BN234">
            <v>11779981332.16</v>
          </cell>
          <cell r="BO234">
            <v>12396807590.173</v>
          </cell>
        </row>
        <row r="235">
          <cell r="B235" t="str">
            <v>TEA</v>
          </cell>
          <cell r="C235" t="str">
            <v>GDP (current US$)</v>
          </cell>
          <cell r="D235" t="str">
            <v>NY.GDP.MKTP.CD</v>
          </cell>
          <cell r="E235">
            <v>80685253692.5945</v>
          </cell>
          <cell r="F235">
            <v>71080358604.4632</v>
          </cell>
          <cell r="G235">
            <v>64831016133.1163</v>
          </cell>
          <cell r="H235">
            <v>70122068232.9255</v>
          </cell>
          <cell r="I235">
            <v>81001305880.1152</v>
          </cell>
          <cell r="J235">
            <v>94384459808.692</v>
          </cell>
          <cell r="K235">
            <v>103261886869.933</v>
          </cell>
          <cell r="L235">
            <v>100260302962.276</v>
          </cell>
          <cell r="M235">
            <v>101361171163.813</v>
          </cell>
          <cell r="N235">
            <v>113979914632.67</v>
          </cell>
          <cell r="O235">
            <v>126925824955.441</v>
          </cell>
          <cell r="P235">
            <v>136308104532.469</v>
          </cell>
          <cell r="Q235">
            <v>155206086487.189</v>
          </cell>
          <cell r="R235">
            <v>195230976298.044</v>
          </cell>
          <cell r="S235">
            <v>221266224978.823</v>
          </cell>
          <cell r="T235">
            <v>248314930807.902</v>
          </cell>
          <cell r="U235">
            <v>252480818646.653</v>
          </cell>
          <cell r="V235">
            <v>290997332088.262</v>
          </cell>
          <cell r="W235">
            <v>282442095787.083</v>
          </cell>
          <cell r="X235">
            <v>327022734234.346</v>
          </cell>
          <cell r="Y235">
            <v>377278090540.096</v>
          </cell>
          <cell r="Z235">
            <v>402781052862.14</v>
          </cell>
          <cell r="AA235">
            <v>423018664643.249</v>
          </cell>
          <cell r="AB235">
            <v>442928582970.242</v>
          </cell>
          <cell r="AC235">
            <v>479908249961.404</v>
          </cell>
          <cell r="AD235">
            <v>525455548823.691</v>
          </cell>
          <cell r="AE235">
            <v>524069708489.486</v>
          </cell>
          <cell r="AF235">
            <v>518006044265.901</v>
          </cell>
          <cell r="AG235">
            <v>574989854347.4</v>
          </cell>
          <cell r="AH235">
            <v>621581734307.141</v>
          </cell>
          <cell r="AI235">
            <v>666023749316.958</v>
          </cell>
          <cell r="AJ235">
            <v>722767477607.535</v>
          </cell>
          <cell r="AK235">
            <v>810543820351.351</v>
          </cell>
          <cell r="AL235">
            <v>889640444606.356</v>
          </cell>
          <cell r="AM235">
            <v>1070671695089.99</v>
          </cell>
          <cell r="AN235">
            <v>1320533045024.54</v>
          </cell>
          <cell r="AO235">
            <v>1516598824011.77</v>
          </cell>
          <cell r="AP235">
            <v>1568818619868.31</v>
          </cell>
          <cell r="AQ235">
            <v>1431583336978.22</v>
          </cell>
          <cell r="AR235">
            <v>1576109357627.01</v>
          </cell>
          <cell r="AS235">
            <v>1734140610323.9</v>
          </cell>
          <cell r="AT235">
            <v>1844983469200.51</v>
          </cell>
          <cell r="AU235">
            <v>2041978325525.65</v>
          </cell>
          <cell r="AV235">
            <v>2311138073121.47</v>
          </cell>
          <cell r="AW235">
            <v>2679766961249.68</v>
          </cell>
          <cell r="AX235">
            <v>3104015775227.44</v>
          </cell>
          <cell r="AY235">
            <v>3738299975924.3</v>
          </cell>
          <cell r="AZ235">
            <v>4726058406128.56</v>
          </cell>
          <cell r="BA235">
            <v>5979821324679.65</v>
          </cell>
          <cell r="BB235">
            <v>6483346119173.79</v>
          </cell>
          <cell r="BC235">
            <v>7890862049222.1</v>
          </cell>
          <cell r="BD235">
            <v>9638846002337.58</v>
          </cell>
          <cell r="BE235">
            <v>10746721177079.8</v>
          </cell>
          <cell r="BF235">
            <v>11855481580395.5</v>
          </cell>
          <cell r="BG235">
            <v>12784467992142.2</v>
          </cell>
          <cell r="BH235">
            <v>13306887306272.5</v>
          </cell>
          <cell r="BI235">
            <v>13597889126598.8</v>
          </cell>
          <cell r="BJ235">
            <v>14862823962899.4</v>
          </cell>
          <cell r="BK235">
            <v>16619890220308.8</v>
          </cell>
          <cell r="BL235">
            <v>17192020073785.4</v>
          </cell>
          <cell r="BM235">
            <v>17465773779184.1</v>
          </cell>
          <cell r="BN235">
            <v>20814269278438.4</v>
          </cell>
          <cell r="BO235">
            <v>21087707522778</v>
          </cell>
        </row>
        <row r="236">
          <cell r="B236" t="str">
            <v>TEC</v>
          </cell>
          <cell r="C236" t="str">
            <v>GDP (current US$)</v>
          </cell>
          <cell r="D236" t="str">
            <v>NY.GDP.MKTP.CD</v>
          </cell>
        </row>
        <row r="236">
          <cell r="AG236">
            <v>985742836447.476</v>
          </cell>
          <cell r="AH236">
            <v>957406797905.597</v>
          </cell>
          <cell r="AI236">
            <v>1016696527904.27</v>
          </cell>
          <cell r="AJ236">
            <v>998575587092.448</v>
          </cell>
          <cell r="AK236">
            <v>925302955135.081</v>
          </cell>
          <cell r="AL236">
            <v>922190800146.806</v>
          </cell>
          <cell r="AM236">
            <v>834356408944.46</v>
          </cell>
          <cell r="AN236">
            <v>923817586373.639</v>
          </cell>
          <cell r="AO236">
            <v>950432338921.897</v>
          </cell>
          <cell r="AP236">
            <v>980301520759.239</v>
          </cell>
          <cell r="AQ236">
            <v>947639106110.632</v>
          </cell>
          <cell r="AR236">
            <v>821600621769.225</v>
          </cell>
          <cell r="AS236">
            <v>894544257579.766</v>
          </cell>
          <cell r="AT236">
            <v>909540184630.042</v>
          </cell>
          <cell r="AU236">
            <v>1022700571400.73</v>
          </cell>
          <cell r="AV236">
            <v>1258197590827.01</v>
          </cell>
          <cell r="AW236">
            <v>1628013567626.74</v>
          </cell>
          <cell r="AX236">
            <v>2039292026212.71</v>
          </cell>
          <cell r="AY236">
            <v>2466363795862.12</v>
          </cell>
          <cell r="AZ236">
            <v>3172404499923.27</v>
          </cell>
          <cell r="BA236">
            <v>3926836234821.61</v>
          </cell>
          <cell r="BB236">
            <v>3113738044750.08</v>
          </cell>
          <cell r="BC236">
            <v>3657869416963.52</v>
          </cell>
          <cell r="BD236">
            <v>4450219264234.29</v>
          </cell>
          <cell r="BE236">
            <v>4646863189589.23</v>
          </cell>
          <cell r="BF236">
            <v>4915748484819.64</v>
          </cell>
          <cell r="BG236">
            <v>4644397266377.62</v>
          </cell>
          <cell r="BH236">
            <v>3627947465522.13</v>
          </cell>
          <cell r="BI236">
            <v>3486198200219.98</v>
          </cell>
          <cell r="BJ236">
            <v>3909728235465.93</v>
          </cell>
          <cell r="BK236">
            <v>4077637180273.38</v>
          </cell>
          <cell r="BL236">
            <v>4159709661061.93</v>
          </cell>
          <cell r="BM236">
            <v>3900798423599.77</v>
          </cell>
          <cell r="BN236">
            <v>4623633114358.75</v>
          </cell>
          <cell r="BO236">
            <v>5220065561112.42</v>
          </cell>
        </row>
        <row r="237">
          <cell r="B237" t="str">
            <v>TGO</v>
          </cell>
          <cell r="C237" t="str">
            <v>GDP (current US$)</v>
          </cell>
          <cell r="D237" t="str">
            <v>NY.GDP.MKTP.CD</v>
          </cell>
          <cell r="E237">
            <v>171057069.136481</v>
          </cell>
          <cell r="F237">
            <v>178497098.26394</v>
          </cell>
          <cell r="G237">
            <v>186745757.857607</v>
          </cell>
          <cell r="H237">
            <v>202305865.237247</v>
          </cell>
          <cell r="I237">
            <v>234572186.456989</v>
          </cell>
          <cell r="J237">
            <v>264505506.021842</v>
          </cell>
          <cell r="K237">
            <v>305227594.819491</v>
          </cell>
          <cell r="L237">
            <v>327215843.63611</v>
          </cell>
          <cell r="M237">
            <v>341691567.465322</v>
          </cell>
          <cell r="N237">
            <v>378091809.603442</v>
          </cell>
          <cell r="O237">
            <v>358665753.907748</v>
          </cell>
          <cell r="P237">
            <v>404648367.768183</v>
          </cell>
          <cell r="Q237">
            <v>474043921.844279</v>
          </cell>
          <cell r="R237">
            <v>574030983.980815</v>
          </cell>
          <cell r="S237">
            <v>791450308.363492</v>
          </cell>
          <cell r="T237">
            <v>871781686.906775</v>
          </cell>
          <cell r="U237">
            <v>874681611.930244</v>
          </cell>
          <cell r="V237">
            <v>1097893825.98951</v>
          </cell>
          <cell r="W237">
            <v>1164025637.26351</v>
          </cell>
          <cell r="X237">
            <v>1259365711.53559</v>
          </cell>
          <cell r="Y237">
            <v>1604836915.96492</v>
          </cell>
          <cell r="Z237">
            <v>1359026709.44975</v>
          </cell>
          <cell r="AA237">
            <v>1160337039.38187</v>
          </cell>
          <cell r="AB237">
            <v>1081387264.60679</v>
          </cell>
          <cell r="AC237">
            <v>1014170069.21639</v>
          </cell>
          <cell r="AD237">
            <v>1076604520.42394</v>
          </cell>
          <cell r="AE237">
            <v>1498219578.86959</v>
          </cell>
          <cell r="AF237">
            <v>1763978065.83701</v>
          </cell>
          <cell r="AG237">
            <v>1947208354.22587</v>
          </cell>
          <cell r="AH237">
            <v>1910635575.37966</v>
          </cell>
          <cell r="AI237">
            <v>2299665505.61552</v>
          </cell>
          <cell r="AJ237">
            <v>2262767860.14225</v>
          </cell>
          <cell r="AK237">
            <v>2390796916.00249</v>
          </cell>
          <cell r="AL237">
            <v>1741944426.31966</v>
          </cell>
          <cell r="AM237">
            <v>1387662121.48409</v>
          </cell>
          <cell r="AN237">
            <v>1849110468.20595</v>
          </cell>
          <cell r="AO237">
            <v>2069506014.5337</v>
          </cell>
          <cell r="AP237">
            <v>2116818622.89851</v>
          </cell>
          <cell r="AQ237">
            <v>2241650112.2529</v>
          </cell>
          <cell r="AR237">
            <v>2226577203.96429</v>
          </cell>
          <cell r="AS237">
            <v>2106848752.25468</v>
          </cell>
          <cell r="AT237">
            <v>2093498674.44312</v>
          </cell>
          <cell r="AU237">
            <v>2410199032.43261</v>
          </cell>
          <cell r="AV237">
            <v>2987984050.94186</v>
          </cell>
          <cell r="AW237">
            <v>3191561508.73414</v>
          </cell>
          <cell r="AX237">
            <v>3221910408.43007</v>
          </cell>
          <cell r="AY237">
            <v>3320907721.81095</v>
          </cell>
          <cell r="AZ237">
            <v>3759964943.40568</v>
          </cell>
          <cell r="BA237">
            <v>4578849658.06066</v>
          </cell>
          <cell r="BB237">
            <v>4721890900.13889</v>
          </cell>
          <cell r="BC237">
            <v>4746389531.71369</v>
          </cell>
          <cell r="BD237">
            <v>5422442166.41062</v>
          </cell>
          <cell r="BE237">
            <v>5413544658.5045</v>
          </cell>
          <cell r="BF237">
            <v>6021732977.26811</v>
          </cell>
          <cell r="BG237">
            <v>6393318261.86007</v>
          </cell>
          <cell r="BH237">
            <v>5755461035.44333</v>
          </cell>
          <cell r="BI237">
            <v>6071170959.12093</v>
          </cell>
          <cell r="BJ237">
            <v>6387422517.69225</v>
          </cell>
          <cell r="BK237">
            <v>7029300383.08031</v>
          </cell>
          <cell r="BL237">
            <v>6992700101.37188</v>
          </cell>
          <cell r="BM237">
            <v>7400284167.78479</v>
          </cell>
          <cell r="BN237">
            <v>8342243645.94438</v>
          </cell>
          <cell r="BO237">
            <v>8169476148.95692</v>
          </cell>
        </row>
        <row r="238">
          <cell r="B238" t="str">
            <v>THA</v>
          </cell>
          <cell r="C238" t="str">
            <v>GDP (current US$)</v>
          </cell>
          <cell r="D238" t="str">
            <v>NY.GDP.MKTP.CD</v>
          </cell>
          <cell r="E238">
            <v>2760750860.62197</v>
          </cell>
          <cell r="F238">
            <v>3034037810.96795</v>
          </cell>
          <cell r="G238">
            <v>3308912796.93487</v>
          </cell>
          <cell r="H238">
            <v>3540403456.55305</v>
          </cell>
          <cell r="I238">
            <v>3889129942.30769</v>
          </cell>
          <cell r="J238">
            <v>4388937649.03846</v>
          </cell>
          <cell r="K238">
            <v>5279230817.30769</v>
          </cell>
          <cell r="L238">
            <v>5638461442.30769</v>
          </cell>
          <cell r="M238">
            <v>6081009427.88461</v>
          </cell>
          <cell r="N238">
            <v>6695336567.30769</v>
          </cell>
          <cell r="O238">
            <v>7086538437.5</v>
          </cell>
          <cell r="P238">
            <v>7375000024.03846</v>
          </cell>
          <cell r="Q238">
            <v>8177873151.04224</v>
          </cell>
          <cell r="R238">
            <v>10838587357.7466</v>
          </cell>
          <cell r="S238">
            <v>13702998512.4492</v>
          </cell>
          <cell r="T238">
            <v>14882770593.9796</v>
          </cell>
          <cell r="U238">
            <v>16985208648.2112</v>
          </cell>
          <cell r="V238">
            <v>19779312261.3155</v>
          </cell>
          <cell r="W238">
            <v>24006566636.6855</v>
          </cell>
          <cell r="X238">
            <v>27371650824.5092</v>
          </cell>
          <cell r="Y238">
            <v>32353514988.7287</v>
          </cell>
          <cell r="Z238">
            <v>34846039193.6131</v>
          </cell>
          <cell r="AA238">
            <v>36589772403.7566</v>
          </cell>
          <cell r="AB238">
            <v>40042798388.4951</v>
          </cell>
          <cell r="AC238">
            <v>41797647775.6238</v>
          </cell>
          <cell r="AD238">
            <v>38900711332.5373</v>
          </cell>
          <cell r="AE238">
            <v>43096773980.8569</v>
          </cell>
          <cell r="AF238">
            <v>50535446554.8769</v>
          </cell>
          <cell r="AG238">
            <v>61667253471.3736</v>
          </cell>
          <cell r="AH238">
            <v>72250748099.9762</v>
          </cell>
          <cell r="AI238">
            <v>85343190719.0107</v>
          </cell>
          <cell r="AJ238">
            <v>98234714971.0612</v>
          </cell>
          <cell r="AK238">
            <v>111452746517.655</v>
          </cell>
          <cell r="AL238">
            <v>128889262951.157</v>
          </cell>
          <cell r="AM238">
            <v>146683778959.101</v>
          </cell>
          <cell r="AN238">
            <v>169278916592.843</v>
          </cell>
          <cell r="AO238">
            <v>183035237429.281</v>
          </cell>
          <cell r="AP238">
            <v>150180456565.728</v>
          </cell>
          <cell r="AQ238">
            <v>113675596787.738</v>
          </cell>
          <cell r="AR238">
            <v>126669211778.94</v>
          </cell>
          <cell r="AS238">
            <v>126392224253.794</v>
          </cell>
          <cell r="AT238">
            <v>120296476180.402</v>
          </cell>
          <cell r="AU238">
            <v>134300904400.022</v>
          </cell>
          <cell r="AV238">
            <v>152280615245.887</v>
          </cell>
          <cell r="AW238">
            <v>172895685154.658</v>
          </cell>
          <cell r="AX238">
            <v>189318408468.595</v>
          </cell>
          <cell r="AY238">
            <v>221758296021.621</v>
          </cell>
          <cell r="AZ238">
            <v>262942621455.053</v>
          </cell>
          <cell r="BA238">
            <v>291382982430.951</v>
          </cell>
          <cell r="BB238">
            <v>281710630187.319</v>
          </cell>
          <cell r="BC238">
            <v>341104766329.17</v>
          </cell>
          <cell r="BD238">
            <v>370818739623.622</v>
          </cell>
          <cell r="BE238">
            <v>397558325278.579</v>
          </cell>
          <cell r="BF238">
            <v>420333654592.547</v>
          </cell>
          <cell r="BG238">
            <v>407339040197.651</v>
          </cell>
          <cell r="BH238">
            <v>401296238228.084</v>
          </cell>
          <cell r="BI238">
            <v>413366349747.508</v>
          </cell>
          <cell r="BJ238">
            <v>456356813536.764</v>
          </cell>
          <cell r="BK238">
            <v>506754208404.485</v>
          </cell>
          <cell r="BL238">
            <v>543976691793.886</v>
          </cell>
          <cell r="BM238">
            <v>500461898480.246</v>
          </cell>
          <cell r="BN238">
            <v>506256494297.34</v>
          </cell>
          <cell r="BO238">
            <v>495645210972.751</v>
          </cell>
        </row>
        <row r="239">
          <cell r="B239" t="str">
            <v>TJK</v>
          </cell>
          <cell r="C239" t="str">
            <v>GDP (current US$)</v>
          </cell>
          <cell r="D239" t="str">
            <v>NY.GDP.MKTP.CD</v>
          </cell>
        </row>
        <row r="239">
          <cell r="AI239">
            <v>2603571428.57143</v>
          </cell>
          <cell r="AJ239">
            <v>2550943396.22642</v>
          </cell>
          <cell r="AK239">
            <v>1908554572.27139</v>
          </cell>
          <cell r="AL239">
            <v>1646623195.15603</v>
          </cell>
          <cell r="AM239">
            <v>1522001205.54551</v>
          </cell>
          <cell r="AN239">
            <v>1231561860.39946</v>
          </cell>
          <cell r="AO239">
            <v>1043654822.33503</v>
          </cell>
          <cell r="AP239">
            <v>921518032.909326</v>
          </cell>
          <cell r="AQ239">
            <v>1320199581.52261</v>
          </cell>
          <cell r="AR239">
            <v>1086612290.27171</v>
          </cell>
          <cell r="AS239">
            <v>860541842.263697</v>
          </cell>
          <cell r="AT239">
            <v>1080772551.29433</v>
          </cell>
          <cell r="AU239">
            <v>1221106220.2868</v>
          </cell>
          <cell r="AV239">
            <v>1555318261.4172</v>
          </cell>
          <cell r="AW239">
            <v>2076176869.41089</v>
          </cell>
          <cell r="AX239">
            <v>2312352020.6689</v>
          </cell>
          <cell r="AY239">
            <v>2830213848.6203</v>
          </cell>
          <cell r="AZ239">
            <v>3719524540.86193</v>
          </cell>
          <cell r="BA239">
            <v>5161299725.27673</v>
          </cell>
          <cell r="BB239">
            <v>4979472364.4534</v>
          </cell>
          <cell r="BC239">
            <v>5642221099.17704</v>
          </cell>
          <cell r="BD239">
            <v>6522756255.012</v>
          </cell>
          <cell r="BE239">
            <v>7633036903.07634</v>
          </cell>
          <cell r="BF239">
            <v>8448411318.25417</v>
          </cell>
          <cell r="BG239">
            <v>9112605459.32845</v>
          </cell>
          <cell r="BH239">
            <v>8271431485.07484</v>
          </cell>
          <cell r="BI239">
            <v>6992416096.89018</v>
          </cell>
          <cell r="BJ239">
            <v>7536402852.85802</v>
          </cell>
          <cell r="BK239">
            <v>7764999999.45362</v>
          </cell>
          <cell r="BL239">
            <v>8300813599.3084</v>
          </cell>
          <cell r="BM239">
            <v>8133963550.65742</v>
          </cell>
          <cell r="BN239">
            <v>8937805347.13963</v>
          </cell>
          <cell r="BO239">
            <v>10713525200.3998</v>
          </cell>
        </row>
        <row r="240">
          <cell r="B240" t="str">
            <v>TKM</v>
          </cell>
          <cell r="C240" t="str">
            <v>GDP (current US$)</v>
          </cell>
          <cell r="D240" t="str">
            <v>NY.GDP.MKTP.CD</v>
          </cell>
        </row>
        <row r="240">
          <cell r="AF240">
            <v>2500000000</v>
          </cell>
          <cell r="AG240">
            <v>2700000000</v>
          </cell>
          <cell r="AH240">
            <v>2800000000</v>
          </cell>
          <cell r="AI240">
            <v>3000000000</v>
          </cell>
          <cell r="AJ240">
            <v>2950000000</v>
          </cell>
          <cell r="AK240">
            <v>3200000000</v>
          </cell>
          <cell r="AL240">
            <v>3180952380.95238</v>
          </cell>
          <cell r="AM240">
            <v>2560939794.41997</v>
          </cell>
          <cell r="AN240">
            <v>2482249252.85059</v>
          </cell>
          <cell r="AO240">
            <v>2378759975.44506</v>
          </cell>
          <cell r="AP240">
            <v>2450350625.10407</v>
          </cell>
          <cell r="AQ240">
            <v>2605689134.49042</v>
          </cell>
          <cell r="AR240">
            <v>2450564100.18292</v>
          </cell>
          <cell r="AS240">
            <v>2904663310.9825</v>
          </cell>
          <cell r="AT240">
            <v>3534772732.39746</v>
          </cell>
          <cell r="AU240">
            <v>4462029108.72349</v>
          </cell>
          <cell r="AV240">
            <v>5977440582.80171</v>
          </cell>
          <cell r="AW240">
            <v>6838351088.46688</v>
          </cell>
          <cell r="AX240">
            <v>8103901996.37024</v>
          </cell>
          <cell r="AY240">
            <v>10276674364.8961</v>
          </cell>
          <cell r="AZ240">
            <v>12664165103.1895</v>
          </cell>
          <cell r="BA240">
            <v>19271523178.8079</v>
          </cell>
          <cell r="BB240">
            <v>20214385964.9123</v>
          </cell>
          <cell r="BC240">
            <v>22583157894.7368</v>
          </cell>
          <cell r="BD240">
            <v>29233333333.3333</v>
          </cell>
          <cell r="BE240">
            <v>35164210526.3158</v>
          </cell>
          <cell r="BF240">
            <v>39197543859.6491</v>
          </cell>
          <cell r="BG240">
            <v>43524210526.3158</v>
          </cell>
          <cell r="BH240">
            <v>35799714285.7143</v>
          </cell>
          <cell r="BI240">
            <v>36169428571.4286</v>
          </cell>
          <cell r="BJ240">
            <v>37926285714.2857</v>
          </cell>
          <cell r="BK240">
            <v>40765428571.4286</v>
          </cell>
          <cell r="BL240">
            <v>45232857142.8571</v>
          </cell>
          <cell r="BM240">
            <v>45818000000</v>
          </cell>
          <cell r="BN240">
            <v>50007428571.4286</v>
          </cell>
          <cell r="BO240">
            <v>56542857142.8571</v>
          </cell>
        </row>
        <row r="241">
          <cell r="B241" t="str">
            <v>TLA</v>
          </cell>
          <cell r="C241" t="str">
            <v>GDP (current US$)</v>
          </cell>
          <cell r="D241" t="str">
            <v>NY.GDP.MKTP.CD</v>
          </cell>
        </row>
        <row r="241">
          <cell r="AH241">
            <v>944566530515.018</v>
          </cell>
          <cell r="AI241">
            <v>1034598506513.31</v>
          </cell>
          <cell r="AJ241">
            <v>1124702232048.29</v>
          </cell>
          <cell r="AK241">
            <v>1232756088301.55</v>
          </cell>
          <cell r="AL241">
            <v>1467156610889.9</v>
          </cell>
          <cell r="AM241">
            <v>1715278789092.88</v>
          </cell>
          <cell r="AN241">
            <v>1856211576641.38</v>
          </cell>
          <cell r="AO241">
            <v>2017401470167.41</v>
          </cell>
          <cell r="AP241">
            <v>2212848167141.82</v>
          </cell>
          <cell r="AQ241">
            <v>2234145456857.45</v>
          </cell>
          <cell r="AR241">
            <v>2003326360339.1</v>
          </cell>
          <cell r="AS241">
            <v>2214793108979.01</v>
          </cell>
          <cell r="AT241">
            <v>2161567505918.14</v>
          </cell>
          <cell r="AU241">
            <v>1927469572333.21</v>
          </cell>
          <cell r="AV241">
            <v>1960572727991.55</v>
          </cell>
          <cell r="AW241">
            <v>2264753929049.28</v>
          </cell>
          <cell r="AX241">
            <v>2751720692302</v>
          </cell>
          <cell r="AY241">
            <v>3234376593372.23</v>
          </cell>
          <cell r="AZ241">
            <v>3826508335402.83</v>
          </cell>
          <cell r="BA241">
            <v>4465251653168.29</v>
          </cell>
          <cell r="BB241">
            <v>4176119188574.45</v>
          </cell>
          <cell r="BC241">
            <v>5210710546171.91</v>
          </cell>
          <cell r="BD241">
            <v>5940252657561.23</v>
          </cell>
          <cell r="BE241">
            <v>6005862490255.01</v>
          </cell>
          <cell r="BF241">
            <v>6154592516614.85</v>
          </cell>
          <cell r="BG241">
            <v>6270841236825.2</v>
          </cell>
          <cell r="BH241">
            <v>5194835549016.91</v>
          </cell>
          <cell r="BI241">
            <v>5053700630074.01</v>
          </cell>
          <cell r="BJ241">
            <v>5631949735822.71</v>
          </cell>
          <cell r="BK241">
            <v>5506072829643.66</v>
          </cell>
          <cell r="BL241">
            <v>5413987316641.17</v>
          </cell>
          <cell r="BM241">
            <v>4561296585538.66</v>
          </cell>
          <cell r="BN241">
            <v>5310337203631.62</v>
          </cell>
          <cell r="BO241">
            <v>6045250902748.99</v>
          </cell>
        </row>
        <row r="242">
          <cell r="B242" t="str">
            <v>TLS</v>
          </cell>
          <cell r="C242" t="str">
            <v>GDP (current US$)</v>
          </cell>
          <cell r="D242" t="str">
            <v>NY.GDP.MKTP.CD</v>
          </cell>
        </row>
        <row r="242">
          <cell r="AI242">
            <v>128210141.761689</v>
          </cell>
          <cell r="AJ242">
            <v>147713000</v>
          </cell>
          <cell r="AK242">
            <v>187891500</v>
          </cell>
          <cell r="AL242">
            <v>216914400</v>
          </cell>
          <cell r="AM242">
            <v>239040500</v>
          </cell>
          <cell r="AN242">
            <v>262819900</v>
          </cell>
          <cell r="AO242">
            <v>306956900</v>
          </cell>
          <cell r="AP242">
            <v>319972700</v>
          </cell>
          <cell r="AQ242">
            <v>325729800</v>
          </cell>
          <cell r="AR242">
            <v>225357600</v>
          </cell>
          <cell r="AS242">
            <v>366924300</v>
          </cell>
          <cell r="AT242">
            <v>477443500</v>
          </cell>
          <cell r="AU242">
            <v>469455500</v>
          </cell>
          <cell r="AV242">
            <v>490439100</v>
          </cell>
          <cell r="AW242">
            <v>440772000</v>
          </cell>
          <cell r="AX242">
            <v>462268000</v>
          </cell>
          <cell r="AY242">
            <v>453792400</v>
          </cell>
          <cell r="AZ242">
            <v>542795400</v>
          </cell>
          <cell r="BA242">
            <v>648523600</v>
          </cell>
          <cell r="BB242">
            <v>726937800</v>
          </cell>
          <cell r="BC242">
            <v>881909300</v>
          </cell>
          <cell r="BD242">
            <v>1042534600</v>
          </cell>
          <cell r="BE242">
            <v>1160555000</v>
          </cell>
          <cell r="BF242">
            <v>1395727400</v>
          </cell>
          <cell r="BG242">
            <v>1447535200</v>
          </cell>
          <cell r="BH242">
            <v>1595205100</v>
          </cell>
          <cell r="BI242">
            <v>1652603700</v>
          </cell>
          <cell r="BJ242">
            <v>1598208400</v>
          </cell>
          <cell r="BK242">
            <v>1566157200</v>
          </cell>
          <cell r="BL242">
            <v>2027034000</v>
          </cell>
          <cell r="BM242">
            <v>2162619200</v>
          </cell>
          <cell r="BN242">
            <v>3621958000</v>
          </cell>
          <cell r="BO242">
            <v>3204753000</v>
          </cell>
        </row>
        <row r="243">
          <cell r="B243" t="str">
            <v>TMN</v>
          </cell>
          <cell r="C243" t="str">
            <v>GDP (current US$)</v>
          </cell>
          <cell r="D243" t="str">
            <v>NY.GDP.MKTP.CD</v>
          </cell>
        </row>
        <row r="243">
          <cell r="F243">
            <v>16704026753.4456</v>
          </cell>
          <cell r="G243">
            <v>17557120696.7805</v>
          </cell>
          <cell r="H243">
            <v>19831954715.6961</v>
          </cell>
          <cell r="I243">
            <v>22069291933.6612</v>
          </cell>
          <cell r="J243">
            <v>24617799779.6132</v>
          </cell>
          <cell r="K243">
            <v>26062551137.3702</v>
          </cell>
          <cell r="L243">
            <v>28365755340.0301</v>
          </cell>
          <cell r="M243">
            <v>32195841272.6742</v>
          </cell>
          <cell r="N243">
            <v>36067940559.8656</v>
          </cell>
          <cell r="O243">
            <v>40240513239.4403</v>
          </cell>
          <cell r="P243">
            <v>46198167084.3525</v>
          </cell>
          <cell r="Q243">
            <v>55204613518.4962</v>
          </cell>
          <cell r="R243">
            <v>73351600922.5306</v>
          </cell>
          <cell r="S243">
            <v>113703556047.504</v>
          </cell>
          <cell r="T243">
            <v>129606146584.857</v>
          </cell>
          <cell r="U243">
            <v>160583386064.156</v>
          </cell>
          <cell r="V243">
            <v>185575300986.77</v>
          </cell>
          <cell r="W243">
            <v>197625824431.147</v>
          </cell>
          <cell r="X243">
            <v>248161623014.462</v>
          </cell>
          <cell r="Y243">
            <v>301595206374.433</v>
          </cell>
          <cell r="Z243">
            <v>289458760549.642</v>
          </cell>
          <cell r="AA243">
            <v>324177162508.141</v>
          </cell>
          <cell r="AB243">
            <v>359841677153.761</v>
          </cell>
          <cell r="AC243">
            <v>374704780586.901</v>
          </cell>
          <cell r="AD243">
            <v>404949297954.234</v>
          </cell>
          <cell r="AE243">
            <v>436918472003.497</v>
          </cell>
          <cell r="AF243">
            <v>377069625965.624</v>
          </cell>
          <cell r="AG243">
            <v>359497678931.064</v>
          </cell>
          <cell r="AH243">
            <v>359505608254.445</v>
          </cell>
          <cell r="AI243">
            <v>500008055193.937</v>
          </cell>
          <cell r="AJ243">
            <v>254373550217.138</v>
          </cell>
          <cell r="AK243">
            <v>277940621828.782</v>
          </cell>
          <cell r="AL243">
            <v>287670603066.901</v>
          </cell>
          <cell r="AM243">
            <v>304590448179.398</v>
          </cell>
          <cell r="AN243">
            <v>336976502406.652</v>
          </cell>
          <cell r="AO243">
            <v>377439700431.517</v>
          </cell>
          <cell r="AP243">
            <v>396737077681.085</v>
          </cell>
          <cell r="AQ243">
            <v>406659451056.215</v>
          </cell>
          <cell r="AR243">
            <v>444857187154.882</v>
          </cell>
          <cell r="AS243">
            <v>470235593839.263</v>
          </cell>
          <cell r="AT243">
            <v>476450622805.496</v>
          </cell>
          <cell r="AU243">
            <v>459606900952.367</v>
          </cell>
          <cell r="AV243">
            <v>505492205617.961</v>
          </cell>
          <cell r="AW243">
            <v>599985781725.056</v>
          </cell>
          <cell r="AX243">
            <v>702009563713.175</v>
          </cell>
          <cell r="AY243">
            <v>822974526165.268</v>
          </cell>
          <cell r="AZ243">
            <v>1010437030742.9</v>
          </cell>
          <cell r="BA243">
            <v>1252791257447.26</v>
          </cell>
          <cell r="BB243">
            <v>1213166741475.68</v>
          </cell>
          <cell r="BC243">
            <v>1403549209820.25</v>
          </cell>
          <cell r="BD243">
            <v>1643533882162.47</v>
          </cell>
          <cell r="BE243">
            <v>1770684776788.21</v>
          </cell>
          <cell r="BF243">
            <v>1630478469590.37</v>
          </cell>
          <cell r="BG243">
            <v>1611999713800.06</v>
          </cell>
          <cell r="BH243">
            <v>1446610375148.29</v>
          </cell>
          <cell r="BI243">
            <v>1481309318329.85</v>
          </cell>
          <cell r="BJ243">
            <v>1480563802249.52</v>
          </cell>
          <cell r="BK243">
            <v>1405206066869.71</v>
          </cell>
          <cell r="BL243">
            <v>1416000165481.6</v>
          </cell>
          <cell r="BM243">
            <v>1308832802715.09</v>
          </cell>
          <cell r="BN243">
            <v>1517193141067.38</v>
          </cell>
          <cell r="BO243">
            <v>1740947356984.75</v>
          </cell>
        </row>
        <row r="244">
          <cell r="B244" t="str">
            <v>TON</v>
          </cell>
          <cell r="C244" t="str">
            <v>GDP (current US$)</v>
          </cell>
          <cell r="D244" t="str">
            <v>NY.GDP.MKTP.CD</v>
          </cell>
        </row>
        <row r="244">
          <cell r="T244">
            <v>32506741.7201204</v>
          </cell>
          <cell r="U244">
            <v>30036416.9619944</v>
          </cell>
          <cell r="V244">
            <v>34139387.8908849</v>
          </cell>
          <cell r="W244">
            <v>41567471.6721987</v>
          </cell>
          <cell r="X244">
            <v>44667002.0120724</v>
          </cell>
          <cell r="Y244">
            <v>53260077.4311091</v>
          </cell>
          <cell r="Z244">
            <v>62242013.3302689</v>
          </cell>
          <cell r="AA244">
            <v>62068161.0711025</v>
          </cell>
          <cell r="AB244">
            <v>60863963.963964</v>
          </cell>
          <cell r="AC244">
            <v>64248354.5414656</v>
          </cell>
          <cell r="AD244">
            <v>60058663.3144773</v>
          </cell>
          <cell r="AE244">
            <v>68195855.6149733</v>
          </cell>
          <cell r="AF244">
            <v>81667133.4546982</v>
          </cell>
          <cell r="AG244">
            <v>106657267.367342</v>
          </cell>
          <cell r="AH244">
            <v>106344854.986095</v>
          </cell>
          <cell r="AI244">
            <v>113563821.577404</v>
          </cell>
          <cell r="AJ244">
            <v>132201141.446861</v>
          </cell>
          <cell r="AK244">
            <v>137066290.550071</v>
          </cell>
          <cell r="AL244">
            <v>138489884.393064</v>
          </cell>
          <cell r="AM244">
            <v>195990986.21421</v>
          </cell>
          <cell r="AN244">
            <v>208871665.748682</v>
          </cell>
          <cell r="AO244">
            <v>222100576.345483</v>
          </cell>
          <cell r="AP244">
            <v>214991452.314998</v>
          </cell>
          <cell r="AQ244">
            <v>191504892.761394</v>
          </cell>
          <cell r="AR244">
            <v>199208717.501913</v>
          </cell>
          <cell r="AS244">
            <v>204848487.806485</v>
          </cell>
          <cell r="AT244">
            <v>181117230.406546</v>
          </cell>
          <cell r="AU244">
            <v>182764280.828501</v>
          </cell>
          <cell r="AV244">
            <v>202246591.215502</v>
          </cell>
          <cell r="AW244">
            <v>230657627.231323</v>
          </cell>
          <cell r="AX244">
            <v>261803684.241754</v>
          </cell>
          <cell r="AY244">
            <v>292230662.399012</v>
          </cell>
          <cell r="AZ244">
            <v>298519024.14082</v>
          </cell>
          <cell r="BA244">
            <v>344436582.075764</v>
          </cell>
          <cell r="BB244">
            <v>312377678.83941</v>
          </cell>
          <cell r="BC244">
            <v>366832215.189578</v>
          </cell>
          <cell r="BD244">
            <v>414533117.692299</v>
          </cell>
          <cell r="BE244">
            <v>470705196.432659</v>
          </cell>
          <cell r="BF244">
            <v>450650633.04135</v>
          </cell>
          <cell r="BG244">
            <v>439877614.419206</v>
          </cell>
          <cell r="BH244">
            <v>437003078.563584</v>
          </cell>
          <cell r="BI244">
            <v>420548712.433288</v>
          </cell>
          <cell r="BJ244">
            <v>460374354.847247</v>
          </cell>
          <cell r="BK244">
            <v>488906838.594866</v>
          </cell>
          <cell r="BL244">
            <v>512053692.078675</v>
          </cell>
          <cell r="BM244">
            <v>484796854.918756</v>
          </cell>
          <cell r="BN244">
            <v>469228219.665791</v>
          </cell>
          <cell r="BO244">
            <v>500274898.085221</v>
          </cell>
        </row>
        <row r="245">
          <cell r="B245" t="str">
            <v>TSA</v>
          </cell>
          <cell r="C245" t="str">
            <v>GDP (current US$)</v>
          </cell>
          <cell r="D245" t="str">
            <v>NY.GDP.MKTP.CD</v>
          </cell>
          <cell r="E245">
            <v>47274328378.8385</v>
          </cell>
          <cell r="F245">
            <v>50467431650.1016</v>
          </cell>
          <cell r="G245">
            <v>53905757720.7925</v>
          </cell>
          <cell r="H245">
            <v>60496393963.6015</v>
          </cell>
          <cell r="I245">
            <v>69320094074.1042</v>
          </cell>
          <cell r="J245">
            <v>74300329652.476</v>
          </cell>
          <cell r="K245">
            <v>61634144134.4785</v>
          </cell>
          <cell r="L245">
            <v>67988908261.0324</v>
          </cell>
          <cell r="M245">
            <v>71642503355.2913</v>
          </cell>
          <cell r="N245">
            <v>78860212865.8119</v>
          </cell>
          <cell r="O245">
            <v>85149253640.7686</v>
          </cell>
          <cell r="P245">
            <v>90601671637.0635</v>
          </cell>
          <cell r="Q245">
            <v>91337915060.3385</v>
          </cell>
          <cell r="R245">
            <v>104513553254.313</v>
          </cell>
          <cell r="S245">
            <v>126550864082.664</v>
          </cell>
          <cell r="T245">
            <v>135367221096.01</v>
          </cell>
          <cell r="U245">
            <v>131873606964.231</v>
          </cell>
          <cell r="V245">
            <v>152699721135.124</v>
          </cell>
          <cell r="W245">
            <v>173796327156.905</v>
          </cell>
          <cell r="X245">
            <v>194667468320.376</v>
          </cell>
          <cell r="Y245">
            <v>235543383601.435</v>
          </cell>
          <cell r="Z245">
            <v>250076708191.859</v>
          </cell>
          <cell r="AA245">
            <v>258727224080.538</v>
          </cell>
          <cell r="AB245">
            <v>273881790993.833</v>
          </cell>
          <cell r="AC245">
            <v>272607073140.927</v>
          </cell>
          <cell r="AD245">
            <v>296435460430.059</v>
          </cell>
          <cell r="AE245">
            <v>313955151400.119</v>
          </cell>
          <cell r="AF245">
            <v>348601867655.982</v>
          </cell>
          <cell r="AG245">
            <v>374584211824.009</v>
          </cell>
          <cell r="AH245">
            <v>378016943211.791</v>
          </cell>
          <cell r="AI245">
            <v>406963354249.835</v>
          </cell>
          <cell r="AJ245">
            <v>362063214739.186</v>
          </cell>
          <cell r="AK245">
            <v>384521577066.971</v>
          </cell>
          <cell r="AL245">
            <v>380890164437.893</v>
          </cell>
          <cell r="AM245">
            <v>432085555561.06</v>
          </cell>
          <cell r="AN245">
            <v>479585498256.836</v>
          </cell>
          <cell r="AO245">
            <v>524681300053.179</v>
          </cell>
          <cell r="AP245">
            <v>550408821354.512</v>
          </cell>
          <cell r="AQ245">
            <v>558117074309.657</v>
          </cell>
          <cell r="AR245">
            <v>597995276003.899</v>
          </cell>
          <cell r="AS245">
            <v>647681666329.099</v>
          </cell>
          <cell r="AT245">
            <v>662513570031.796</v>
          </cell>
          <cell r="AU245">
            <v>695456014025.075</v>
          </cell>
          <cell r="AV245">
            <v>811668772003.7</v>
          </cell>
          <cell r="AW245">
            <v>941600860447.854</v>
          </cell>
          <cell r="AX245">
            <v>1075831387301.19</v>
          </cell>
          <cell r="AY245">
            <v>1220740366279.36</v>
          </cell>
          <cell r="AZ245">
            <v>1536036848206.91</v>
          </cell>
          <cell r="BA245">
            <v>1559693610925.06</v>
          </cell>
          <cell r="BB245">
            <v>1702714960275.79</v>
          </cell>
          <cell r="BC245">
            <v>2082357808583.89</v>
          </cell>
          <cell r="BD245">
            <v>2294090940082.05</v>
          </cell>
          <cell r="BE245">
            <v>2327938845782.62</v>
          </cell>
          <cell r="BF245">
            <v>2389895068185.15</v>
          </cell>
          <cell r="BG245">
            <v>2614915526247.9</v>
          </cell>
          <cell r="BH245">
            <v>2733618963171.59</v>
          </cell>
          <cell r="BI245">
            <v>3011037037667.86</v>
          </cell>
          <cell r="BJ245">
            <v>3433921312241.12</v>
          </cell>
          <cell r="BK245">
            <v>3534066858502</v>
          </cell>
          <cell r="BL245">
            <v>3658209766221.57</v>
          </cell>
          <cell r="BM245">
            <v>3493120726807.89</v>
          </cell>
          <cell r="BN245">
            <v>4079882760410.17</v>
          </cell>
          <cell r="BO245">
            <v>4327288984027.91</v>
          </cell>
        </row>
        <row r="246">
          <cell r="B246" t="str">
            <v>TSS</v>
          </cell>
          <cell r="C246" t="str">
            <v>GDP (current US$)</v>
          </cell>
          <cell r="D246" t="str">
            <v>NY.GDP.MKTP.CD</v>
          </cell>
          <cell r="E246">
            <v>33100575536.1519</v>
          </cell>
          <cell r="F246">
            <v>34987537580.4187</v>
          </cell>
          <cell r="G246">
            <v>37301164846.1289</v>
          </cell>
          <cell r="H246">
            <v>40216476667.5323</v>
          </cell>
          <cell r="I246">
            <v>43814559609.556</v>
          </cell>
          <cell r="J246">
            <v>47307327015.7564</v>
          </cell>
          <cell r="K246">
            <v>51101227867.5842</v>
          </cell>
          <cell r="L246">
            <v>52480175559.7127</v>
          </cell>
          <cell r="M246">
            <v>55828395268.8249</v>
          </cell>
          <cell r="N246">
            <v>62326882332.9846</v>
          </cell>
          <cell r="O246">
            <v>70450505277.5344</v>
          </cell>
          <cell r="P246">
            <v>71808603912.1763</v>
          </cell>
          <cell r="Q246">
            <v>81009348078.586</v>
          </cell>
          <cell r="R246">
            <v>103271918272.487</v>
          </cell>
          <cell r="S246">
            <v>131425199632.085</v>
          </cell>
          <cell r="T246">
            <v>144620557455.557</v>
          </cell>
          <cell r="U246">
            <v>157998919278.349</v>
          </cell>
          <cell r="V246">
            <v>171735221254.976</v>
          </cell>
          <cell r="W246">
            <v>190647815141.546</v>
          </cell>
          <cell r="X246">
            <v>228080239167.823</v>
          </cell>
          <cell r="Y246">
            <v>290362860824.319</v>
          </cell>
          <cell r="Z246">
            <v>402431915039.562</v>
          </cell>
          <cell r="AA246">
            <v>371908928471.026</v>
          </cell>
          <cell r="AB246">
            <v>334425214800.039</v>
          </cell>
          <cell r="AC246">
            <v>299912178648.045</v>
          </cell>
          <cell r="AD246">
            <v>284844527262.796</v>
          </cell>
          <cell r="AE246">
            <v>265479043488.55</v>
          </cell>
          <cell r="AF246">
            <v>298589909448.851</v>
          </cell>
          <cell r="AG246">
            <v>313116659995.554</v>
          </cell>
          <cell r="AH246">
            <v>317250593015.61</v>
          </cell>
          <cell r="AI246">
            <v>373699392898.216</v>
          </cell>
          <cell r="AJ246">
            <v>401833867991.943</v>
          </cell>
          <cell r="AK246">
            <v>363195310898.815</v>
          </cell>
          <cell r="AL246">
            <v>369295608234.082</v>
          </cell>
          <cell r="AM246">
            <v>377661276291.102</v>
          </cell>
          <cell r="AN246">
            <v>480489469166.275</v>
          </cell>
          <cell r="AO246">
            <v>535646189852.022</v>
          </cell>
          <cell r="AP246">
            <v>564679173393.117</v>
          </cell>
          <cell r="AQ246">
            <v>565932096595.183</v>
          </cell>
          <cell r="AR246">
            <v>404070839322.177</v>
          </cell>
          <cell r="AS246">
            <v>428346156747.99</v>
          </cell>
          <cell r="AT246">
            <v>409772900328.954</v>
          </cell>
          <cell r="AU246">
            <v>446110426619.537</v>
          </cell>
          <cell r="AV246">
            <v>561821496869.847</v>
          </cell>
          <cell r="AW246">
            <v>697688286597.488</v>
          </cell>
          <cell r="AX246">
            <v>827932293880.679</v>
          </cell>
          <cell r="AY246">
            <v>976583731601.043</v>
          </cell>
          <cell r="AZ246">
            <v>1130543907099.93</v>
          </cell>
          <cell r="BA246">
            <v>1281440068651.62</v>
          </cell>
          <cell r="BB246">
            <v>1224037905752.37</v>
          </cell>
          <cell r="BC246">
            <v>1448107365068.66</v>
          </cell>
          <cell r="BD246">
            <v>1627672472377.66</v>
          </cell>
          <cell r="BE246">
            <v>1690475240154.75</v>
          </cell>
          <cell r="BF246">
            <v>1797507885741.07</v>
          </cell>
          <cell r="BG246">
            <v>1874275100667.03</v>
          </cell>
          <cell r="BH246">
            <v>1668662993704.66</v>
          </cell>
          <cell r="BI246">
            <v>1522011045162.78</v>
          </cell>
          <cell r="BJ246">
            <v>1625855640496.81</v>
          </cell>
          <cell r="BK246">
            <v>1780908927291.34</v>
          </cell>
          <cell r="BL246">
            <v>1830460925279.6</v>
          </cell>
          <cell r="BM246">
            <v>1716220805506.51</v>
          </cell>
          <cell r="BN246">
            <v>1932765211586.67</v>
          </cell>
          <cell r="BO246">
            <v>2061102939319.23</v>
          </cell>
        </row>
        <row r="247">
          <cell r="B247" t="str">
            <v>TTO</v>
          </cell>
          <cell r="C247" t="str">
            <v>GDP (current US$)</v>
          </cell>
          <cell r="D247" t="str">
            <v>NY.GDP.MKTP.CD</v>
          </cell>
          <cell r="E247">
            <v>535670127.748935</v>
          </cell>
          <cell r="F247">
            <v>584961208.656595</v>
          </cell>
          <cell r="G247">
            <v>619319197.340022</v>
          </cell>
          <cell r="H247">
            <v>678235373.038558</v>
          </cell>
          <cell r="I247">
            <v>711893367.55527</v>
          </cell>
          <cell r="J247">
            <v>736568861.926151</v>
          </cell>
          <cell r="K247">
            <v>723735635.536371</v>
          </cell>
          <cell r="L247">
            <v>761981474.023359</v>
          </cell>
          <cell r="M247">
            <v>758899950</v>
          </cell>
          <cell r="N247">
            <v>779200000</v>
          </cell>
          <cell r="O247">
            <v>821850000</v>
          </cell>
          <cell r="P247">
            <v>896754316.674262</v>
          </cell>
          <cell r="Q247">
            <v>1083381044.08473</v>
          </cell>
          <cell r="R247">
            <v>1308799458.96284</v>
          </cell>
          <cell r="S247">
            <v>2042031901.42217</v>
          </cell>
          <cell r="T247">
            <v>2442667573.04821</v>
          </cell>
          <cell r="U247">
            <v>2500410583.79177</v>
          </cell>
          <cell r="V247">
            <v>3138666666.66667</v>
          </cell>
          <cell r="W247">
            <v>3562333458.33333</v>
          </cell>
          <cell r="X247">
            <v>4602416625</v>
          </cell>
          <cell r="Y247">
            <v>6235833333.33333</v>
          </cell>
          <cell r="Z247">
            <v>6992083333.33333</v>
          </cell>
          <cell r="AA247">
            <v>8140416666.66667</v>
          </cell>
          <cell r="AB247">
            <v>7763750000</v>
          </cell>
          <cell r="AC247">
            <v>7757083333.33333</v>
          </cell>
          <cell r="AD247">
            <v>7375918367.34694</v>
          </cell>
          <cell r="AE247">
            <v>4794444444.44444</v>
          </cell>
          <cell r="AF247">
            <v>4797777777.77778</v>
          </cell>
          <cell r="AG247">
            <v>4496852073.46896</v>
          </cell>
          <cell r="AH247">
            <v>4323058823.52941</v>
          </cell>
          <cell r="AI247">
            <v>5068000000</v>
          </cell>
          <cell r="AJ247">
            <v>5307905882.35294</v>
          </cell>
          <cell r="AK247">
            <v>5439552941.17647</v>
          </cell>
          <cell r="AL247">
            <v>4669488516.37981</v>
          </cell>
          <cell r="AM247">
            <v>4947205860.01451</v>
          </cell>
          <cell r="AN247">
            <v>5329214163.22001</v>
          </cell>
          <cell r="AO247">
            <v>5759537726.26601</v>
          </cell>
          <cell r="AP247">
            <v>5737751331.63779</v>
          </cell>
          <cell r="AQ247">
            <v>6043694330.21609</v>
          </cell>
          <cell r="AR247">
            <v>6808982520.75759</v>
          </cell>
          <cell r="AS247">
            <v>8154338232.95978</v>
          </cell>
          <cell r="AT247">
            <v>8824873259.32105</v>
          </cell>
          <cell r="AU247">
            <v>9008273720.93395</v>
          </cell>
          <cell r="AV247">
            <v>11305459802.0683</v>
          </cell>
          <cell r="AW247">
            <v>13280275123.0354</v>
          </cell>
          <cell r="AX247">
            <v>15982282462.3786</v>
          </cell>
          <cell r="AY247">
            <v>18369361094.3886</v>
          </cell>
          <cell r="AZ247">
            <v>21641620049.9352</v>
          </cell>
          <cell r="BA247">
            <v>27871587349.5413</v>
          </cell>
          <cell r="BB247">
            <v>19172165225.5015</v>
          </cell>
          <cell r="BC247">
            <v>22157948396.2042</v>
          </cell>
          <cell r="BD247">
            <v>25433011405.3017</v>
          </cell>
          <cell r="BE247">
            <v>27334581560.2837</v>
          </cell>
          <cell r="BF247">
            <v>28709988700.2142</v>
          </cell>
          <cell r="BG247">
            <v>29699968760.7278</v>
          </cell>
          <cell r="BH247">
            <v>27026080986.578</v>
          </cell>
          <cell r="BI247">
            <v>23713671528.1421</v>
          </cell>
          <cell r="BJ247">
            <v>24040299977.8745</v>
          </cell>
          <cell r="BK247">
            <v>24569079488.3913</v>
          </cell>
          <cell r="BL247">
            <v>23775754304.6652</v>
          </cell>
          <cell r="BM247">
            <v>20807571314.3043</v>
          </cell>
          <cell r="BN247">
            <v>24496505940.6673</v>
          </cell>
          <cell r="BO247">
            <v>30053575132.142</v>
          </cell>
        </row>
        <row r="248">
          <cell r="B248" t="str">
            <v>TUN</v>
          </cell>
          <cell r="C248" t="str">
            <v>GDP (current US$)</v>
          </cell>
          <cell r="D248" t="str">
            <v>NY.GDP.MKTP.CD</v>
          </cell>
        </row>
        <row r="248">
          <cell r="F248">
            <v>866155428.571429</v>
          </cell>
          <cell r="G248">
            <v>880027733.333333</v>
          </cell>
          <cell r="H248">
            <v>1026737600</v>
          </cell>
          <cell r="I248">
            <v>1025866792.15686</v>
          </cell>
          <cell r="J248">
            <v>991047619.047619</v>
          </cell>
          <cell r="K248">
            <v>1040952380.95238</v>
          </cell>
          <cell r="L248">
            <v>1085714285.71429</v>
          </cell>
          <cell r="M248">
            <v>1214666666.66667</v>
          </cell>
          <cell r="N248">
            <v>1289904761.90476</v>
          </cell>
          <cell r="O248">
            <v>1439238095.2381</v>
          </cell>
          <cell r="P248">
            <v>1685162272.40652</v>
          </cell>
          <cell r="Q248">
            <v>2237556148.51085</v>
          </cell>
          <cell r="R248">
            <v>2730813385.32624</v>
          </cell>
          <cell r="S248">
            <v>3545868575.14639</v>
          </cell>
          <cell r="T248">
            <v>4328965587.53266</v>
          </cell>
          <cell r="U248">
            <v>4508191942.16081</v>
          </cell>
          <cell r="V248">
            <v>5109324009.32401</v>
          </cell>
          <cell r="W248">
            <v>5968460080.1113</v>
          </cell>
          <cell r="X248">
            <v>7188863903.63675</v>
          </cell>
          <cell r="Y248">
            <v>8744134354.16152</v>
          </cell>
          <cell r="Z248">
            <v>8428445294.08429</v>
          </cell>
          <cell r="AA248">
            <v>8133580051.70251</v>
          </cell>
          <cell r="AB248">
            <v>8350582747.83541</v>
          </cell>
          <cell r="AC248">
            <v>8254541194.82566</v>
          </cell>
          <cell r="AD248">
            <v>8410226052.6114</v>
          </cell>
          <cell r="AE248">
            <v>9017806654.4169</v>
          </cell>
          <cell r="AF248">
            <v>9696715910.70907</v>
          </cell>
          <cell r="AG248">
            <v>10096245762.4352</v>
          </cell>
          <cell r="AH248">
            <v>10101851744.5627</v>
          </cell>
          <cell r="AI248">
            <v>12290568181.8182</v>
          </cell>
          <cell r="AJ248">
            <v>13074782608.6957</v>
          </cell>
          <cell r="AK248">
            <v>15496708060.4184</v>
          </cell>
          <cell r="AL248">
            <v>14608335608.1543</v>
          </cell>
          <cell r="AM248">
            <v>15633174304.0905</v>
          </cell>
          <cell r="AN248">
            <v>18030876599.3444</v>
          </cell>
          <cell r="AO248">
            <v>19587161806.7655</v>
          </cell>
          <cell r="AP248">
            <v>20746210353.845</v>
          </cell>
          <cell r="AQ248">
            <v>21802893587.126</v>
          </cell>
          <cell r="AR248">
            <v>22943202174.9668</v>
          </cell>
          <cell r="AS248">
            <v>21473528160.7782</v>
          </cell>
          <cell r="AT248">
            <v>22065832448.8623</v>
          </cell>
          <cell r="AU248">
            <v>23141616604.5242</v>
          </cell>
          <cell r="AV248">
            <v>27453902261.4629</v>
          </cell>
          <cell r="AW248">
            <v>31183885241.4396</v>
          </cell>
          <cell r="AX248">
            <v>32272186694.8043</v>
          </cell>
          <cell r="AY248">
            <v>34376664600.5898</v>
          </cell>
          <cell r="AZ248">
            <v>38915353866.757</v>
          </cell>
          <cell r="BA248">
            <v>44859439902.2191</v>
          </cell>
          <cell r="BB248">
            <v>43455740497.3061</v>
          </cell>
          <cell r="BC248">
            <v>46206091937.9628</v>
          </cell>
          <cell r="BD248">
            <v>48123325825.0739</v>
          </cell>
          <cell r="BE248">
            <v>47311401812.6733</v>
          </cell>
          <cell r="BF248">
            <v>48685446413.953</v>
          </cell>
          <cell r="BG248">
            <v>50271812920.612</v>
          </cell>
          <cell r="BH248">
            <v>45779494041.9295</v>
          </cell>
          <cell r="BI248">
            <v>44360072680.4476</v>
          </cell>
          <cell r="BJ248">
            <v>42163530590.9462</v>
          </cell>
          <cell r="BK248">
            <v>42686580020.8322</v>
          </cell>
          <cell r="BL248">
            <v>41905540184.424</v>
          </cell>
          <cell r="BM248">
            <v>42491816475.7118</v>
          </cell>
          <cell r="BN248">
            <v>46812290143.344</v>
          </cell>
          <cell r="BO248">
            <v>44579761022.8993</v>
          </cell>
        </row>
        <row r="249">
          <cell r="B249" t="str">
            <v>TUR</v>
          </cell>
          <cell r="C249" t="str">
            <v>GDP (current US$)</v>
          </cell>
          <cell r="D249" t="str">
            <v>NY.GDP.MKTP.CD</v>
          </cell>
          <cell r="E249">
            <v>7566666666.66667</v>
          </cell>
          <cell r="F249">
            <v>7988888888.88889</v>
          </cell>
          <cell r="G249">
            <v>8922222222.22222</v>
          </cell>
          <cell r="H249">
            <v>10355555555.5556</v>
          </cell>
          <cell r="I249">
            <v>11177777777.7778</v>
          </cell>
          <cell r="J249">
            <v>11966666666.6667</v>
          </cell>
          <cell r="K249">
            <v>14100000000</v>
          </cell>
          <cell r="L249">
            <v>15644444444.4444</v>
          </cell>
          <cell r="M249">
            <v>17500000000</v>
          </cell>
          <cell r="N249">
            <v>19466666666.6667</v>
          </cell>
          <cell r="O249">
            <v>17863636363.6364</v>
          </cell>
          <cell r="P249">
            <v>16166666666.6667</v>
          </cell>
          <cell r="Q249">
            <v>20650000000</v>
          </cell>
          <cell r="R249">
            <v>26000000000</v>
          </cell>
          <cell r="S249">
            <v>35414285714.2857</v>
          </cell>
          <cell r="T249">
            <v>46042857142.8571</v>
          </cell>
          <cell r="U249">
            <v>51450000000</v>
          </cell>
          <cell r="V249">
            <v>58683333333.3333</v>
          </cell>
          <cell r="W249">
            <v>65912500000</v>
          </cell>
          <cell r="X249">
            <v>89616129032.2581</v>
          </cell>
          <cell r="Y249">
            <v>68823684210.5263</v>
          </cell>
          <cell r="Z249">
            <v>71180180180.1802</v>
          </cell>
          <cell r="AA249">
            <v>64369325153.3742</v>
          </cell>
          <cell r="AB249">
            <v>61803555555.5556</v>
          </cell>
          <cell r="AC249">
            <v>59937602179.8365</v>
          </cell>
          <cell r="AD249">
            <v>67232758620.6897</v>
          </cell>
          <cell r="AE249">
            <v>75673037037.037</v>
          </cell>
          <cell r="AF249">
            <v>87190081680.28</v>
          </cell>
          <cell r="AG249">
            <v>90875175808.7201</v>
          </cell>
          <cell r="AH249">
            <v>107127191328.935</v>
          </cell>
          <cell r="AI249">
            <v>150655500191.644</v>
          </cell>
          <cell r="AJ249">
            <v>151034731543.624</v>
          </cell>
          <cell r="AK249">
            <v>159104772991.851</v>
          </cell>
          <cell r="AL249">
            <v>180415757851.616</v>
          </cell>
          <cell r="AM249">
            <v>130650447499.071</v>
          </cell>
          <cell r="AN249">
            <v>169319579016.25</v>
          </cell>
          <cell r="AO249">
            <v>181464408820.097</v>
          </cell>
          <cell r="AP249">
            <v>189878399894.643</v>
          </cell>
          <cell r="AQ249">
            <v>275941990764.18</v>
          </cell>
          <cell r="AR249">
            <v>256395932738.435</v>
          </cell>
          <cell r="AS249">
            <v>274294623164.043</v>
          </cell>
          <cell r="AT249">
            <v>201753123806.695</v>
          </cell>
          <cell r="AU249">
            <v>240249071871.106</v>
          </cell>
          <cell r="AV249">
            <v>314595572145.767</v>
          </cell>
          <cell r="AW249">
            <v>408865430220.331</v>
          </cell>
          <cell r="AX249">
            <v>506314717661.655</v>
          </cell>
          <cell r="AY249">
            <v>557076157773.479</v>
          </cell>
          <cell r="AZ249">
            <v>681321124295.914</v>
          </cell>
          <cell r="BA249">
            <v>770449132861.373</v>
          </cell>
          <cell r="BB249">
            <v>649289324627.732</v>
          </cell>
          <cell r="BC249">
            <v>776967266305.53</v>
          </cell>
          <cell r="BD249">
            <v>838785289694.35</v>
          </cell>
          <cell r="BE249">
            <v>880555885492.269</v>
          </cell>
          <cell r="BF249">
            <v>957799120008.32</v>
          </cell>
          <cell r="BG249">
            <v>938934609296.966</v>
          </cell>
          <cell r="BH249">
            <v>864313810469.009</v>
          </cell>
          <cell r="BI249">
            <v>869682881593.041</v>
          </cell>
          <cell r="BJ249">
            <v>858988492853.742</v>
          </cell>
          <cell r="BK249">
            <v>778972199727.859</v>
          </cell>
          <cell r="BL249">
            <v>761005946788.221</v>
          </cell>
          <cell r="BM249">
            <v>720338498174.744</v>
          </cell>
          <cell r="BN249">
            <v>819865253669.661</v>
          </cell>
          <cell r="BO249">
            <v>907118435952.688</v>
          </cell>
        </row>
        <row r="250">
          <cell r="B250" t="str">
            <v>TUV</v>
          </cell>
          <cell r="C250" t="str">
            <v>GDP (current US$)</v>
          </cell>
          <cell r="D250" t="str">
            <v>NY.GDP.MKTP.CD</v>
          </cell>
        </row>
        <row r="250">
          <cell r="O250">
            <v>2585955.87411804</v>
          </cell>
          <cell r="P250">
            <v>2716989.58449994</v>
          </cell>
          <cell r="Q250">
            <v>2968457.94392523</v>
          </cell>
          <cell r="R250">
            <v>3411915.43882127</v>
          </cell>
          <cell r="S250">
            <v>4122328.66617539</v>
          </cell>
          <cell r="T250">
            <v>4014748.0540762</v>
          </cell>
          <cell r="U250">
            <v>3919072.22992563</v>
          </cell>
          <cell r="V250">
            <v>3669419.59164946</v>
          </cell>
          <cell r="W250">
            <v>3798781.86329799</v>
          </cell>
          <cell r="X250">
            <v>4065659.43428377</v>
          </cell>
          <cell r="Y250">
            <v>4206128.13370474</v>
          </cell>
          <cell r="Z250">
            <v>4773017.53163822</v>
          </cell>
          <cell r="AA250">
            <v>4118945.16164625</v>
          </cell>
          <cell r="AB250">
            <v>4152550.30416472</v>
          </cell>
          <cell r="AC250">
            <v>4481977.90255389</v>
          </cell>
          <cell r="AD250">
            <v>3862851.88310194</v>
          </cell>
          <cell r="AE250">
            <v>4574706.2115277</v>
          </cell>
          <cell r="AF250">
            <v>5020513.49920593</v>
          </cell>
          <cell r="AG250">
            <v>7011059.37136204</v>
          </cell>
          <cell r="AH250">
            <v>8454523.24729257</v>
          </cell>
          <cell r="AI250">
            <v>9542900.90136505</v>
          </cell>
          <cell r="AJ250">
            <v>10127313.9132358</v>
          </cell>
          <cell r="AK250">
            <v>10535028.1423687</v>
          </cell>
          <cell r="AL250">
            <v>10414399.9564792</v>
          </cell>
          <cell r="AM250">
            <v>11772610.6579341</v>
          </cell>
          <cell r="AN250">
            <v>11922614.1984666</v>
          </cell>
          <cell r="AO250">
            <v>13338597.3300737</v>
          </cell>
          <cell r="AP250">
            <v>13734210.096632</v>
          </cell>
          <cell r="AQ250">
            <v>13795146.2092638</v>
          </cell>
          <cell r="AR250">
            <v>14800503.2582747</v>
          </cell>
          <cell r="AS250">
            <v>15073975.5349377</v>
          </cell>
          <cell r="AT250">
            <v>13964732.327114</v>
          </cell>
          <cell r="AU250">
            <v>16842672.5952874</v>
          </cell>
          <cell r="AV250">
            <v>19456338.0318228</v>
          </cell>
          <cell r="AW250">
            <v>22798274.9795551</v>
          </cell>
          <cell r="AX250">
            <v>22909979.8163078</v>
          </cell>
          <cell r="AY250">
            <v>24096875.4635825</v>
          </cell>
          <cell r="AZ250">
            <v>28450168.692765</v>
          </cell>
          <cell r="BA250">
            <v>31874434.857882</v>
          </cell>
          <cell r="BB250">
            <v>28076983.9703819</v>
          </cell>
          <cell r="BC250">
            <v>32105408.4771121</v>
          </cell>
          <cell r="BD250">
            <v>39196957.4908996</v>
          </cell>
          <cell r="BE250">
            <v>39345579.4723758</v>
          </cell>
          <cell r="BF250">
            <v>38615890.6320745</v>
          </cell>
          <cell r="BG250">
            <v>38760982.6540096</v>
          </cell>
          <cell r="BH250">
            <v>36811936.0824587</v>
          </cell>
          <cell r="BI250">
            <v>41629064.2232388</v>
          </cell>
          <cell r="BJ250">
            <v>45276595.3533146</v>
          </cell>
          <cell r="BK250">
            <v>48015259.8751356</v>
          </cell>
          <cell r="BL250">
            <v>54123198.5662913</v>
          </cell>
          <cell r="BM250">
            <v>51746594.3148543</v>
          </cell>
          <cell r="BN250">
            <v>60196405.7138393</v>
          </cell>
          <cell r="BO250">
            <v>59065982.0873657</v>
          </cell>
        </row>
        <row r="251">
          <cell r="B251" t="str">
            <v>TZA</v>
          </cell>
          <cell r="C251" t="str">
            <v>GDP (current US$)</v>
          </cell>
          <cell r="D251" t="str">
            <v>NY.GDP.MKTP.CD</v>
          </cell>
          <cell r="E251">
            <v>2651729807.37427</v>
          </cell>
          <cell r="F251">
            <v>2826179031.25387</v>
          </cell>
          <cell r="G251">
            <v>3101589992.64115</v>
          </cell>
          <cell r="H251">
            <v>3456579293.40607</v>
          </cell>
          <cell r="I251">
            <v>3748840925.1052</v>
          </cell>
          <cell r="J251">
            <v>3817226546.2053</v>
          </cell>
          <cell r="K251">
            <v>4377998825.13138</v>
          </cell>
          <cell r="L251">
            <v>4565132047.47307</v>
          </cell>
          <cell r="M251">
            <v>4895251824.04997</v>
          </cell>
          <cell r="N251">
            <v>5142066811.49029</v>
          </cell>
          <cell r="O251">
            <v>2851419386.0534</v>
          </cell>
          <cell r="P251">
            <v>3050673517.28484</v>
          </cell>
          <cell r="Q251">
            <v>3472787266.042</v>
          </cell>
          <cell r="R251">
            <v>4144104535.44374</v>
          </cell>
          <cell r="S251">
            <v>4977337978.40977</v>
          </cell>
          <cell r="T251">
            <v>5729917839.51014</v>
          </cell>
          <cell r="U251">
            <v>6472511987.88216</v>
          </cell>
          <cell r="V251">
            <v>7732598995.08445</v>
          </cell>
          <cell r="W251">
            <v>9261675709.83766</v>
          </cell>
          <cell r="X251">
            <v>9804637490.87207</v>
          </cell>
          <cell r="Y251">
            <v>11409228086.7572</v>
          </cell>
          <cell r="Z251">
            <v>13161540377.6011</v>
          </cell>
          <cell r="AA251">
            <v>13927383239.7794</v>
          </cell>
          <cell r="AB251">
            <v>14049883808.986</v>
          </cell>
          <cell r="AC251">
            <v>12906635133.1525</v>
          </cell>
          <cell r="AD251">
            <v>15328295175.4106</v>
          </cell>
          <cell r="AE251">
            <v>10840864521.2455</v>
          </cell>
          <cell r="AF251">
            <v>7824193222.11549</v>
          </cell>
          <cell r="AG251">
            <v>7406614407.45885</v>
          </cell>
          <cell r="AH251">
            <v>6418799006.80105</v>
          </cell>
          <cell r="AI251">
            <v>6184384225.02594</v>
          </cell>
          <cell r="AJ251">
            <v>7197768158.58347</v>
          </cell>
          <cell r="AK251">
            <v>6681997469.31292</v>
          </cell>
          <cell r="AL251">
            <v>6182872707.82523</v>
          </cell>
          <cell r="AM251">
            <v>6550480483.9385</v>
          </cell>
          <cell r="AN251">
            <v>7631431840.49992</v>
          </cell>
          <cell r="AO251">
            <v>9433528150.36609</v>
          </cell>
          <cell r="AP251">
            <v>11158197941.9152</v>
          </cell>
          <cell r="AQ251">
            <v>12172790056.3733</v>
          </cell>
          <cell r="AR251">
            <v>12704334195.8151</v>
          </cell>
          <cell r="AS251">
            <v>13371767081.7428</v>
          </cell>
          <cell r="AT251">
            <v>13563990022.3641</v>
          </cell>
          <cell r="AU251">
            <v>14129651895.6911</v>
          </cell>
          <cell r="AV251">
            <v>15211487708.7684</v>
          </cell>
          <cell r="AW251">
            <v>16673062473.3981</v>
          </cell>
          <cell r="AX251">
            <v>18395383647.4975</v>
          </cell>
          <cell r="AY251">
            <v>18619859795.2852</v>
          </cell>
          <cell r="AZ251">
            <v>21860434823.4808</v>
          </cell>
          <cell r="BA251">
            <v>27947821397.9272</v>
          </cell>
          <cell r="BB251">
            <v>29400573553.6075</v>
          </cell>
          <cell r="BC251">
            <v>32012892919.37</v>
          </cell>
          <cell r="BD251">
            <v>34657140096.4836</v>
          </cell>
          <cell r="BE251">
            <v>39650394362.9287</v>
          </cell>
          <cell r="BF251">
            <v>45648857242.315</v>
          </cell>
          <cell r="BG251">
            <v>49986726460.6805</v>
          </cell>
          <cell r="BH251">
            <v>47413919817.124</v>
          </cell>
          <cell r="BI251">
            <v>49774409374.4538</v>
          </cell>
          <cell r="BJ251">
            <v>53274884532.7886</v>
          </cell>
          <cell r="BK251">
            <v>57003712892.0858</v>
          </cell>
          <cell r="BL251">
            <v>61026731925.9213</v>
          </cell>
          <cell r="BM251">
            <v>66068737786.0639</v>
          </cell>
          <cell r="BN251">
            <v>70655628147.8986</v>
          </cell>
          <cell r="BO251">
            <v>75769974505.0106</v>
          </cell>
        </row>
        <row r="252">
          <cell r="B252" t="str">
            <v>UGA</v>
          </cell>
          <cell r="C252" t="str">
            <v>GDP (current US$)</v>
          </cell>
          <cell r="D252" t="str">
            <v>NY.GDP.MKTP.CD</v>
          </cell>
          <cell r="E252">
            <v>423008385.744235</v>
          </cell>
          <cell r="F252">
            <v>441524109.014675</v>
          </cell>
          <cell r="G252">
            <v>449012578.616352</v>
          </cell>
          <cell r="H252">
            <v>516147798.742138</v>
          </cell>
          <cell r="I252">
            <v>589056603.773585</v>
          </cell>
          <cell r="J252">
            <v>884502309.953801</v>
          </cell>
          <cell r="K252">
            <v>925381492.370153</v>
          </cell>
          <cell r="L252">
            <v>967240655.186896</v>
          </cell>
          <cell r="M252">
            <v>1037379252.41495</v>
          </cell>
          <cell r="N252">
            <v>1168556628.86742</v>
          </cell>
          <cell r="O252">
            <v>1259554808.90382</v>
          </cell>
          <cell r="P252">
            <v>1417191656.16688</v>
          </cell>
          <cell r="Q252">
            <v>1490970180.59639</v>
          </cell>
          <cell r="R252">
            <v>1701829789.02127</v>
          </cell>
          <cell r="S252">
            <v>2098944967.20844</v>
          </cell>
          <cell r="T252">
            <v>2359555555.55556</v>
          </cell>
          <cell r="U252">
            <v>2447300000</v>
          </cell>
          <cell r="V252">
            <v>2936470588.23529</v>
          </cell>
          <cell r="W252">
            <v>2420260869.56522</v>
          </cell>
          <cell r="X252">
            <v>2139025000</v>
          </cell>
          <cell r="Y252">
            <v>1244610000</v>
          </cell>
          <cell r="Z252">
            <v>1337300000</v>
          </cell>
          <cell r="AA252">
            <v>2177500000</v>
          </cell>
          <cell r="AB252">
            <v>2240333333.33333</v>
          </cell>
          <cell r="AC252">
            <v>3615647477.05434</v>
          </cell>
          <cell r="AD252">
            <v>3519695443.52516</v>
          </cell>
          <cell r="AE252">
            <v>3923244049.95796</v>
          </cell>
          <cell r="AF252">
            <v>6269522042.11556</v>
          </cell>
          <cell r="AG252">
            <v>6508931651.66667</v>
          </cell>
          <cell r="AH252">
            <v>5276480799.33868</v>
          </cell>
          <cell r="AI252">
            <v>4304399310.30967</v>
          </cell>
          <cell r="AJ252">
            <v>3321729159.62277</v>
          </cell>
          <cell r="AK252">
            <v>2857457761.90922</v>
          </cell>
          <cell r="AL252">
            <v>3220439044.18949</v>
          </cell>
          <cell r="AM252">
            <v>3990430446.71216</v>
          </cell>
          <cell r="AN252">
            <v>5755818842.49246</v>
          </cell>
          <cell r="AO252">
            <v>6044585326.938</v>
          </cell>
          <cell r="AP252">
            <v>6269333313.17108</v>
          </cell>
          <cell r="AQ252">
            <v>6584815846.52754</v>
          </cell>
          <cell r="AR252">
            <v>5998563257.94659</v>
          </cell>
          <cell r="AS252">
            <v>6193246837.09687</v>
          </cell>
          <cell r="AT252">
            <v>5840503868.51573</v>
          </cell>
          <cell r="AU252">
            <v>6178563591.12051</v>
          </cell>
          <cell r="AV252">
            <v>6606884275.23087</v>
          </cell>
          <cell r="AW252">
            <v>7939487547.77384</v>
          </cell>
          <cell r="AX252">
            <v>9239221763.05793</v>
          </cell>
          <cell r="AY252">
            <v>9977647682.96954</v>
          </cell>
          <cell r="AZ252">
            <v>11902564494.8833</v>
          </cell>
          <cell r="BA252">
            <v>14440404132.2047</v>
          </cell>
          <cell r="BB252">
            <v>25127805566.6584</v>
          </cell>
          <cell r="BC252">
            <v>26673441430.7857</v>
          </cell>
          <cell r="BD252">
            <v>27871725241.4723</v>
          </cell>
          <cell r="BE252">
            <v>27305915910.7877</v>
          </cell>
          <cell r="BF252">
            <v>28915786516.6123</v>
          </cell>
          <cell r="BG252">
            <v>32612397257.4458</v>
          </cell>
          <cell r="BH252">
            <v>32387183730.1002</v>
          </cell>
          <cell r="BI252">
            <v>29203988696.2626</v>
          </cell>
          <cell r="BJ252">
            <v>30744473841.424</v>
          </cell>
          <cell r="BK252">
            <v>32927025619.6795</v>
          </cell>
          <cell r="BL252">
            <v>35348155095.4215</v>
          </cell>
          <cell r="BM252">
            <v>37600368239.8824</v>
          </cell>
          <cell r="BN252">
            <v>40529788744.0595</v>
          </cell>
          <cell r="BO252">
            <v>45565333216.4142</v>
          </cell>
        </row>
        <row r="253">
          <cell r="B253" t="str">
            <v>UKR</v>
          </cell>
          <cell r="C253" t="str">
            <v>GDP (current US$)</v>
          </cell>
          <cell r="D253" t="str">
            <v>NY.GDP.MKTP.CD</v>
          </cell>
        </row>
        <row r="253">
          <cell r="AF253">
            <v>64904761904.7619</v>
          </cell>
          <cell r="AG253">
            <v>74842105263.1579</v>
          </cell>
          <cell r="AH253">
            <v>80731578947.3684</v>
          </cell>
          <cell r="AI253">
            <v>79523809523.8095</v>
          </cell>
          <cell r="AJ253">
            <v>76666666666.6667</v>
          </cell>
          <cell r="AK253">
            <v>73906020558.0029</v>
          </cell>
          <cell r="AL253">
            <v>65648189143.7174</v>
          </cell>
          <cell r="AM253">
            <v>52549580264.8064</v>
          </cell>
          <cell r="AN253">
            <v>48213856468.5718</v>
          </cell>
          <cell r="AO253">
            <v>44558831005.0621</v>
          </cell>
          <cell r="AP253">
            <v>50151531591.7317</v>
          </cell>
          <cell r="AQ253">
            <v>41882523345.1804</v>
          </cell>
          <cell r="AR253">
            <v>31580639553.8298</v>
          </cell>
          <cell r="AS253">
            <v>32375083934.8241</v>
          </cell>
          <cell r="AT253">
            <v>39309580983.2282</v>
          </cell>
          <cell r="AU253">
            <v>43956163612.0433</v>
          </cell>
          <cell r="AV253">
            <v>52010355753.0461</v>
          </cell>
          <cell r="AW253">
            <v>67220154164.3166</v>
          </cell>
          <cell r="AX253">
            <v>89238865118.5263</v>
          </cell>
          <cell r="AY253">
            <v>111884752475.248</v>
          </cell>
          <cell r="AZ253">
            <v>148733861386.139</v>
          </cell>
          <cell r="BA253">
            <v>188110390659.515</v>
          </cell>
          <cell r="BB253">
            <v>121552153444.124</v>
          </cell>
          <cell r="BC253">
            <v>141209170427.233</v>
          </cell>
          <cell r="BD253">
            <v>169333835201.554</v>
          </cell>
          <cell r="BE253">
            <v>182591753827.949</v>
          </cell>
          <cell r="BF253">
            <v>190498811460.028</v>
          </cell>
          <cell r="BG253">
            <v>133503871861.723</v>
          </cell>
          <cell r="BH253">
            <v>91030967789.0717</v>
          </cell>
          <cell r="BI253">
            <v>93355869403.9223</v>
          </cell>
          <cell r="BJ253">
            <v>112090505081.739</v>
          </cell>
          <cell r="BK253">
            <v>130891088293.55</v>
          </cell>
          <cell r="BL253">
            <v>153883047509.577</v>
          </cell>
          <cell r="BM253">
            <v>156617722013.342</v>
          </cell>
          <cell r="BN253">
            <v>199765859570.935</v>
          </cell>
          <cell r="BO253">
            <v>161989520721.19</v>
          </cell>
        </row>
        <row r="254">
          <cell r="B254" t="str">
            <v>UMC</v>
          </cell>
          <cell r="C254" t="str">
            <v>GDP (current US$)</v>
          </cell>
          <cell r="D254" t="str">
            <v>NY.GDP.MKTP.CD</v>
          </cell>
          <cell r="E254">
            <v>180053390475.167</v>
          </cell>
          <cell r="F254">
            <v>168982532613.973</v>
          </cell>
          <cell r="G254">
            <v>170141004179.808</v>
          </cell>
          <cell r="H254">
            <v>186589422459.185</v>
          </cell>
          <cell r="I254">
            <v>215160053105.506</v>
          </cell>
          <cell r="J254">
            <v>242320370361.351</v>
          </cell>
          <cell r="K254">
            <v>265398370224.872</v>
          </cell>
          <cell r="L254">
            <v>272392719518.191</v>
          </cell>
          <cell r="M254">
            <v>286844024984.087</v>
          </cell>
          <cell r="N254">
            <v>320851329731.323</v>
          </cell>
          <cell r="O254">
            <v>354005532449.168</v>
          </cell>
          <cell r="P254">
            <v>382501022432.959</v>
          </cell>
          <cell r="Q254">
            <v>441122194935.682</v>
          </cell>
          <cell r="R254">
            <v>563118008255.712</v>
          </cell>
          <cell r="S254">
            <v>714216549854.434</v>
          </cell>
          <cell r="T254">
            <v>818138330849.215</v>
          </cell>
          <cell r="U254">
            <v>878819658267.773</v>
          </cell>
          <cell r="V254">
            <v>984679233024.427</v>
          </cell>
          <cell r="W254">
            <v>1041943786492.52</v>
          </cell>
          <cell r="X254">
            <v>1280490232712.9</v>
          </cell>
          <cell r="Y254">
            <v>1539974154699.53</v>
          </cell>
          <cell r="Z254">
            <v>1661836364291.45</v>
          </cell>
          <cell r="AA254">
            <v>1593842541821.09</v>
          </cell>
          <cell r="AB254">
            <v>1644700879324.24</v>
          </cell>
          <cell r="AC254">
            <v>1749282912779.57</v>
          </cell>
          <cell r="AD254">
            <v>1784089666540.53</v>
          </cell>
          <cell r="AE254">
            <v>1778540224527.55</v>
          </cell>
          <cell r="AF254">
            <v>1763317594048.97</v>
          </cell>
          <cell r="AG254">
            <v>1899577323156.49</v>
          </cell>
          <cell r="AH254">
            <v>2009481110611.37</v>
          </cell>
          <cell r="AI254">
            <v>2334186272700.93</v>
          </cell>
          <cell r="AJ254">
            <v>2258542206521.13</v>
          </cell>
          <cell r="AK254">
            <v>2440011207573.5</v>
          </cell>
          <cell r="AL254">
            <v>2768805973479.55</v>
          </cell>
          <cell r="AM254">
            <v>3116052898486.72</v>
          </cell>
          <cell r="AN254">
            <v>3534597890931.42</v>
          </cell>
          <cell r="AO254">
            <v>3909355749304.3</v>
          </cell>
          <cell r="AP254">
            <v>4161876973657.95</v>
          </cell>
          <cell r="AQ254">
            <v>4108607605299.47</v>
          </cell>
          <cell r="AR254">
            <v>3999785080973.85</v>
          </cell>
          <cell r="AS254">
            <v>4372322368009.91</v>
          </cell>
          <cell r="AT254">
            <v>4374275436517.74</v>
          </cell>
          <cell r="AU254">
            <v>4406150082412.21</v>
          </cell>
          <cell r="AV254">
            <v>4912292057325.6</v>
          </cell>
          <cell r="AW254">
            <v>5795163605374.28</v>
          </cell>
          <cell r="AX254">
            <v>6887893992464.03</v>
          </cell>
          <cell r="AY254">
            <v>8120870119143.41</v>
          </cell>
          <cell r="AZ254">
            <v>9979459027920.7</v>
          </cell>
          <cell r="BA254">
            <v>12067662380054.4</v>
          </cell>
          <cell r="BB254">
            <v>11970996675669</v>
          </cell>
          <cell r="BC254">
            <v>14630255984971</v>
          </cell>
          <cell r="BD254">
            <v>17496066354586.1</v>
          </cell>
          <cell r="BE254">
            <v>18674953139164.7</v>
          </cell>
          <cell r="BF254">
            <v>19833760666069.5</v>
          </cell>
          <cell r="BG254">
            <v>20590348415303.8</v>
          </cell>
          <cell r="BH254">
            <v>19827996310186</v>
          </cell>
          <cell r="BI254">
            <v>19905034053844</v>
          </cell>
          <cell r="BJ254">
            <v>21837271216675.9</v>
          </cell>
          <cell r="BK254">
            <v>23304307154243.2</v>
          </cell>
          <cell r="BL254">
            <v>23700366929893.4</v>
          </cell>
          <cell r="BM254">
            <v>22969949394569.8</v>
          </cell>
          <cell r="BN254">
            <v>27373038582479.3</v>
          </cell>
          <cell r="BO254">
            <v>28567593041349.3</v>
          </cell>
        </row>
        <row r="255">
          <cell r="B255" t="str">
            <v>URY</v>
          </cell>
          <cell r="C255" t="str">
            <v>GDP (current US$)</v>
          </cell>
          <cell r="D255" t="str">
            <v>NY.GDP.MKTP.CD</v>
          </cell>
          <cell r="E255">
            <v>1208333333.33333</v>
          </cell>
          <cell r="F255">
            <v>1600000000</v>
          </cell>
          <cell r="G255">
            <v>1763636363.63636</v>
          </cell>
          <cell r="H255">
            <v>1553333333.33333</v>
          </cell>
          <cell r="I255">
            <v>1970588235.29412</v>
          </cell>
          <cell r="J255">
            <v>1893103448.27586</v>
          </cell>
          <cell r="K255">
            <v>1805555555.55556</v>
          </cell>
          <cell r="L255">
            <v>1597142857.14286</v>
          </cell>
          <cell r="M255">
            <v>1592672413.7931</v>
          </cell>
          <cell r="N255">
            <v>2004435483.87097</v>
          </cell>
          <cell r="O255">
            <v>2137096774.19355</v>
          </cell>
          <cell r="P255">
            <v>2807258064.51613</v>
          </cell>
          <cell r="Q255">
            <v>2188700564.97175</v>
          </cell>
          <cell r="R255">
            <v>3964994165.69428</v>
          </cell>
          <cell r="S255">
            <v>4091438979.96357</v>
          </cell>
          <cell r="T255">
            <v>3538014311.27012</v>
          </cell>
          <cell r="U255">
            <v>3667716535.43307</v>
          </cell>
          <cell r="V255">
            <v>4114374865.50463</v>
          </cell>
          <cell r="W255">
            <v>4910526315.78947</v>
          </cell>
          <cell r="X255">
            <v>7181487624.39398</v>
          </cell>
          <cell r="Y255">
            <v>10162460046.2912</v>
          </cell>
          <cell r="Z255">
            <v>11048642638.7473</v>
          </cell>
          <cell r="AA255">
            <v>9179000938.42489</v>
          </cell>
          <cell r="AB255">
            <v>5102251570.86339</v>
          </cell>
          <cell r="AC255">
            <v>4850267475.3547</v>
          </cell>
          <cell r="AD255">
            <v>4732017873.38369</v>
          </cell>
          <cell r="AE255">
            <v>5880112788.40947</v>
          </cell>
          <cell r="AF255">
            <v>7367494080.40014</v>
          </cell>
          <cell r="AG255">
            <v>8213538368.84635</v>
          </cell>
          <cell r="AH255">
            <v>8438951476.06644</v>
          </cell>
          <cell r="AI255">
            <v>9298807850.29979</v>
          </cell>
          <cell r="AJ255">
            <v>11206176650.9075</v>
          </cell>
          <cell r="AK255">
            <v>12878148790.7348</v>
          </cell>
          <cell r="AL255">
            <v>15002136971.1745</v>
          </cell>
          <cell r="AM255">
            <v>17474588895.8918</v>
          </cell>
          <cell r="AN255">
            <v>19297663096.5506</v>
          </cell>
          <cell r="AO255">
            <v>20515458113.5857</v>
          </cell>
          <cell r="AP255">
            <v>23969739233.8966</v>
          </cell>
          <cell r="AQ255">
            <v>25385886977.5228</v>
          </cell>
          <cell r="AR255">
            <v>23983945190.6202</v>
          </cell>
          <cell r="AS255">
            <v>22823270892.1094</v>
          </cell>
          <cell r="AT255">
            <v>20898761742.2386</v>
          </cell>
          <cell r="AU255">
            <v>13606515722.5864</v>
          </cell>
          <cell r="AV255">
            <v>12045638351.8507</v>
          </cell>
          <cell r="AW255">
            <v>13686329890.1191</v>
          </cell>
          <cell r="AX255">
            <v>17362857683.8545</v>
          </cell>
          <cell r="AY255">
            <v>19741420739.8901</v>
          </cell>
          <cell r="AZ255">
            <v>23797773024.3992</v>
          </cell>
          <cell r="BA255">
            <v>31119602538.8322</v>
          </cell>
          <cell r="BB255">
            <v>32708319077.5179</v>
          </cell>
          <cell r="BC255">
            <v>41950361211.9581</v>
          </cell>
          <cell r="BD255">
            <v>50342406067.0777</v>
          </cell>
          <cell r="BE255">
            <v>54232266358.7811</v>
          </cell>
          <cell r="BF255">
            <v>61337621933.7857</v>
          </cell>
          <cell r="BG255">
            <v>61496186973.902</v>
          </cell>
          <cell r="BH255">
            <v>57680327998.6689</v>
          </cell>
          <cell r="BI255">
            <v>57480788380.312</v>
          </cell>
          <cell r="BJ255">
            <v>65006047680.3225</v>
          </cell>
          <cell r="BK255">
            <v>65344408987.1965</v>
          </cell>
          <cell r="BL255">
            <v>62222387928.9932</v>
          </cell>
          <cell r="BM255">
            <v>53668636567.8667</v>
          </cell>
          <cell r="BN255">
            <v>60760798595.5436</v>
          </cell>
          <cell r="BO255">
            <v>70164683290.3776</v>
          </cell>
        </row>
        <row r="256">
          <cell r="B256" t="str">
            <v>USA</v>
          </cell>
          <cell r="C256" t="str">
            <v>GDP (current US$)</v>
          </cell>
          <cell r="D256" t="str">
            <v>NY.GDP.MKTP.CD</v>
          </cell>
          <cell r="E256">
            <v>541988586206.897</v>
          </cell>
          <cell r="F256">
            <v>561940310344.828</v>
          </cell>
          <cell r="G256">
            <v>603639413793.103</v>
          </cell>
          <cell r="H256">
            <v>637058551724.138</v>
          </cell>
          <cell r="I256">
            <v>684144620689.655</v>
          </cell>
          <cell r="J256">
            <v>741904862068.965</v>
          </cell>
          <cell r="K256">
            <v>813032758620.69</v>
          </cell>
          <cell r="L256">
            <v>859620034482.759</v>
          </cell>
          <cell r="M256">
            <v>940225000000</v>
          </cell>
          <cell r="N256">
            <v>1017438172413.79</v>
          </cell>
          <cell r="O256">
            <v>1073303000000</v>
          </cell>
          <cell r="P256">
            <v>1164850000000</v>
          </cell>
          <cell r="Q256">
            <v>1279110000000</v>
          </cell>
          <cell r="R256">
            <v>1425376000000</v>
          </cell>
          <cell r="S256">
            <v>1545243000000</v>
          </cell>
          <cell r="T256">
            <v>1684904000000</v>
          </cell>
          <cell r="U256">
            <v>1873412000000</v>
          </cell>
          <cell r="V256">
            <v>2081826000000</v>
          </cell>
          <cell r="W256">
            <v>2351599000000</v>
          </cell>
          <cell r="X256">
            <v>2627333000000</v>
          </cell>
          <cell r="Y256">
            <v>2857307000000</v>
          </cell>
          <cell r="Z256">
            <v>3207041000000</v>
          </cell>
          <cell r="AA256">
            <v>3343789000000</v>
          </cell>
          <cell r="AB256">
            <v>3634038000000</v>
          </cell>
          <cell r="AC256">
            <v>4037613000000</v>
          </cell>
          <cell r="AD256">
            <v>4338979000000</v>
          </cell>
          <cell r="AE256">
            <v>4579631000000</v>
          </cell>
          <cell r="AF256">
            <v>4855215000000</v>
          </cell>
          <cell r="AG256">
            <v>5236438000000</v>
          </cell>
          <cell r="AH256">
            <v>5641580000000</v>
          </cell>
          <cell r="AI256">
            <v>5963144000000</v>
          </cell>
          <cell r="AJ256">
            <v>6158129000000</v>
          </cell>
          <cell r="AK256">
            <v>6520327000000</v>
          </cell>
          <cell r="AL256">
            <v>6858559000000</v>
          </cell>
          <cell r="AM256">
            <v>7287236000000</v>
          </cell>
          <cell r="AN256">
            <v>7639749000000</v>
          </cell>
          <cell r="AO256">
            <v>8073122000000</v>
          </cell>
          <cell r="AP256">
            <v>8577552000000</v>
          </cell>
          <cell r="AQ256">
            <v>9062817000000</v>
          </cell>
          <cell r="AR256">
            <v>9631172000000</v>
          </cell>
          <cell r="AS256">
            <v>10250952000000</v>
          </cell>
          <cell r="AT256">
            <v>10581929000000</v>
          </cell>
          <cell r="AU256">
            <v>10929108000000</v>
          </cell>
          <cell r="AV256">
            <v>11456450000000</v>
          </cell>
          <cell r="AW256">
            <v>12217196000000</v>
          </cell>
          <cell r="AX256">
            <v>13039197000000</v>
          </cell>
          <cell r="AY256">
            <v>13815583000000</v>
          </cell>
          <cell r="AZ256">
            <v>14474228000000</v>
          </cell>
          <cell r="BA256">
            <v>14769862000000</v>
          </cell>
          <cell r="BB256">
            <v>14478067000000</v>
          </cell>
          <cell r="BC256">
            <v>15048971000000</v>
          </cell>
          <cell r="BD256">
            <v>15599732000000</v>
          </cell>
          <cell r="BE256">
            <v>16253970000000</v>
          </cell>
          <cell r="BF256">
            <v>16880683000000</v>
          </cell>
          <cell r="BG256">
            <v>17608138000000</v>
          </cell>
          <cell r="BH256">
            <v>18295019000000</v>
          </cell>
          <cell r="BI256">
            <v>18804913000000</v>
          </cell>
          <cell r="BJ256">
            <v>19612102000000</v>
          </cell>
          <cell r="BK256">
            <v>20656516000000</v>
          </cell>
          <cell r="BL256">
            <v>21521395000000</v>
          </cell>
          <cell r="BM256">
            <v>21322950000000</v>
          </cell>
          <cell r="BN256">
            <v>23594031000000</v>
          </cell>
          <cell r="BO256">
            <v>25744108000000</v>
          </cell>
        </row>
        <row r="257">
          <cell r="B257" t="str">
            <v>UZB</v>
          </cell>
          <cell r="C257" t="str">
            <v>GDP (current US$)</v>
          </cell>
          <cell r="D257" t="str">
            <v>NY.GDP.MKTP.CD</v>
          </cell>
        </row>
        <row r="257">
          <cell r="AF257">
            <v>14352105263.1579</v>
          </cell>
          <cell r="AG257">
            <v>18357500000</v>
          </cell>
          <cell r="AH257">
            <v>20465333333.3333</v>
          </cell>
          <cell r="AI257">
            <v>13362340337.8657</v>
          </cell>
          <cell r="AJ257">
            <v>13677622222.2222</v>
          </cell>
          <cell r="AK257">
            <v>12941297376.0933</v>
          </cell>
          <cell r="AL257">
            <v>13099013835.5111</v>
          </cell>
          <cell r="AM257">
            <v>12899156990.6156</v>
          </cell>
          <cell r="AN257">
            <v>13350468917.4115</v>
          </cell>
          <cell r="AO257">
            <v>13948892215.5689</v>
          </cell>
          <cell r="AP257">
            <v>14744603773.5849</v>
          </cell>
          <cell r="AQ257">
            <v>14988971210.8383</v>
          </cell>
          <cell r="AR257">
            <v>17078465982.0282</v>
          </cell>
          <cell r="AS257">
            <v>13760513969.314</v>
          </cell>
          <cell r="AT257">
            <v>11401421329.1974</v>
          </cell>
          <cell r="AU257">
            <v>9687788512.80184</v>
          </cell>
          <cell r="AV257">
            <v>10134453435.4603</v>
          </cell>
          <cell r="AW257">
            <v>12030023547.8807</v>
          </cell>
          <cell r="AX257">
            <v>14307509838.8053</v>
          </cell>
          <cell r="AY257">
            <v>17330833852.919</v>
          </cell>
          <cell r="AZ257">
            <v>22311393927.8817</v>
          </cell>
          <cell r="BA257">
            <v>29549438883.8338</v>
          </cell>
          <cell r="BB257">
            <v>33689223673.2577</v>
          </cell>
          <cell r="BC257">
            <v>49765676402.4495</v>
          </cell>
          <cell r="BD257">
            <v>60178909297.208</v>
          </cell>
          <cell r="BE257">
            <v>67517349212.0609</v>
          </cell>
          <cell r="BF257">
            <v>73180037914.9104</v>
          </cell>
          <cell r="BG257">
            <v>80845385809.4529</v>
          </cell>
          <cell r="BH257">
            <v>86196264755.3105</v>
          </cell>
          <cell r="BI257">
            <v>86138288644.171</v>
          </cell>
          <cell r="BJ257">
            <v>62081322740.0162</v>
          </cell>
          <cell r="BK257">
            <v>52870108214.6742</v>
          </cell>
          <cell r="BL257">
            <v>60283503705.3907</v>
          </cell>
          <cell r="BM257">
            <v>60224701296.7885</v>
          </cell>
          <cell r="BN257">
            <v>69600614987.3509</v>
          </cell>
          <cell r="BO257">
            <v>81140823252.4164</v>
          </cell>
        </row>
        <row r="258">
          <cell r="B258" t="str">
            <v>VCT</v>
          </cell>
          <cell r="C258" t="str">
            <v>GDP (current US$)</v>
          </cell>
          <cell r="D258" t="str">
            <v>NY.GDP.MKTP.CD</v>
          </cell>
          <cell r="E258">
            <v>13066634.0000817</v>
          </cell>
          <cell r="F258">
            <v>13999965.0000875</v>
          </cell>
          <cell r="G258">
            <v>14524963.6875908</v>
          </cell>
          <cell r="H258">
            <v>13708299.0625857</v>
          </cell>
          <cell r="I258">
            <v>14758296.4375922</v>
          </cell>
          <cell r="J258">
            <v>15108295.5625944</v>
          </cell>
          <cell r="K258">
            <v>16099959.7501006</v>
          </cell>
          <cell r="L258">
            <v>15835106.0327781</v>
          </cell>
          <cell r="M258">
            <v>15350000</v>
          </cell>
          <cell r="N258">
            <v>16650000</v>
          </cell>
          <cell r="O258">
            <v>18450000</v>
          </cell>
          <cell r="P258">
            <v>20051922.3261445</v>
          </cell>
          <cell r="Q258">
            <v>27585804.8653032</v>
          </cell>
          <cell r="R258">
            <v>30165081.0858817</v>
          </cell>
          <cell r="S258">
            <v>32923702.7281866</v>
          </cell>
          <cell r="T258">
            <v>33237225.9880652</v>
          </cell>
          <cell r="U258">
            <v>32792844.6829448</v>
          </cell>
          <cell r="V258">
            <v>49353161.8518519</v>
          </cell>
          <cell r="W258">
            <v>60844771.4814815</v>
          </cell>
          <cell r="X258">
            <v>71096359.6296296</v>
          </cell>
          <cell r="Y258">
            <v>82340339.6296296</v>
          </cell>
          <cell r="Z258">
            <v>102086539.259259</v>
          </cell>
          <cell r="AA258">
            <v>113759203.333333</v>
          </cell>
          <cell r="AB258">
            <v>122255349.62963</v>
          </cell>
          <cell r="AC258">
            <v>135024987.777778</v>
          </cell>
          <cell r="AD258">
            <v>145641705.185185</v>
          </cell>
          <cell r="AE258">
            <v>160846656.666667</v>
          </cell>
          <cell r="AF258">
            <v>175580647.407407</v>
          </cell>
          <cell r="AG258">
            <v>200726712.592593</v>
          </cell>
          <cell r="AH258">
            <v>214745002.222222</v>
          </cell>
          <cell r="AI258">
            <v>240366666.666667</v>
          </cell>
          <cell r="AJ258">
            <v>254829629.62963</v>
          </cell>
          <cell r="AK258">
            <v>277955555.555556</v>
          </cell>
          <cell r="AL258">
            <v>286307407.407407</v>
          </cell>
          <cell r="AM258">
            <v>289437037.037037</v>
          </cell>
          <cell r="AN258">
            <v>316007407.407407</v>
          </cell>
          <cell r="AO258">
            <v>331488888.888889</v>
          </cell>
          <cell r="AP258">
            <v>347770370.37037</v>
          </cell>
          <cell r="AQ258">
            <v>373618518.518519</v>
          </cell>
          <cell r="AR258">
            <v>390718518.518519</v>
          </cell>
          <cell r="AS258">
            <v>427946037.037037</v>
          </cell>
          <cell r="AT258">
            <v>462072333.333333</v>
          </cell>
          <cell r="AU258">
            <v>487763851.851852</v>
          </cell>
          <cell r="AV258">
            <v>509090888.888889</v>
          </cell>
          <cell r="AW258">
            <v>549900185.185185</v>
          </cell>
          <cell r="AX258">
            <v>579948925.925926</v>
          </cell>
          <cell r="AY258">
            <v>643501148.148148</v>
          </cell>
          <cell r="AZ258">
            <v>713596666.666667</v>
          </cell>
          <cell r="BA258">
            <v>732663259.259259</v>
          </cell>
          <cell r="BB258">
            <v>714300259.259259</v>
          </cell>
          <cell r="BC258">
            <v>720447888.888889</v>
          </cell>
          <cell r="BD258">
            <v>713796370.37037</v>
          </cell>
          <cell r="BE258">
            <v>730032592.592593</v>
          </cell>
          <cell r="BF258">
            <v>764781259.259259</v>
          </cell>
          <cell r="BG258">
            <v>770900000</v>
          </cell>
          <cell r="BH258">
            <v>786555555.555555</v>
          </cell>
          <cell r="BI258">
            <v>814303703.703704</v>
          </cell>
          <cell r="BJ258">
            <v>844040740.740741</v>
          </cell>
          <cell r="BK258">
            <v>884329629.62963</v>
          </cell>
          <cell r="BL258">
            <v>910766666.666667</v>
          </cell>
          <cell r="BM258">
            <v>869111111.111111</v>
          </cell>
          <cell r="BN258">
            <v>872225925.925926</v>
          </cell>
          <cell r="BO258">
            <v>966492592.592592</v>
          </cell>
        </row>
        <row r="259">
          <cell r="B259" t="str">
            <v>VEN</v>
          </cell>
          <cell r="C259" t="str">
            <v>GDP (current US$)</v>
          </cell>
          <cell r="D259" t="str">
            <v>NY.GDP.MKTP.CD</v>
          </cell>
          <cell r="E259">
            <v>7663938303.07172</v>
          </cell>
          <cell r="F259">
            <v>8067267030.61863</v>
          </cell>
          <cell r="G259">
            <v>8814309884.21165</v>
          </cell>
          <cell r="H259">
            <v>9608717288.17057</v>
          </cell>
          <cell r="I259">
            <v>8192413793.10345</v>
          </cell>
          <cell r="J259">
            <v>8427777777.77778</v>
          </cell>
          <cell r="K259">
            <v>8781333333.33333</v>
          </cell>
          <cell r="L259">
            <v>9250000000</v>
          </cell>
          <cell r="M259">
            <v>10034444444.4444</v>
          </cell>
          <cell r="N259">
            <v>10285111111.1111</v>
          </cell>
          <cell r="O259">
            <v>11561111111.1111</v>
          </cell>
          <cell r="P259">
            <v>12986590909.0909</v>
          </cell>
          <cell r="Q259">
            <v>13977727272.7273</v>
          </cell>
          <cell r="R259">
            <v>17035581395.3488</v>
          </cell>
          <cell r="S259">
            <v>26100930232.5581</v>
          </cell>
          <cell r="T259">
            <v>27464651162.7907</v>
          </cell>
          <cell r="U259">
            <v>31419534883.7209</v>
          </cell>
          <cell r="V259">
            <v>36210697674.4186</v>
          </cell>
          <cell r="W259">
            <v>39316279069.7674</v>
          </cell>
          <cell r="X259">
            <v>48310930232.5581</v>
          </cell>
          <cell r="Y259">
            <v>59116511627.907</v>
          </cell>
          <cell r="Z259">
            <v>66327441860.4651</v>
          </cell>
          <cell r="AA259">
            <v>67736744186.0465</v>
          </cell>
          <cell r="AB259">
            <v>67556279069.7674</v>
          </cell>
          <cell r="AC259">
            <v>59867743467.9335</v>
          </cell>
          <cell r="AD259">
            <v>61965466666.6667</v>
          </cell>
          <cell r="AE259">
            <v>60516123711.3402</v>
          </cell>
          <cell r="AF259">
            <v>48029034482.7586</v>
          </cell>
          <cell r="AG259">
            <v>60226413793.1034</v>
          </cell>
          <cell r="AH259">
            <v>43536709104.0115</v>
          </cell>
          <cell r="AI259">
            <v>48606952194.7752</v>
          </cell>
          <cell r="AJ259">
            <v>53453444786.6256</v>
          </cell>
          <cell r="AK259">
            <v>60416519620.0849</v>
          </cell>
          <cell r="AL259">
            <v>60037460783.1941</v>
          </cell>
          <cell r="AM259">
            <v>58418666666.6667</v>
          </cell>
          <cell r="AN259">
            <v>77389487770.0883</v>
          </cell>
          <cell r="AO259">
            <v>70543211119.099</v>
          </cell>
          <cell r="AP259">
            <v>85837678559.8324</v>
          </cell>
          <cell r="AQ259">
            <v>91336763255.0597</v>
          </cell>
          <cell r="AR259">
            <v>97972842461.5131</v>
          </cell>
          <cell r="AS259">
            <v>117146466002.661</v>
          </cell>
          <cell r="AT259">
            <v>122911036746.729</v>
          </cell>
          <cell r="AU259">
            <v>92893587733.6549</v>
          </cell>
          <cell r="AV259">
            <v>83620628582.1082</v>
          </cell>
          <cell r="AW259">
            <v>112451400424.964</v>
          </cell>
          <cell r="AX259">
            <v>145513489651.872</v>
          </cell>
          <cell r="AY259">
            <v>183477522123.894</v>
          </cell>
          <cell r="AZ259">
            <v>230364012575.687</v>
          </cell>
          <cell r="BA259">
            <v>315953388510.678</v>
          </cell>
          <cell r="BB259">
            <v>329787628928.471</v>
          </cell>
          <cell r="BC259">
            <v>393192354510.653</v>
          </cell>
          <cell r="BD259">
            <v>316482190800.364</v>
          </cell>
          <cell r="BE259">
            <v>381286237847.667</v>
          </cell>
          <cell r="BF259">
            <v>371005379786.566</v>
          </cell>
          <cell r="BG259">
            <v>482359318767.703</v>
          </cell>
        </row>
        <row r="260">
          <cell r="B260" t="str">
            <v>VGB</v>
          </cell>
          <cell r="C260" t="str">
            <v>GDP (current US$)</v>
          </cell>
          <cell r="D260" t="str">
            <v>NY.GDP.MKTP.CD</v>
          </cell>
        </row>
        <row r="261">
          <cell r="B261" t="str">
            <v>VIR</v>
          </cell>
          <cell r="C261" t="str">
            <v>GDP (current US$)</v>
          </cell>
          <cell r="D261" t="str">
            <v>NY.GDP.MKTP.CD</v>
          </cell>
        </row>
        <row r="261">
          <cell r="AU261">
            <v>3262000000</v>
          </cell>
          <cell r="AV261">
            <v>3443000000</v>
          </cell>
          <cell r="AW261">
            <v>3797000000</v>
          </cell>
          <cell r="AX261">
            <v>4428000000</v>
          </cell>
          <cell r="AY261">
            <v>4484000000</v>
          </cell>
          <cell r="AZ261">
            <v>4784000000</v>
          </cell>
          <cell r="BA261">
            <v>4244000000</v>
          </cell>
          <cell r="BB261">
            <v>4201000000</v>
          </cell>
          <cell r="BC261">
            <v>4324000000</v>
          </cell>
          <cell r="BD261">
            <v>4223000000</v>
          </cell>
          <cell r="BE261">
            <v>4089000000</v>
          </cell>
          <cell r="BF261">
            <v>3738000000</v>
          </cell>
          <cell r="BG261">
            <v>3565000000</v>
          </cell>
          <cell r="BH261">
            <v>3663000000</v>
          </cell>
          <cell r="BI261">
            <v>3798000000</v>
          </cell>
          <cell r="BJ261">
            <v>3794000000</v>
          </cell>
          <cell r="BK261">
            <v>3923000000</v>
          </cell>
          <cell r="BL261">
            <v>4121000000</v>
          </cell>
          <cell r="BM261">
            <v>4189000000</v>
          </cell>
          <cell r="BN261">
            <v>4444000000</v>
          </cell>
        </row>
        <row r="262">
          <cell r="B262" t="str">
            <v>VNM</v>
          </cell>
          <cell r="C262" t="str">
            <v>GDP (current US$)</v>
          </cell>
          <cell r="D262" t="str">
            <v>NY.GDP.MKTP.CD</v>
          </cell>
        </row>
        <row r="262">
          <cell r="AD262">
            <v>14094687820.7445</v>
          </cell>
          <cell r="AE262">
            <v>26336616250.4397</v>
          </cell>
          <cell r="AF262">
            <v>36658108850.3148</v>
          </cell>
          <cell r="AG262">
            <v>25423812648.5941</v>
          </cell>
          <cell r="AH262">
            <v>6293304974.59403</v>
          </cell>
          <cell r="AI262">
            <v>6471740805.56984</v>
          </cell>
          <cell r="AJ262">
            <v>9613369520.41885</v>
          </cell>
          <cell r="AK262">
            <v>9866990236.43587</v>
          </cell>
          <cell r="AL262">
            <v>13180953598.1716</v>
          </cell>
          <cell r="AM262">
            <v>16286433533.3228</v>
          </cell>
          <cell r="AN262">
            <v>20736164458.9505</v>
          </cell>
          <cell r="AO262">
            <v>24657470574.7501</v>
          </cell>
          <cell r="AP262">
            <v>26843700441.5482</v>
          </cell>
          <cell r="AQ262">
            <v>27209602050.0452</v>
          </cell>
          <cell r="AR262">
            <v>28683659006.7752</v>
          </cell>
          <cell r="AS262">
            <v>31172518403.3162</v>
          </cell>
          <cell r="AT262">
            <v>32685198808.5549</v>
          </cell>
          <cell r="AU262">
            <v>35064105500.8344</v>
          </cell>
          <cell r="AV262">
            <v>39552513231.9169</v>
          </cell>
          <cell r="AW262">
            <v>45427854693.2554</v>
          </cell>
          <cell r="AX262">
            <v>57633255738.1992</v>
          </cell>
          <cell r="AY262">
            <v>66371664817.0436</v>
          </cell>
          <cell r="AZ262">
            <v>77414425532.2452</v>
          </cell>
          <cell r="BA262">
            <v>99130304099.1274</v>
          </cell>
          <cell r="BB262">
            <v>106014659565.214</v>
          </cell>
          <cell r="BC262">
            <v>147201173196.979</v>
          </cell>
          <cell r="BD262">
            <v>172595049183.925</v>
          </cell>
          <cell r="BE262">
            <v>195590661129.249</v>
          </cell>
          <cell r="BF262">
            <v>213708811665.34</v>
          </cell>
          <cell r="BG262">
            <v>233451469642.519</v>
          </cell>
          <cell r="BH262">
            <v>239258328381.741</v>
          </cell>
          <cell r="BI262">
            <v>257096001177.982</v>
          </cell>
          <cell r="BJ262">
            <v>281353605986.903</v>
          </cell>
          <cell r="BK262">
            <v>310106478394.659</v>
          </cell>
          <cell r="BL262">
            <v>334365270496.667</v>
          </cell>
          <cell r="BM262">
            <v>346615738537.796</v>
          </cell>
          <cell r="BN262">
            <v>366474752771.009</v>
          </cell>
          <cell r="BO262">
            <v>410324028883.325</v>
          </cell>
        </row>
        <row r="263">
          <cell r="B263" t="str">
            <v>VUT</v>
          </cell>
          <cell r="C263" t="str">
            <v>GDP (current US$)</v>
          </cell>
          <cell r="D263" t="str">
            <v>NY.GDP.MKTP.CD</v>
          </cell>
        </row>
        <row r="263">
          <cell r="X263">
            <v>119258835.335525</v>
          </cell>
          <cell r="Y263">
            <v>121185497.569261</v>
          </cell>
          <cell r="Z263">
            <v>113781795.82356</v>
          </cell>
          <cell r="AA263">
            <v>114501912.522867</v>
          </cell>
          <cell r="AB263">
            <v>117389554.191406</v>
          </cell>
          <cell r="AC263">
            <v>144482515.368336</v>
          </cell>
          <cell r="AD263">
            <v>131856420.703184</v>
          </cell>
          <cell r="AE263">
            <v>126498935.335649</v>
          </cell>
          <cell r="AF263">
            <v>139464173.547324</v>
          </cell>
          <cell r="AG263">
            <v>158351368.433149</v>
          </cell>
          <cell r="AH263">
            <v>154013202.116475</v>
          </cell>
          <cell r="AI263">
            <v>168879207.244148</v>
          </cell>
          <cell r="AJ263">
            <v>201334169.054441</v>
          </cell>
          <cell r="AK263">
            <v>209088824.608438</v>
          </cell>
          <cell r="AL263">
            <v>200491853.167847</v>
          </cell>
          <cell r="AM263">
            <v>233701301.490486</v>
          </cell>
          <cell r="AN263">
            <v>249333250.082507</v>
          </cell>
          <cell r="AO263">
            <v>261370044.486614</v>
          </cell>
          <cell r="AP263">
            <v>272771209.113662</v>
          </cell>
          <cell r="AQ263">
            <v>262293410.708334</v>
          </cell>
          <cell r="AR263">
            <v>268006972.690296</v>
          </cell>
          <cell r="AS263">
            <v>272014627.835262</v>
          </cell>
          <cell r="AT263">
            <v>257926881.72043</v>
          </cell>
          <cell r="AU263">
            <v>262596535.549028</v>
          </cell>
          <cell r="AV263">
            <v>314471413.001776</v>
          </cell>
          <cell r="AW263">
            <v>364996869.129618</v>
          </cell>
          <cell r="AX263">
            <v>394962433.029368</v>
          </cell>
          <cell r="AY263">
            <v>439358586.535588</v>
          </cell>
          <cell r="AZ263">
            <v>516392922.513728</v>
          </cell>
          <cell r="BA263">
            <v>590748429.401902</v>
          </cell>
          <cell r="BB263">
            <v>592622319.145664</v>
          </cell>
          <cell r="BC263">
            <v>670712979.682038</v>
          </cell>
          <cell r="BD263">
            <v>770153588.218833</v>
          </cell>
          <cell r="BE263">
            <v>747839697.746593</v>
          </cell>
          <cell r="BF263">
            <v>758304466.245339</v>
          </cell>
          <cell r="BG263">
            <v>772315983.81843</v>
          </cell>
          <cell r="BH263">
            <v>730870802.967051</v>
          </cell>
          <cell r="BI263">
            <v>780889605.899977</v>
          </cell>
          <cell r="BJ263">
            <v>880061833.690341</v>
          </cell>
          <cell r="BK263">
            <v>914736985.430944</v>
          </cell>
          <cell r="BL263">
            <v>936526267.622513</v>
          </cell>
          <cell r="BM263">
            <v>909421043.508407</v>
          </cell>
          <cell r="BN263">
            <v>950394006.532514</v>
          </cell>
          <cell r="BO263">
            <v>1022219297.50335</v>
          </cell>
        </row>
        <row r="264">
          <cell r="B264" t="str">
            <v>WLD</v>
          </cell>
          <cell r="C264" t="str">
            <v>GDP (current US$)</v>
          </cell>
          <cell r="D264" t="str">
            <v>NY.GDP.MKTP.CD</v>
          </cell>
          <cell r="E264">
            <v>1364504252362.65</v>
          </cell>
          <cell r="F264">
            <v>1439319473881.01</v>
          </cell>
          <cell r="G264">
            <v>1542844506884.74</v>
          </cell>
          <cell r="H264">
            <v>1664976959207.5</v>
          </cell>
          <cell r="I264">
            <v>1827784855167.61</v>
          </cell>
          <cell r="J264">
            <v>1990239546775.5</v>
          </cell>
          <cell r="K264">
            <v>2154637629405.43</v>
          </cell>
          <cell r="L264">
            <v>2293872786867.76</v>
          </cell>
          <cell r="M264">
            <v>2479011773071.18</v>
          </cell>
          <cell r="N264">
            <v>2735531359708.52</v>
          </cell>
          <cell r="O264">
            <v>3001559626304.82</v>
          </cell>
          <cell r="P264">
            <v>3316060697936.09</v>
          </cell>
          <cell r="Q264">
            <v>3832675008705.63</v>
          </cell>
          <cell r="R264">
            <v>4662491340821.54</v>
          </cell>
          <cell r="S264">
            <v>5358933631570.21</v>
          </cell>
          <cell r="T264">
            <v>5990674140488.39</v>
          </cell>
          <cell r="U264">
            <v>6508276319629.61</v>
          </cell>
          <cell r="V264">
            <v>7356785497915.24</v>
          </cell>
          <cell r="W264">
            <v>8700846272428.64</v>
          </cell>
          <cell r="X264">
            <v>10113430898732.7</v>
          </cell>
          <cell r="Y264">
            <v>11419164161217.7</v>
          </cell>
          <cell r="Z264">
            <v>11796482847017.7</v>
          </cell>
          <cell r="AA264">
            <v>11648085880486.3</v>
          </cell>
          <cell r="AB264">
            <v>11972210792643.6</v>
          </cell>
          <cell r="AC264">
            <v>12445989345469.1</v>
          </cell>
          <cell r="AD264">
            <v>13023992824419.7</v>
          </cell>
          <cell r="AE264">
            <v>15351689886643.1</v>
          </cell>
          <cell r="AF264">
            <v>17485079208341.4</v>
          </cell>
          <cell r="AG264">
            <v>19547533420110.2</v>
          </cell>
          <cell r="AH264">
            <v>20324144454836.4</v>
          </cell>
          <cell r="AI264">
            <v>22822610047367.9</v>
          </cell>
          <cell r="AJ264">
            <v>23823551632893.9</v>
          </cell>
          <cell r="AK264">
            <v>25468013295178.4</v>
          </cell>
          <cell r="AL264">
            <v>25959419035161.3</v>
          </cell>
          <cell r="AM264">
            <v>27938851279645.6</v>
          </cell>
          <cell r="AN264">
            <v>31140610056946.1</v>
          </cell>
          <cell r="AO264">
            <v>31857694101272.1</v>
          </cell>
          <cell r="AP264">
            <v>31752297154746.4</v>
          </cell>
          <cell r="AQ264">
            <v>31697043749659.3</v>
          </cell>
          <cell r="AR264">
            <v>32730998280081.1</v>
          </cell>
          <cell r="AS264">
            <v>33839387350047.3</v>
          </cell>
          <cell r="AT264">
            <v>33626960202657.6</v>
          </cell>
          <cell r="AU264">
            <v>34917697037982.8</v>
          </cell>
          <cell r="AV264">
            <v>39152139289705.4</v>
          </cell>
          <cell r="AW264">
            <v>44116244570755</v>
          </cell>
          <cell r="AX264">
            <v>47760320738747.8</v>
          </cell>
          <cell r="AY264">
            <v>51749808632586.7</v>
          </cell>
          <cell r="AZ264">
            <v>58314867929879.6</v>
          </cell>
          <cell r="BA264">
            <v>64072295929643.4</v>
          </cell>
          <cell r="BB264">
            <v>60718262754480.1</v>
          </cell>
          <cell r="BC264">
            <v>66514174634776</v>
          </cell>
          <cell r="BD264">
            <v>73957792909770.5</v>
          </cell>
          <cell r="BE264">
            <v>75603976718162.8</v>
          </cell>
          <cell r="BF264">
            <v>77751368312765.5</v>
          </cell>
          <cell r="BG264">
            <v>79894385759929.2</v>
          </cell>
          <cell r="BH264">
            <v>75359657218242.5</v>
          </cell>
          <cell r="BI264">
            <v>76588030455295.5</v>
          </cell>
          <cell r="BJ264">
            <v>81550955754739.3</v>
          </cell>
          <cell r="BK264">
            <v>86686870786621.5</v>
          </cell>
          <cell r="BL264">
            <v>87945574337517.8</v>
          </cell>
          <cell r="BM264">
            <v>85577718250195.5</v>
          </cell>
          <cell r="BN264">
            <v>97527032881901.1</v>
          </cell>
          <cell r="BO264">
            <v>101225059591363</v>
          </cell>
        </row>
        <row r="265">
          <cell r="B265" t="str">
            <v>WSM</v>
          </cell>
          <cell r="C265" t="str">
            <v>GDP (current US$)</v>
          </cell>
          <cell r="D265" t="str">
            <v>NY.GDP.MKTP.CD</v>
          </cell>
        </row>
        <row r="265">
          <cell r="O265">
            <v>45208338.2335418</v>
          </cell>
          <cell r="P265">
            <v>53719568.7466538</v>
          </cell>
          <cell r="Q265">
            <v>62566116.6481928</v>
          </cell>
          <cell r="R265">
            <v>82452986.0809951</v>
          </cell>
          <cell r="S265">
            <v>93549610.5021948</v>
          </cell>
          <cell r="T265">
            <v>93489282.0724316</v>
          </cell>
          <cell r="U265">
            <v>85003077.5171402</v>
          </cell>
          <cell r="V265">
            <v>98295670.5142636</v>
          </cell>
          <cell r="W265">
            <v>108223443.641923</v>
          </cell>
          <cell r="X265">
            <v>122257392.618405</v>
          </cell>
          <cell r="Y265">
            <v>125747038.49257</v>
          </cell>
          <cell r="Z265">
            <v>118190654.372284</v>
          </cell>
          <cell r="AA265">
            <v>121221651.619316</v>
          </cell>
          <cell r="AB265">
            <v>111862823.574979</v>
          </cell>
          <cell r="AC265">
            <v>109200934.328518</v>
          </cell>
          <cell r="AD265">
            <v>95572172.9835657</v>
          </cell>
          <cell r="AE265">
            <v>100947848.64478</v>
          </cell>
          <cell r="AF265">
            <v>111713922.141578</v>
          </cell>
          <cell r="AG265">
            <v>133016065.416065</v>
          </cell>
          <cell r="AH265">
            <v>122888609.715243</v>
          </cell>
          <cell r="AI265">
            <v>125766269.755358</v>
          </cell>
          <cell r="AJ265">
            <v>125597205.422315</v>
          </cell>
          <cell r="AK265">
            <v>132303041.36253</v>
          </cell>
          <cell r="AL265">
            <v>133122897.196262</v>
          </cell>
          <cell r="AM265">
            <v>221098106.508876</v>
          </cell>
          <cell r="AN265">
            <v>224865731.381903</v>
          </cell>
          <cell r="AO265">
            <v>249907868.772424</v>
          </cell>
          <cell r="AP265">
            <v>285475591.89651</v>
          </cell>
          <cell r="AQ265">
            <v>269485244.15511</v>
          </cell>
          <cell r="AR265">
            <v>255408060.259486</v>
          </cell>
          <cell r="AS265">
            <v>258856139.798489</v>
          </cell>
          <cell r="AT265">
            <v>266299591.479428</v>
          </cell>
          <cell r="AU265">
            <v>281790134.211972</v>
          </cell>
          <cell r="AV265">
            <v>333426188.41876</v>
          </cell>
          <cell r="AW265">
            <v>407747565.096959</v>
          </cell>
          <cell r="AX265">
            <v>476801793.159429</v>
          </cell>
          <cell r="AY265">
            <v>499923757.780736</v>
          </cell>
          <cell r="AZ265">
            <v>573548459.833372</v>
          </cell>
          <cell r="BA265">
            <v>641346191.664776</v>
          </cell>
          <cell r="BB265">
            <v>628006115.424052</v>
          </cell>
          <cell r="BC265">
            <v>680260907.153983</v>
          </cell>
          <cell r="BD265">
            <v>744097050.169115</v>
          </cell>
          <cell r="BE265">
            <v>773141661.165548</v>
          </cell>
          <cell r="BF265">
            <v>797736334.281305</v>
          </cell>
          <cell r="BG265">
            <v>796683519.593842</v>
          </cell>
          <cell r="BH265">
            <v>824150498.653536</v>
          </cell>
          <cell r="BI265">
            <v>843924796.697421</v>
          </cell>
          <cell r="BJ265">
            <v>884844384.463214</v>
          </cell>
          <cell r="BK265">
            <v>878448433.404342</v>
          </cell>
          <cell r="BL265">
            <v>912950466.064906</v>
          </cell>
          <cell r="BM265">
            <v>868898358.266437</v>
          </cell>
          <cell r="BN265">
            <v>843923638.733018</v>
          </cell>
          <cell r="BO265">
            <v>832945205.637185</v>
          </cell>
        </row>
        <row r="266">
          <cell r="B266" t="str">
            <v>XKX</v>
          </cell>
          <cell r="C266" t="str">
            <v>GDP (current US$)</v>
          </cell>
          <cell r="D266" t="str">
            <v>NY.GDP.MKTP.CD</v>
          </cell>
        </row>
        <row r="266">
          <cell r="BA266">
            <v>5181776768.71247</v>
          </cell>
          <cell r="BB266">
            <v>5015894692.97027</v>
          </cell>
          <cell r="BC266">
            <v>5343950556.07185</v>
          </cell>
          <cell r="BD266">
            <v>6341613609.97976</v>
          </cell>
          <cell r="BE266">
            <v>6163484244.63408</v>
          </cell>
          <cell r="BF266">
            <v>6735328609.6594</v>
          </cell>
          <cell r="BG266">
            <v>7074394734.88431</v>
          </cell>
          <cell r="BH266">
            <v>6295848422.71573</v>
          </cell>
          <cell r="BI266">
            <v>6682677289.98994</v>
          </cell>
          <cell r="BJ266">
            <v>7180764703.35718</v>
          </cell>
          <cell r="BK266">
            <v>7878759714.82322</v>
          </cell>
          <cell r="BL266">
            <v>7899737577.47286</v>
          </cell>
          <cell r="BM266">
            <v>7717145217.81247</v>
          </cell>
          <cell r="BN266">
            <v>9413403724.01899</v>
          </cell>
          <cell r="BO266">
            <v>9354903061.8898</v>
          </cell>
        </row>
        <row r="267">
          <cell r="B267" t="str">
            <v>YEM</v>
          </cell>
          <cell r="C267" t="str">
            <v>GDP (current US$)</v>
          </cell>
          <cell r="D267" t="str">
            <v>NY.GDP.MKTP.CD</v>
          </cell>
        </row>
        <row r="267">
          <cell r="AI267">
            <v>12643821568.9626</v>
          </cell>
          <cell r="AJ267">
            <v>14665445462.1149</v>
          </cell>
          <cell r="AK267">
            <v>17959367194.005</v>
          </cell>
          <cell r="AL267">
            <v>21736802664.4463</v>
          </cell>
          <cell r="AM267">
            <v>28019483763.5304</v>
          </cell>
          <cell r="AN267">
            <v>12796345679.0123</v>
          </cell>
          <cell r="AO267">
            <v>6496163615.66086</v>
          </cell>
          <cell r="AP267">
            <v>6838298530.54911</v>
          </cell>
          <cell r="AQ267">
            <v>6322175565.94651</v>
          </cell>
          <cell r="AR267">
            <v>7639325295.88287</v>
          </cell>
          <cell r="AS267">
            <v>9679316770.18633</v>
          </cell>
          <cell r="AT267">
            <v>9852990692.98714</v>
          </cell>
          <cell r="AU267">
            <v>10693430511.4664</v>
          </cell>
          <cell r="AV267">
            <v>11777532662.0499</v>
          </cell>
          <cell r="AW267">
            <v>13867634371.4773</v>
          </cell>
          <cell r="AX267">
            <v>16731566717.1888</v>
          </cell>
          <cell r="AY267">
            <v>19063143369.858</v>
          </cell>
          <cell r="AZ267">
            <v>21650528674.0933</v>
          </cell>
          <cell r="BA267">
            <v>26910855807.288</v>
          </cell>
          <cell r="BB267">
            <v>25130278212.5575</v>
          </cell>
          <cell r="BC267">
            <v>30906749533.221</v>
          </cell>
          <cell r="BD267">
            <v>32726417878.391</v>
          </cell>
          <cell r="BE267">
            <v>35401331609.5916</v>
          </cell>
          <cell r="BF267">
            <v>40415233436.1767</v>
          </cell>
          <cell r="BG267">
            <v>43228585321.3272</v>
          </cell>
          <cell r="BH267">
            <v>42444490073.8555</v>
          </cell>
          <cell r="BI267">
            <v>31317825274.1507</v>
          </cell>
          <cell r="BJ267">
            <v>26842229044.5848</v>
          </cell>
          <cell r="BK267">
            <v>21606160663.0318</v>
          </cell>
        </row>
        <row r="268">
          <cell r="B268" t="str">
            <v>ZAF</v>
          </cell>
          <cell r="C268" t="str">
            <v>GDP (current US$)</v>
          </cell>
          <cell r="D268" t="str">
            <v>NY.GDP.MKTP.CD</v>
          </cell>
          <cell r="E268">
            <v>8748596500.5614</v>
          </cell>
          <cell r="F268">
            <v>9225996309.60148</v>
          </cell>
          <cell r="G268">
            <v>9813996074.40157</v>
          </cell>
          <cell r="H268">
            <v>10854195658.3217</v>
          </cell>
          <cell r="I268">
            <v>11955995217.6019</v>
          </cell>
          <cell r="J268">
            <v>13068994772.4021</v>
          </cell>
          <cell r="K268">
            <v>14211394315.4423</v>
          </cell>
          <cell r="L268">
            <v>15821393671.4425</v>
          </cell>
          <cell r="M268">
            <v>17124793150.0827</v>
          </cell>
          <cell r="N268">
            <v>19256992297.2031</v>
          </cell>
          <cell r="O268">
            <v>21218391512.6434</v>
          </cell>
          <cell r="P268">
            <v>23411076638.279</v>
          </cell>
          <cell r="Q268">
            <v>24515919216.8851</v>
          </cell>
          <cell r="R268">
            <v>33262772008.1446</v>
          </cell>
          <cell r="S268">
            <v>41389186094.5992</v>
          </cell>
          <cell r="T268">
            <v>42906905672.42</v>
          </cell>
          <cell r="U268">
            <v>41150460287.6151</v>
          </cell>
          <cell r="V268">
            <v>45328411332.1028</v>
          </cell>
          <cell r="W268">
            <v>51607412901.8532</v>
          </cell>
          <cell r="X268">
            <v>63038658088.9121</v>
          </cell>
          <cell r="Y268">
            <v>89411864402.4272</v>
          </cell>
          <cell r="Z268">
            <v>93141472163.7596</v>
          </cell>
          <cell r="AA268">
            <v>85904057409.3585</v>
          </cell>
          <cell r="AB268">
            <v>96204110941.5672</v>
          </cell>
          <cell r="AC268">
            <v>84870163365.9306</v>
          </cell>
          <cell r="AD268">
            <v>64459376086.6883</v>
          </cell>
          <cell r="AE268">
            <v>73354771399.2627</v>
          </cell>
          <cell r="AF268">
            <v>96535763418.3729</v>
          </cell>
          <cell r="AG268">
            <v>103976831870.957</v>
          </cell>
          <cell r="AH268">
            <v>108055624081.806</v>
          </cell>
          <cell r="AI268">
            <v>126048140141.869</v>
          </cell>
          <cell r="AJ268">
            <v>135203698237.977</v>
          </cell>
          <cell r="AK268">
            <v>146956150986.636</v>
          </cell>
          <cell r="AL268">
            <v>147194747565.75</v>
          </cell>
          <cell r="AM268">
            <v>153512712381.836</v>
          </cell>
          <cell r="AN268">
            <v>171735933897.331</v>
          </cell>
          <cell r="AO268">
            <v>163234925380.563</v>
          </cell>
          <cell r="AP268">
            <v>168978057327.73</v>
          </cell>
          <cell r="AQ268">
            <v>152982984557.233</v>
          </cell>
          <cell r="AR268">
            <v>151516957078.536</v>
          </cell>
          <cell r="AS268">
            <v>151752757215.309</v>
          </cell>
          <cell r="AT268">
            <v>135429905922.526</v>
          </cell>
          <cell r="AU268">
            <v>129087556612.449</v>
          </cell>
          <cell r="AV268">
            <v>197018965308.697</v>
          </cell>
          <cell r="AW268">
            <v>255806908594.573</v>
          </cell>
          <cell r="AX268">
            <v>288867217196.534</v>
          </cell>
          <cell r="AY268">
            <v>303858675363.643</v>
          </cell>
          <cell r="AZ268">
            <v>333077117253.684</v>
          </cell>
          <cell r="BA268">
            <v>316131258616.309</v>
          </cell>
          <cell r="BB268">
            <v>329754060647.129</v>
          </cell>
          <cell r="BC268">
            <v>417363822801.713</v>
          </cell>
          <cell r="BD268">
            <v>458199494830.834</v>
          </cell>
          <cell r="BE268">
            <v>434400545085.811</v>
          </cell>
          <cell r="BF268">
            <v>400886013595.573</v>
          </cell>
          <cell r="BG268">
            <v>381198869776.106</v>
          </cell>
          <cell r="BH268">
            <v>346709790458.563</v>
          </cell>
          <cell r="BI268">
            <v>323585509674.481</v>
          </cell>
          <cell r="BJ268">
            <v>381448814653.456</v>
          </cell>
          <cell r="BK268">
            <v>405260723892.517</v>
          </cell>
          <cell r="BL268">
            <v>389330032224.269</v>
          </cell>
          <cell r="BM268">
            <v>338291396026.698</v>
          </cell>
          <cell r="BN268">
            <v>420117812466.041</v>
          </cell>
          <cell r="BO268">
            <v>405270850098.738</v>
          </cell>
        </row>
        <row r="269">
          <cell r="B269" t="str">
            <v>ZMB</v>
          </cell>
          <cell r="C269" t="str">
            <v>GDP (current US$)</v>
          </cell>
          <cell r="D269" t="str">
            <v>NY.GDP.MKTP.CD</v>
          </cell>
          <cell r="E269">
            <v>713000000</v>
          </cell>
          <cell r="F269">
            <v>696285714.285714</v>
          </cell>
          <cell r="G269">
            <v>693142857.142857</v>
          </cell>
          <cell r="H269">
            <v>718714285.714286</v>
          </cell>
          <cell r="I269">
            <v>839428571.428571</v>
          </cell>
          <cell r="J269">
            <v>1082857142.85714</v>
          </cell>
          <cell r="K269">
            <v>1264285714.28571</v>
          </cell>
          <cell r="L269">
            <v>1368000000</v>
          </cell>
          <cell r="M269">
            <v>1605857142.85714</v>
          </cell>
          <cell r="N269">
            <v>1965714285.71429</v>
          </cell>
          <cell r="O269">
            <v>1825285714.28571</v>
          </cell>
          <cell r="P269">
            <v>1687000000</v>
          </cell>
          <cell r="Q269">
            <v>1873249299.71989</v>
          </cell>
          <cell r="R269">
            <v>2435736196.31902</v>
          </cell>
          <cell r="S269">
            <v>2913063763.60809</v>
          </cell>
          <cell r="T269">
            <v>2443545878.69362</v>
          </cell>
          <cell r="U269">
            <v>2742796005.70613</v>
          </cell>
          <cell r="V269">
            <v>2514430379.74684</v>
          </cell>
          <cell r="W269">
            <v>2809862671.66042</v>
          </cell>
          <cell r="X269">
            <v>3354854981.08449</v>
          </cell>
          <cell r="Y269">
            <v>3882889733.8403</v>
          </cell>
          <cell r="Z269">
            <v>4006206896.55172</v>
          </cell>
          <cell r="AA269">
            <v>3870075349.83854</v>
          </cell>
          <cell r="AB269">
            <v>3321048451.15171</v>
          </cell>
          <cell r="AC269">
            <v>2719801434.08715</v>
          </cell>
          <cell r="AD269">
            <v>2252197452.2293</v>
          </cell>
          <cell r="AE269">
            <v>1664509501.79764</v>
          </cell>
          <cell r="AF269">
            <v>2265364008.82446</v>
          </cell>
          <cell r="AG269">
            <v>3728889426.56666</v>
          </cell>
          <cell r="AH269">
            <v>3994585203.41682</v>
          </cell>
          <cell r="AI269">
            <v>3285217391.30435</v>
          </cell>
          <cell r="AJ269">
            <v>3376791460.39604</v>
          </cell>
          <cell r="AK269">
            <v>3181921787.7095</v>
          </cell>
          <cell r="AL269">
            <v>3273505343.85539</v>
          </cell>
          <cell r="AM269">
            <v>3656806165.78848</v>
          </cell>
          <cell r="AN269">
            <v>3806983413.16416</v>
          </cell>
          <cell r="AO269">
            <v>3597220962.00017</v>
          </cell>
          <cell r="AP269">
            <v>4303288479.7086</v>
          </cell>
          <cell r="AQ269">
            <v>3537741941.89367</v>
          </cell>
          <cell r="AR269">
            <v>3404284890.5306</v>
          </cell>
          <cell r="AS269">
            <v>3600632111.41414</v>
          </cell>
          <cell r="AT269">
            <v>4094441301.21423</v>
          </cell>
          <cell r="AU269">
            <v>4193850445.42632</v>
          </cell>
          <cell r="AV269">
            <v>4901869764.05957</v>
          </cell>
          <cell r="AW269">
            <v>6221110219.45542</v>
          </cell>
          <cell r="AX269">
            <v>8331870169.14977</v>
          </cell>
          <cell r="AY269">
            <v>12756858899.2812</v>
          </cell>
          <cell r="AZ269">
            <v>14056957976.2648</v>
          </cell>
          <cell r="BA269">
            <v>17910858637.9048</v>
          </cell>
          <cell r="BB269">
            <v>15328342303.9575</v>
          </cell>
          <cell r="BC269">
            <v>20265559483.8548</v>
          </cell>
          <cell r="BD269">
            <v>23459515275.5776</v>
          </cell>
          <cell r="BE269">
            <v>25503060420.026</v>
          </cell>
          <cell r="BF269">
            <v>28037239462.7142</v>
          </cell>
          <cell r="BG269">
            <v>27141023558.0829</v>
          </cell>
          <cell r="BH269">
            <v>21251216798.7762</v>
          </cell>
          <cell r="BI269">
            <v>20958412538.3093</v>
          </cell>
          <cell r="BJ269">
            <v>25873601260.8353</v>
          </cell>
          <cell r="BK269">
            <v>26311507273.6735</v>
          </cell>
          <cell r="BL269">
            <v>23308667781.2258</v>
          </cell>
          <cell r="BM269">
            <v>18137764931.2808</v>
          </cell>
          <cell r="BN269">
            <v>22096416932.0089</v>
          </cell>
          <cell r="BO269">
            <v>29163782140.4858</v>
          </cell>
        </row>
        <row r="270">
          <cell r="B270" t="str">
            <v>ZWE</v>
          </cell>
          <cell r="C270" t="str">
            <v>GDP (current US$)</v>
          </cell>
          <cell r="D270" t="str">
            <v>NY.GDP.MKTP.CD</v>
          </cell>
          <cell r="E270">
            <v>1052990400</v>
          </cell>
          <cell r="F270">
            <v>1096646600</v>
          </cell>
          <cell r="G270">
            <v>1117601600</v>
          </cell>
          <cell r="H270">
            <v>1159511700</v>
          </cell>
          <cell r="I270">
            <v>1217138000</v>
          </cell>
          <cell r="J270">
            <v>1311435800</v>
          </cell>
          <cell r="K270">
            <v>1281749500</v>
          </cell>
          <cell r="L270">
            <v>1397002000</v>
          </cell>
          <cell r="M270">
            <v>1479599900</v>
          </cell>
          <cell r="N270">
            <v>1747998800</v>
          </cell>
          <cell r="O270">
            <v>1884206300</v>
          </cell>
          <cell r="P270">
            <v>2178716300</v>
          </cell>
          <cell r="Q270">
            <v>2677729400</v>
          </cell>
          <cell r="R270">
            <v>3309353600</v>
          </cell>
          <cell r="S270">
            <v>3982161400</v>
          </cell>
          <cell r="T270">
            <v>4371300700</v>
          </cell>
          <cell r="U270">
            <v>4318372000</v>
          </cell>
          <cell r="V270">
            <v>4364382100</v>
          </cell>
          <cell r="W270">
            <v>4351600500</v>
          </cell>
          <cell r="X270">
            <v>5177459400</v>
          </cell>
          <cell r="Y270">
            <v>6678868200</v>
          </cell>
          <cell r="Z270">
            <v>8011373800</v>
          </cell>
          <cell r="AA270">
            <v>8539700700</v>
          </cell>
          <cell r="AB270">
            <v>7764067000</v>
          </cell>
          <cell r="AC270">
            <v>6352125900</v>
          </cell>
          <cell r="AD270">
            <v>5637259300</v>
          </cell>
          <cell r="AE270">
            <v>6217523700</v>
          </cell>
          <cell r="AF270">
            <v>6741215100</v>
          </cell>
          <cell r="AG270">
            <v>7814784100</v>
          </cell>
          <cell r="AH270">
            <v>8286322700</v>
          </cell>
          <cell r="AI270">
            <v>8783816700</v>
          </cell>
          <cell r="AJ270">
            <v>8641481700</v>
          </cell>
          <cell r="AK270">
            <v>6751472200</v>
          </cell>
          <cell r="AL270">
            <v>6563813300</v>
          </cell>
          <cell r="AM270">
            <v>6890675000</v>
          </cell>
          <cell r="AN270">
            <v>7111270700</v>
          </cell>
          <cell r="AO270">
            <v>8553146600</v>
          </cell>
          <cell r="AP270">
            <v>8529571600</v>
          </cell>
          <cell r="AQ270">
            <v>6401968200</v>
          </cell>
          <cell r="AR270">
            <v>6858013100</v>
          </cell>
          <cell r="AS270">
            <v>6689957600</v>
          </cell>
          <cell r="AT270">
            <v>6777384700</v>
          </cell>
          <cell r="AU270">
            <v>6342116400</v>
          </cell>
          <cell r="AV270">
            <v>5727591800</v>
          </cell>
          <cell r="AW270">
            <v>5805598400</v>
          </cell>
          <cell r="AX270">
            <v>5755215200</v>
          </cell>
          <cell r="AY270">
            <v>5443896500</v>
          </cell>
          <cell r="AZ270">
            <v>5291950100</v>
          </cell>
          <cell r="BA270">
            <v>4415702800</v>
          </cell>
          <cell r="BB270">
            <v>9665793300</v>
          </cell>
          <cell r="BC270">
            <v>12041655200</v>
          </cell>
          <cell r="BD270">
            <v>14101920300</v>
          </cell>
          <cell r="BE270">
            <v>17114849900</v>
          </cell>
          <cell r="BF270">
            <v>19091020000</v>
          </cell>
          <cell r="BG270">
            <v>19495519600</v>
          </cell>
          <cell r="BH270">
            <v>19963120600</v>
          </cell>
          <cell r="BI270">
            <v>20548678100</v>
          </cell>
          <cell r="BJ270">
            <v>17584890936.6523</v>
          </cell>
          <cell r="BK270">
            <v>34156069918.0609</v>
          </cell>
          <cell r="BL270">
            <v>21832234925.5021</v>
          </cell>
          <cell r="BM270">
            <v>21509698406.1116</v>
          </cell>
          <cell r="BN270">
            <v>28371238665.5116</v>
          </cell>
          <cell r="BO270">
            <v>27366627153.0954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1"/>
      <sheetName val="Solar"/>
      <sheetName val="Wind"/>
    </sheetNames>
    <sheetDataSet>
      <sheetData sheetId="0"/>
      <sheetData sheetId="1"/>
      <sheetData sheetId="2">
        <row r="1">
          <cell r="A1" t="str">
            <v>Country</v>
          </cell>
          <cell r="B1">
            <v>2000</v>
          </cell>
          <cell r="C1">
            <v>2001</v>
          </cell>
          <cell r="D1">
            <v>2002</v>
          </cell>
          <cell r="E1">
            <v>2003</v>
          </cell>
          <cell r="F1">
            <v>2004</v>
          </cell>
          <cell r="G1">
            <v>2005</v>
          </cell>
          <cell r="H1">
            <v>2006</v>
          </cell>
          <cell r="I1">
            <v>2007</v>
          </cell>
          <cell r="J1">
            <v>2008</v>
          </cell>
          <cell r="K1">
            <v>2009</v>
          </cell>
          <cell r="L1">
            <v>2010</v>
          </cell>
          <cell r="M1">
            <v>2011</v>
          </cell>
          <cell r="N1">
            <v>2012</v>
          </cell>
          <cell r="O1">
            <v>2013</v>
          </cell>
          <cell r="P1">
            <v>2014</v>
          </cell>
          <cell r="Q1">
            <v>2015</v>
          </cell>
          <cell r="R1">
            <v>2016</v>
          </cell>
          <cell r="S1">
            <v>2017</v>
          </cell>
          <cell r="T1">
            <v>2018</v>
          </cell>
          <cell r="U1">
            <v>2019</v>
          </cell>
          <cell r="V1">
            <v>2020</v>
          </cell>
          <cell r="W1">
            <v>2021</v>
          </cell>
          <cell r="X1">
            <v>2022</v>
          </cell>
          <cell r="Y1">
            <v>2023</v>
          </cell>
          <cell r="Z1">
            <v>2024</v>
          </cell>
        </row>
        <row r="2">
          <cell r="A2" t="str">
            <v>Afghanistan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0.002</v>
          </cell>
          <cell r="L2">
            <v>0.102</v>
          </cell>
          <cell r="M2">
            <v>0.12</v>
          </cell>
          <cell r="N2">
            <v>16.122</v>
          </cell>
          <cell r="O2">
            <v>16.843</v>
          </cell>
          <cell r="P2">
            <v>18.363</v>
          </cell>
          <cell r="Q2">
            <v>19.011</v>
          </cell>
          <cell r="R2">
            <v>20.68</v>
          </cell>
          <cell r="S2">
            <v>22.821</v>
          </cell>
          <cell r="T2">
            <v>22.596</v>
          </cell>
          <cell r="U2">
            <v>52.111</v>
          </cell>
          <cell r="V2">
            <v>51.533</v>
          </cell>
          <cell r="W2">
            <v>51.706</v>
          </cell>
          <cell r="X2">
            <v>53.476</v>
          </cell>
          <cell r="Y2">
            <v>53.476</v>
          </cell>
          <cell r="Z2">
            <v>53.476</v>
          </cell>
        </row>
        <row r="3">
          <cell r="A3" t="str">
            <v>Albania</v>
          </cell>
          <cell r="B3">
            <v>0</v>
          </cell>
          <cell r="C3">
            <v>0.1</v>
          </cell>
          <cell r="D3">
            <v>0.2</v>
          </cell>
          <cell r="E3">
            <v>0.2</v>
          </cell>
          <cell r="F3">
            <v>0.2</v>
          </cell>
          <cell r="G3">
            <v>0.2</v>
          </cell>
          <cell r="H3">
            <v>0.2</v>
          </cell>
          <cell r="I3">
            <v>0.2</v>
          </cell>
          <cell r="J3">
            <v>0.2</v>
          </cell>
          <cell r="K3">
            <v>0.3</v>
          </cell>
          <cell r="L3">
            <v>0.4</v>
          </cell>
          <cell r="M3">
            <v>0.564</v>
          </cell>
          <cell r="N3">
            <v>0.679</v>
          </cell>
          <cell r="O3">
            <v>0.758</v>
          </cell>
          <cell r="P3">
            <v>0.874</v>
          </cell>
          <cell r="Q3">
            <v>1.05</v>
          </cell>
          <cell r="R3">
            <v>1</v>
          </cell>
          <cell r="S3">
            <v>1</v>
          </cell>
          <cell r="T3">
            <v>1</v>
          </cell>
          <cell r="U3">
            <v>14</v>
          </cell>
          <cell r="V3">
            <v>21</v>
          </cell>
          <cell r="W3">
            <v>23</v>
          </cell>
          <cell r="X3">
            <v>100.14</v>
          </cell>
          <cell r="Y3">
            <v>206.734</v>
          </cell>
          <cell r="Z3">
            <v>306.734</v>
          </cell>
        </row>
        <row r="4">
          <cell r="A4" t="str">
            <v>Algeria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3.3</v>
          </cell>
          <cell r="Q4">
            <v>36.74</v>
          </cell>
          <cell r="R4">
            <v>236.74</v>
          </cell>
          <cell r="S4">
            <v>329.74</v>
          </cell>
          <cell r="T4">
            <v>341.74</v>
          </cell>
          <cell r="U4">
            <v>341.74</v>
          </cell>
          <cell r="V4">
            <v>341.74</v>
          </cell>
          <cell r="W4">
            <v>341.74</v>
          </cell>
          <cell r="X4">
            <v>425.8</v>
          </cell>
          <cell r="Y4">
            <v>436.8</v>
          </cell>
          <cell r="Z4">
            <v>436.8</v>
          </cell>
        </row>
        <row r="5">
          <cell r="A5" t="str">
            <v>American Samoa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2.416</v>
          </cell>
          <cell r="O5">
            <v>2.416</v>
          </cell>
          <cell r="P5">
            <v>2.416</v>
          </cell>
          <cell r="Q5">
            <v>2.416</v>
          </cell>
          <cell r="R5">
            <v>3.92</v>
          </cell>
          <cell r="S5">
            <v>4.27</v>
          </cell>
          <cell r="T5">
            <v>5.16</v>
          </cell>
          <cell r="U5">
            <v>4.81</v>
          </cell>
          <cell r="V5">
            <v>4.81</v>
          </cell>
          <cell r="W5">
            <v>4.81</v>
          </cell>
          <cell r="X5">
            <v>7.11</v>
          </cell>
          <cell r="Y5">
            <v>7.11</v>
          </cell>
          <cell r="Z5">
            <v>7.11</v>
          </cell>
        </row>
        <row r="6">
          <cell r="A6" t="str">
            <v>Andorra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0.186</v>
          </cell>
          <cell r="Q6">
            <v>0.226</v>
          </cell>
          <cell r="R6">
            <v>0.244</v>
          </cell>
          <cell r="S6">
            <v>0.489</v>
          </cell>
          <cell r="T6">
            <v>1.09</v>
          </cell>
          <cell r="U6">
            <v>1.989</v>
          </cell>
          <cell r="V6">
            <v>3.084</v>
          </cell>
          <cell r="W6">
            <v>4.352</v>
          </cell>
          <cell r="X6">
            <v>5.63</v>
          </cell>
          <cell r="Y6">
            <v>8.727</v>
          </cell>
          <cell r="Z6">
            <v>8.727</v>
          </cell>
        </row>
        <row r="7">
          <cell r="A7" t="str">
            <v>Angola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0.021</v>
          </cell>
          <cell r="P7">
            <v>0.32</v>
          </cell>
          <cell r="Q7">
            <v>0.32</v>
          </cell>
          <cell r="R7">
            <v>0.328</v>
          </cell>
          <cell r="S7">
            <v>0.424</v>
          </cell>
          <cell r="T7">
            <v>0.437</v>
          </cell>
          <cell r="U7">
            <v>1.366</v>
          </cell>
          <cell r="V7">
            <v>1.374</v>
          </cell>
          <cell r="W7">
            <v>1.441</v>
          </cell>
          <cell r="X7">
            <v>285.46</v>
          </cell>
          <cell r="Y7">
            <v>310.46</v>
          </cell>
          <cell r="Z7">
            <v>361.89</v>
          </cell>
        </row>
        <row r="8">
          <cell r="A8" t="str">
            <v>Anguilla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0.062</v>
          </cell>
          <cell r="O8">
            <v>0.062</v>
          </cell>
          <cell r="P8">
            <v>1.172</v>
          </cell>
          <cell r="Q8">
            <v>1.172</v>
          </cell>
          <cell r="R8">
            <v>2.272</v>
          </cell>
          <cell r="S8">
            <v>2.272</v>
          </cell>
          <cell r="T8">
            <v>1.172</v>
          </cell>
          <cell r="U8">
            <v>1.542</v>
          </cell>
          <cell r="V8">
            <v>1.542</v>
          </cell>
          <cell r="W8">
            <v>1.542</v>
          </cell>
          <cell r="X8">
            <v>1.542</v>
          </cell>
          <cell r="Y8">
            <v>1.542</v>
          </cell>
          <cell r="Z8">
            <v>1.542</v>
          </cell>
        </row>
        <row r="9">
          <cell r="A9" t="str">
            <v>Antigua and Barbuda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0.1</v>
          </cell>
          <cell r="L9">
            <v>0.1</v>
          </cell>
          <cell r="M9">
            <v>0.3</v>
          </cell>
          <cell r="N9">
            <v>0.3</v>
          </cell>
          <cell r="O9">
            <v>0.4</v>
          </cell>
          <cell r="P9">
            <v>0.4</v>
          </cell>
          <cell r="Q9">
            <v>3.4</v>
          </cell>
          <cell r="R9">
            <v>3.51</v>
          </cell>
          <cell r="S9">
            <v>4.314</v>
          </cell>
          <cell r="T9">
            <v>8.714</v>
          </cell>
          <cell r="U9">
            <v>8.714</v>
          </cell>
          <cell r="V9">
            <v>12.864</v>
          </cell>
          <cell r="W9">
            <v>14.864</v>
          </cell>
          <cell r="X9">
            <v>14.864</v>
          </cell>
          <cell r="Y9">
            <v>15.584</v>
          </cell>
          <cell r="Z9">
            <v>15.584</v>
          </cell>
        </row>
        <row r="10">
          <cell r="A10" t="str">
            <v>Argentina</v>
          </cell>
          <cell r="B10">
            <v>0.133</v>
          </cell>
          <cell r="C10">
            <v>0.234</v>
          </cell>
          <cell r="D10">
            <v>0.234</v>
          </cell>
          <cell r="E10">
            <v>0.255</v>
          </cell>
          <cell r="F10">
            <v>0.27</v>
          </cell>
          <cell r="G10">
            <v>0.193</v>
          </cell>
          <cell r="H10">
            <v>0.116</v>
          </cell>
          <cell r="I10">
            <v>0.127</v>
          </cell>
          <cell r="J10">
            <v>0.147</v>
          </cell>
          <cell r="K10">
            <v>2.727</v>
          </cell>
          <cell r="L10">
            <v>4.41</v>
          </cell>
          <cell r="M10">
            <v>6.07</v>
          </cell>
          <cell r="N10">
            <v>11.46</v>
          </cell>
          <cell r="O10">
            <v>13.756</v>
          </cell>
          <cell r="P10">
            <v>13.723</v>
          </cell>
          <cell r="Q10">
            <v>14.203</v>
          </cell>
          <cell r="R10">
            <v>13.738</v>
          </cell>
          <cell r="S10">
            <v>13.59</v>
          </cell>
          <cell r="T10">
            <v>196.106</v>
          </cell>
          <cell r="U10">
            <v>445.852</v>
          </cell>
          <cell r="V10">
            <v>767.872</v>
          </cell>
          <cell r="W10">
            <v>1076.918</v>
          </cell>
          <cell r="X10">
            <v>1112.668</v>
          </cell>
          <cell r="Y10">
            <v>1405.303</v>
          </cell>
          <cell r="Z10">
            <v>1740.6</v>
          </cell>
        </row>
        <row r="11">
          <cell r="A11" t="str">
            <v>Armenia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2.4</v>
          </cell>
          <cell r="T11">
            <v>17.32</v>
          </cell>
          <cell r="U11">
            <v>21.1</v>
          </cell>
          <cell r="V11">
            <v>50.5</v>
          </cell>
          <cell r="W11">
            <v>146.1</v>
          </cell>
          <cell r="X11">
            <v>235.195</v>
          </cell>
          <cell r="Y11">
            <v>401.7</v>
          </cell>
          <cell r="Z11">
            <v>485.4</v>
          </cell>
        </row>
        <row r="12">
          <cell r="A12" t="str">
            <v>Aruba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0.1</v>
          </cell>
          <cell r="M12">
            <v>0.3</v>
          </cell>
          <cell r="N12">
            <v>1</v>
          </cell>
          <cell r="O12">
            <v>1.6</v>
          </cell>
          <cell r="P12">
            <v>4.911</v>
          </cell>
          <cell r="Q12">
            <v>6.111</v>
          </cell>
          <cell r="R12">
            <v>7.262</v>
          </cell>
          <cell r="S12">
            <v>7.315</v>
          </cell>
          <cell r="T12">
            <v>14.815</v>
          </cell>
          <cell r="U12">
            <v>14.815</v>
          </cell>
          <cell r="V12">
            <v>14.815</v>
          </cell>
          <cell r="W12">
            <v>14.815</v>
          </cell>
          <cell r="X12">
            <v>14.804</v>
          </cell>
          <cell r="Y12">
            <v>14.804</v>
          </cell>
          <cell r="Z12">
            <v>14.804</v>
          </cell>
        </row>
        <row r="13">
          <cell r="A13" t="str">
            <v>Australia</v>
          </cell>
          <cell r="B13">
            <v>25</v>
          </cell>
          <cell r="C13">
            <v>29</v>
          </cell>
          <cell r="D13">
            <v>34</v>
          </cell>
          <cell r="E13">
            <v>39</v>
          </cell>
          <cell r="F13">
            <v>46</v>
          </cell>
          <cell r="G13">
            <v>52</v>
          </cell>
          <cell r="H13">
            <v>61</v>
          </cell>
          <cell r="I13">
            <v>70</v>
          </cell>
          <cell r="J13">
            <v>82</v>
          </cell>
          <cell r="K13">
            <v>329</v>
          </cell>
          <cell r="L13">
            <v>1088</v>
          </cell>
          <cell r="M13">
            <v>1418</v>
          </cell>
          <cell r="N13">
            <v>2508</v>
          </cell>
          <cell r="O13">
            <v>3309</v>
          </cell>
          <cell r="P13">
            <v>4134</v>
          </cell>
          <cell r="Q13">
            <v>5032</v>
          </cell>
          <cell r="R13">
            <v>5877</v>
          </cell>
          <cell r="S13">
            <v>7239</v>
          </cell>
          <cell r="T13">
            <v>11125</v>
          </cell>
          <cell r="U13">
            <v>15450</v>
          </cell>
          <cell r="V13">
            <v>19769</v>
          </cell>
          <cell r="W13">
            <v>24393</v>
          </cell>
          <cell r="X13">
            <v>28884</v>
          </cell>
          <cell r="Y13">
            <v>33279</v>
          </cell>
          <cell r="Z13">
            <v>38469</v>
          </cell>
        </row>
        <row r="14">
          <cell r="A14" t="str">
            <v>Austria</v>
          </cell>
          <cell r="B14">
            <v>5</v>
          </cell>
          <cell r="C14">
            <v>7</v>
          </cell>
          <cell r="D14">
            <v>9</v>
          </cell>
          <cell r="E14">
            <v>23</v>
          </cell>
          <cell r="F14">
            <v>27</v>
          </cell>
          <cell r="G14">
            <v>23.517</v>
          </cell>
          <cell r="H14">
            <v>25.124</v>
          </cell>
          <cell r="I14">
            <v>27.02</v>
          </cell>
          <cell r="J14">
            <v>33.194</v>
          </cell>
          <cell r="K14">
            <v>52.19</v>
          </cell>
          <cell r="L14">
            <v>92.216</v>
          </cell>
          <cell r="M14">
            <v>177.979</v>
          </cell>
          <cell r="N14">
            <v>341.335</v>
          </cell>
          <cell r="O14">
            <v>630.164</v>
          </cell>
          <cell r="P14">
            <v>789.735</v>
          </cell>
          <cell r="Q14">
            <v>939.633</v>
          </cell>
          <cell r="R14">
            <v>1099.503</v>
          </cell>
          <cell r="S14">
            <v>1271.934</v>
          </cell>
          <cell r="T14">
            <v>1457.329</v>
          </cell>
          <cell r="U14">
            <v>1702.79</v>
          </cell>
          <cell r="V14">
            <v>2037.131</v>
          </cell>
          <cell r="W14">
            <v>2771.302</v>
          </cell>
          <cell r="X14">
            <v>3757.404</v>
          </cell>
          <cell r="Y14">
            <v>6330.993</v>
          </cell>
          <cell r="Z14">
            <v>8480.993</v>
          </cell>
        </row>
        <row r="15">
          <cell r="A15" t="str">
            <v>Azerbaijan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0.1</v>
          </cell>
          <cell r="J15">
            <v>0.1</v>
          </cell>
          <cell r="K15">
            <v>0.1</v>
          </cell>
          <cell r="L15">
            <v>0.3</v>
          </cell>
          <cell r="M15">
            <v>1</v>
          </cell>
          <cell r="N15">
            <v>1</v>
          </cell>
          <cell r="O15">
            <v>1</v>
          </cell>
          <cell r="P15">
            <v>2.4</v>
          </cell>
          <cell r="Q15">
            <v>4.8</v>
          </cell>
          <cell r="R15">
            <v>24.9</v>
          </cell>
          <cell r="S15">
            <v>28.4</v>
          </cell>
          <cell r="T15">
            <v>34.9</v>
          </cell>
          <cell r="U15">
            <v>33.1</v>
          </cell>
          <cell r="V15">
            <v>35.1</v>
          </cell>
          <cell r="W15">
            <v>47.9</v>
          </cell>
          <cell r="X15">
            <v>51.2</v>
          </cell>
          <cell r="Y15">
            <v>281.8</v>
          </cell>
          <cell r="Z15">
            <v>292.9</v>
          </cell>
        </row>
        <row r="16">
          <cell r="A16" t="str">
            <v>Bahamas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0.1</v>
          </cell>
          <cell r="J16">
            <v>0.1</v>
          </cell>
          <cell r="K16">
            <v>0.2</v>
          </cell>
          <cell r="L16">
            <v>0.3</v>
          </cell>
          <cell r="M16">
            <v>0.651</v>
          </cell>
          <cell r="N16">
            <v>0.86</v>
          </cell>
          <cell r="O16">
            <v>1.414</v>
          </cell>
          <cell r="P16">
            <v>2.065</v>
          </cell>
          <cell r="Q16">
            <v>2.776</v>
          </cell>
          <cell r="R16">
            <v>2.872</v>
          </cell>
          <cell r="S16">
            <v>2.813</v>
          </cell>
          <cell r="T16">
            <v>2.927</v>
          </cell>
          <cell r="U16">
            <v>4.669</v>
          </cell>
          <cell r="V16">
            <v>5.112</v>
          </cell>
          <cell r="W16">
            <v>10.212</v>
          </cell>
          <cell r="X16">
            <v>15.264</v>
          </cell>
          <cell r="Y16">
            <v>15.335</v>
          </cell>
          <cell r="Z16">
            <v>21.335</v>
          </cell>
        </row>
        <row r="17">
          <cell r="A17" t="str">
            <v>Bahrain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5</v>
          </cell>
          <cell r="Q17">
            <v>5</v>
          </cell>
          <cell r="R17">
            <v>6</v>
          </cell>
          <cell r="S17">
            <v>6</v>
          </cell>
          <cell r="T17">
            <v>6.31</v>
          </cell>
          <cell r="U17">
            <v>9.704</v>
          </cell>
          <cell r="V17">
            <v>10.101</v>
          </cell>
          <cell r="W17">
            <v>21.335</v>
          </cell>
          <cell r="X17">
            <v>45.592</v>
          </cell>
          <cell r="Y17">
            <v>56.623</v>
          </cell>
          <cell r="Z17">
            <v>66.028</v>
          </cell>
        </row>
        <row r="18">
          <cell r="A18" t="str">
            <v>Bangladesh</v>
          </cell>
          <cell r="B18">
            <v>0</v>
          </cell>
          <cell r="C18">
            <v>0</v>
          </cell>
          <cell r="D18">
            <v>0</v>
          </cell>
          <cell r="E18">
            <v>0.621</v>
          </cell>
          <cell r="F18">
            <v>1.397</v>
          </cell>
          <cell r="G18">
            <v>2.483</v>
          </cell>
          <cell r="H18">
            <v>3.966</v>
          </cell>
          <cell r="I18">
            <v>6.604</v>
          </cell>
          <cell r="J18">
            <v>11.105</v>
          </cell>
          <cell r="K18">
            <v>18.324</v>
          </cell>
          <cell r="L18">
            <v>32.339</v>
          </cell>
          <cell r="M18">
            <v>90.247</v>
          </cell>
          <cell r="N18">
            <v>113.879</v>
          </cell>
          <cell r="O18">
            <v>141.822</v>
          </cell>
          <cell r="P18">
            <v>169.237</v>
          </cell>
          <cell r="Q18">
            <v>196.129</v>
          </cell>
          <cell r="R18">
            <v>165.412</v>
          </cell>
          <cell r="S18">
            <v>216.654</v>
          </cell>
          <cell r="T18">
            <v>240.36</v>
          </cell>
          <cell r="U18">
            <v>279.614</v>
          </cell>
          <cell r="V18">
            <v>343.266</v>
          </cell>
          <cell r="W18">
            <v>505.717</v>
          </cell>
          <cell r="X18">
            <v>522.856</v>
          </cell>
          <cell r="Y18">
            <v>745.906</v>
          </cell>
          <cell r="Z18">
            <v>846.049</v>
          </cell>
        </row>
        <row r="19">
          <cell r="A19" t="str">
            <v>Barbados</v>
          </cell>
          <cell r="B19">
            <v>0</v>
          </cell>
          <cell r="C19">
            <v>0.1</v>
          </cell>
          <cell r="D19">
            <v>0.1</v>
          </cell>
          <cell r="E19">
            <v>0.1</v>
          </cell>
          <cell r="F19">
            <v>0.1</v>
          </cell>
          <cell r="G19">
            <v>0.2</v>
          </cell>
          <cell r="H19">
            <v>0.2</v>
          </cell>
          <cell r="I19">
            <v>0.6</v>
          </cell>
          <cell r="J19">
            <v>0.6</v>
          </cell>
          <cell r="K19">
            <v>0.8</v>
          </cell>
          <cell r="L19">
            <v>1</v>
          </cell>
          <cell r="M19">
            <v>1.25</v>
          </cell>
          <cell r="N19">
            <v>1.5</v>
          </cell>
          <cell r="O19">
            <v>0.426</v>
          </cell>
          <cell r="P19">
            <v>1.294</v>
          </cell>
          <cell r="Q19">
            <v>3.094</v>
          </cell>
          <cell r="R19">
            <v>14.937</v>
          </cell>
          <cell r="S19">
            <v>16.397</v>
          </cell>
          <cell r="T19">
            <v>17.246</v>
          </cell>
          <cell r="U19">
            <v>33.21</v>
          </cell>
          <cell r="V19">
            <v>49.154</v>
          </cell>
          <cell r="W19">
            <v>63.926</v>
          </cell>
          <cell r="X19">
            <v>69.342</v>
          </cell>
          <cell r="Y19">
            <v>69.342</v>
          </cell>
          <cell r="Z19">
            <v>69.342</v>
          </cell>
        </row>
        <row r="20">
          <cell r="A20" t="str">
            <v>Belarus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4</v>
          </cell>
          <cell r="Q20">
            <v>6</v>
          </cell>
          <cell r="R20">
            <v>47</v>
          </cell>
          <cell r="S20">
            <v>80</v>
          </cell>
          <cell r="T20">
            <v>154</v>
          </cell>
          <cell r="U20">
            <v>154</v>
          </cell>
          <cell r="V20">
            <v>160.3</v>
          </cell>
          <cell r="W20">
            <v>163.7</v>
          </cell>
          <cell r="X20">
            <v>272.5</v>
          </cell>
          <cell r="Y20">
            <v>272.7</v>
          </cell>
          <cell r="Z20">
            <v>265</v>
          </cell>
        </row>
        <row r="21">
          <cell r="A21" t="str">
            <v>Belgium</v>
          </cell>
          <cell r="B21">
            <v>0</v>
          </cell>
          <cell r="C21">
            <v>0</v>
          </cell>
          <cell r="D21">
            <v>1</v>
          </cell>
          <cell r="E21">
            <v>1</v>
          </cell>
          <cell r="F21">
            <v>1</v>
          </cell>
          <cell r="G21">
            <v>2</v>
          </cell>
          <cell r="H21">
            <v>2</v>
          </cell>
          <cell r="I21">
            <v>20</v>
          </cell>
          <cell r="J21">
            <v>62</v>
          </cell>
          <cell r="K21">
            <v>386</v>
          </cell>
          <cell r="L21">
            <v>840.2</v>
          </cell>
          <cell r="M21">
            <v>1864.9</v>
          </cell>
          <cell r="N21">
            <v>2595.5</v>
          </cell>
          <cell r="O21">
            <v>2864</v>
          </cell>
          <cell r="P21">
            <v>2977.1</v>
          </cell>
          <cell r="Q21">
            <v>3108.1</v>
          </cell>
          <cell r="R21">
            <v>3291.2</v>
          </cell>
          <cell r="S21">
            <v>3600.4</v>
          </cell>
          <cell r="T21">
            <v>3962.8</v>
          </cell>
          <cell r="U21">
            <v>4523</v>
          </cell>
          <cell r="V21">
            <v>5453</v>
          </cell>
          <cell r="W21">
            <v>5934</v>
          </cell>
          <cell r="X21">
            <v>6781.2</v>
          </cell>
          <cell r="Y21">
            <v>8351.9</v>
          </cell>
          <cell r="Z21">
            <v>9751.9</v>
          </cell>
        </row>
        <row r="22">
          <cell r="A22" t="str">
            <v>Belize</v>
          </cell>
          <cell r="B22">
            <v>0.011</v>
          </cell>
          <cell r="C22">
            <v>0.011</v>
          </cell>
          <cell r="D22">
            <v>0.011</v>
          </cell>
          <cell r="E22">
            <v>0.011</v>
          </cell>
          <cell r="F22">
            <v>0.011</v>
          </cell>
          <cell r="G22">
            <v>0.011</v>
          </cell>
          <cell r="H22">
            <v>0.011</v>
          </cell>
          <cell r="I22">
            <v>0.011</v>
          </cell>
          <cell r="J22">
            <v>0.011</v>
          </cell>
          <cell r="K22">
            <v>0.011</v>
          </cell>
          <cell r="L22">
            <v>0.011</v>
          </cell>
          <cell r="M22">
            <v>0.011</v>
          </cell>
          <cell r="N22">
            <v>0.498</v>
          </cell>
          <cell r="O22">
            <v>0.684</v>
          </cell>
          <cell r="P22">
            <v>0.691</v>
          </cell>
          <cell r="Q22">
            <v>0.7</v>
          </cell>
          <cell r="R22">
            <v>0.7</v>
          </cell>
          <cell r="S22">
            <v>0.737</v>
          </cell>
          <cell r="T22">
            <v>1.091</v>
          </cell>
          <cell r="U22">
            <v>6.839</v>
          </cell>
          <cell r="V22">
            <v>6.902</v>
          </cell>
          <cell r="W22">
            <v>6.902</v>
          </cell>
          <cell r="X22">
            <v>6.912</v>
          </cell>
          <cell r="Y22">
            <v>6.959</v>
          </cell>
          <cell r="Z22">
            <v>6.959</v>
          </cell>
        </row>
        <row r="23">
          <cell r="A23" t="str">
            <v>Benin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0.25</v>
          </cell>
          <cell r="Q23">
            <v>1.436</v>
          </cell>
          <cell r="R23">
            <v>2.195</v>
          </cell>
          <cell r="S23">
            <v>2.436</v>
          </cell>
          <cell r="T23">
            <v>2.585</v>
          </cell>
          <cell r="U23">
            <v>3.806</v>
          </cell>
          <cell r="V23">
            <v>4.847</v>
          </cell>
          <cell r="W23">
            <v>6.016</v>
          </cell>
          <cell r="X23">
            <v>33.382</v>
          </cell>
          <cell r="Y23">
            <v>35.258</v>
          </cell>
          <cell r="Z23">
            <v>35.258</v>
          </cell>
        </row>
        <row r="24">
          <cell r="A24" t="str">
            <v>Bhutan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0.012</v>
          </cell>
          <cell r="H24">
            <v>0.024</v>
          </cell>
          <cell r="I24">
            <v>0.036</v>
          </cell>
          <cell r="J24">
            <v>0.048</v>
          </cell>
          <cell r="K24">
            <v>0.06</v>
          </cell>
          <cell r="L24">
            <v>0.072</v>
          </cell>
          <cell r="M24">
            <v>0.107</v>
          </cell>
          <cell r="N24">
            <v>0.119</v>
          </cell>
          <cell r="O24">
            <v>0.131</v>
          </cell>
          <cell r="P24">
            <v>0.12</v>
          </cell>
          <cell r="Q24">
            <v>0.12</v>
          </cell>
          <cell r="R24">
            <v>0.12</v>
          </cell>
          <cell r="S24">
            <v>0.12</v>
          </cell>
          <cell r="T24">
            <v>0.12</v>
          </cell>
          <cell r="U24">
            <v>0.12</v>
          </cell>
          <cell r="V24">
            <v>0.12</v>
          </cell>
          <cell r="W24">
            <v>0.392</v>
          </cell>
          <cell r="X24">
            <v>0.392</v>
          </cell>
          <cell r="Y24">
            <v>1.27</v>
          </cell>
          <cell r="Z24">
            <v>3.37</v>
          </cell>
        </row>
        <row r="25">
          <cell r="A25" t="str">
            <v>Bolivia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0.001</v>
          </cell>
          <cell r="M25">
            <v>0.068</v>
          </cell>
          <cell r="N25">
            <v>0.069</v>
          </cell>
          <cell r="O25">
            <v>0.424</v>
          </cell>
          <cell r="P25">
            <v>0.429</v>
          </cell>
          <cell r="Q25">
            <v>5.617</v>
          </cell>
          <cell r="R25">
            <v>5.627</v>
          </cell>
          <cell r="S25">
            <v>10.699</v>
          </cell>
          <cell r="T25">
            <v>70.497</v>
          </cell>
          <cell r="U25">
            <v>71.003</v>
          </cell>
          <cell r="V25">
            <v>121.322</v>
          </cell>
          <cell r="W25">
            <v>171.154</v>
          </cell>
          <cell r="X25">
            <v>171.827</v>
          </cell>
          <cell r="Y25">
            <v>173.315</v>
          </cell>
          <cell r="Z25">
            <v>177.07</v>
          </cell>
        </row>
        <row r="26">
          <cell r="A26" t="str">
            <v>Bonaire Sint Eustatius and Saba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0.3</v>
          </cell>
          <cell r="R26">
            <v>2.245</v>
          </cell>
          <cell r="S26">
            <v>4.505</v>
          </cell>
          <cell r="T26">
            <v>5.645</v>
          </cell>
          <cell r="U26">
            <v>6.645</v>
          </cell>
          <cell r="V26">
            <v>6.645</v>
          </cell>
          <cell r="W26">
            <v>6.645</v>
          </cell>
          <cell r="X26">
            <v>6.645</v>
          </cell>
          <cell r="Y26">
            <v>7.775</v>
          </cell>
          <cell r="Z26">
            <v>13.075</v>
          </cell>
        </row>
        <row r="27">
          <cell r="A27" t="str">
            <v>Bosnia and Herzegovina</v>
          </cell>
          <cell r="B27">
            <v>0</v>
          </cell>
          <cell r="C27">
            <v>0</v>
          </cell>
          <cell r="D27">
            <v>0</v>
          </cell>
          <cell r="E27">
            <v>0.1</v>
          </cell>
          <cell r="F27">
            <v>0.2</v>
          </cell>
          <cell r="G27">
            <v>0.3</v>
          </cell>
          <cell r="H27">
            <v>0.3</v>
          </cell>
          <cell r="I27">
            <v>0.3</v>
          </cell>
          <cell r="J27">
            <v>0.3</v>
          </cell>
          <cell r="K27">
            <v>0.3</v>
          </cell>
          <cell r="L27">
            <v>0.3</v>
          </cell>
          <cell r="M27">
            <v>0.3</v>
          </cell>
          <cell r="N27">
            <v>0.349</v>
          </cell>
          <cell r="O27">
            <v>1.339</v>
          </cell>
          <cell r="P27">
            <v>7.166</v>
          </cell>
          <cell r="Q27">
            <v>8.17</v>
          </cell>
          <cell r="R27">
            <v>14.12</v>
          </cell>
          <cell r="S27">
            <v>16</v>
          </cell>
          <cell r="T27">
            <v>18.15</v>
          </cell>
          <cell r="U27">
            <v>22.35</v>
          </cell>
          <cell r="V27">
            <v>34.89</v>
          </cell>
          <cell r="W27">
            <v>56.51</v>
          </cell>
          <cell r="X27">
            <v>101.56</v>
          </cell>
          <cell r="Y27">
            <v>212.19</v>
          </cell>
          <cell r="Z27">
            <v>212.19</v>
          </cell>
        </row>
        <row r="28">
          <cell r="A28" t="str">
            <v>Botswana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0.02</v>
          </cell>
          <cell r="L28">
            <v>0.139</v>
          </cell>
          <cell r="M28">
            <v>0.169</v>
          </cell>
          <cell r="N28">
            <v>1.615</v>
          </cell>
          <cell r="O28">
            <v>1.715</v>
          </cell>
          <cell r="P28">
            <v>1.86</v>
          </cell>
          <cell r="Q28">
            <v>2.153</v>
          </cell>
          <cell r="R28">
            <v>3.28</v>
          </cell>
          <cell r="S28">
            <v>3.415</v>
          </cell>
          <cell r="T28">
            <v>3.72</v>
          </cell>
          <cell r="U28">
            <v>5.919</v>
          </cell>
          <cell r="V28">
            <v>5.918</v>
          </cell>
          <cell r="W28">
            <v>6.301</v>
          </cell>
          <cell r="X28">
            <v>6.289</v>
          </cell>
          <cell r="Y28">
            <v>10.3</v>
          </cell>
          <cell r="Z28">
            <v>10.3</v>
          </cell>
        </row>
        <row r="29">
          <cell r="A29" t="str">
            <v>Brazil</v>
          </cell>
          <cell r="B29">
            <v>1.561</v>
          </cell>
          <cell r="C29">
            <v>1.596</v>
          </cell>
          <cell r="D29">
            <v>1.596</v>
          </cell>
          <cell r="E29">
            <v>2.276</v>
          </cell>
          <cell r="F29">
            <v>2.278</v>
          </cell>
          <cell r="G29">
            <v>2.278</v>
          </cell>
          <cell r="H29">
            <v>2.278</v>
          </cell>
          <cell r="I29">
            <v>2.278</v>
          </cell>
          <cell r="J29">
            <v>2.299</v>
          </cell>
          <cell r="K29">
            <v>2.523</v>
          </cell>
          <cell r="L29">
            <v>2.574</v>
          </cell>
          <cell r="M29">
            <v>8.123</v>
          </cell>
          <cell r="N29">
            <v>9.229</v>
          </cell>
          <cell r="O29">
            <v>15.618</v>
          </cell>
          <cell r="P29">
            <v>24.059</v>
          </cell>
          <cell r="Q29">
            <v>49.086</v>
          </cell>
          <cell r="R29">
            <v>135.852</v>
          </cell>
          <cell r="S29">
            <v>1209.87</v>
          </cell>
          <cell r="T29">
            <v>2464.594</v>
          </cell>
          <cell r="U29">
            <v>4705.677</v>
          </cell>
          <cell r="V29">
            <v>8482.113</v>
          </cell>
          <cell r="W29">
            <v>14510.611</v>
          </cell>
          <cell r="X29">
            <v>25398.784</v>
          </cell>
          <cell r="Y29">
            <v>37940.462</v>
          </cell>
          <cell r="Z29">
            <v>53113.128</v>
          </cell>
        </row>
        <row r="30">
          <cell r="A30" t="str">
            <v>British Virgin Islands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0.019</v>
          </cell>
          <cell r="M30">
            <v>0.019</v>
          </cell>
          <cell r="N30">
            <v>0.019</v>
          </cell>
          <cell r="O30">
            <v>0.022</v>
          </cell>
          <cell r="P30">
            <v>0.051</v>
          </cell>
          <cell r="Q30">
            <v>0.763</v>
          </cell>
          <cell r="R30">
            <v>0.925</v>
          </cell>
          <cell r="S30">
            <v>0.926</v>
          </cell>
          <cell r="T30">
            <v>0.935</v>
          </cell>
          <cell r="U30">
            <v>0.99</v>
          </cell>
          <cell r="V30">
            <v>1.235</v>
          </cell>
          <cell r="W30">
            <v>1.486</v>
          </cell>
          <cell r="X30">
            <v>1.516</v>
          </cell>
          <cell r="Y30">
            <v>2.526</v>
          </cell>
          <cell r="Z30">
            <v>2.526</v>
          </cell>
        </row>
        <row r="31">
          <cell r="A31" t="str">
            <v>Brunei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1.2</v>
          </cell>
          <cell r="M31">
            <v>1.2</v>
          </cell>
          <cell r="N31">
            <v>1.2</v>
          </cell>
          <cell r="O31">
            <v>1.2</v>
          </cell>
          <cell r="P31">
            <v>1.214</v>
          </cell>
          <cell r="Q31">
            <v>1.215</v>
          </cell>
          <cell r="R31">
            <v>1.215</v>
          </cell>
          <cell r="S31">
            <v>1.216</v>
          </cell>
          <cell r="T31">
            <v>1.224</v>
          </cell>
          <cell r="U31">
            <v>1.226</v>
          </cell>
          <cell r="V31">
            <v>1.461</v>
          </cell>
          <cell r="W31">
            <v>4.881</v>
          </cell>
          <cell r="X31">
            <v>4.909</v>
          </cell>
          <cell r="Y31">
            <v>5.054</v>
          </cell>
          <cell r="Z31">
            <v>5.199</v>
          </cell>
        </row>
        <row r="32">
          <cell r="A32" t="str">
            <v>Bulgaria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0.03</v>
          </cell>
          <cell r="J32">
            <v>0.1</v>
          </cell>
          <cell r="K32">
            <v>2</v>
          </cell>
          <cell r="L32">
            <v>25</v>
          </cell>
          <cell r="M32">
            <v>154</v>
          </cell>
          <cell r="N32">
            <v>922</v>
          </cell>
          <cell r="O32">
            <v>1039</v>
          </cell>
          <cell r="P32">
            <v>1029</v>
          </cell>
          <cell r="Q32">
            <v>1028</v>
          </cell>
          <cell r="R32">
            <v>1030</v>
          </cell>
          <cell r="S32">
            <v>1030.701</v>
          </cell>
          <cell r="T32">
            <v>1033.058</v>
          </cell>
          <cell r="U32">
            <v>1044.39</v>
          </cell>
          <cell r="V32">
            <v>1100.211</v>
          </cell>
          <cell r="W32">
            <v>1274.713</v>
          </cell>
          <cell r="X32">
            <v>1736.537</v>
          </cell>
          <cell r="Y32">
            <v>2908.127</v>
          </cell>
          <cell r="Z32">
            <v>3908.127</v>
          </cell>
        </row>
        <row r="33">
          <cell r="A33" t="str">
            <v>Burkina Faso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0.11</v>
          </cell>
          <cell r="G33">
            <v>0.11</v>
          </cell>
          <cell r="H33">
            <v>0.11</v>
          </cell>
          <cell r="I33">
            <v>0.11</v>
          </cell>
          <cell r="J33">
            <v>0.11</v>
          </cell>
          <cell r="K33">
            <v>0.112</v>
          </cell>
          <cell r="L33">
            <v>0.209</v>
          </cell>
          <cell r="M33">
            <v>0.267</v>
          </cell>
          <cell r="N33">
            <v>0.833</v>
          </cell>
          <cell r="O33">
            <v>1.341</v>
          </cell>
          <cell r="P33">
            <v>1.824</v>
          </cell>
          <cell r="Q33">
            <v>2.75</v>
          </cell>
          <cell r="R33">
            <v>3.165</v>
          </cell>
          <cell r="S33">
            <v>38.252</v>
          </cell>
          <cell r="T33">
            <v>53.695</v>
          </cell>
          <cell r="U33">
            <v>58.027</v>
          </cell>
          <cell r="V33">
            <v>58.517</v>
          </cell>
          <cell r="W33">
            <v>59.302</v>
          </cell>
          <cell r="X33">
            <v>89.897</v>
          </cell>
          <cell r="Y33">
            <v>177.042</v>
          </cell>
          <cell r="Z33">
            <v>205.642</v>
          </cell>
        </row>
        <row r="34">
          <cell r="A34" t="str">
            <v>Burundi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0.403</v>
          </cell>
          <cell r="O34">
            <v>0.413</v>
          </cell>
          <cell r="P34">
            <v>0.426</v>
          </cell>
          <cell r="Q34">
            <v>0.723</v>
          </cell>
          <cell r="R34">
            <v>1.52</v>
          </cell>
          <cell r="S34">
            <v>1.868</v>
          </cell>
          <cell r="T34">
            <v>1.88</v>
          </cell>
          <cell r="U34">
            <v>1.92</v>
          </cell>
          <cell r="V34">
            <v>2.06</v>
          </cell>
          <cell r="W34">
            <v>9.018</v>
          </cell>
          <cell r="X34">
            <v>8.863</v>
          </cell>
          <cell r="Y34">
            <v>9.528</v>
          </cell>
          <cell r="Z34">
            <v>9.528</v>
          </cell>
        </row>
        <row r="35">
          <cell r="A35" t="str">
            <v>Cape Verde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5.5</v>
          </cell>
          <cell r="M35">
            <v>5.5</v>
          </cell>
          <cell r="N35">
            <v>5.574</v>
          </cell>
          <cell r="O35">
            <v>5.574</v>
          </cell>
          <cell r="P35">
            <v>5.574</v>
          </cell>
          <cell r="Q35">
            <v>5.959</v>
          </cell>
          <cell r="R35">
            <v>6.059</v>
          </cell>
          <cell r="S35">
            <v>6.217</v>
          </cell>
          <cell r="T35">
            <v>10.71</v>
          </cell>
          <cell r="U35">
            <v>14.072</v>
          </cell>
          <cell r="V35">
            <v>14.88</v>
          </cell>
          <cell r="W35">
            <v>17.094</v>
          </cell>
          <cell r="X35">
            <v>22.941</v>
          </cell>
          <cell r="Y35">
            <v>26.043</v>
          </cell>
          <cell r="Z35">
            <v>31.043</v>
          </cell>
        </row>
        <row r="36">
          <cell r="A36" t="str">
            <v>Cambodia</v>
          </cell>
          <cell r="B36">
            <v>0.094</v>
          </cell>
          <cell r="C36">
            <v>0.185</v>
          </cell>
          <cell r="D36">
            <v>0.283</v>
          </cell>
          <cell r="E36">
            <v>0.328</v>
          </cell>
          <cell r="F36">
            <v>0.36</v>
          </cell>
          <cell r="G36">
            <v>0.543</v>
          </cell>
          <cell r="H36">
            <v>0.693</v>
          </cell>
          <cell r="I36">
            <v>1.556</v>
          </cell>
          <cell r="J36">
            <v>1.902</v>
          </cell>
          <cell r="K36">
            <v>2.14</v>
          </cell>
          <cell r="L36">
            <v>2.196</v>
          </cell>
          <cell r="M36">
            <v>3.899</v>
          </cell>
          <cell r="N36">
            <v>4.687</v>
          </cell>
          <cell r="O36">
            <v>5.877</v>
          </cell>
          <cell r="P36">
            <v>9.187</v>
          </cell>
          <cell r="Q36">
            <v>12.189</v>
          </cell>
          <cell r="R36">
            <v>18.363</v>
          </cell>
          <cell r="S36">
            <v>32.039</v>
          </cell>
          <cell r="T36">
            <v>42.728</v>
          </cell>
          <cell r="U36">
            <v>139.988</v>
          </cell>
          <cell r="V36">
            <v>333.125</v>
          </cell>
          <cell r="W36">
            <v>395.391</v>
          </cell>
          <cell r="X36">
            <v>480.804</v>
          </cell>
          <cell r="Y36">
            <v>487.056</v>
          </cell>
          <cell r="Z36">
            <v>877.589</v>
          </cell>
        </row>
        <row r="37">
          <cell r="A37" t="str">
            <v>Cameroon</v>
          </cell>
          <cell r="B37">
            <v>0</v>
          </cell>
          <cell r="C37">
            <v>0</v>
          </cell>
          <cell r="D37">
            <v>0</v>
          </cell>
          <cell r="E37">
            <v>0.1</v>
          </cell>
          <cell r="F37">
            <v>0.1</v>
          </cell>
          <cell r="G37">
            <v>0.1</v>
          </cell>
          <cell r="H37">
            <v>0.1</v>
          </cell>
          <cell r="I37">
            <v>0.2</v>
          </cell>
          <cell r="J37">
            <v>0.2</v>
          </cell>
          <cell r="K37">
            <v>0.01</v>
          </cell>
          <cell r="L37">
            <v>0.01</v>
          </cell>
          <cell r="M37">
            <v>0.04</v>
          </cell>
          <cell r="N37">
            <v>0.053</v>
          </cell>
          <cell r="O37">
            <v>0.062</v>
          </cell>
          <cell r="P37">
            <v>0.067</v>
          </cell>
          <cell r="Q37">
            <v>0.134</v>
          </cell>
          <cell r="R37">
            <v>0.153</v>
          </cell>
          <cell r="S37">
            <v>11.58</v>
          </cell>
          <cell r="T37">
            <v>11.841</v>
          </cell>
          <cell r="U37">
            <v>12.697</v>
          </cell>
          <cell r="V37">
            <v>13.56</v>
          </cell>
          <cell r="W37">
            <v>26.236</v>
          </cell>
          <cell r="X37">
            <v>26.312</v>
          </cell>
          <cell r="Y37">
            <v>62.652</v>
          </cell>
          <cell r="Z37">
            <v>62.652</v>
          </cell>
        </row>
        <row r="38">
          <cell r="A38" t="str">
            <v>Canada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2</v>
          </cell>
          <cell r="H38">
            <v>2</v>
          </cell>
          <cell r="I38">
            <v>5</v>
          </cell>
          <cell r="J38">
            <v>9</v>
          </cell>
          <cell r="K38">
            <v>62</v>
          </cell>
          <cell r="L38">
            <v>216</v>
          </cell>
          <cell r="M38">
            <v>554</v>
          </cell>
          <cell r="N38">
            <v>870</v>
          </cell>
          <cell r="O38">
            <v>1302</v>
          </cell>
          <cell r="P38">
            <v>2108</v>
          </cell>
          <cell r="Q38">
            <v>2877</v>
          </cell>
          <cell r="R38">
            <v>3058</v>
          </cell>
          <cell r="S38">
            <v>3419</v>
          </cell>
          <cell r="T38">
            <v>3719</v>
          </cell>
          <cell r="U38">
            <v>4007</v>
          </cell>
          <cell r="V38">
            <v>4379</v>
          </cell>
          <cell r="W38">
            <v>5261</v>
          </cell>
          <cell r="X38">
            <v>5438.5</v>
          </cell>
          <cell r="Y38">
            <v>5884.01</v>
          </cell>
          <cell r="Z38">
            <v>6105.41</v>
          </cell>
        </row>
        <row r="39">
          <cell r="A39" t="str">
            <v>Cayman Islands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2.754</v>
          </cell>
          <cell r="S39">
            <v>8.766</v>
          </cell>
          <cell r="T39">
            <v>9.917</v>
          </cell>
          <cell r="U39">
            <v>11.194</v>
          </cell>
          <cell r="V39">
            <v>12.837</v>
          </cell>
          <cell r="W39">
            <v>13.801</v>
          </cell>
          <cell r="X39">
            <v>13.801</v>
          </cell>
          <cell r="Y39">
            <v>14.1</v>
          </cell>
          <cell r="Z39">
            <v>14.1</v>
          </cell>
        </row>
        <row r="40">
          <cell r="A40" t="str">
            <v>Central African Republic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0.095</v>
          </cell>
          <cell r="Q40">
            <v>0.099</v>
          </cell>
          <cell r="R40">
            <v>0.209</v>
          </cell>
          <cell r="S40">
            <v>0.274</v>
          </cell>
          <cell r="T40">
            <v>0.299</v>
          </cell>
          <cell r="U40">
            <v>0.296</v>
          </cell>
          <cell r="V40">
            <v>0.339</v>
          </cell>
          <cell r="W40">
            <v>0.337</v>
          </cell>
          <cell r="X40">
            <v>0.334</v>
          </cell>
          <cell r="Y40">
            <v>40.423</v>
          </cell>
          <cell r="Z40">
            <v>40.423</v>
          </cell>
        </row>
        <row r="41">
          <cell r="A41" t="str">
            <v>Chad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0.002</v>
          </cell>
          <cell r="M41">
            <v>0.002</v>
          </cell>
          <cell r="N41">
            <v>0.003</v>
          </cell>
          <cell r="O41">
            <v>0.05</v>
          </cell>
          <cell r="P41">
            <v>0.05</v>
          </cell>
          <cell r="Q41">
            <v>0.172</v>
          </cell>
          <cell r="R41">
            <v>0.18</v>
          </cell>
          <cell r="S41">
            <v>0.19</v>
          </cell>
          <cell r="T41">
            <v>0.562</v>
          </cell>
          <cell r="U41">
            <v>0.557</v>
          </cell>
          <cell r="V41">
            <v>1.106</v>
          </cell>
          <cell r="W41">
            <v>1.592</v>
          </cell>
          <cell r="X41">
            <v>1.638</v>
          </cell>
          <cell r="Y41">
            <v>1.662</v>
          </cell>
          <cell r="Z41">
            <v>1.74</v>
          </cell>
        </row>
        <row r="42">
          <cell r="A42" t="str">
            <v>Chile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0.002</v>
          </cell>
          <cell r="M42">
            <v>0.007</v>
          </cell>
          <cell r="N42">
            <v>2.036</v>
          </cell>
          <cell r="O42">
            <v>15.059</v>
          </cell>
          <cell r="P42">
            <v>221.069</v>
          </cell>
          <cell r="Q42">
            <v>576.079</v>
          </cell>
          <cell r="R42">
            <v>1125.105</v>
          </cell>
          <cell r="S42">
            <v>1724.233</v>
          </cell>
          <cell r="T42">
            <v>2298.396</v>
          </cell>
          <cell r="U42">
            <v>2720.433</v>
          </cell>
          <cell r="V42">
            <v>3287.52</v>
          </cell>
          <cell r="W42">
            <v>4603.653</v>
          </cell>
          <cell r="X42">
            <v>6793.49</v>
          </cell>
          <cell r="Y42">
            <v>8776.908</v>
          </cell>
          <cell r="Z42">
            <v>10940.402</v>
          </cell>
        </row>
        <row r="43">
          <cell r="A43" t="str">
            <v>China</v>
          </cell>
          <cell r="B43">
            <v>33.515</v>
          </cell>
          <cell r="C43">
            <v>38.02</v>
          </cell>
          <cell r="D43">
            <v>56.53</v>
          </cell>
          <cell r="E43">
            <v>66.6</v>
          </cell>
          <cell r="F43">
            <v>76.6</v>
          </cell>
          <cell r="G43">
            <v>141.2</v>
          </cell>
          <cell r="H43">
            <v>160.2</v>
          </cell>
          <cell r="I43">
            <v>199</v>
          </cell>
          <cell r="J43">
            <v>253</v>
          </cell>
          <cell r="K43">
            <v>414.8</v>
          </cell>
          <cell r="L43">
            <v>1021.8</v>
          </cell>
          <cell r="M43">
            <v>3107.8</v>
          </cell>
          <cell r="N43">
            <v>6717.8</v>
          </cell>
          <cell r="O43">
            <v>17747.8</v>
          </cell>
          <cell r="P43">
            <v>28387.8</v>
          </cell>
          <cell r="Q43">
            <v>43537.8</v>
          </cell>
          <cell r="R43">
            <v>77787.8</v>
          </cell>
          <cell r="S43">
            <v>130801.29</v>
          </cell>
          <cell r="T43">
            <v>175015.864</v>
          </cell>
          <cell r="U43">
            <v>204574.8</v>
          </cell>
          <cell r="V43">
            <v>253413.8</v>
          </cell>
          <cell r="W43">
            <v>306402.8</v>
          </cell>
          <cell r="X43">
            <v>392461.8</v>
          </cell>
          <cell r="Y43">
            <v>609350.8</v>
          </cell>
          <cell r="Z43">
            <v>887359.8</v>
          </cell>
        </row>
        <row r="44">
          <cell r="A44" t="str">
            <v>China, Hong Kong Special Administrative Region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1</v>
          </cell>
          <cell r="T44">
            <v>1</v>
          </cell>
          <cell r="U44">
            <v>89</v>
          </cell>
          <cell r="V44">
            <v>91</v>
          </cell>
          <cell r="W44">
            <v>95.341</v>
          </cell>
          <cell r="X44">
            <v>184.8</v>
          </cell>
          <cell r="Y44">
            <v>333.1</v>
          </cell>
          <cell r="Z44">
            <v>333.1</v>
          </cell>
        </row>
        <row r="45">
          <cell r="A45" t="str">
            <v>Chinese Taipei</v>
          </cell>
          <cell r="B45">
            <v>0.1</v>
          </cell>
          <cell r="C45">
            <v>0.2</v>
          </cell>
          <cell r="D45">
            <v>0.33</v>
          </cell>
          <cell r="E45">
            <v>0.45</v>
          </cell>
          <cell r="F45">
            <v>0.57</v>
          </cell>
          <cell r="G45">
            <v>1.04</v>
          </cell>
          <cell r="H45">
            <v>1.41</v>
          </cell>
          <cell r="I45">
            <v>2.44</v>
          </cell>
          <cell r="J45">
            <v>5.58</v>
          </cell>
          <cell r="K45">
            <v>9.51</v>
          </cell>
          <cell r="L45">
            <v>34.555</v>
          </cell>
          <cell r="M45">
            <v>129.912</v>
          </cell>
          <cell r="N45">
            <v>231.281</v>
          </cell>
          <cell r="O45">
            <v>409.938</v>
          </cell>
          <cell r="P45">
            <v>635.951</v>
          </cell>
          <cell r="Q45">
            <v>884.251</v>
          </cell>
          <cell r="R45">
            <v>1245.055</v>
          </cell>
          <cell r="S45">
            <v>1767.702</v>
          </cell>
          <cell r="T45">
            <v>2738.119</v>
          </cell>
          <cell r="U45">
            <v>4149.539</v>
          </cell>
          <cell r="V45">
            <v>5817.209</v>
          </cell>
          <cell r="W45">
            <v>7700.213</v>
          </cell>
          <cell r="X45">
            <v>9723.747</v>
          </cell>
          <cell r="Y45">
            <v>12417.685</v>
          </cell>
          <cell r="Z45">
            <v>14281.145</v>
          </cell>
        </row>
        <row r="46">
          <cell r="A46" t="str">
            <v>Colombia</v>
          </cell>
          <cell r="B46">
            <v>0.6</v>
          </cell>
          <cell r="C46">
            <v>0.989</v>
          </cell>
          <cell r="D46">
            <v>1.029</v>
          </cell>
          <cell r="E46">
            <v>1.069</v>
          </cell>
          <cell r="F46">
            <v>1.092</v>
          </cell>
          <cell r="G46">
            <v>1.121</v>
          </cell>
          <cell r="H46">
            <v>1.164</v>
          </cell>
          <cell r="I46">
            <v>1.184</v>
          </cell>
          <cell r="J46">
            <v>1.231</v>
          </cell>
          <cell r="K46">
            <v>1.255</v>
          </cell>
          <cell r="L46">
            <v>1.274</v>
          </cell>
          <cell r="M46">
            <v>1.308</v>
          </cell>
          <cell r="N46">
            <v>1.322</v>
          </cell>
          <cell r="O46">
            <v>1.383</v>
          </cell>
          <cell r="P46">
            <v>1.418</v>
          </cell>
          <cell r="Q46">
            <v>1.463</v>
          </cell>
          <cell r="R46">
            <v>1.52</v>
          </cell>
          <cell r="S46">
            <v>11.32</v>
          </cell>
          <cell r="T46">
            <v>13.377</v>
          </cell>
          <cell r="U46">
            <v>23.086</v>
          </cell>
          <cell r="V46">
            <v>82.718</v>
          </cell>
          <cell r="W46">
            <v>180.975</v>
          </cell>
          <cell r="X46">
            <v>480.043</v>
          </cell>
          <cell r="Y46">
            <v>715.986</v>
          </cell>
          <cell r="Z46">
            <v>1392.459</v>
          </cell>
        </row>
        <row r="47">
          <cell r="A47" t="str">
            <v>Comoros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0.805</v>
          </cell>
          <cell r="S47">
            <v>1.146</v>
          </cell>
          <cell r="T47">
            <v>1.146</v>
          </cell>
          <cell r="U47">
            <v>1.165</v>
          </cell>
          <cell r="V47">
            <v>1.152</v>
          </cell>
          <cell r="W47">
            <v>3.362</v>
          </cell>
          <cell r="X47">
            <v>3.034</v>
          </cell>
          <cell r="Y47">
            <v>3.07</v>
          </cell>
          <cell r="Z47">
            <v>3.07</v>
          </cell>
        </row>
        <row r="48">
          <cell r="A48" t="str">
            <v>Congo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0.003</v>
          </cell>
          <cell r="O48">
            <v>0.015</v>
          </cell>
          <cell r="P48">
            <v>0.018</v>
          </cell>
          <cell r="Q48">
            <v>0.02</v>
          </cell>
          <cell r="R48">
            <v>0.04</v>
          </cell>
          <cell r="S48">
            <v>0.057</v>
          </cell>
          <cell r="T48">
            <v>0.064</v>
          </cell>
          <cell r="U48">
            <v>0.062</v>
          </cell>
          <cell r="V48">
            <v>0.522</v>
          </cell>
          <cell r="W48">
            <v>0.565</v>
          </cell>
          <cell r="X48">
            <v>0.64</v>
          </cell>
          <cell r="Y48">
            <v>0.743</v>
          </cell>
          <cell r="Z48">
            <v>0.743</v>
          </cell>
        </row>
        <row r="49">
          <cell r="A49" t="str">
            <v>Cook Islands</v>
          </cell>
          <cell r="B49">
            <v>0.057</v>
          </cell>
          <cell r="C49">
            <v>0.057</v>
          </cell>
          <cell r="D49">
            <v>0.057</v>
          </cell>
          <cell r="E49">
            <v>0.057</v>
          </cell>
          <cell r="F49">
            <v>0.057</v>
          </cell>
          <cell r="G49">
            <v>0.057</v>
          </cell>
          <cell r="H49">
            <v>0.057</v>
          </cell>
          <cell r="I49">
            <v>0.057</v>
          </cell>
          <cell r="J49">
            <v>0.057</v>
          </cell>
          <cell r="K49">
            <v>0.057</v>
          </cell>
          <cell r="L49">
            <v>0.057</v>
          </cell>
          <cell r="M49">
            <v>0.057</v>
          </cell>
          <cell r="N49">
            <v>0.057</v>
          </cell>
          <cell r="O49">
            <v>0.711</v>
          </cell>
          <cell r="P49">
            <v>1.671</v>
          </cell>
          <cell r="Q49">
            <v>2.897</v>
          </cell>
          <cell r="R49">
            <v>3.011</v>
          </cell>
          <cell r="S49">
            <v>3.011</v>
          </cell>
          <cell r="T49">
            <v>4.833</v>
          </cell>
          <cell r="U49">
            <v>5.57</v>
          </cell>
          <cell r="V49">
            <v>5.57</v>
          </cell>
          <cell r="W49">
            <v>5.57</v>
          </cell>
          <cell r="X49">
            <v>5.57</v>
          </cell>
          <cell r="Y49">
            <v>5.57</v>
          </cell>
          <cell r="Z49">
            <v>5.57</v>
          </cell>
        </row>
        <row r="50">
          <cell r="A50" t="str">
            <v>Costa Rica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0.002</v>
          </cell>
          <cell r="M50">
            <v>0.102</v>
          </cell>
          <cell r="N50">
            <v>1.36</v>
          </cell>
          <cell r="O50">
            <v>2.554</v>
          </cell>
          <cell r="P50">
            <v>4.767</v>
          </cell>
          <cell r="Q50">
            <v>8.525</v>
          </cell>
          <cell r="R50">
            <v>13.4</v>
          </cell>
          <cell r="S50">
            <v>18.884</v>
          </cell>
          <cell r="T50">
            <v>31.569</v>
          </cell>
          <cell r="U50">
            <v>47.265</v>
          </cell>
          <cell r="V50">
            <v>55.763</v>
          </cell>
          <cell r="W50">
            <v>72.587</v>
          </cell>
          <cell r="X50">
            <v>72.593</v>
          </cell>
          <cell r="Y50">
            <v>72.549</v>
          </cell>
          <cell r="Z50">
            <v>72.549</v>
          </cell>
        </row>
        <row r="51">
          <cell r="A51" t="str">
            <v>Cote d'Ivoire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0.009</v>
          </cell>
          <cell r="Q51">
            <v>0.284</v>
          </cell>
          <cell r="R51">
            <v>0.45</v>
          </cell>
          <cell r="S51">
            <v>1.007</v>
          </cell>
          <cell r="T51">
            <v>2.097</v>
          </cell>
          <cell r="U51">
            <v>4.206</v>
          </cell>
          <cell r="V51">
            <v>6.402</v>
          </cell>
          <cell r="W51">
            <v>7.759</v>
          </cell>
          <cell r="X51">
            <v>9.009</v>
          </cell>
          <cell r="Y51">
            <v>40.076</v>
          </cell>
          <cell r="Z51">
            <v>40.076</v>
          </cell>
        </row>
        <row r="52">
          <cell r="A52" t="str">
            <v>Croatia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0.3</v>
          </cell>
          <cell r="L52">
            <v>0.3</v>
          </cell>
          <cell r="M52">
            <v>0.3</v>
          </cell>
          <cell r="N52">
            <v>4</v>
          </cell>
          <cell r="O52">
            <v>19</v>
          </cell>
          <cell r="P52">
            <v>33</v>
          </cell>
          <cell r="Q52">
            <v>47.8</v>
          </cell>
          <cell r="R52">
            <v>55.8</v>
          </cell>
          <cell r="S52">
            <v>60</v>
          </cell>
          <cell r="T52">
            <v>67.7</v>
          </cell>
          <cell r="U52">
            <v>84.8</v>
          </cell>
          <cell r="V52">
            <v>108.5</v>
          </cell>
          <cell r="W52">
            <v>138.3</v>
          </cell>
          <cell r="X52">
            <v>222</v>
          </cell>
          <cell r="Y52">
            <v>462.5</v>
          </cell>
          <cell r="Z52">
            <v>859.6</v>
          </cell>
        </row>
        <row r="53">
          <cell r="A53" t="str">
            <v>Cuba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0.6</v>
          </cell>
          <cell r="O53">
            <v>6.15</v>
          </cell>
          <cell r="P53">
            <v>7.265</v>
          </cell>
          <cell r="Q53">
            <v>18.299</v>
          </cell>
          <cell r="R53">
            <v>31.412</v>
          </cell>
          <cell r="S53">
            <v>70.397</v>
          </cell>
          <cell r="T53">
            <v>124.31</v>
          </cell>
          <cell r="U53">
            <v>151.862</v>
          </cell>
          <cell r="V53">
            <v>214.153</v>
          </cell>
          <cell r="W53">
            <v>246.44</v>
          </cell>
          <cell r="X53">
            <v>267.156</v>
          </cell>
          <cell r="Y53">
            <v>279.643</v>
          </cell>
          <cell r="Z53">
            <v>291.693</v>
          </cell>
        </row>
        <row r="54">
          <cell r="A54" t="str">
            <v>Curacao</v>
          </cell>
          <cell r="B54">
            <v>0.025</v>
          </cell>
          <cell r="C54">
            <v>0.025</v>
          </cell>
          <cell r="D54">
            <v>0.025</v>
          </cell>
          <cell r="E54">
            <v>0.025</v>
          </cell>
          <cell r="F54">
            <v>0.025</v>
          </cell>
          <cell r="G54">
            <v>0.025</v>
          </cell>
          <cell r="H54">
            <v>0.025</v>
          </cell>
          <cell r="I54">
            <v>0.025</v>
          </cell>
          <cell r="J54">
            <v>0.025</v>
          </cell>
          <cell r="K54">
            <v>0.025</v>
          </cell>
          <cell r="L54">
            <v>0.025</v>
          </cell>
          <cell r="M54">
            <v>0.025</v>
          </cell>
          <cell r="N54">
            <v>0.125</v>
          </cell>
          <cell r="O54">
            <v>3.125</v>
          </cell>
          <cell r="P54">
            <v>7.725</v>
          </cell>
          <cell r="Q54">
            <v>10.125</v>
          </cell>
          <cell r="R54">
            <v>11.125</v>
          </cell>
          <cell r="S54">
            <v>11.125</v>
          </cell>
          <cell r="T54">
            <v>11.925</v>
          </cell>
          <cell r="U54">
            <v>11.925</v>
          </cell>
          <cell r="V54">
            <v>13.225</v>
          </cell>
          <cell r="W54">
            <v>13.225</v>
          </cell>
          <cell r="X54">
            <v>13.225</v>
          </cell>
          <cell r="Y54">
            <v>13.361</v>
          </cell>
          <cell r="Z54">
            <v>14.361</v>
          </cell>
        </row>
        <row r="55">
          <cell r="A55" t="str">
            <v>Cyprus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1</v>
          </cell>
          <cell r="G55">
            <v>1</v>
          </cell>
          <cell r="H55">
            <v>1</v>
          </cell>
          <cell r="I55">
            <v>1</v>
          </cell>
          <cell r="J55">
            <v>2</v>
          </cell>
          <cell r="K55">
            <v>4</v>
          </cell>
          <cell r="L55">
            <v>7</v>
          </cell>
          <cell r="M55">
            <v>10</v>
          </cell>
          <cell r="N55">
            <v>17</v>
          </cell>
          <cell r="O55">
            <v>35</v>
          </cell>
          <cell r="P55">
            <v>64</v>
          </cell>
          <cell r="Q55">
            <v>76</v>
          </cell>
          <cell r="R55">
            <v>84</v>
          </cell>
          <cell r="S55">
            <v>110.046</v>
          </cell>
          <cell r="T55">
            <v>118.479</v>
          </cell>
          <cell r="U55">
            <v>151.261</v>
          </cell>
          <cell r="V55">
            <v>229.134</v>
          </cell>
          <cell r="W55">
            <v>314.523</v>
          </cell>
          <cell r="X55">
            <v>424.093</v>
          </cell>
          <cell r="Y55">
            <v>580.72</v>
          </cell>
          <cell r="Z55">
            <v>723.82</v>
          </cell>
        </row>
        <row r="56">
          <cell r="A56" t="str">
            <v>Czechia</v>
          </cell>
          <cell r="B56">
            <v>0.1</v>
          </cell>
          <cell r="C56">
            <v>0.1</v>
          </cell>
          <cell r="D56">
            <v>0.2</v>
          </cell>
          <cell r="E56">
            <v>0.3</v>
          </cell>
          <cell r="F56">
            <v>0.4</v>
          </cell>
          <cell r="G56">
            <v>0.586</v>
          </cell>
          <cell r="H56">
            <v>0.841</v>
          </cell>
          <cell r="I56">
            <v>3.961</v>
          </cell>
          <cell r="J56">
            <v>39.5</v>
          </cell>
          <cell r="K56">
            <v>464.6</v>
          </cell>
          <cell r="L56">
            <v>1727</v>
          </cell>
          <cell r="M56">
            <v>1913</v>
          </cell>
          <cell r="N56">
            <v>2022</v>
          </cell>
          <cell r="O56">
            <v>2063.5</v>
          </cell>
          <cell r="P56">
            <v>2067.4</v>
          </cell>
          <cell r="Q56">
            <v>2074.9</v>
          </cell>
          <cell r="R56">
            <v>2067.9</v>
          </cell>
          <cell r="S56">
            <v>2061.906</v>
          </cell>
          <cell r="T56">
            <v>2067.52</v>
          </cell>
          <cell r="U56">
            <v>2084.848</v>
          </cell>
          <cell r="V56">
            <v>2124.177</v>
          </cell>
          <cell r="W56">
            <v>2176.671</v>
          </cell>
          <cell r="X56">
            <v>2403.759</v>
          </cell>
          <cell r="Y56">
            <v>3250.961</v>
          </cell>
          <cell r="Z56">
            <v>4159.411</v>
          </cell>
        </row>
        <row r="57">
          <cell r="A57" t="str">
            <v>North Korea</v>
          </cell>
          <cell r="B57">
            <v>0</v>
          </cell>
          <cell r="C57">
            <v>0.027</v>
          </cell>
          <cell r="D57">
            <v>0.038</v>
          </cell>
          <cell r="E57">
            <v>0.257</v>
          </cell>
          <cell r="F57">
            <v>0.335</v>
          </cell>
          <cell r="G57">
            <v>0.364</v>
          </cell>
          <cell r="H57">
            <v>0.417</v>
          </cell>
          <cell r="I57">
            <v>0.459</v>
          </cell>
          <cell r="J57">
            <v>0.494</v>
          </cell>
          <cell r="K57">
            <v>0.637</v>
          </cell>
          <cell r="L57">
            <v>0.951</v>
          </cell>
          <cell r="M57">
            <v>1.69</v>
          </cell>
          <cell r="N57">
            <v>2.294</v>
          </cell>
          <cell r="O57">
            <v>6.139</v>
          </cell>
          <cell r="P57">
            <v>10.958</v>
          </cell>
          <cell r="Q57">
            <v>22.859</v>
          </cell>
          <cell r="R57">
            <v>32.409</v>
          </cell>
          <cell r="S57">
            <v>36.31</v>
          </cell>
          <cell r="T57">
            <v>49.935</v>
          </cell>
          <cell r="U57">
            <v>64.967</v>
          </cell>
          <cell r="V57">
            <v>78.972</v>
          </cell>
          <cell r="W57">
            <v>101.972</v>
          </cell>
          <cell r="X57">
            <v>115.522</v>
          </cell>
          <cell r="Y57">
            <v>129.187</v>
          </cell>
          <cell r="Z57">
            <v>142.737</v>
          </cell>
        </row>
        <row r="58">
          <cell r="A58" t="str">
            <v>Democratic Republic of Congo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0.023</v>
          </cell>
          <cell r="N58">
            <v>0.087</v>
          </cell>
          <cell r="O58">
            <v>0.389</v>
          </cell>
          <cell r="P58">
            <v>1.261</v>
          </cell>
          <cell r="Q58">
            <v>1.355</v>
          </cell>
          <cell r="R58">
            <v>4.614</v>
          </cell>
          <cell r="S58">
            <v>5.67</v>
          </cell>
          <cell r="T58">
            <v>8.333</v>
          </cell>
          <cell r="U58">
            <v>9.578</v>
          </cell>
          <cell r="V58">
            <v>14.388</v>
          </cell>
          <cell r="W58">
            <v>17.713</v>
          </cell>
          <cell r="X58">
            <v>22.365</v>
          </cell>
          <cell r="Y58">
            <v>25.178</v>
          </cell>
          <cell r="Z58">
            <v>25.178</v>
          </cell>
        </row>
        <row r="59">
          <cell r="A59" t="str">
            <v>Denmark</v>
          </cell>
          <cell r="B59">
            <v>1</v>
          </cell>
          <cell r="C59">
            <v>1</v>
          </cell>
          <cell r="D59">
            <v>2</v>
          </cell>
          <cell r="E59">
            <v>2</v>
          </cell>
          <cell r="F59">
            <v>2</v>
          </cell>
          <cell r="G59">
            <v>3</v>
          </cell>
          <cell r="H59">
            <v>3</v>
          </cell>
          <cell r="I59">
            <v>3</v>
          </cell>
          <cell r="J59">
            <v>3</v>
          </cell>
          <cell r="K59">
            <v>5</v>
          </cell>
          <cell r="L59">
            <v>7.1</v>
          </cell>
          <cell r="M59">
            <v>16.6</v>
          </cell>
          <cell r="N59">
            <v>402.3</v>
          </cell>
          <cell r="O59">
            <v>570.8</v>
          </cell>
          <cell r="P59">
            <v>606.69</v>
          </cell>
          <cell r="Q59">
            <v>782.108</v>
          </cell>
          <cell r="R59">
            <v>850.953</v>
          </cell>
          <cell r="S59">
            <v>906.35</v>
          </cell>
          <cell r="T59">
            <v>998</v>
          </cell>
          <cell r="U59">
            <v>1080</v>
          </cell>
          <cell r="V59">
            <v>1304.295</v>
          </cell>
          <cell r="W59">
            <v>1704.041</v>
          </cell>
          <cell r="X59">
            <v>3069.9</v>
          </cell>
          <cell r="Y59">
            <v>3529</v>
          </cell>
          <cell r="Z59">
            <v>3945</v>
          </cell>
        </row>
        <row r="60">
          <cell r="A60" t="str">
            <v>Djibouti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0.3</v>
          </cell>
          <cell r="P60">
            <v>0.3</v>
          </cell>
          <cell r="Q60">
            <v>0.3</v>
          </cell>
          <cell r="R60">
            <v>0.362</v>
          </cell>
          <cell r="S60">
            <v>0.362</v>
          </cell>
          <cell r="T60">
            <v>0.362</v>
          </cell>
          <cell r="U60">
            <v>0.362</v>
          </cell>
          <cell r="V60">
            <v>0.362</v>
          </cell>
          <cell r="W60">
            <v>0.362</v>
          </cell>
          <cell r="X60">
            <v>0.362</v>
          </cell>
          <cell r="Y60">
            <v>0.362</v>
          </cell>
          <cell r="Z60">
            <v>0.362</v>
          </cell>
        </row>
        <row r="61">
          <cell r="A61" t="str">
            <v>Dominica</v>
          </cell>
          <cell r="B61">
            <v>0.08</v>
          </cell>
          <cell r="C61">
            <v>0.08</v>
          </cell>
          <cell r="D61">
            <v>0.09</v>
          </cell>
          <cell r="E61">
            <v>0.09</v>
          </cell>
          <cell r="F61">
            <v>0.1</v>
          </cell>
          <cell r="G61">
            <v>0.1</v>
          </cell>
          <cell r="H61">
            <v>0.12</v>
          </cell>
          <cell r="I61">
            <v>0.18</v>
          </cell>
          <cell r="J61">
            <v>0.2</v>
          </cell>
          <cell r="K61">
            <v>0.21</v>
          </cell>
          <cell r="L61">
            <v>0.22</v>
          </cell>
          <cell r="M61">
            <v>0.22</v>
          </cell>
          <cell r="N61">
            <v>0.23</v>
          </cell>
          <cell r="O61">
            <v>0.23</v>
          </cell>
          <cell r="P61">
            <v>0.23</v>
          </cell>
          <cell r="Q61">
            <v>0.23</v>
          </cell>
          <cell r="R61">
            <v>0.63</v>
          </cell>
          <cell r="S61">
            <v>0.63</v>
          </cell>
          <cell r="T61">
            <v>0.315</v>
          </cell>
          <cell r="U61">
            <v>0.315</v>
          </cell>
          <cell r="V61">
            <v>0.315</v>
          </cell>
          <cell r="W61">
            <v>0.315</v>
          </cell>
          <cell r="X61">
            <v>0.315</v>
          </cell>
          <cell r="Y61">
            <v>0.315</v>
          </cell>
          <cell r="Z61">
            <v>0.325</v>
          </cell>
        </row>
        <row r="62">
          <cell r="A62" t="str">
            <v>Dominican Republic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0.01</v>
          </cell>
          <cell r="N62">
            <v>2.93</v>
          </cell>
          <cell r="O62">
            <v>8.36</v>
          </cell>
          <cell r="P62">
            <v>14.8</v>
          </cell>
          <cell r="Q62">
            <v>23.6</v>
          </cell>
          <cell r="R62">
            <v>71.31</v>
          </cell>
          <cell r="S62">
            <v>94.95</v>
          </cell>
          <cell r="T62">
            <v>191</v>
          </cell>
          <cell r="U62">
            <v>334.8</v>
          </cell>
          <cell r="V62">
            <v>385.5</v>
          </cell>
          <cell r="W62">
            <v>583.8</v>
          </cell>
          <cell r="X62">
            <v>735.169</v>
          </cell>
          <cell r="Y62">
            <v>1076.787</v>
          </cell>
          <cell r="Z62">
            <v>1422.587</v>
          </cell>
        </row>
        <row r="63">
          <cell r="A63" t="str">
            <v>Ecuador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0.02</v>
          </cell>
          <cell r="H63">
            <v>0.02</v>
          </cell>
          <cell r="I63">
            <v>0.02</v>
          </cell>
          <cell r="J63">
            <v>0.02</v>
          </cell>
          <cell r="K63">
            <v>0.02</v>
          </cell>
          <cell r="L63">
            <v>0.02</v>
          </cell>
          <cell r="M63">
            <v>0.04</v>
          </cell>
          <cell r="N63">
            <v>0.08</v>
          </cell>
          <cell r="O63">
            <v>3.898</v>
          </cell>
          <cell r="P63">
            <v>26.401</v>
          </cell>
          <cell r="Q63">
            <v>25.531</v>
          </cell>
          <cell r="R63">
            <v>26.471</v>
          </cell>
          <cell r="S63">
            <v>26.471</v>
          </cell>
          <cell r="T63">
            <v>27.63</v>
          </cell>
          <cell r="U63">
            <v>27.63</v>
          </cell>
          <cell r="V63">
            <v>27.63</v>
          </cell>
          <cell r="W63">
            <v>27.653</v>
          </cell>
          <cell r="X63">
            <v>28.653</v>
          </cell>
          <cell r="Y63">
            <v>31.479</v>
          </cell>
          <cell r="Z63">
            <v>31.549</v>
          </cell>
        </row>
        <row r="64">
          <cell r="A64" t="str">
            <v>Egypt</v>
          </cell>
          <cell r="B64">
            <v>0.1</v>
          </cell>
          <cell r="C64">
            <v>0.5</v>
          </cell>
          <cell r="D64">
            <v>0.6</v>
          </cell>
          <cell r="E64">
            <v>0.6</v>
          </cell>
          <cell r="F64">
            <v>0.6</v>
          </cell>
          <cell r="G64">
            <v>0.6</v>
          </cell>
          <cell r="H64">
            <v>0.6</v>
          </cell>
          <cell r="I64">
            <v>0.7</v>
          </cell>
          <cell r="J64">
            <v>0.9</v>
          </cell>
          <cell r="K64">
            <v>1.3</v>
          </cell>
          <cell r="L64">
            <v>15</v>
          </cell>
          <cell r="M64">
            <v>15</v>
          </cell>
          <cell r="N64">
            <v>15</v>
          </cell>
          <cell r="O64">
            <v>15</v>
          </cell>
          <cell r="P64">
            <v>15</v>
          </cell>
          <cell r="Q64">
            <v>16</v>
          </cell>
          <cell r="R64">
            <v>39</v>
          </cell>
          <cell r="S64">
            <v>160</v>
          </cell>
          <cell r="T64">
            <v>744.2</v>
          </cell>
          <cell r="U64">
            <v>1627.2</v>
          </cell>
          <cell r="V64">
            <v>1623</v>
          </cell>
          <cell r="W64">
            <v>1642.5</v>
          </cell>
          <cell r="X64">
            <v>1704.54</v>
          </cell>
          <cell r="Y64">
            <v>1836.28</v>
          </cell>
          <cell r="Z64">
            <v>2570.28</v>
          </cell>
        </row>
        <row r="65">
          <cell r="A65" t="str">
            <v>El Salvador</v>
          </cell>
          <cell r="B65">
            <v>0.044</v>
          </cell>
          <cell r="C65">
            <v>0.044</v>
          </cell>
          <cell r="D65">
            <v>0.044</v>
          </cell>
          <cell r="E65">
            <v>0.044</v>
          </cell>
          <cell r="F65">
            <v>0.044</v>
          </cell>
          <cell r="G65">
            <v>0.044</v>
          </cell>
          <cell r="H65">
            <v>0.044</v>
          </cell>
          <cell r="I65">
            <v>0.044</v>
          </cell>
          <cell r="J65">
            <v>0.044</v>
          </cell>
          <cell r="K65">
            <v>0.044</v>
          </cell>
          <cell r="L65">
            <v>0.044</v>
          </cell>
          <cell r="M65">
            <v>0.053</v>
          </cell>
          <cell r="N65">
            <v>0.053</v>
          </cell>
          <cell r="O65">
            <v>0.151</v>
          </cell>
          <cell r="P65">
            <v>0.151</v>
          </cell>
          <cell r="Q65">
            <v>11.013</v>
          </cell>
          <cell r="R65">
            <v>12.119</v>
          </cell>
          <cell r="S65">
            <v>109.744</v>
          </cell>
          <cell r="T65">
            <v>166.596</v>
          </cell>
          <cell r="U65">
            <v>410.421</v>
          </cell>
          <cell r="V65">
            <v>478.55</v>
          </cell>
          <cell r="W65">
            <v>543.207</v>
          </cell>
          <cell r="X65">
            <v>571.281</v>
          </cell>
          <cell r="Y65">
            <v>646.906</v>
          </cell>
          <cell r="Z65">
            <v>647.991</v>
          </cell>
        </row>
        <row r="66">
          <cell r="A66" t="str">
            <v>Equatorial Guinea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0.16</v>
          </cell>
          <cell r="S66">
            <v>0.354</v>
          </cell>
          <cell r="T66">
            <v>0.354</v>
          </cell>
          <cell r="U66">
            <v>0.336</v>
          </cell>
          <cell r="V66">
            <v>0.325</v>
          </cell>
          <cell r="W66">
            <v>0.189</v>
          </cell>
          <cell r="X66">
            <v>0.006</v>
          </cell>
          <cell r="Y66">
            <v>0.006</v>
          </cell>
          <cell r="Z66">
            <v>0.006</v>
          </cell>
        </row>
        <row r="67">
          <cell r="A67" t="str">
            <v>Eritrea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0.001</v>
          </cell>
          <cell r="J67">
            <v>0.001</v>
          </cell>
          <cell r="K67">
            <v>0.001</v>
          </cell>
          <cell r="L67">
            <v>0.004</v>
          </cell>
          <cell r="M67">
            <v>0.005</v>
          </cell>
          <cell r="N67">
            <v>0.023</v>
          </cell>
          <cell r="O67">
            <v>0.035</v>
          </cell>
          <cell r="P67">
            <v>7.859</v>
          </cell>
          <cell r="Q67">
            <v>7.859</v>
          </cell>
          <cell r="R67">
            <v>9.014</v>
          </cell>
          <cell r="S67">
            <v>23.354</v>
          </cell>
          <cell r="T67">
            <v>25.864</v>
          </cell>
          <cell r="U67">
            <v>25.919</v>
          </cell>
          <cell r="V67">
            <v>25.906</v>
          </cell>
          <cell r="W67">
            <v>25.125</v>
          </cell>
          <cell r="X67">
            <v>24.785</v>
          </cell>
          <cell r="Y67">
            <v>24.785</v>
          </cell>
          <cell r="Z67">
            <v>24.785</v>
          </cell>
        </row>
        <row r="68">
          <cell r="A68" t="str">
            <v>Estonia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0.1</v>
          </cell>
          <cell r="L68">
            <v>0.1</v>
          </cell>
          <cell r="M68">
            <v>0.2</v>
          </cell>
          <cell r="N68">
            <v>0.38</v>
          </cell>
          <cell r="O68">
            <v>1.5</v>
          </cell>
          <cell r="P68">
            <v>3.34</v>
          </cell>
          <cell r="Q68">
            <v>6.5</v>
          </cell>
          <cell r="R68">
            <v>10</v>
          </cell>
          <cell r="S68">
            <v>15</v>
          </cell>
          <cell r="T68">
            <v>31.9</v>
          </cell>
          <cell r="U68">
            <v>120.6</v>
          </cell>
          <cell r="V68">
            <v>207.67</v>
          </cell>
          <cell r="W68">
            <v>394.77</v>
          </cell>
          <cell r="X68">
            <v>520</v>
          </cell>
          <cell r="Y68">
            <v>813</v>
          </cell>
          <cell r="Z68">
            <v>1326</v>
          </cell>
        </row>
        <row r="69">
          <cell r="A69" t="str">
            <v>Eswatini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0.026</v>
          </cell>
          <cell r="R69">
            <v>0.127</v>
          </cell>
          <cell r="S69">
            <v>0.13</v>
          </cell>
          <cell r="T69">
            <v>0.13</v>
          </cell>
          <cell r="U69">
            <v>0.142</v>
          </cell>
          <cell r="V69">
            <v>0.177</v>
          </cell>
          <cell r="W69">
            <v>10.177</v>
          </cell>
          <cell r="X69">
            <v>10.164</v>
          </cell>
          <cell r="Y69">
            <v>10.175</v>
          </cell>
          <cell r="Z69">
            <v>10.175</v>
          </cell>
        </row>
        <row r="70">
          <cell r="A70" t="str">
            <v>Ethiopia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0.001</v>
          </cell>
          <cell r="J70">
            <v>0.001</v>
          </cell>
          <cell r="K70">
            <v>0.028</v>
          </cell>
          <cell r="L70">
            <v>0.028</v>
          </cell>
          <cell r="M70">
            <v>0.335</v>
          </cell>
          <cell r="N70">
            <v>1.148</v>
          </cell>
          <cell r="O70">
            <v>3.344</v>
          </cell>
          <cell r="P70">
            <v>9.131</v>
          </cell>
          <cell r="Q70">
            <v>9.89</v>
          </cell>
          <cell r="R70">
            <v>14.04</v>
          </cell>
          <cell r="S70">
            <v>12.494</v>
          </cell>
          <cell r="T70">
            <v>12.346</v>
          </cell>
          <cell r="U70">
            <v>12.346</v>
          </cell>
          <cell r="V70">
            <v>20.184</v>
          </cell>
          <cell r="W70">
            <v>21.184</v>
          </cell>
          <cell r="X70">
            <v>21.184</v>
          </cell>
          <cell r="Y70">
            <v>21.184</v>
          </cell>
          <cell r="Z70">
            <v>21.554</v>
          </cell>
        </row>
        <row r="71">
          <cell r="A71" t="str">
            <v>Falkland Islands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0.07</v>
          </cell>
          <cell r="R71">
            <v>0.07</v>
          </cell>
          <cell r="S71">
            <v>0.07</v>
          </cell>
          <cell r="T71">
            <v>0.07</v>
          </cell>
          <cell r="U71">
            <v>0.07</v>
          </cell>
          <cell r="V71">
            <v>0.07</v>
          </cell>
          <cell r="W71">
            <v>0.07</v>
          </cell>
          <cell r="X71">
            <v>0.07</v>
          </cell>
          <cell r="Y71">
            <v>0.07</v>
          </cell>
          <cell r="Z71">
            <v>0.082</v>
          </cell>
        </row>
        <row r="72">
          <cell r="A72" t="str">
            <v>Faroe Islands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0.261</v>
          </cell>
          <cell r="V72">
            <v>0.261</v>
          </cell>
          <cell r="W72">
            <v>0.261</v>
          </cell>
          <cell r="X72">
            <v>0.261</v>
          </cell>
          <cell r="Y72">
            <v>0.261</v>
          </cell>
          <cell r="Z72">
            <v>0.261</v>
          </cell>
        </row>
        <row r="73">
          <cell r="A73" t="str">
            <v>Fiji</v>
          </cell>
          <cell r="B73">
            <v>0.148</v>
          </cell>
          <cell r="C73">
            <v>0.148</v>
          </cell>
          <cell r="D73">
            <v>0.148</v>
          </cell>
          <cell r="E73">
            <v>0.114</v>
          </cell>
          <cell r="F73">
            <v>0.04</v>
          </cell>
          <cell r="G73">
            <v>0.113</v>
          </cell>
          <cell r="H73">
            <v>0.141</v>
          </cell>
          <cell r="I73">
            <v>0.141</v>
          </cell>
          <cell r="J73">
            <v>0.175</v>
          </cell>
          <cell r="K73">
            <v>0.198</v>
          </cell>
          <cell r="L73">
            <v>0.282</v>
          </cell>
          <cell r="M73">
            <v>0.284</v>
          </cell>
          <cell r="N73">
            <v>0.926</v>
          </cell>
          <cell r="O73">
            <v>1.629</v>
          </cell>
          <cell r="P73">
            <v>2.2</v>
          </cell>
          <cell r="Q73">
            <v>4.198</v>
          </cell>
          <cell r="R73">
            <v>6.249</v>
          </cell>
          <cell r="S73">
            <v>8.158</v>
          </cell>
          <cell r="T73">
            <v>8.73</v>
          </cell>
          <cell r="U73">
            <v>8.824</v>
          </cell>
          <cell r="V73">
            <v>9.176</v>
          </cell>
          <cell r="W73">
            <v>9.465</v>
          </cell>
          <cell r="X73">
            <v>9.907</v>
          </cell>
          <cell r="Y73">
            <v>10.929</v>
          </cell>
          <cell r="Z73">
            <v>10.937</v>
          </cell>
        </row>
        <row r="74">
          <cell r="A74" t="str">
            <v>Finland</v>
          </cell>
          <cell r="B74">
            <v>2</v>
          </cell>
          <cell r="C74">
            <v>3</v>
          </cell>
          <cell r="D74">
            <v>3</v>
          </cell>
          <cell r="E74">
            <v>3</v>
          </cell>
          <cell r="F74">
            <v>4</v>
          </cell>
          <cell r="G74">
            <v>4</v>
          </cell>
          <cell r="H74">
            <v>5</v>
          </cell>
          <cell r="I74">
            <v>5</v>
          </cell>
          <cell r="J74">
            <v>6</v>
          </cell>
          <cell r="K74">
            <v>6</v>
          </cell>
          <cell r="L74">
            <v>7</v>
          </cell>
          <cell r="M74">
            <v>7</v>
          </cell>
          <cell r="N74">
            <v>8</v>
          </cell>
          <cell r="O74">
            <v>9</v>
          </cell>
          <cell r="P74">
            <v>11</v>
          </cell>
          <cell r="Q74">
            <v>17</v>
          </cell>
          <cell r="R74">
            <v>37</v>
          </cell>
          <cell r="S74">
            <v>77</v>
          </cell>
          <cell r="T74">
            <v>133</v>
          </cell>
          <cell r="U74">
            <v>210</v>
          </cell>
          <cell r="V74">
            <v>299</v>
          </cell>
          <cell r="W74">
            <v>398</v>
          </cell>
          <cell r="X74">
            <v>649</v>
          </cell>
          <cell r="Y74">
            <v>986.206</v>
          </cell>
          <cell r="Z74">
            <v>1203.206</v>
          </cell>
        </row>
        <row r="75">
          <cell r="A75" t="str">
            <v>France</v>
          </cell>
          <cell r="B75">
            <v>7</v>
          </cell>
          <cell r="C75">
            <v>7</v>
          </cell>
          <cell r="D75">
            <v>8</v>
          </cell>
          <cell r="E75">
            <v>9</v>
          </cell>
          <cell r="F75">
            <v>11</v>
          </cell>
          <cell r="G75">
            <v>13</v>
          </cell>
          <cell r="H75">
            <v>15</v>
          </cell>
          <cell r="I75">
            <v>26</v>
          </cell>
          <cell r="J75">
            <v>80</v>
          </cell>
          <cell r="K75">
            <v>277</v>
          </cell>
          <cell r="L75">
            <v>1044</v>
          </cell>
          <cell r="M75">
            <v>2988.577</v>
          </cell>
          <cell r="N75">
            <v>4300.757</v>
          </cell>
          <cell r="O75">
            <v>5160.283</v>
          </cell>
          <cell r="P75">
            <v>5861.405</v>
          </cell>
          <cell r="Q75">
            <v>6819.539</v>
          </cell>
          <cell r="R75">
            <v>7319.077</v>
          </cell>
          <cell r="S75">
            <v>8100.411</v>
          </cell>
          <cell r="T75">
            <v>9031.64</v>
          </cell>
          <cell r="U75">
            <v>10013.18</v>
          </cell>
          <cell r="V75">
            <v>11133.256</v>
          </cell>
          <cell r="W75">
            <v>13446.042</v>
          </cell>
          <cell r="X75">
            <v>14721.789</v>
          </cell>
          <cell r="Y75">
            <v>17399.136</v>
          </cell>
          <cell r="Z75">
            <v>21528.088</v>
          </cell>
        </row>
        <row r="76">
          <cell r="A76" t="str">
            <v>French Guiana</v>
          </cell>
          <cell r="B76">
            <v>0.1</v>
          </cell>
          <cell r="C76">
            <v>0.1</v>
          </cell>
          <cell r="D76">
            <v>0.1</v>
          </cell>
          <cell r="E76">
            <v>0.1</v>
          </cell>
          <cell r="F76">
            <v>0.1</v>
          </cell>
          <cell r="G76">
            <v>0.222</v>
          </cell>
          <cell r="H76">
            <v>0.222</v>
          </cell>
          <cell r="I76">
            <v>0.574</v>
          </cell>
          <cell r="J76">
            <v>0.673</v>
          </cell>
          <cell r="K76">
            <v>2.342</v>
          </cell>
          <cell r="L76">
            <v>22.993</v>
          </cell>
          <cell r="M76">
            <v>35.981</v>
          </cell>
          <cell r="N76">
            <v>36.441</v>
          </cell>
          <cell r="O76">
            <v>36.697</v>
          </cell>
          <cell r="P76">
            <v>37.017</v>
          </cell>
          <cell r="Q76">
            <v>51.063</v>
          </cell>
          <cell r="R76">
            <v>51.063</v>
          </cell>
          <cell r="S76">
            <v>51.119</v>
          </cell>
          <cell r="T76">
            <v>51.119</v>
          </cell>
          <cell r="U76">
            <v>53.842</v>
          </cell>
          <cell r="V76">
            <v>54.996</v>
          </cell>
          <cell r="W76">
            <v>55.272</v>
          </cell>
          <cell r="X76">
            <v>55.272</v>
          </cell>
          <cell r="Y76">
            <v>55.272</v>
          </cell>
          <cell r="Z76">
            <v>55.272</v>
          </cell>
        </row>
        <row r="77">
          <cell r="A77" t="str">
            <v>French Polynesia</v>
          </cell>
          <cell r="B77">
            <v>0.548</v>
          </cell>
          <cell r="C77">
            <v>0.698</v>
          </cell>
          <cell r="D77">
            <v>0.828</v>
          </cell>
          <cell r="E77">
            <v>1.022</v>
          </cell>
          <cell r="F77">
            <v>1.249</v>
          </cell>
          <cell r="G77">
            <v>1.531</v>
          </cell>
          <cell r="H77">
            <v>1.849</v>
          </cell>
          <cell r="I77">
            <v>2.119</v>
          </cell>
          <cell r="J77">
            <v>2.459</v>
          </cell>
          <cell r="K77">
            <v>2.762</v>
          </cell>
          <cell r="L77">
            <v>2.9</v>
          </cell>
          <cell r="M77">
            <v>11</v>
          </cell>
          <cell r="N77">
            <v>14.18</v>
          </cell>
          <cell r="O77">
            <v>19.1</v>
          </cell>
          <cell r="P77">
            <v>25.5</v>
          </cell>
          <cell r="Q77">
            <v>29.5</v>
          </cell>
          <cell r="R77">
            <v>31.9</v>
          </cell>
          <cell r="S77">
            <v>34.8</v>
          </cell>
          <cell r="T77">
            <v>38.1</v>
          </cell>
          <cell r="U77">
            <v>41.1</v>
          </cell>
          <cell r="V77">
            <v>44.614</v>
          </cell>
          <cell r="W77">
            <v>45.675</v>
          </cell>
          <cell r="X77">
            <v>52.122</v>
          </cell>
          <cell r="Y77">
            <v>52.868</v>
          </cell>
          <cell r="Z77">
            <v>72.572</v>
          </cell>
        </row>
        <row r="78">
          <cell r="A78" t="str">
            <v>Gabon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0.02</v>
          </cell>
          <cell r="L78">
            <v>0.02</v>
          </cell>
          <cell r="M78">
            <v>0.02</v>
          </cell>
          <cell r="N78">
            <v>0.02</v>
          </cell>
          <cell r="O78">
            <v>0.046</v>
          </cell>
          <cell r="P78">
            <v>0.046</v>
          </cell>
          <cell r="Q78">
            <v>0.058</v>
          </cell>
          <cell r="R78">
            <v>0.066</v>
          </cell>
          <cell r="S78">
            <v>0.081</v>
          </cell>
          <cell r="T78">
            <v>0.086</v>
          </cell>
          <cell r="U78">
            <v>0.098</v>
          </cell>
          <cell r="V78">
            <v>0.09</v>
          </cell>
          <cell r="W78">
            <v>0.49</v>
          </cell>
          <cell r="X78">
            <v>0.51</v>
          </cell>
          <cell r="Y78">
            <v>0.54</v>
          </cell>
          <cell r="Z78">
            <v>11.54</v>
          </cell>
        </row>
        <row r="79">
          <cell r="A79" t="str">
            <v>Gambia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0.048</v>
          </cell>
          <cell r="I79">
            <v>0.068</v>
          </cell>
          <cell r="J79">
            <v>0.07</v>
          </cell>
          <cell r="K79">
            <v>0.072</v>
          </cell>
          <cell r="L79">
            <v>0.183</v>
          </cell>
          <cell r="M79">
            <v>0.183</v>
          </cell>
          <cell r="N79">
            <v>0.186</v>
          </cell>
          <cell r="O79">
            <v>0.283</v>
          </cell>
          <cell r="P79">
            <v>0.384</v>
          </cell>
          <cell r="Q79">
            <v>0.504</v>
          </cell>
          <cell r="R79">
            <v>0.975</v>
          </cell>
          <cell r="S79">
            <v>1.286</v>
          </cell>
          <cell r="T79">
            <v>1.325</v>
          </cell>
          <cell r="U79">
            <v>1.829</v>
          </cell>
          <cell r="V79">
            <v>1.819</v>
          </cell>
          <cell r="W79">
            <v>1.806</v>
          </cell>
          <cell r="X79">
            <v>1.722</v>
          </cell>
          <cell r="Y79">
            <v>1.73</v>
          </cell>
          <cell r="Z79">
            <v>24.73</v>
          </cell>
        </row>
        <row r="80">
          <cell r="A80" t="str">
            <v>Georgia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0.3</v>
          </cell>
          <cell r="S80">
            <v>0.45</v>
          </cell>
          <cell r="T80">
            <v>0.922</v>
          </cell>
          <cell r="U80">
            <v>2.736</v>
          </cell>
          <cell r="V80">
            <v>4.656</v>
          </cell>
          <cell r="W80">
            <v>18.466</v>
          </cell>
          <cell r="X80">
            <v>35.256</v>
          </cell>
          <cell r="Y80">
            <v>64.076</v>
          </cell>
          <cell r="Z80">
            <v>132.606</v>
          </cell>
        </row>
        <row r="81">
          <cell r="A81" t="str">
            <v>Germany</v>
          </cell>
          <cell r="B81">
            <v>0</v>
          </cell>
          <cell r="C81">
            <v>0</v>
          </cell>
          <cell r="D81">
            <v>0</v>
          </cell>
          <cell r="E81">
            <v>435</v>
          </cell>
          <cell r="F81">
            <v>1105</v>
          </cell>
          <cell r="G81">
            <v>2056</v>
          </cell>
          <cell r="H81">
            <v>2899</v>
          </cell>
          <cell r="I81">
            <v>4170</v>
          </cell>
          <cell r="J81">
            <v>6120</v>
          </cell>
          <cell r="K81">
            <v>10564</v>
          </cell>
          <cell r="L81">
            <v>18004</v>
          </cell>
          <cell r="M81">
            <v>25830</v>
          </cell>
          <cell r="N81">
            <v>33768</v>
          </cell>
          <cell r="O81">
            <v>36281</v>
          </cell>
          <cell r="P81">
            <v>37396</v>
          </cell>
          <cell r="Q81">
            <v>38599</v>
          </cell>
          <cell r="R81">
            <v>39906</v>
          </cell>
          <cell r="S81">
            <v>41402</v>
          </cell>
          <cell r="T81">
            <v>44033</v>
          </cell>
          <cell r="U81">
            <v>47485</v>
          </cell>
          <cell r="V81">
            <v>51783</v>
          </cell>
          <cell r="W81">
            <v>57461</v>
          </cell>
          <cell r="X81">
            <v>61188</v>
          </cell>
          <cell r="Y81">
            <v>74882</v>
          </cell>
          <cell r="Z81">
            <v>89943</v>
          </cell>
        </row>
        <row r="82">
          <cell r="A82" t="str">
            <v>Ghana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3.139</v>
          </cell>
          <cell r="P82">
            <v>7.639</v>
          </cell>
          <cell r="Q82">
            <v>32.228</v>
          </cell>
          <cell r="R82">
            <v>36.523</v>
          </cell>
          <cell r="S82">
            <v>42.309</v>
          </cell>
          <cell r="T82">
            <v>72.316</v>
          </cell>
          <cell r="U82">
            <v>83.157</v>
          </cell>
          <cell r="V82">
            <v>107.852</v>
          </cell>
          <cell r="W82">
            <v>165.424</v>
          </cell>
          <cell r="X82">
            <v>168.954</v>
          </cell>
          <cell r="Y82">
            <v>187.982</v>
          </cell>
          <cell r="Z82">
            <v>187.982</v>
          </cell>
        </row>
        <row r="83">
          <cell r="A83" t="str">
            <v>Greece</v>
          </cell>
          <cell r="B83">
            <v>0</v>
          </cell>
          <cell r="C83">
            <v>1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5</v>
          </cell>
          <cell r="I83">
            <v>9</v>
          </cell>
          <cell r="J83">
            <v>12</v>
          </cell>
          <cell r="K83">
            <v>46</v>
          </cell>
          <cell r="L83">
            <v>202</v>
          </cell>
          <cell r="M83">
            <v>612</v>
          </cell>
          <cell r="N83">
            <v>1536</v>
          </cell>
          <cell r="O83">
            <v>2579</v>
          </cell>
          <cell r="P83">
            <v>2596</v>
          </cell>
          <cell r="Q83">
            <v>2604</v>
          </cell>
          <cell r="R83">
            <v>2604</v>
          </cell>
          <cell r="S83">
            <v>2551.54</v>
          </cell>
          <cell r="T83">
            <v>2591.03</v>
          </cell>
          <cell r="U83">
            <v>2753.804</v>
          </cell>
          <cell r="V83">
            <v>3173.725</v>
          </cell>
          <cell r="W83">
            <v>4073.4</v>
          </cell>
          <cell r="X83">
            <v>5104.078</v>
          </cell>
          <cell r="Y83">
            <v>6688.703</v>
          </cell>
          <cell r="Z83">
            <v>9268.653</v>
          </cell>
        </row>
        <row r="84">
          <cell r="A84" t="str">
            <v>Greenland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0.139</v>
          </cell>
          <cell r="U84">
            <v>0.139</v>
          </cell>
          <cell r="V84">
            <v>0.341</v>
          </cell>
          <cell r="W84">
            <v>0.59</v>
          </cell>
          <cell r="X84">
            <v>0.62</v>
          </cell>
          <cell r="Y84">
            <v>0.62</v>
          </cell>
          <cell r="Z84">
            <v>0.62</v>
          </cell>
        </row>
        <row r="85">
          <cell r="A85" t="str">
            <v>Grenada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0.069</v>
          </cell>
          <cell r="K85">
            <v>0.112</v>
          </cell>
          <cell r="L85">
            <v>0.179</v>
          </cell>
          <cell r="M85">
            <v>0.27</v>
          </cell>
          <cell r="N85">
            <v>0.312</v>
          </cell>
          <cell r="O85">
            <v>0.515</v>
          </cell>
          <cell r="P85">
            <v>0.698</v>
          </cell>
          <cell r="Q85">
            <v>1.023</v>
          </cell>
          <cell r="R85">
            <v>2.185</v>
          </cell>
          <cell r="S85">
            <v>2.282</v>
          </cell>
          <cell r="T85">
            <v>2.655</v>
          </cell>
          <cell r="U85">
            <v>3.274</v>
          </cell>
          <cell r="V85">
            <v>3.6</v>
          </cell>
          <cell r="W85">
            <v>3.654</v>
          </cell>
          <cell r="X85">
            <v>3.654</v>
          </cell>
          <cell r="Y85">
            <v>3.78</v>
          </cell>
          <cell r="Z85">
            <v>3.78</v>
          </cell>
        </row>
        <row r="86">
          <cell r="A86" t="str">
            <v>Guadeloupe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0.559</v>
          </cell>
          <cell r="H86">
            <v>1.715</v>
          </cell>
          <cell r="I86">
            <v>2.72</v>
          </cell>
          <cell r="J86">
            <v>5.034</v>
          </cell>
          <cell r="K86">
            <v>11.074</v>
          </cell>
          <cell r="L86">
            <v>22.478</v>
          </cell>
          <cell r="M86">
            <v>55.066</v>
          </cell>
          <cell r="N86">
            <v>66.879</v>
          </cell>
          <cell r="O86">
            <v>68.675</v>
          </cell>
          <cell r="P86">
            <v>69.599</v>
          </cell>
          <cell r="Q86">
            <v>69.864</v>
          </cell>
          <cell r="R86">
            <v>69.863</v>
          </cell>
          <cell r="S86">
            <v>70.492</v>
          </cell>
          <cell r="T86">
            <v>72.217</v>
          </cell>
          <cell r="U86">
            <v>83.472</v>
          </cell>
          <cell r="V86">
            <v>87.605</v>
          </cell>
          <cell r="W86">
            <v>89.896</v>
          </cell>
          <cell r="X86">
            <v>93.032</v>
          </cell>
          <cell r="Y86">
            <v>95</v>
          </cell>
          <cell r="Z86">
            <v>95</v>
          </cell>
        </row>
        <row r="87">
          <cell r="A87" t="str">
            <v>Guam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0.045</v>
          </cell>
          <cell r="L87">
            <v>0.09</v>
          </cell>
          <cell r="M87">
            <v>0.135</v>
          </cell>
          <cell r="N87">
            <v>0.315</v>
          </cell>
          <cell r="O87">
            <v>0.81</v>
          </cell>
          <cell r="P87">
            <v>1.44</v>
          </cell>
          <cell r="Q87">
            <v>31.95</v>
          </cell>
          <cell r="R87">
            <v>34.65</v>
          </cell>
          <cell r="S87">
            <v>36.3</v>
          </cell>
          <cell r="T87">
            <v>38.08</v>
          </cell>
          <cell r="U87">
            <v>39.73</v>
          </cell>
          <cell r="V87">
            <v>41.38</v>
          </cell>
          <cell r="W87">
            <v>43.03</v>
          </cell>
          <cell r="X87">
            <v>104.68</v>
          </cell>
          <cell r="Y87">
            <v>104.797</v>
          </cell>
          <cell r="Z87">
            <v>104.797</v>
          </cell>
        </row>
        <row r="88">
          <cell r="A88" t="str">
            <v>Guatemala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0.129</v>
          </cell>
          <cell r="N88">
            <v>0.129</v>
          </cell>
          <cell r="O88">
            <v>0.129</v>
          </cell>
          <cell r="P88">
            <v>5.149</v>
          </cell>
          <cell r="Q88">
            <v>85.16</v>
          </cell>
          <cell r="R88">
            <v>85.222</v>
          </cell>
          <cell r="S88">
            <v>92.949</v>
          </cell>
          <cell r="T88">
            <v>92.985</v>
          </cell>
          <cell r="U88">
            <v>93.146</v>
          </cell>
          <cell r="V88">
            <v>93.656</v>
          </cell>
          <cell r="W88">
            <v>93.793</v>
          </cell>
          <cell r="X88">
            <v>97.059</v>
          </cell>
          <cell r="Y88">
            <v>101.896</v>
          </cell>
          <cell r="Z88">
            <v>101.896</v>
          </cell>
        </row>
        <row r="89">
          <cell r="A89" t="str">
            <v>Guinea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0.02</v>
          </cell>
          <cell r="O89">
            <v>0.111</v>
          </cell>
          <cell r="P89">
            <v>0.111</v>
          </cell>
          <cell r="Q89">
            <v>0.113</v>
          </cell>
          <cell r="R89">
            <v>0.267</v>
          </cell>
          <cell r="S89">
            <v>0.466</v>
          </cell>
          <cell r="T89">
            <v>12.98</v>
          </cell>
          <cell r="U89">
            <v>14.094</v>
          </cell>
          <cell r="V89">
            <v>14.71</v>
          </cell>
          <cell r="W89">
            <v>15.041</v>
          </cell>
          <cell r="X89">
            <v>16.139</v>
          </cell>
          <cell r="Y89">
            <v>16.876</v>
          </cell>
          <cell r="Z89">
            <v>16.876</v>
          </cell>
        </row>
        <row r="90">
          <cell r="A90" t="str">
            <v>Guinea-Bissau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0.001</v>
          </cell>
          <cell r="L90">
            <v>0.006</v>
          </cell>
          <cell r="M90">
            <v>0.015</v>
          </cell>
          <cell r="N90">
            <v>0.017</v>
          </cell>
          <cell r="O90">
            <v>0.071</v>
          </cell>
          <cell r="P90">
            <v>0.121</v>
          </cell>
          <cell r="Q90">
            <v>0.185</v>
          </cell>
          <cell r="R90">
            <v>0.702</v>
          </cell>
          <cell r="S90">
            <v>0.947</v>
          </cell>
          <cell r="T90">
            <v>1.828</v>
          </cell>
          <cell r="U90">
            <v>1.824</v>
          </cell>
          <cell r="V90">
            <v>1.763</v>
          </cell>
          <cell r="W90">
            <v>2.053</v>
          </cell>
          <cell r="X90">
            <v>1.805</v>
          </cell>
          <cell r="Y90">
            <v>1.98</v>
          </cell>
          <cell r="Z90">
            <v>1.98</v>
          </cell>
        </row>
        <row r="91">
          <cell r="A91" t="str">
            <v>Guyana</v>
          </cell>
          <cell r="B91">
            <v>0.011</v>
          </cell>
          <cell r="C91">
            <v>0.011</v>
          </cell>
          <cell r="D91">
            <v>0.011</v>
          </cell>
          <cell r="E91">
            <v>0.017</v>
          </cell>
          <cell r="F91">
            <v>0.017</v>
          </cell>
          <cell r="G91">
            <v>0.04</v>
          </cell>
          <cell r="H91">
            <v>0.071</v>
          </cell>
          <cell r="I91">
            <v>0.093</v>
          </cell>
          <cell r="J91">
            <v>0.158</v>
          </cell>
          <cell r="K91">
            <v>0.207</v>
          </cell>
          <cell r="L91">
            <v>0.421</v>
          </cell>
          <cell r="M91">
            <v>1.296</v>
          </cell>
          <cell r="N91">
            <v>1.466</v>
          </cell>
          <cell r="O91">
            <v>1.67</v>
          </cell>
          <cell r="P91">
            <v>1.853</v>
          </cell>
          <cell r="Q91">
            <v>1.881</v>
          </cell>
          <cell r="R91">
            <v>2.326</v>
          </cell>
          <cell r="S91">
            <v>3.428</v>
          </cell>
          <cell r="T91">
            <v>5.843</v>
          </cell>
          <cell r="U91">
            <v>7.111</v>
          </cell>
          <cell r="V91">
            <v>7.323</v>
          </cell>
          <cell r="W91">
            <v>7.145</v>
          </cell>
          <cell r="X91">
            <v>12.619</v>
          </cell>
          <cell r="Y91">
            <v>17.266</v>
          </cell>
          <cell r="Z91">
            <v>17.486</v>
          </cell>
        </row>
        <row r="92">
          <cell r="A92" t="str">
            <v>Haiti</v>
          </cell>
          <cell r="B92">
            <v>0</v>
          </cell>
          <cell r="C92">
            <v>0.309</v>
          </cell>
          <cell r="D92">
            <v>0.309</v>
          </cell>
          <cell r="E92">
            <v>0.309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0.01</v>
          </cell>
          <cell r="L92">
            <v>0.558</v>
          </cell>
          <cell r="M92">
            <v>0.586</v>
          </cell>
          <cell r="N92">
            <v>1.158</v>
          </cell>
          <cell r="O92">
            <v>1.411</v>
          </cell>
          <cell r="P92">
            <v>1.597</v>
          </cell>
          <cell r="Q92">
            <v>1.964</v>
          </cell>
          <cell r="R92">
            <v>2.245</v>
          </cell>
          <cell r="S92">
            <v>2.739</v>
          </cell>
          <cell r="T92">
            <v>3.139</v>
          </cell>
          <cell r="U92">
            <v>2.974</v>
          </cell>
          <cell r="V92">
            <v>2.956</v>
          </cell>
          <cell r="W92">
            <v>2.971</v>
          </cell>
          <cell r="X92">
            <v>3.185</v>
          </cell>
          <cell r="Y92">
            <v>3.878</v>
          </cell>
          <cell r="Z92">
            <v>3.878</v>
          </cell>
        </row>
        <row r="93">
          <cell r="A93" t="str">
            <v>Honduras</v>
          </cell>
          <cell r="B93">
            <v>1.599</v>
          </cell>
          <cell r="C93">
            <v>1.804</v>
          </cell>
          <cell r="D93">
            <v>1.975</v>
          </cell>
          <cell r="E93">
            <v>2.128</v>
          </cell>
          <cell r="F93">
            <v>2.376</v>
          </cell>
          <cell r="G93">
            <v>2.668</v>
          </cell>
          <cell r="H93">
            <v>2.872</v>
          </cell>
          <cell r="I93">
            <v>3.228</v>
          </cell>
          <cell r="J93">
            <v>3.228</v>
          </cell>
          <cell r="K93">
            <v>3.512</v>
          </cell>
          <cell r="L93">
            <v>3.728</v>
          </cell>
          <cell r="M93">
            <v>4.479</v>
          </cell>
          <cell r="N93">
            <v>5.156</v>
          </cell>
          <cell r="O93">
            <v>5.156</v>
          </cell>
          <cell r="P93">
            <v>5.156</v>
          </cell>
          <cell r="Q93">
            <v>396.156</v>
          </cell>
          <cell r="R93">
            <v>412.13</v>
          </cell>
          <cell r="S93">
            <v>454.609</v>
          </cell>
          <cell r="T93">
            <v>514.521</v>
          </cell>
          <cell r="U93">
            <v>517.952</v>
          </cell>
          <cell r="V93">
            <v>525.076</v>
          </cell>
          <cell r="W93">
            <v>528.712</v>
          </cell>
          <cell r="X93">
            <v>528.812</v>
          </cell>
          <cell r="Y93">
            <v>528.812</v>
          </cell>
          <cell r="Z93">
            <v>553.812</v>
          </cell>
        </row>
        <row r="94">
          <cell r="A94" t="str">
            <v>Hungary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0.4</v>
          </cell>
          <cell r="J94">
            <v>1</v>
          </cell>
          <cell r="K94">
            <v>1</v>
          </cell>
          <cell r="L94">
            <v>2</v>
          </cell>
          <cell r="M94">
            <v>4</v>
          </cell>
          <cell r="N94">
            <v>12</v>
          </cell>
          <cell r="O94">
            <v>35</v>
          </cell>
          <cell r="P94">
            <v>89</v>
          </cell>
          <cell r="Q94">
            <v>172</v>
          </cell>
          <cell r="R94">
            <v>235</v>
          </cell>
          <cell r="S94">
            <v>344</v>
          </cell>
          <cell r="T94">
            <v>728</v>
          </cell>
          <cell r="U94">
            <v>1400</v>
          </cell>
          <cell r="V94">
            <v>2131</v>
          </cell>
          <cell r="W94">
            <v>2968</v>
          </cell>
          <cell r="X94">
            <v>4235</v>
          </cell>
          <cell r="Y94">
            <v>5910</v>
          </cell>
          <cell r="Z94">
            <v>7699</v>
          </cell>
        </row>
        <row r="95">
          <cell r="A95" t="str">
            <v>Iceland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0.64</v>
          </cell>
          <cell r="O95">
            <v>0.92</v>
          </cell>
          <cell r="P95">
            <v>1.139</v>
          </cell>
          <cell r="Q95">
            <v>2.539</v>
          </cell>
          <cell r="R95">
            <v>3.527</v>
          </cell>
          <cell r="S95">
            <v>4.333</v>
          </cell>
          <cell r="T95">
            <v>5.275</v>
          </cell>
          <cell r="U95">
            <v>7.001</v>
          </cell>
          <cell r="V95">
            <v>7.001</v>
          </cell>
          <cell r="W95">
            <v>7.001</v>
          </cell>
          <cell r="X95">
            <v>7.037</v>
          </cell>
          <cell r="Y95">
            <v>7.037</v>
          </cell>
          <cell r="Z95">
            <v>7.037</v>
          </cell>
        </row>
        <row r="96">
          <cell r="A96" t="str">
            <v>India</v>
          </cell>
          <cell r="B96">
            <v>0</v>
          </cell>
          <cell r="C96">
            <v>5.535</v>
          </cell>
          <cell r="D96">
            <v>6.705</v>
          </cell>
          <cell r="E96">
            <v>7.885</v>
          </cell>
          <cell r="F96">
            <v>7.81</v>
          </cell>
          <cell r="G96">
            <v>13.439</v>
          </cell>
          <cell r="H96">
            <v>11.475</v>
          </cell>
          <cell r="I96">
            <v>28.831</v>
          </cell>
          <cell r="J96">
            <v>31.454</v>
          </cell>
          <cell r="K96">
            <v>43.094</v>
          </cell>
          <cell r="L96">
            <v>68.832</v>
          </cell>
          <cell r="M96">
            <v>566.785</v>
          </cell>
          <cell r="N96">
            <v>982.071</v>
          </cell>
          <cell r="O96">
            <v>1449.32</v>
          </cell>
          <cell r="P96">
            <v>3447.515</v>
          </cell>
          <cell r="Q96">
            <v>5368.49</v>
          </cell>
          <cell r="R96">
            <v>9653.636</v>
          </cell>
          <cell r="S96">
            <v>17928.347</v>
          </cell>
          <cell r="T96">
            <v>27156.221</v>
          </cell>
          <cell r="U96">
            <v>34907.693</v>
          </cell>
          <cell r="V96">
            <v>39362.954</v>
          </cell>
          <cell r="W96">
            <v>49607.416</v>
          </cell>
          <cell r="X96">
            <v>63047.904</v>
          </cell>
          <cell r="Y96">
            <v>72516.781</v>
          </cell>
          <cell r="Z96">
            <v>97041.501</v>
          </cell>
        </row>
        <row r="97">
          <cell r="A97" t="str">
            <v>Indonesia</v>
          </cell>
          <cell r="B97">
            <v>0.341</v>
          </cell>
          <cell r="C97">
            <v>0.613</v>
          </cell>
          <cell r="D97">
            <v>0.937</v>
          </cell>
          <cell r="E97">
            <v>1.304</v>
          </cell>
          <cell r="F97">
            <v>1.333</v>
          </cell>
          <cell r="G97">
            <v>1.386</v>
          </cell>
          <cell r="H97">
            <v>2.216</v>
          </cell>
          <cell r="I97">
            <v>5.702</v>
          </cell>
          <cell r="J97">
            <v>9.504</v>
          </cell>
          <cell r="K97">
            <v>13.436</v>
          </cell>
          <cell r="L97">
            <v>14.581</v>
          </cell>
          <cell r="M97">
            <v>16.989</v>
          </cell>
          <cell r="N97">
            <v>26.423</v>
          </cell>
          <cell r="O97">
            <v>38.376</v>
          </cell>
          <cell r="P97">
            <v>41.647</v>
          </cell>
          <cell r="Q97">
            <v>78.618</v>
          </cell>
          <cell r="R97">
            <v>88.484</v>
          </cell>
          <cell r="S97">
            <v>97.407</v>
          </cell>
          <cell r="T97">
            <v>68.276</v>
          </cell>
          <cell r="U97">
            <v>157.802</v>
          </cell>
          <cell r="V97">
            <v>166.138</v>
          </cell>
          <cell r="W97">
            <v>220.938</v>
          </cell>
          <cell r="X97">
            <v>305.887</v>
          </cell>
          <cell r="Y97">
            <v>630.257</v>
          </cell>
          <cell r="Z97">
            <v>815.432</v>
          </cell>
        </row>
        <row r="98">
          <cell r="A98" t="str">
            <v>Iran</v>
          </cell>
          <cell r="B98">
            <v>0</v>
          </cell>
          <cell r="C98">
            <v>0.005</v>
          </cell>
          <cell r="D98">
            <v>0.005</v>
          </cell>
          <cell r="E98">
            <v>0.005</v>
          </cell>
          <cell r="F98">
            <v>0.035</v>
          </cell>
          <cell r="G98">
            <v>0.035</v>
          </cell>
          <cell r="H98">
            <v>0.077</v>
          </cell>
          <cell r="I98">
            <v>0.108</v>
          </cell>
          <cell r="J98">
            <v>0.11</v>
          </cell>
          <cell r="K98">
            <v>0.173</v>
          </cell>
          <cell r="L98">
            <v>0.389</v>
          </cell>
          <cell r="M98">
            <v>0.448</v>
          </cell>
          <cell r="N98">
            <v>0.448</v>
          </cell>
          <cell r="O98">
            <v>0.987</v>
          </cell>
          <cell r="P98">
            <v>9.378</v>
          </cell>
          <cell r="Q98">
            <v>9.378</v>
          </cell>
          <cell r="R98">
            <v>43.208</v>
          </cell>
          <cell r="S98">
            <v>184.478</v>
          </cell>
          <cell r="T98">
            <v>286.378</v>
          </cell>
          <cell r="U98">
            <v>345.878</v>
          </cell>
          <cell r="V98">
            <v>429.768</v>
          </cell>
          <cell r="W98">
            <v>455.858</v>
          </cell>
          <cell r="X98">
            <v>539.378</v>
          </cell>
          <cell r="Y98">
            <v>595.028</v>
          </cell>
          <cell r="Z98">
            <v>781.638</v>
          </cell>
        </row>
        <row r="99">
          <cell r="A99" t="str">
            <v>Iraq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29.5</v>
          </cell>
          <cell r="P99">
            <v>36.5</v>
          </cell>
          <cell r="Q99">
            <v>36.5</v>
          </cell>
          <cell r="R99">
            <v>36.5</v>
          </cell>
          <cell r="S99">
            <v>36.5</v>
          </cell>
          <cell r="T99">
            <v>37.076</v>
          </cell>
          <cell r="U99">
            <v>37.076</v>
          </cell>
          <cell r="V99">
            <v>37.076</v>
          </cell>
          <cell r="W99">
            <v>37.076</v>
          </cell>
          <cell r="X99">
            <v>41.576</v>
          </cell>
          <cell r="Y99">
            <v>41.576</v>
          </cell>
          <cell r="Z99">
            <v>41.576</v>
          </cell>
        </row>
        <row r="100">
          <cell r="A100" t="str">
            <v>Ireland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1.178</v>
          </cell>
          <cell r="L100">
            <v>1.323</v>
          </cell>
          <cell r="M100">
            <v>1.506</v>
          </cell>
          <cell r="N100">
            <v>1.795</v>
          </cell>
          <cell r="O100">
            <v>2.111</v>
          </cell>
          <cell r="P100">
            <v>3.122</v>
          </cell>
          <cell r="Q100">
            <v>5.059</v>
          </cell>
          <cell r="R100">
            <v>12.19</v>
          </cell>
          <cell r="S100">
            <v>30.296</v>
          </cell>
          <cell r="T100">
            <v>55.978</v>
          </cell>
          <cell r="U100">
            <v>102.196</v>
          </cell>
          <cell r="V100">
            <v>162.785</v>
          </cell>
          <cell r="W100">
            <v>247.223</v>
          </cell>
          <cell r="X100">
            <v>344.58</v>
          </cell>
          <cell r="Y100">
            <v>888.176</v>
          </cell>
          <cell r="Z100">
            <v>1340.326</v>
          </cell>
        </row>
        <row r="101">
          <cell r="A101" t="str">
            <v>Israel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1</v>
          </cell>
          <cell r="H101">
            <v>1.3</v>
          </cell>
          <cell r="I101">
            <v>1.8</v>
          </cell>
          <cell r="J101">
            <v>3</v>
          </cell>
          <cell r="K101">
            <v>24.5</v>
          </cell>
          <cell r="L101">
            <v>69.9</v>
          </cell>
          <cell r="M101">
            <v>189.7</v>
          </cell>
          <cell r="N101">
            <v>280</v>
          </cell>
          <cell r="O101">
            <v>440</v>
          </cell>
          <cell r="P101">
            <v>650</v>
          </cell>
          <cell r="Q101">
            <v>790</v>
          </cell>
          <cell r="R101">
            <v>900</v>
          </cell>
          <cell r="S101">
            <v>1000</v>
          </cell>
          <cell r="T101">
            <v>1340</v>
          </cell>
          <cell r="U101">
            <v>1890</v>
          </cell>
          <cell r="V101">
            <v>2410</v>
          </cell>
          <cell r="W101">
            <v>3349</v>
          </cell>
          <cell r="X101">
            <v>4390</v>
          </cell>
          <cell r="Y101">
            <v>5274</v>
          </cell>
          <cell r="Z101">
            <v>5363.4</v>
          </cell>
        </row>
        <row r="102">
          <cell r="A102" t="str">
            <v>Italy</v>
          </cell>
          <cell r="B102">
            <v>19</v>
          </cell>
          <cell r="C102">
            <v>20</v>
          </cell>
          <cell r="D102">
            <v>22</v>
          </cell>
          <cell r="E102">
            <v>26</v>
          </cell>
          <cell r="F102">
            <v>31</v>
          </cell>
          <cell r="G102">
            <v>34</v>
          </cell>
          <cell r="H102">
            <v>45</v>
          </cell>
          <cell r="I102">
            <v>110</v>
          </cell>
          <cell r="J102">
            <v>483</v>
          </cell>
          <cell r="K102">
            <v>1264</v>
          </cell>
          <cell r="L102">
            <v>3592</v>
          </cell>
          <cell r="M102">
            <v>13037</v>
          </cell>
          <cell r="N102">
            <v>16654</v>
          </cell>
          <cell r="O102">
            <v>18027</v>
          </cell>
          <cell r="P102">
            <v>18436</v>
          </cell>
          <cell r="Q102">
            <v>18737</v>
          </cell>
          <cell r="R102">
            <v>19111</v>
          </cell>
          <cell r="S102">
            <v>19499.29</v>
          </cell>
          <cell r="T102">
            <v>19911.593</v>
          </cell>
          <cell r="U102">
            <v>20620.272</v>
          </cell>
          <cell r="V102">
            <v>21354.039</v>
          </cell>
          <cell r="W102">
            <v>22281.253</v>
          </cell>
          <cell r="X102">
            <v>24555.248</v>
          </cell>
          <cell r="Y102">
            <v>29351.396</v>
          </cell>
          <cell r="Z102">
            <v>36008.396</v>
          </cell>
        </row>
        <row r="103">
          <cell r="A103" t="str">
            <v>Jamaica</v>
          </cell>
          <cell r="B103">
            <v>0</v>
          </cell>
          <cell r="C103">
            <v>0.1</v>
          </cell>
          <cell r="D103">
            <v>0.1</v>
          </cell>
          <cell r="E103">
            <v>0.1</v>
          </cell>
          <cell r="F103">
            <v>0.2</v>
          </cell>
          <cell r="G103">
            <v>0.2</v>
          </cell>
          <cell r="H103">
            <v>0.2</v>
          </cell>
          <cell r="I103">
            <v>0.4</v>
          </cell>
          <cell r="J103">
            <v>0.6</v>
          </cell>
          <cell r="K103">
            <v>0.7</v>
          </cell>
          <cell r="L103">
            <v>1</v>
          </cell>
          <cell r="M103">
            <v>1.5</v>
          </cell>
          <cell r="N103">
            <v>1.8</v>
          </cell>
          <cell r="O103">
            <v>2.106</v>
          </cell>
          <cell r="P103">
            <v>4.108</v>
          </cell>
          <cell r="Q103">
            <v>6.513</v>
          </cell>
          <cell r="R103">
            <v>27.513</v>
          </cell>
          <cell r="S103">
            <v>55.513</v>
          </cell>
          <cell r="T103">
            <v>55.513</v>
          </cell>
          <cell r="U103">
            <v>107.013</v>
          </cell>
          <cell r="V103">
            <v>107.013</v>
          </cell>
          <cell r="W103">
            <v>108.013</v>
          </cell>
          <cell r="X103">
            <v>110.063</v>
          </cell>
          <cell r="Y103">
            <v>113.063</v>
          </cell>
          <cell r="Z103">
            <v>116.573</v>
          </cell>
        </row>
        <row r="104">
          <cell r="A104" t="str">
            <v>Japan</v>
          </cell>
          <cell r="B104">
            <v>330</v>
          </cell>
          <cell r="C104">
            <v>453</v>
          </cell>
          <cell r="D104">
            <v>637</v>
          </cell>
          <cell r="E104">
            <v>860</v>
          </cell>
          <cell r="F104">
            <v>1132</v>
          </cell>
          <cell r="G104">
            <v>1422</v>
          </cell>
          <cell r="H104">
            <v>1708</v>
          </cell>
          <cell r="I104">
            <v>1919</v>
          </cell>
          <cell r="J104">
            <v>2144</v>
          </cell>
          <cell r="K104">
            <v>2627</v>
          </cell>
          <cell r="L104">
            <v>3618</v>
          </cell>
          <cell r="M104">
            <v>4914</v>
          </cell>
          <cell r="N104">
            <v>6632</v>
          </cell>
          <cell r="O104">
            <v>13599</v>
          </cell>
          <cell r="P104">
            <v>23339</v>
          </cell>
          <cell r="Q104">
            <v>34150</v>
          </cell>
          <cell r="R104">
            <v>42040</v>
          </cell>
          <cell r="S104">
            <v>49500</v>
          </cell>
          <cell r="T104">
            <v>56162</v>
          </cell>
          <cell r="U104">
            <v>63192</v>
          </cell>
          <cell r="V104">
            <v>71868</v>
          </cell>
          <cell r="W104">
            <v>78413</v>
          </cell>
          <cell r="X104">
            <v>85066</v>
          </cell>
          <cell r="Y104">
            <v>89077</v>
          </cell>
          <cell r="Z104">
            <v>91610.333</v>
          </cell>
        </row>
        <row r="105">
          <cell r="A105" t="str">
            <v>Jordan</v>
          </cell>
          <cell r="B105">
            <v>0.015</v>
          </cell>
          <cell r="C105">
            <v>0.015</v>
          </cell>
          <cell r="D105">
            <v>0.015</v>
          </cell>
          <cell r="E105">
            <v>0.015</v>
          </cell>
          <cell r="F105">
            <v>0.015</v>
          </cell>
          <cell r="G105">
            <v>0.015</v>
          </cell>
          <cell r="H105">
            <v>0.015</v>
          </cell>
          <cell r="I105">
            <v>0.015</v>
          </cell>
          <cell r="J105">
            <v>0.015</v>
          </cell>
          <cell r="K105">
            <v>0.015</v>
          </cell>
          <cell r="L105">
            <v>0.015</v>
          </cell>
          <cell r="M105">
            <v>0.043</v>
          </cell>
          <cell r="N105">
            <v>0.073</v>
          </cell>
          <cell r="O105">
            <v>0.141</v>
          </cell>
          <cell r="P105">
            <v>0.236</v>
          </cell>
          <cell r="Q105">
            <v>56.767</v>
          </cell>
          <cell r="R105">
            <v>311.088</v>
          </cell>
          <cell r="S105">
            <v>417.538</v>
          </cell>
          <cell r="T105">
            <v>760.193</v>
          </cell>
          <cell r="U105">
            <v>970.99</v>
          </cell>
          <cell r="V105">
            <v>1540.875</v>
          </cell>
          <cell r="W105">
            <v>1810.825</v>
          </cell>
          <cell r="X105">
            <v>1965.925</v>
          </cell>
          <cell r="Y105">
            <v>1989.925</v>
          </cell>
          <cell r="Z105">
            <v>2077.185</v>
          </cell>
        </row>
        <row r="106">
          <cell r="A106" t="str">
            <v>Kazakhstan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0.5</v>
          </cell>
          <cell r="P106">
            <v>5.04</v>
          </cell>
          <cell r="Q106">
            <v>57.056</v>
          </cell>
          <cell r="R106">
            <v>57.3</v>
          </cell>
          <cell r="S106">
            <v>58.8</v>
          </cell>
          <cell r="T106">
            <v>209</v>
          </cell>
          <cell r="U106">
            <v>541.7</v>
          </cell>
          <cell r="V106">
            <v>911.6</v>
          </cell>
          <cell r="W106">
            <v>1037.61</v>
          </cell>
          <cell r="X106">
            <v>1146.232</v>
          </cell>
          <cell r="Y106">
            <v>1306</v>
          </cell>
          <cell r="Z106">
            <v>1196.2</v>
          </cell>
        </row>
        <row r="107">
          <cell r="A107" t="str">
            <v>Kenya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0.002</v>
          </cell>
          <cell r="H107">
            <v>0.002</v>
          </cell>
          <cell r="I107">
            <v>0.009</v>
          </cell>
          <cell r="J107">
            <v>0.164</v>
          </cell>
          <cell r="K107">
            <v>0.185</v>
          </cell>
          <cell r="L107">
            <v>0.196</v>
          </cell>
          <cell r="M107">
            <v>1.374</v>
          </cell>
          <cell r="N107">
            <v>3.343</v>
          </cell>
          <cell r="O107">
            <v>7.361</v>
          </cell>
          <cell r="P107">
            <v>15.754</v>
          </cell>
          <cell r="Q107">
            <v>30.086</v>
          </cell>
          <cell r="R107">
            <v>35.274</v>
          </cell>
          <cell r="S107">
            <v>45.189</v>
          </cell>
          <cell r="T107">
            <v>105.45</v>
          </cell>
          <cell r="U107">
            <v>126.497</v>
          </cell>
          <cell r="V107">
            <v>146.365</v>
          </cell>
          <cell r="W107">
            <v>216.709</v>
          </cell>
          <cell r="X107">
            <v>318.447</v>
          </cell>
          <cell r="Y107">
            <v>368.882</v>
          </cell>
          <cell r="Z107">
            <v>368.882</v>
          </cell>
        </row>
        <row r="108">
          <cell r="A108" t="str">
            <v>Kiribati</v>
          </cell>
          <cell r="B108">
            <v>0.06</v>
          </cell>
          <cell r="C108">
            <v>0.06</v>
          </cell>
          <cell r="D108">
            <v>0.06</v>
          </cell>
          <cell r="E108">
            <v>0.06</v>
          </cell>
          <cell r="F108">
            <v>0.197</v>
          </cell>
          <cell r="G108">
            <v>0.174</v>
          </cell>
          <cell r="H108">
            <v>0.184</v>
          </cell>
          <cell r="I108">
            <v>0.198</v>
          </cell>
          <cell r="J108">
            <v>0.224</v>
          </cell>
          <cell r="K108">
            <v>0.084</v>
          </cell>
          <cell r="L108">
            <v>0.207</v>
          </cell>
          <cell r="M108">
            <v>0.248</v>
          </cell>
          <cell r="N108">
            <v>0.295</v>
          </cell>
          <cell r="O108">
            <v>0.334</v>
          </cell>
          <cell r="P108">
            <v>0.596</v>
          </cell>
          <cell r="Q108">
            <v>1.997</v>
          </cell>
          <cell r="R108">
            <v>2.518</v>
          </cell>
          <cell r="S108">
            <v>2.482</v>
          </cell>
          <cell r="T108">
            <v>2.783</v>
          </cell>
          <cell r="U108">
            <v>2.734</v>
          </cell>
          <cell r="V108">
            <v>2.176</v>
          </cell>
          <cell r="W108">
            <v>2.176</v>
          </cell>
          <cell r="X108">
            <v>2.176</v>
          </cell>
          <cell r="Y108">
            <v>2.176</v>
          </cell>
          <cell r="Z108">
            <v>2.176</v>
          </cell>
        </row>
        <row r="109">
          <cell r="A109" t="str">
            <v>Kosovo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0.102</v>
          </cell>
          <cell r="R109">
            <v>1.95</v>
          </cell>
          <cell r="S109">
            <v>6.602</v>
          </cell>
          <cell r="T109">
            <v>6.602</v>
          </cell>
          <cell r="U109">
            <v>10</v>
          </cell>
          <cell r="V109">
            <v>10</v>
          </cell>
          <cell r="W109">
            <v>14.148</v>
          </cell>
          <cell r="X109">
            <v>14.148</v>
          </cell>
          <cell r="Y109">
            <v>19.548</v>
          </cell>
          <cell r="Z109">
            <v>19.548</v>
          </cell>
        </row>
        <row r="110">
          <cell r="A110" t="str">
            <v>Kuwait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0.007</v>
          </cell>
          <cell r="N110">
            <v>0.007</v>
          </cell>
          <cell r="O110">
            <v>0.114</v>
          </cell>
          <cell r="P110">
            <v>2.049</v>
          </cell>
          <cell r="Q110">
            <v>3.181</v>
          </cell>
          <cell r="R110">
            <v>20.509</v>
          </cell>
          <cell r="S110">
            <v>21.424</v>
          </cell>
          <cell r="T110">
            <v>32.484</v>
          </cell>
          <cell r="U110">
            <v>32.759</v>
          </cell>
          <cell r="V110">
            <v>32.759</v>
          </cell>
          <cell r="W110">
            <v>32.759</v>
          </cell>
          <cell r="X110">
            <v>50.162</v>
          </cell>
          <cell r="Y110">
            <v>50.162</v>
          </cell>
          <cell r="Z110">
            <v>50.162</v>
          </cell>
        </row>
        <row r="111">
          <cell r="A111" t="str">
            <v>Kyrgyzstan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0.08</v>
          </cell>
          <cell r="Z111">
            <v>0.08</v>
          </cell>
        </row>
        <row r="112">
          <cell r="A112" t="str">
            <v>Laos</v>
          </cell>
          <cell r="B112">
            <v>0</v>
          </cell>
          <cell r="C112">
            <v>0</v>
          </cell>
          <cell r="D112">
            <v>0</v>
          </cell>
          <cell r="E112">
            <v>0.1</v>
          </cell>
          <cell r="F112">
            <v>0.1</v>
          </cell>
          <cell r="G112">
            <v>0.1</v>
          </cell>
          <cell r="H112">
            <v>0.1</v>
          </cell>
          <cell r="I112">
            <v>0.102</v>
          </cell>
          <cell r="J112">
            <v>0.107</v>
          </cell>
          <cell r="K112">
            <v>0.108</v>
          </cell>
          <cell r="L112">
            <v>0.154</v>
          </cell>
          <cell r="M112">
            <v>0.155</v>
          </cell>
          <cell r="N112">
            <v>0.155</v>
          </cell>
          <cell r="O112">
            <v>0.168</v>
          </cell>
          <cell r="P112">
            <v>0.798</v>
          </cell>
          <cell r="Q112">
            <v>0.798</v>
          </cell>
          <cell r="R112">
            <v>1.043</v>
          </cell>
          <cell r="S112">
            <v>7.115</v>
          </cell>
          <cell r="T112">
            <v>33.043</v>
          </cell>
          <cell r="U112">
            <v>33.043</v>
          </cell>
          <cell r="V112">
            <v>44.06</v>
          </cell>
          <cell r="W112">
            <v>58.089</v>
          </cell>
          <cell r="X112">
            <v>58.089</v>
          </cell>
          <cell r="Y112">
            <v>58.107</v>
          </cell>
          <cell r="Z112">
            <v>58.107</v>
          </cell>
        </row>
        <row r="113">
          <cell r="A113" t="str">
            <v>Latvia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0.69</v>
          </cell>
          <cell r="S113">
            <v>0.69</v>
          </cell>
          <cell r="T113">
            <v>1.962</v>
          </cell>
          <cell r="U113">
            <v>3.302</v>
          </cell>
          <cell r="V113">
            <v>5.102</v>
          </cell>
          <cell r="W113">
            <v>7.155</v>
          </cell>
          <cell r="X113">
            <v>113</v>
          </cell>
          <cell r="Y113">
            <v>319</v>
          </cell>
          <cell r="Z113">
            <v>466</v>
          </cell>
        </row>
        <row r="114">
          <cell r="A114" t="str">
            <v>Lebanon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0.002</v>
          </cell>
          <cell r="K114">
            <v>0.002</v>
          </cell>
          <cell r="L114">
            <v>0.332</v>
          </cell>
          <cell r="M114">
            <v>0.472</v>
          </cell>
          <cell r="N114">
            <v>0.294</v>
          </cell>
          <cell r="O114">
            <v>1.86</v>
          </cell>
          <cell r="P114">
            <v>4.76</v>
          </cell>
          <cell r="Q114">
            <v>10.98</v>
          </cell>
          <cell r="R114">
            <v>23.98</v>
          </cell>
          <cell r="S114">
            <v>36.71</v>
          </cell>
          <cell r="T114">
            <v>54.92</v>
          </cell>
          <cell r="U114">
            <v>76.08</v>
          </cell>
          <cell r="V114">
            <v>89.84</v>
          </cell>
          <cell r="W114">
            <v>189.84</v>
          </cell>
          <cell r="X114">
            <v>874.89</v>
          </cell>
          <cell r="Y114">
            <v>1004.89</v>
          </cell>
          <cell r="Z114">
            <v>1004.89</v>
          </cell>
        </row>
        <row r="115">
          <cell r="A115" t="str">
            <v>Lesotho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0.438</v>
          </cell>
          <cell r="P115">
            <v>0.438</v>
          </cell>
          <cell r="Q115">
            <v>0.438</v>
          </cell>
          <cell r="R115">
            <v>0.439</v>
          </cell>
          <cell r="S115">
            <v>0.439</v>
          </cell>
          <cell r="T115">
            <v>0.374</v>
          </cell>
          <cell r="U115">
            <v>0.599</v>
          </cell>
          <cell r="V115">
            <v>0.605</v>
          </cell>
          <cell r="W115">
            <v>0.57</v>
          </cell>
          <cell r="X115">
            <v>0.74</v>
          </cell>
          <cell r="Y115">
            <v>28.795</v>
          </cell>
          <cell r="Z115">
            <v>28.795</v>
          </cell>
        </row>
        <row r="116">
          <cell r="A116" t="str">
            <v>Liberia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0.018</v>
          </cell>
          <cell r="N116">
            <v>0.018</v>
          </cell>
          <cell r="O116">
            <v>0.018</v>
          </cell>
          <cell r="P116">
            <v>0.109</v>
          </cell>
          <cell r="Q116">
            <v>0.133</v>
          </cell>
          <cell r="R116">
            <v>0.362</v>
          </cell>
          <cell r="S116">
            <v>0.731</v>
          </cell>
          <cell r="T116">
            <v>1.113</v>
          </cell>
          <cell r="U116">
            <v>1.553</v>
          </cell>
          <cell r="V116">
            <v>2.44</v>
          </cell>
          <cell r="W116">
            <v>2.766</v>
          </cell>
          <cell r="X116">
            <v>3.389</v>
          </cell>
          <cell r="Y116">
            <v>3.625</v>
          </cell>
          <cell r="Z116">
            <v>3.625</v>
          </cell>
        </row>
        <row r="117">
          <cell r="A117" t="str">
            <v>Libya</v>
          </cell>
          <cell r="B117">
            <v>0</v>
          </cell>
          <cell r="C117">
            <v>0</v>
          </cell>
          <cell r="D117">
            <v>0</v>
          </cell>
          <cell r="E117">
            <v>0.2</v>
          </cell>
          <cell r="F117">
            <v>0.7</v>
          </cell>
          <cell r="G117">
            <v>1.2</v>
          </cell>
          <cell r="H117">
            <v>1.7</v>
          </cell>
          <cell r="I117">
            <v>2.2</v>
          </cell>
          <cell r="J117">
            <v>2.7</v>
          </cell>
          <cell r="K117">
            <v>3.2</v>
          </cell>
          <cell r="L117">
            <v>3.7</v>
          </cell>
          <cell r="M117">
            <v>4.2</v>
          </cell>
          <cell r="N117">
            <v>4.9</v>
          </cell>
          <cell r="O117">
            <v>4.9</v>
          </cell>
          <cell r="P117">
            <v>4.9</v>
          </cell>
          <cell r="Q117">
            <v>4.9</v>
          </cell>
          <cell r="R117">
            <v>4.9</v>
          </cell>
          <cell r="S117">
            <v>5.11</v>
          </cell>
          <cell r="T117">
            <v>5.11</v>
          </cell>
          <cell r="U117">
            <v>5.11</v>
          </cell>
          <cell r="V117">
            <v>5.111</v>
          </cell>
          <cell r="W117">
            <v>6.333</v>
          </cell>
          <cell r="X117">
            <v>6.333</v>
          </cell>
          <cell r="Y117">
            <v>8.333</v>
          </cell>
          <cell r="Z117">
            <v>8.333</v>
          </cell>
        </row>
        <row r="118">
          <cell r="A118" t="str">
            <v>Lithuania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0.1</v>
          </cell>
          <cell r="K118">
            <v>0.1</v>
          </cell>
          <cell r="L118">
            <v>0.1</v>
          </cell>
          <cell r="M118">
            <v>0.3</v>
          </cell>
          <cell r="N118">
            <v>7</v>
          </cell>
          <cell r="O118">
            <v>65.654</v>
          </cell>
          <cell r="P118">
            <v>66.606</v>
          </cell>
          <cell r="Q118">
            <v>66.606</v>
          </cell>
          <cell r="R118">
            <v>67.541</v>
          </cell>
          <cell r="S118">
            <v>74.916</v>
          </cell>
          <cell r="T118">
            <v>89.087</v>
          </cell>
          <cell r="U118">
            <v>130.013</v>
          </cell>
          <cell r="V118">
            <v>244.495</v>
          </cell>
          <cell r="W118">
            <v>421.881</v>
          </cell>
          <cell r="X118">
            <v>738.468</v>
          </cell>
          <cell r="Y118">
            <v>1324</v>
          </cell>
          <cell r="Z118">
            <v>2567</v>
          </cell>
        </row>
        <row r="119">
          <cell r="A119" t="str">
            <v>Luxembourg</v>
          </cell>
          <cell r="B119">
            <v>0</v>
          </cell>
          <cell r="C119">
            <v>0.16</v>
          </cell>
          <cell r="D119">
            <v>1.593</v>
          </cell>
          <cell r="E119">
            <v>14.17</v>
          </cell>
          <cell r="F119">
            <v>23.561</v>
          </cell>
          <cell r="G119">
            <v>23.583</v>
          </cell>
          <cell r="H119">
            <v>23.696</v>
          </cell>
          <cell r="I119">
            <v>23.934</v>
          </cell>
          <cell r="J119">
            <v>24.562</v>
          </cell>
          <cell r="K119">
            <v>26.357</v>
          </cell>
          <cell r="L119">
            <v>29.451</v>
          </cell>
          <cell r="M119">
            <v>40.666</v>
          </cell>
          <cell r="N119">
            <v>74.654</v>
          </cell>
          <cell r="O119">
            <v>95.021</v>
          </cell>
          <cell r="P119">
            <v>109.933</v>
          </cell>
          <cell r="Q119">
            <v>116.272</v>
          </cell>
          <cell r="R119">
            <v>121.896</v>
          </cell>
          <cell r="S119">
            <v>128.103</v>
          </cell>
          <cell r="T119">
            <v>130.624</v>
          </cell>
          <cell r="U119">
            <v>159.736</v>
          </cell>
          <cell r="V119">
            <v>186.643</v>
          </cell>
          <cell r="W119">
            <v>277.161</v>
          </cell>
          <cell r="X119">
            <v>316.634</v>
          </cell>
          <cell r="Y119">
            <v>394.256</v>
          </cell>
          <cell r="Z119">
            <v>523.256</v>
          </cell>
        </row>
        <row r="120">
          <cell r="A120" t="str">
            <v>Madagascar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0.002</v>
          </cell>
          <cell r="I120">
            <v>0.002</v>
          </cell>
          <cell r="J120">
            <v>0.004</v>
          </cell>
          <cell r="K120">
            <v>0.004</v>
          </cell>
          <cell r="L120">
            <v>0.008</v>
          </cell>
          <cell r="M120">
            <v>0.008</v>
          </cell>
          <cell r="N120">
            <v>0.274</v>
          </cell>
          <cell r="O120">
            <v>0.277</v>
          </cell>
          <cell r="P120">
            <v>0.287</v>
          </cell>
          <cell r="Q120">
            <v>0.442</v>
          </cell>
          <cell r="R120">
            <v>1.248</v>
          </cell>
          <cell r="S120">
            <v>1.786</v>
          </cell>
          <cell r="T120">
            <v>22.004</v>
          </cell>
          <cell r="U120">
            <v>23.002</v>
          </cell>
          <cell r="V120">
            <v>24.289</v>
          </cell>
          <cell r="W120">
            <v>24.158</v>
          </cell>
          <cell r="X120">
            <v>52.959</v>
          </cell>
          <cell r="Y120">
            <v>58.022</v>
          </cell>
          <cell r="Z120">
            <v>58.022</v>
          </cell>
        </row>
        <row r="121">
          <cell r="A121" t="str">
            <v>Malawi</v>
          </cell>
          <cell r="B121">
            <v>0.218</v>
          </cell>
          <cell r="C121">
            <v>0.218</v>
          </cell>
          <cell r="D121">
            <v>0.218</v>
          </cell>
          <cell r="E121">
            <v>0.218</v>
          </cell>
          <cell r="F121">
            <v>0.218</v>
          </cell>
          <cell r="G121">
            <v>0.07</v>
          </cell>
          <cell r="H121">
            <v>0.07</v>
          </cell>
          <cell r="I121">
            <v>0.07</v>
          </cell>
          <cell r="J121">
            <v>0.07</v>
          </cell>
          <cell r="K121">
            <v>0.07</v>
          </cell>
          <cell r="L121">
            <v>0.07</v>
          </cell>
          <cell r="M121">
            <v>0.122</v>
          </cell>
          <cell r="N121">
            <v>0.158</v>
          </cell>
          <cell r="O121">
            <v>1.056</v>
          </cell>
          <cell r="P121">
            <v>1.138</v>
          </cell>
          <cell r="Q121">
            <v>1.541</v>
          </cell>
          <cell r="R121">
            <v>2.854</v>
          </cell>
          <cell r="S121">
            <v>3.465</v>
          </cell>
          <cell r="T121">
            <v>3.804</v>
          </cell>
          <cell r="U121">
            <v>4.018</v>
          </cell>
          <cell r="V121">
            <v>5.981</v>
          </cell>
          <cell r="W121">
            <v>66.304</v>
          </cell>
          <cell r="X121">
            <v>108.33</v>
          </cell>
          <cell r="Y121">
            <v>109.317</v>
          </cell>
          <cell r="Z121">
            <v>109.317</v>
          </cell>
        </row>
        <row r="122">
          <cell r="A122" t="str">
            <v>Malaysia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0.45</v>
          </cell>
          <cell r="J122">
            <v>0.54</v>
          </cell>
          <cell r="K122">
            <v>0.54</v>
          </cell>
          <cell r="L122">
            <v>0.544</v>
          </cell>
          <cell r="M122">
            <v>0.544</v>
          </cell>
          <cell r="N122">
            <v>26.324</v>
          </cell>
          <cell r="O122">
            <v>115.564</v>
          </cell>
          <cell r="P122">
            <v>171.408</v>
          </cell>
          <cell r="Q122">
            <v>222.305</v>
          </cell>
          <cell r="R122">
            <v>287.202</v>
          </cell>
          <cell r="S122">
            <v>330.889</v>
          </cell>
          <cell r="T122">
            <v>481.159</v>
          </cell>
          <cell r="U122">
            <v>829.27</v>
          </cell>
          <cell r="V122">
            <v>1482.946</v>
          </cell>
          <cell r="W122">
            <v>1787.103</v>
          </cell>
          <cell r="X122">
            <v>2130.686</v>
          </cell>
          <cell r="Y122">
            <v>2146.355</v>
          </cell>
          <cell r="Z122">
            <v>2306.355</v>
          </cell>
        </row>
        <row r="123">
          <cell r="A123" t="str">
            <v>Maldives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0.012</v>
          </cell>
          <cell r="H123">
            <v>0.052</v>
          </cell>
          <cell r="I123">
            <v>0.072</v>
          </cell>
          <cell r="J123">
            <v>0.074</v>
          </cell>
          <cell r="K123">
            <v>0.144</v>
          </cell>
          <cell r="L123">
            <v>0.166</v>
          </cell>
          <cell r="M123">
            <v>0.184</v>
          </cell>
          <cell r="N123">
            <v>1.324</v>
          </cell>
          <cell r="O123">
            <v>1.753</v>
          </cell>
          <cell r="P123">
            <v>3.882</v>
          </cell>
          <cell r="Q123">
            <v>4.799</v>
          </cell>
          <cell r="R123">
            <v>7.488</v>
          </cell>
          <cell r="S123">
            <v>10.791</v>
          </cell>
          <cell r="T123">
            <v>16.478</v>
          </cell>
          <cell r="U123">
            <v>29</v>
          </cell>
          <cell r="V123">
            <v>39</v>
          </cell>
          <cell r="W123">
            <v>40</v>
          </cell>
          <cell r="X123">
            <v>52</v>
          </cell>
          <cell r="Y123">
            <v>55</v>
          </cell>
          <cell r="Z123">
            <v>68.5</v>
          </cell>
        </row>
        <row r="124">
          <cell r="A124" t="str">
            <v>Mali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0.015</v>
          </cell>
          <cell r="J124">
            <v>0.088</v>
          </cell>
          <cell r="K124">
            <v>0.088</v>
          </cell>
          <cell r="L124">
            <v>0.55</v>
          </cell>
          <cell r="M124">
            <v>0.984</v>
          </cell>
          <cell r="N124">
            <v>1.357</v>
          </cell>
          <cell r="O124">
            <v>3.347</v>
          </cell>
          <cell r="P124">
            <v>4.306</v>
          </cell>
          <cell r="Q124">
            <v>6.303</v>
          </cell>
          <cell r="R124">
            <v>7.096</v>
          </cell>
          <cell r="S124">
            <v>9.549</v>
          </cell>
          <cell r="T124">
            <v>10.043</v>
          </cell>
          <cell r="U124">
            <v>11.078</v>
          </cell>
          <cell r="V124">
            <v>61.545</v>
          </cell>
          <cell r="W124">
            <v>92.546</v>
          </cell>
          <cell r="X124">
            <v>96.961</v>
          </cell>
          <cell r="Y124">
            <v>97.009</v>
          </cell>
          <cell r="Z124">
            <v>137.009</v>
          </cell>
        </row>
        <row r="125">
          <cell r="A125" t="str">
            <v>Malta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0.1</v>
          </cell>
          <cell r="H125">
            <v>0.1</v>
          </cell>
          <cell r="I125">
            <v>0.1</v>
          </cell>
          <cell r="J125">
            <v>0.2</v>
          </cell>
          <cell r="K125">
            <v>0.9</v>
          </cell>
          <cell r="L125">
            <v>0.8</v>
          </cell>
          <cell r="M125">
            <v>5.3</v>
          </cell>
          <cell r="N125">
            <v>15.7</v>
          </cell>
          <cell r="O125">
            <v>27.517</v>
          </cell>
          <cell r="P125">
            <v>53.607</v>
          </cell>
          <cell r="Q125">
            <v>73.803</v>
          </cell>
          <cell r="R125">
            <v>91.609</v>
          </cell>
          <cell r="S125">
            <v>108.769</v>
          </cell>
          <cell r="T125">
            <v>128.893</v>
          </cell>
          <cell r="U125">
            <v>151.182</v>
          </cell>
          <cell r="V125">
            <v>179.907</v>
          </cell>
          <cell r="W125">
            <v>194.369</v>
          </cell>
          <cell r="X125">
            <v>209.475</v>
          </cell>
          <cell r="Y125">
            <v>225.747</v>
          </cell>
          <cell r="Z125">
            <v>233.25</v>
          </cell>
        </row>
        <row r="126">
          <cell r="A126" t="str">
            <v>Marshall Islands</v>
          </cell>
          <cell r="B126">
            <v>0.04</v>
          </cell>
          <cell r="C126">
            <v>0.04</v>
          </cell>
          <cell r="D126">
            <v>0.04</v>
          </cell>
          <cell r="E126">
            <v>0.04</v>
          </cell>
          <cell r="F126">
            <v>0.07</v>
          </cell>
          <cell r="G126">
            <v>0.07</v>
          </cell>
          <cell r="H126">
            <v>0.07</v>
          </cell>
          <cell r="I126">
            <v>0.07</v>
          </cell>
          <cell r="J126">
            <v>0.15</v>
          </cell>
          <cell r="K126">
            <v>0.265</v>
          </cell>
          <cell r="L126">
            <v>0.315</v>
          </cell>
          <cell r="M126">
            <v>0.315</v>
          </cell>
          <cell r="N126">
            <v>0.412</v>
          </cell>
          <cell r="O126">
            <v>0.592</v>
          </cell>
          <cell r="P126">
            <v>1.025</v>
          </cell>
          <cell r="Q126">
            <v>1.025</v>
          </cell>
          <cell r="R126">
            <v>1.625</v>
          </cell>
          <cell r="S126">
            <v>1.685</v>
          </cell>
          <cell r="T126">
            <v>1.701</v>
          </cell>
          <cell r="U126">
            <v>1.701</v>
          </cell>
          <cell r="V126">
            <v>1.701</v>
          </cell>
          <cell r="W126">
            <v>1.701</v>
          </cell>
          <cell r="X126">
            <v>1.769</v>
          </cell>
          <cell r="Y126">
            <v>1.883</v>
          </cell>
          <cell r="Z126">
            <v>3.183</v>
          </cell>
        </row>
        <row r="127">
          <cell r="A127" t="str">
            <v>Martinique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2.5</v>
          </cell>
          <cell r="I127">
            <v>4</v>
          </cell>
          <cell r="J127">
            <v>7.3</v>
          </cell>
          <cell r="K127">
            <v>14.2</v>
          </cell>
          <cell r="L127">
            <v>26.4</v>
          </cell>
          <cell r="M127">
            <v>48</v>
          </cell>
          <cell r="N127">
            <v>60</v>
          </cell>
          <cell r="O127">
            <v>62</v>
          </cell>
          <cell r="P127">
            <v>62.5</v>
          </cell>
          <cell r="Q127">
            <v>65.4</v>
          </cell>
          <cell r="R127">
            <v>66.9</v>
          </cell>
          <cell r="S127">
            <v>68.4</v>
          </cell>
          <cell r="T127">
            <v>71</v>
          </cell>
          <cell r="U127">
            <v>75.846</v>
          </cell>
          <cell r="V127">
            <v>76.634</v>
          </cell>
          <cell r="W127">
            <v>82.037</v>
          </cell>
          <cell r="X127">
            <v>82.33</v>
          </cell>
          <cell r="Y127">
            <v>88.485</v>
          </cell>
          <cell r="Z127">
            <v>92.266</v>
          </cell>
        </row>
        <row r="128">
          <cell r="A128" t="str">
            <v>Mauritania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18</v>
          </cell>
          <cell r="P128">
            <v>18.151</v>
          </cell>
          <cell r="Q128">
            <v>18.166</v>
          </cell>
          <cell r="R128">
            <v>34.766</v>
          </cell>
          <cell r="S128">
            <v>34.766</v>
          </cell>
          <cell r="T128">
            <v>86.846</v>
          </cell>
          <cell r="U128">
            <v>87.509</v>
          </cell>
          <cell r="V128">
            <v>87.509</v>
          </cell>
          <cell r="W128">
            <v>87.509</v>
          </cell>
          <cell r="X128">
            <v>89.009</v>
          </cell>
          <cell r="Y128">
            <v>123.009</v>
          </cell>
          <cell r="Z128">
            <v>157.009</v>
          </cell>
        </row>
        <row r="129">
          <cell r="A129" t="str">
            <v>Mauritius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0.048</v>
          </cell>
          <cell r="N129">
            <v>1.537</v>
          </cell>
          <cell r="O129">
            <v>2.586</v>
          </cell>
          <cell r="P129">
            <v>2.847</v>
          </cell>
          <cell r="Q129">
            <v>18.503</v>
          </cell>
          <cell r="R129">
            <v>25.645</v>
          </cell>
          <cell r="S129">
            <v>32.757</v>
          </cell>
          <cell r="T129">
            <v>75.62</v>
          </cell>
          <cell r="U129">
            <v>100.431</v>
          </cell>
          <cell r="V129">
            <v>108.754</v>
          </cell>
          <cell r="W129">
            <v>111.654</v>
          </cell>
          <cell r="X129">
            <v>109.638</v>
          </cell>
          <cell r="Y129">
            <v>125.11</v>
          </cell>
          <cell r="Z129">
            <v>138.91</v>
          </cell>
        </row>
        <row r="130">
          <cell r="A130" t="str">
            <v>Mayotte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0.512</v>
          </cell>
          <cell r="K130">
            <v>1.809</v>
          </cell>
          <cell r="L130">
            <v>8.344</v>
          </cell>
          <cell r="M130">
            <v>12.443</v>
          </cell>
          <cell r="N130">
            <v>13.068</v>
          </cell>
          <cell r="O130">
            <v>13.138</v>
          </cell>
          <cell r="P130">
            <v>13.235</v>
          </cell>
          <cell r="Q130">
            <v>13.326</v>
          </cell>
          <cell r="R130">
            <v>13.326</v>
          </cell>
          <cell r="S130">
            <v>15.146</v>
          </cell>
          <cell r="T130">
            <v>15.734</v>
          </cell>
          <cell r="U130">
            <v>16.813</v>
          </cell>
          <cell r="V130">
            <v>18.567</v>
          </cell>
          <cell r="W130">
            <v>30.034</v>
          </cell>
          <cell r="X130">
            <v>30.034</v>
          </cell>
          <cell r="Y130">
            <v>31.234</v>
          </cell>
          <cell r="Z130">
            <v>32.434</v>
          </cell>
        </row>
        <row r="131">
          <cell r="A131" t="str">
            <v>Mexico</v>
          </cell>
          <cell r="B131">
            <v>14</v>
          </cell>
          <cell r="C131">
            <v>15</v>
          </cell>
          <cell r="D131">
            <v>16</v>
          </cell>
          <cell r="E131">
            <v>16</v>
          </cell>
          <cell r="F131">
            <v>16</v>
          </cell>
          <cell r="G131">
            <v>16</v>
          </cell>
          <cell r="H131">
            <v>16</v>
          </cell>
          <cell r="I131">
            <v>19</v>
          </cell>
          <cell r="J131">
            <v>19</v>
          </cell>
          <cell r="K131">
            <v>25.15</v>
          </cell>
          <cell r="L131">
            <v>29.81</v>
          </cell>
          <cell r="M131">
            <v>42.4</v>
          </cell>
          <cell r="N131">
            <v>72.8</v>
          </cell>
          <cell r="O131">
            <v>109</v>
          </cell>
          <cell r="P131">
            <v>174.34</v>
          </cell>
          <cell r="Q131">
            <v>295</v>
          </cell>
          <cell r="R131">
            <v>606</v>
          </cell>
          <cell r="S131">
            <v>1072</v>
          </cell>
          <cell r="T131">
            <v>2753.805</v>
          </cell>
          <cell r="U131">
            <v>6230.084</v>
          </cell>
          <cell r="V131">
            <v>7140.574</v>
          </cell>
          <cell r="W131">
            <v>8909.916</v>
          </cell>
          <cell r="X131">
            <v>9338.813</v>
          </cell>
          <cell r="Y131">
            <v>10892.793</v>
          </cell>
          <cell r="Z131">
            <v>11975.133</v>
          </cell>
        </row>
        <row r="132">
          <cell r="A132" t="str">
            <v>Micronesia (country)</v>
          </cell>
          <cell r="B132">
            <v>0.1</v>
          </cell>
          <cell r="C132">
            <v>0.1</v>
          </cell>
          <cell r="D132">
            <v>0.1</v>
          </cell>
          <cell r="E132">
            <v>0.1</v>
          </cell>
          <cell r="F132">
            <v>0.1</v>
          </cell>
          <cell r="G132">
            <v>0.1</v>
          </cell>
          <cell r="H132">
            <v>0.1</v>
          </cell>
          <cell r="I132">
            <v>0.18</v>
          </cell>
          <cell r="J132">
            <v>0.183</v>
          </cell>
          <cell r="K132">
            <v>0.358</v>
          </cell>
          <cell r="L132">
            <v>0.358</v>
          </cell>
          <cell r="M132">
            <v>0.358</v>
          </cell>
          <cell r="N132">
            <v>0.358</v>
          </cell>
          <cell r="O132">
            <v>0.433</v>
          </cell>
          <cell r="P132">
            <v>0.882</v>
          </cell>
          <cell r="Q132">
            <v>0.882</v>
          </cell>
          <cell r="R132">
            <v>3.782</v>
          </cell>
          <cell r="S132">
            <v>3.782</v>
          </cell>
          <cell r="T132">
            <v>4.541</v>
          </cell>
          <cell r="U132">
            <v>4.941</v>
          </cell>
          <cell r="V132">
            <v>4.941</v>
          </cell>
          <cell r="W132">
            <v>4.941</v>
          </cell>
          <cell r="X132">
            <v>4.941</v>
          </cell>
          <cell r="Y132">
            <v>4.941</v>
          </cell>
          <cell r="Z132">
            <v>4.876</v>
          </cell>
        </row>
        <row r="133">
          <cell r="A133" t="str">
            <v>Mongolia</v>
          </cell>
          <cell r="B133">
            <v>0.255</v>
          </cell>
          <cell r="C133">
            <v>0.51</v>
          </cell>
          <cell r="D133">
            <v>0.765</v>
          </cell>
          <cell r="E133">
            <v>1.22</v>
          </cell>
          <cell r="F133">
            <v>1.475</v>
          </cell>
          <cell r="G133">
            <v>1.73</v>
          </cell>
          <cell r="H133">
            <v>2.015</v>
          </cell>
          <cell r="I133">
            <v>2.3</v>
          </cell>
          <cell r="J133">
            <v>6.43</v>
          </cell>
          <cell r="K133">
            <v>6.714</v>
          </cell>
          <cell r="L133">
            <v>11.584</v>
          </cell>
          <cell r="M133">
            <v>12.877</v>
          </cell>
          <cell r="N133">
            <v>13.162</v>
          </cell>
          <cell r="O133">
            <v>13.595</v>
          </cell>
          <cell r="P133">
            <v>13.595</v>
          </cell>
          <cell r="Q133">
            <v>13.595</v>
          </cell>
          <cell r="R133">
            <v>23.595</v>
          </cell>
          <cell r="S133">
            <v>56.295</v>
          </cell>
          <cell r="T133">
            <v>72.795</v>
          </cell>
          <cell r="U133">
            <v>97.795</v>
          </cell>
          <cell r="V133">
            <v>103.167</v>
          </cell>
          <cell r="W133">
            <v>103.367</v>
          </cell>
          <cell r="X133">
            <v>103.397</v>
          </cell>
          <cell r="Y133">
            <v>108.397</v>
          </cell>
          <cell r="Z133">
            <v>143.197</v>
          </cell>
        </row>
        <row r="134">
          <cell r="A134" t="str">
            <v>Montenegro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2.57</v>
          </cell>
          <cell r="W134">
            <v>2.57</v>
          </cell>
          <cell r="X134">
            <v>2.87</v>
          </cell>
          <cell r="Y134">
            <v>17.3</v>
          </cell>
          <cell r="Z134">
            <v>30.155</v>
          </cell>
        </row>
        <row r="135">
          <cell r="A135" t="str">
            <v>Montserrat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0.25</v>
          </cell>
          <cell r="V135">
            <v>0.25</v>
          </cell>
          <cell r="W135">
            <v>1</v>
          </cell>
          <cell r="X135">
            <v>1</v>
          </cell>
          <cell r="Y135">
            <v>1.018</v>
          </cell>
          <cell r="Z135">
            <v>1.018</v>
          </cell>
        </row>
        <row r="136">
          <cell r="A136" t="str">
            <v>Morocco</v>
          </cell>
          <cell r="B136">
            <v>6.7</v>
          </cell>
          <cell r="C136">
            <v>7</v>
          </cell>
          <cell r="D136">
            <v>7.7</v>
          </cell>
          <cell r="E136">
            <v>8.4</v>
          </cell>
          <cell r="F136">
            <v>9.1</v>
          </cell>
          <cell r="G136">
            <v>10</v>
          </cell>
          <cell r="H136">
            <v>10.8</v>
          </cell>
          <cell r="I136">
            <v>11.945</v>
          </cell>
          <cell r="J136">
            <v>12.845</v>
          </cell>
          <cell r="K136">
            <v>13.445</v>
          </cell>
          <cell r="L136">
            <v>13.545</v>
          </cell>
          <cell r="M136">
            <v>14.174</v>
          </cell>
          <cell r="N136">
            <v>15.174</v>
          </cell>
          <cell r="O136">
            <v>15.174</v>
          </cell>
          <cell r="P136">
            <v>19.6</v>
          </cell>
          <cell r="Q136">
            <v>19.8</v>
          </cell>
          <cell r="R136">
            <v>21.87</v>
          </cell>
          <cell r="S136">
            <v>23.895</v>
          </cell>
          <cell r="T136">
            <v>193.895</v>
          </cell>
          <cell r="U136">
            <v>193.903</v>
          </cell>
          <cell r="V136">
            <v>234</v>
          </cell>
          <cell r="W136">
            <v>314</v>
          </cell>
          <cell r="X136">
            <v>314</v>
          </cell>
          <cell r="Y136">
            <v>394</v>
          </cell>
          <cell r="Z136">
            <v>394</v>
          </cell>
        </row>
        <row r="137">
          <cell r="A137" t="str">
            <v>Mozambique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1.35</v>
          </cell>
          <cell r="P137">
            <v>2.65</v>
          </cell>
          <cell r="Q137">
            <v>2.65</v>
          </cell>
          <cell r="R137">
            <v>2.65</v>
          </cell>
          <cell r="S137">
            <v>2.65</v>
          </cell>
          <cell r="T137">
            <v>2.852</v>
          </cell>
          <cell r="U137">
            <v>43.322</v>
          </cell>
          <cell r="V137">
            <v>45.435</v>
          </cell>
          <cell r="W137">
            <v>45.955</v>
          </cell>
          <cell r="X137">
            <v>87.525</v>
          </cell>
          <cell r="Y137">
            <v>102.525</v>
          </cell>
          <cell r="Z137">
            <v>106.943</v>
          </cell>
        </row>
        <row r="138">
          <cell r="A138" t="str">
            <v>Myanmar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0.1</v>
          </cell>
          <cell r="J138">
            <v>0.1</v>
          </cell>
          <cell r="K138">
            <v>0.2</v>
          </cell>
          <cell r="L138">
            <v>0.4</v>
          </cell>
          <cell r="M138">
            <v>1.4</v>
          </cell>
          <cell r="N138">
            <v>2.8</v>
          </cell>
          <cell r="O138">
            <v>4.209</v>
          </cell>
          <cell r="P138">
            <v>6.271</v>
          </cell>
          <cell r="Q138">
            <v>20.819</v>
          </cell>
          <cell r="R138">
            <v>32.008</v>
          </cell>
          <cell r="S138">
            <v>43.781</v>
          </cell>
          <cell r="T138">
            <v>47.542</v>
          </cell>
          <cell r="U138">
            <v>88.482</v>
          </cell>
          <cell r="V138">
            <v>84.496</v>
          </cell>
          <cell r="W138">
            <v>110.447</v>
          </cell>
          <cell r="X138">
            <v>181</v>
          </cell>
          <cell r="Y138">
            <v>181</v>
          </cell>
          <cell r="Z138">
            <v>216</v>
          </cell>
        </row>
        <row r="139">
          <cell r="A139" t="str">
            <v>Namibia</v>
          </cell>
          <cell r="B139">
            <v>0</v>
          </cell>
          <cell r="C139">
            <v>0.121</v>
          </cell>
          <cell r="D139">
            <v>0.265</v>
          </cell>
          <cell r="E139">
            <v>0.348</v>
          </cell>
          <cell r="F139">
            <v>0.533</v>
          </cell>
          <cell r="G139">
            <v>0.803</v>
          </cell>
          <cell r="H139">
            <v>0.803</v>
          </cell>
          <cell r="I139">
            <v>0.803</v>
          </cell>
          <cell r="J139">
            <v>0.803</v>
          </cell>
          <cell r="K139">
            <v>0.803</v>
          </cell>
          <cell r="L139">
            <v>0.839</v>
          </cell>
          <cell r="M139">
            <v>1.041</v>
          </cell>
          <cell r="N139">
            <v>1.439</v>
          </cell>
          <cell r="O139">
            <v>2.256</v>
          </cell>
          <cell r="P139">
            <v>3.648</v>
          </cell>
          <cell r="Q139">
            <v>8.148</v>
          </cell>
          <cell r="R139">
            <v>23.157</v>
          </cell>
          <cell r="S139">
            <v>62.126</v>
          </cell>
          <cell r="T139">
            <v>91.294</v>
          </cell>
          <cell r="U139">
            <v>144.015</v>
          </cell>
          <cell r="V139">
            <v>144.504</v>
          </cell>
          <cell r="W139">
            <v>144.522</v>
          </cell>
          <cell r="X139">
            <v>169.536</v>
          </cell>
          <cell r="Y139">
            <v>162.596</v>
          </cell>
          <cell r="Z139">
            <v>162.596</v>
          </cell>
        </row>
        <row r="140">
          <cell r="A140" t="str">
            <v>Nauru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0.04</v>
          </cell>
          <cell r="I140">
            <v>0.04</v>
          </cell>
          <cell r="J140">
            <v>0.04</v>
          </cell>
          <cell r="K140">
            <v>0.04</v>
          </cell>
          <cell r="L140">
            <v>0.04</v>
          </cell>
          <cell r="M140">
            <v>0.04</v>
          </cell>
          <cell r="N140">
            <v>0.07</v>
          </cell>
          <cell r="O140">
            <v>0.21</v>
          </cell>
          <cell r="P140">
            <v>0.21</v>
          </cell>
          <cell r="Q140">
            <v>0.21</v>
          </cell>
          <cell r="R140">
            <v>0.71</v>
          </cell>
          <cell r="S140">
            <v>0.711</v>
          </cell>
          <cell r="T140">
            <v>0.823</v>
          </cell>
          <cell r="U140">
            <v>2.476</v>
          </cell>
          <cell r="V140">
            <v>2.481</v>
          </cell>
          <cell r="W140">
            <v>2.903</v>
          </cell>
          <cell r="X140">
            <v>3.163</v>
          </cell>
          <cell r="Y140">
            <v>3.163</v>
          </cell>
          <cell r="Z140">
            <v>3.163</v>
          </cell>
        </row>
        <row r="141">
          <cell r="A141" t="str">
            <v>Nepal</v>
          </cell>
          <cell r="B141">
            <v>0.028</v>
          </cell>
          <cell r="C141">
            <v>0.291</v>
          </cell>
          <cell r="D141">
            <v>0.637</v>
          </cell>
          <cell r="E141">
            <v>1.04</v>
          </cell>
          <cell r="F141">
            <v>1.445</v>
          </cell>
          <cell r="G141">
            <v>1.85</v>
          </cell>
          <cell r="H141">
            <v>1.752</v>
          </cell>
          <cell r="I141">
            <v>1.568</v>
          </cell>
          <cell r="J141">
            <v>2.008</v>
          </cell>
          <cell r="K141">
            <v>3.774</v>
          </cell>
          <cell r="L141">
            <v>4.292</v>
          </cell>
          <cell r="M141">
            <v>8.476</v>
          </cell>
          <cell r="N141">
            <v>9.253</v>
          </cell>
          <cell r="O141">
            <v>10.832</v>
          </cell>
          <cell r="P141">
            <v>11.55</v>
          </cell>
          <cell r="Q141">
            <v>13.421</v>
          </cell>
          <cell r="R141">
            <v>13.684</v>
          </cell>
          <cell r="S141">
            <v>54.817</v>
          </cell>
          <cell r="T141">
            <v>55.849</v>
          </cell>
          <cell r="U141">
            <v>54.515</v>
          </cell>
          <cell r="V141">
            <v>64.468</v>
          </cell>
          <cell r="W141">
            <v>90.096</v>
          </cell>
          <cell r="X141">
            <v>111.216</v>
          </cell>
          <cell r="Y141">
            <v>116.796</v>
          </cell>
          <cell r="Z141">
            <v>175.466</v>
          </cell>
        </row>
        <row r="142">
          <cell r="A142" t="str">
            <v>Netherlands</v>
          </cell>
          <cell r="B142">
            <v>13</v>
          </cell>
          <cell r="C142">
            <v>21</v>
          </cell>
          <cell r="D142">
            <v>26</v>
          </cell>
          <cell r="E142">
            <v>46</v>
          </cell>
          <cell r="F142">
            <v>50</v>
          </cell>
          <cell r="G142">
            <v>51</v>
          </cell>
          <cell r="H142">
            <v>53</v>
          </cell>
          <cell r="I142">
            <v>54</v>
          </cell>
          <cell r="J142">
            <v>59</v>
          </cell>
          <cell r="K142">
            <v>69</v>
          </cell>
          <cell r="L142">
            <v>90</v>
          </cell>
          <cell r="M142">
            <v>149</v>
          </cell>
          <cell r="N142">
            <v>287.126</v>
          </cell>
          <cell r="O142">
            <v>650.013</v>
          </cell>
          <cell r="P142">
            <v>1007.497</v>
          </cell>
          <cell r="Q142">
            <v>1526.259</v>
          </cell>
          <cell r="R142">
            <v>2135.021</v>
          </cell>
          <cell r="S142">
            <v>2910.892</v>
          </cell>
          <cell r="T142">
            <v>4608</v>
          </cell>
          <cell r="U142">
            <v>7227.595</v>
          </cell>
          <cell r="V142">
            <v>11110.022</v>
          </cell>
          <cell r="W142">
            <v>14822.881</v>
          </cell>
          <cell r="X142">
            <v>17356.463</v>
          </cell>
          <cell r="Y142">
            <v>21274.637</v>
          </cell>
          <cell r="Z142">
            <v>24048.437</v>
          </cell>
        </row>
        <row r="143">
          <cell r="A143" t="str">
            <v>New Caledonia</v>
          </cell>
          <cell r="B143">
            <v>0.19</v>
          </cell>
          <cell r="C143">
            <v>0.21</v>
          </cell>
          <cell r="D143">
            <v>0.24</v>
          </cell>
          <cell r="E143">
            <v>0.25</v>
          </cell>
          <cell r="F143">
            <v>0.25</v>
          </cell>
          <cell r="G143">
            <v>0.316</v>
          </cell>
          <cell r="H143">
            <v>0.326</v>
          </cell>
          <cell r="I143">
            <v>0.521</v>
          </cell>
          <cell r="J143">
            <v>0.521</v>
          </cell>
          <cell r="K143">
            <v>0.556</v>
          </cell>
          <cell r="L143">
            <v>2.656</v>
          </cell>
          <cell r="M143">
            <v>3.188</v>
          </cell>
          <cell r="N143">
            <v>3.188</v>
          </cell>
          <cell r="O143">
            <v>3.188</v>
          </cell>
          <cell r="P143">
            <v>3.436</v>
          </cell>
          <cell r="Q143">
            <v>6.793</v>
          </cell>
          <cell r="R143">
            <v>10.089</v>
          </cell>
          <cell r="S143">
            <v>27.309</v>
          </cell>
          <cell r="T143">
            <v>60.561</v>
          </cell>
          <cell r="U143">
            <v>104.21</v>
          </cell>
          <cell r="V143">
            <v>125.229</v>
          </cell>
          <cell r="W143">
            <v>175.514</v>
          </cell>
          <cell r="X143">
            <v>210.597</v>
          </cell>
          <cell r="Y143">
            <v>215.488</v>
          </cell>
          <cell r="Z143">
            <v>215.488</v>
          </cell>
        </row>
        <row r="144">
          <cell r="A144" t="str">
            <v>New Zealand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3</v>
          </cell>
          <cell r="J144">
            <v>3</v>
          </cell>
          <cell r="K144">
            <v>3</v>
          </cell>
          <cell r="L144">
            <v>3</v>
          </cell>
          <cell r="M144">
            <v>3</v>
          </cell>
          <cell r="N144">
            <v>4</v>
          </cell>
          <cell r="O144">
            <v>9</v>
          </cell>
          <cell r="P144">
            <v>22</v>
          </cell>
          <cell r="Q144">
            <v>37</v>
          </cell>
          <cell r="R144">
            <v>53</v>
          </cell>
          <cell r="S144">
            <v>71</v>
          </cell>
          <cell r="T144">
            <v>91</v>
          </cell>
          <cell r="U144">
            <v>115</v>
          </cell>
          <cell r="V144">
            <v>145</v>
          </cell>
          <cell r="W144">
            <v>192</v>
          </cell>
          <cell r="X144">
            <v>260</v>
          </cell>
          <cell r="Y144">
            <v>363</v>
          </cell>
          <cell r="Z144">
            <v>570</v>
          </cell>
        </row>
        <row r="145">
          <cell r="A145" t="str">
            <v>Nicaragua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1.38</v>
          </cell>
          <cell r="Q145">
            <v>1.38</v>
          </cell>
          <cell r="R145">
            <v>1.38</v>
          </cell>
          <cell r="S145">
            <v>13.96</v>
          </cell>
          <cell r="T145">
            <v>13.96</v>
          </cell>
          <cell r="U145">
            <v>16.36</v>
          </cell>
          <cell r="V145">
            <v>16.36</v>
          </cell>
          <cell r="W145">
            <v>16.29</v>
          </cell>
          <cell r="X145">
            <v>17.385</v>
          </cell>
          <cell r="Y145">
            <v>18.489</v>
          </cell>
          <cell r="Z145">
            <v>35.989</v>
          </cell>
        </row>
        <row r="146">
          <cell r="A146" t="str">
            <v>Niger</v>
          </cell>
          <cell r="B146">
            <v>0.5</v>
          </cell>
          <cell r="C146">
            <v>1.1</v>
          </cell>
          <cell r="D146">
            <v>1.7</v>
          </cell>
          <cell r="E146">
            <v>2.4</v>
          </cell>
          <cell r="F146">
            <v>3.2</v>
          </cell>
          <cell r="G146">
            <v>4.2</v>
          </cell>
          <cell r="H146">
            <v>5.3</v>
          </cell>
          <cell r="I146">
            <v>6.4</v>
          </cell>
          <cell r="J146">
            <v>6.4</v>
          </cell>
          <cell r="K146">
            <v>6.406</v>
          </cell>
          <cell r="L146">
            <v>6.406</v>
          </cell>
          <cell r="M146">
            <v>6.406</v>
          </cell>
          <cell r="N146">
            <v>6.408</v>
          </cell>
          <cell r="O146">
            <v>6.411</v>
          </cell>
          <cell r="P146">
            <v>6.457</v>
          </cell>
          <cell r="Q146">
            <v>6.472</v>
          </cell>
          <cell r="R146">
            <v>6.631</v>
          </cell>
          <cell r="S146">
            <v>6.847</v>
          </cell>
          <cell r="T146">
            <v>13.973</v>
          </cell>
          <cell r="U146">
            <v>14.1</v>
          </cell>
          <cell r="V146">
            <v>14.691</v>
          </cell>
          <cell r="W146">
            <v>14.555</v>
          </cell>
          <cell r="X146">
            <v>49.954</v>
          </cell>
          <cell r="Y146">
            <v>82.992</v>
          </cell>
          <cell r="Z146">
            <v>82.992</v>
          </cell>
        </row>
        <row r="147">
          <cell r="A147" t="str">
            <v>Nigeria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0.084</v>
          </cell>
          <cell r="I147">
            <v>0.084</v>
          </cell>
          <cell r="J147">
            <v>0.084</v>
          </cell>
          <cell r="K147">
            <v>0.27</v>
          </cell>
          <cell r="L147">
            <v>0.303</v>
          </cell>
          <cell r="M147">
            <v>1.279</v>
          </cell>
          <cell r="N147">
            <v>1.445</v>
          </cell>
          <cell r="O147">
            <v>2.24</v>
          </cell>
          <cell r="P147">
            <v>3.964</v>
          </cell>
          <cell r="Q147">
            <v>10.6</v>
          </cell>
          <cell r="R147">
            <v>14.682</v>
          </cell>
          <cell r="S147">
            <v>20.388</v>
          </cell>
          <cell r="T147">
            <v>24.824</v>
          </cell>
          <cell r="U147">
            <v>36.911</v>
          </cell>
          <cell r="V147">
            <v>52.723</v>
          </cell>
          <cell r="W147">
            <v>72.837</v>
          </cell>
          <cell r="X147">
            <v>102.312</v>
          </cell>
          <cell r="Y147">
            <v>143.492</v>
          </cell>
          <cell r="Z147">
            <v>144.492</v>
          </cell>
        </row>
        <row r="148">
          <cell r="A148" t="str">
            <v>Niue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0.055</v>
          </cell>
          <cell r="L148">
            <v>0.055</v>
          </cell>
          <cell r="M148">
            <v>0.055</v>
          </cell>
          <cell r="N148">
            <v>0.055</v>
          </cell>
          <cell r="O148">
            <v>0.055</v>
          </cell>
          <cell r="P148">
            <v>0.341</v>
          </cell>
          <cell r="Q148">
            <v>0.341</v>
          </cell>
          <cell r="R148">
            <v>0.341</v>
          </cell>
          <cell r="S148">
            <v>0.341</v>
          </cell>
          <cell r="T148">
            <v>0.341</v>
          </cell>
          <cell r="U148">
            <v>0.941</v>
          </cell>
          <cell r="V148">
            <v>0.941</v>
          </cell>
          <cell r="W148">
            <v>0.941</v>
          </cell>
          <cell r="X148">
            <v>0.941</v>
          </cell>
          <cell r="Y148">
            <v>0.941</v>
          </cell>
          <cell r="Z148">
            <v>1.815</v>
          </cell>
        </row>
        <row r="149">
          <cell r="A149" t="str">
            <v>North Macedonia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2</v>
          </cell>
          <cell r="N149">
            <v>4</v>
          </cell>
          <cell r="O149">
            <v>7</v>
          </cell>
          <cell r="P149">
            <v>15</v>
          </cell>
          <cell r="Q149">
            <v>17</v>
          </cell>
          <cell r="R149">
            <v>16.699</v>
          </cell>
          <cell r="S149">
            <v>16.699</v>
          </cell>
          <cell r="T149">
            <v>16.699</v>
          </cell>
          <cell r="U149">
            <v>0.031</v>
          </cell>
          <cell r="V149">
            <v>79.224</v>
          </cell>
          <cell r="W149">
            <v>79.224</v>
          </cell>
          <cell r="X149">
            <v>144</v>
          </cell>
          <cell r="Y149">
            <v>506</v>
          </cell>
          <cell r="Z149">
            <v>833</v>
          </cell>
        </row>
        <row r="150">
          <cell r="A150" t="str">
            <v>Norway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8.3</v>
          </cell>
          <cell r="K150">
            <v>8.7</v>
          </cell>
          <cell r="L150">
            <v>9.1</v>
          </cell>
          <cell r="M150">
            <v>9.5</v>
          </cell>
          <cell r="N150">
            <v>10</v>
          </cell>
          <cell r="O150">
            <v>11</v>
          </cell>
          <cell r="P150">
            <v>13</v>
          </cell>
          <cell r="Q150">
            <v>15</v>
          </cell>
          <cell r="R150">
            <v>26.7</v>
          </cell>
          <cell r="S150">
            <v>44.9</v>
          </cell>
          <cell r="T150">
            <v>83.697</v>
          </cell>
          <cell r="U150">
            <v>137.118</v>
          </cell>
          <cell r="V150">
            <v>142.727</v>
          </cell>
          <cell r="W150">
            <v>184.39</v>
          </cell>
          <cell r="X150">
            <v>340.792</v>
          </cell>
          <cell r="Y150">
            <v>652.975</v>
          </cell>
          <cell r="Z150">
            <v>801.655</v>
          </cell>
        </row>
        <row r="151">
          <cell r="A151" t="str">
            <v>Oman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0.7</v>
          </cell>
          <cell r="P151">
            <v>0.7</v>
          </cell>
          <cell r="Q151">
            <v>2.203</v>
          </cell>
          <cell r="R151">
            <v>2.214</v>
          </cell>
          <cell r="S151">
            <v>8.214</v>
          </cell>
          <cell r="T151">
            <v>25.794</v>
          </cell>
          <cell r="U151">
            <v>26.239</v>
          </cell>
          <cell r="V151">
            <v>129.089</v>
          </cell>
          <cell r="W151">
            <v>155.089</v>
          </cell>
          <cell r="X151">
            <v>655.089</v>
          </cell>
          <cell r="Y151">
            <v>672.089</v>
          </cell>
          <cell r="Z151">
            <v>672.089</v>
          </cell>
        </row>
        <row r="152">
          <cell r="A152" t="str">
            <v>Pakistan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0.14</v>
          </cell>
          <cell r="J152">
            <v>1.14</v>
          </cell>
          <cell r="K152">
            <v>6.67</v>
          </cell>
          <cell r="L152">
            <v>9.256</v>
          </cell>
          <cell r="M152">
            <v>18.613</v>
          </cell>
          <cell r="N152">
            <v>45.643</v>
          </cell>
          <cell r="O152">
            <v>100.502</v>
          </cell>
          <cell r="P152">
            <v>165.204</v>
          </cell>
          <cell r="Q152">
            <v>265.354</v>
          </cell>
          <cell r="R152">
            <v>589.417</v>
          </cell>
          <cell r="S152">
            <v>655.225</v>
          </cell>
          <cell r="T152">
            <v>680.292</v>
          </cell>
          <cell r="U152">
            <v>756.45</v>
          </cell>
          <cell r="V152">
            <v>854.754</v>
          </cell>
          <cell r="W152">
            <v>1077.849</v>
          </cell>
          <cell r="X152">
            <v>1243.516</v>
          </cell>
          <cell r="Y152">
            <v>1242.596</v>
          </cell>
          <cell r="Z152">
            <v>1395.196</v>
          </cell>
        </row>
        <row r="153">
          <cell r="A153" t="str">
            <v>Palau</v>
          </cell>
          <cell r="B153">
            <v>0.004</v>
          </cell>
          <cell r="C153">
            <v>0.004</v>
          </cell>
          <cell r="D153">
            <v>0.004</v>
          </cell>
          <cell r="E153">
            <v>0.004</v>
          </cell>
          <cell r="F153">
            <v>0.004</v>
          </cell>
          <cell r="G153">
            <v>0.032</v>
          </cell>
          <cell r="H153">
            <v>0.032</v>
          </cell>
          <cell r="I153">
            <v>0.032</v>
          </cell>
          <cell r="J153">
            <v>0.282</v>
          </cell>
          <cell r="K153">
            <v>0.282</v>
          </cell>
          <cell r="L153">
            <v>0.292</v>
          </cell>
          <cell r="M153">
            <v>0.577</v>
          </cell>
          <cell r="N153">
            <v>0.667</v>
          </cell>
          <cell r="O153">
            <v>0.745</v>
          </cell>
          <cell r="P153">
            <v>1.131</v>
          </cell>
          <cell r="Q153">
            <v>1.131</v>
          </cell>
          <cell r="R153">
            <v>2.47</v>
          </cell>
          <cell r="S153">
            <v>2.47</v>
          </cell>
          <cell r="T153">
            <v>2.87</v>
          </cell>
          <cell r="U153">
            <v>2.618</v>
          </cell>
          <cell r="V153">
            <v>2.921</v>
          </cell>
          <cell r="W153">
            <v>4.338</v>
          </cell>
          <cell r="X153">
            <v>4.338</v>
          </cell>
          <cell r="Y153">
            <v>19.618</v>
          </cell>
          <cell r="Z153">
            <v>19.878</v>
          </cell>
        </row>
        <row r="154">
          <cell r="A154" t="str">
            <v>Panama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2.4</v>
          </cell>
          <cell r="Q154">
            <v>42.7</v>
          </cell>
          <cell r="R154">
            <v>88.53</v>
          </cell>
          <cell r="S154">
            <v>126.78</v>
          </cell>
          <cell r="T154">
            <v>199.112</v>
          </cell>
          <cell r="U154">
            <v>224.63</v>
          </cell>
          <cell r="V154">
            <v>235.07</v>
          </cell>
          <cell r="W154">
            <v>498.466</v>
          </cell>
          <cell r="X154">
            <v>529.19</v>
          </cell>
          <cell r="Y154">
            <v>646.365</v>
          </cell>
          <cell r="Z154">
            <v>743.164</v>
          </cell>
        </row>
        <row r="155">
          <cell r="A155" t="str">
            <v>Papua New Guinea</v>
          </cell>
          <cell r="B155">
            <v>0</v>
          </cell>
          <cell r="C155">
            <v>0.317</v>
          </cell>
          <cell r="D155">
            <v>0.317</v>
          </cell>
          <cell r="E155">
            <v>0.317</v>
          </cell>
          <cell r="F155">
            <v>0.339</v>
          </cell>
          <cell r="G155">
            <v>0.339</v>
          </cell>
          <cell r="H155">
            <v>0.339</v>
          </cell>
          <cell r="I155">
            <v>0.339</v>
          </cell>
          <cell r="J155">
            <v>0.339</v>
          </cell>
          <cell r="K155">
            <v>0.339</v>
          </cell>
          <cell r="L155">
            <v>0.339</v>
          </cell>
          <cell r="M155">
            <v>0.339</v>
          </cell>
          <cell r="N155">
            <v>0.339</v>
          </cell>
          <cell r="O155">
            <v>0.339</v>
          </cell>
          <cell r="P155">
            <v>0.339</v>
          </cell>
          <cell r="Q155">
            <v>0.878</v>
          </cell>
          <cell r="R155">
            <v>1.037</v>
          </cell>
          <cell r="S155">
            <v>1.09</v>
          </cell>
          <cell r="T155">
            <v>1.333</v>
          </cell>
          <cell r="U155">
            <v>1.902</v>
          </cell>
          <cell r="V155">
            <v>2.402</v>
          </cell>
          <cell r="W155">
            <v>4.061</v>
          </cell>
          <cell r="X155">
            <v>3.887</v>
          </cell>
          <cell r="Y155">
            <v>3.887</v>
          </cell>
          <cell r="Z155">
            <v>4.887</v>
          </cell>
        </row>
        <row r="156">
          <cell r="A156" t="str">
            <v>Paraguay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0.001</v>
          </cell>
          <cell r="L156">
            <v>0.001</v>
          </cell>
          <cell r="M156">
            <v>0.005</v>
          </cell>
          <cell r="N156">
            <v>0.005</v>
          </cell>
          <cell r="O156">
            <v>0.057</v>
          </cell>
          <cell r="P156">
            <v>0.057</v>
          </cell>
          <cell r="Q156">
            <v>0.057</v>
          </cell>
          <cell r="R156">
            <v>0.057</v>
          </cell>
          <cell r="S156">
            <v>0.057</v>
          </cell>
          <cell r="T156">
            <v>0.057</v>
          </cell>
          <cell r="U156">
            <v>0.057</v>
          </cell>
          <cell r="V156">
            <v>0.15</v>
          </cell>
          <cell r="W156">
            <v>0.15</v>
          </cell>
          <cell r="X156">
            <v>1.166</v>
          </cell>
          <cell r="Y156">
            <v>1.166</v>
          </cell>
          <cell r="Z156">
            <v>1.166</v>
          </cell>
        </row>
        <row r="157">
          <cell r="A157" t="str">
            <v>Peru</v>
          </cell>
          <cell r="B157">
            <v>0.878</v>
          </cell>
          <cell r="C157">
            <v>1.851</v>
          </cell>
          <cell r="D157">
            <v>2.976</v>
          </cell>
          <cell r="E157">
            <v>3.537</v>
          </cell>
          <cell r="F157">
            <v>4.34</v>
          </cell>
          <cell r="G157">
            <v>4.956</v>
          </cell>
          <cell r="H157">
            <v>5.845</v>
          </cell>
          <cell r="I157">
            <v>6.82</v>
          </cell>
          <cell r="J157">
            <v>8.022</v>
          </cell>
          <cell r="K157">
            <v>9.757</v>
          </cell>
          <cell r="L157">
            <v>12.511</v>
          </cell>
          <cell r="M157">
            <v>17.539</v>
          </cell>
          <cell r="N157">
            <v>102.566</v>
          </cell>
          <cell r="O157">
            <v>108.525</v>
          </cell>
          <cell r="P157">
            <v>130.484</v>
          </cell>
          <cell r="Q157">
            <v>134.914</v>
          </cell>
          <cell r="R157">
            <v>146.147</v>
          </cell>
          <cell r="S157">
            <v>297.863</v>
          </cell>
          <cell r="T157">
            <v>324.159</v>
          </cell>
          <cell r="U157">
            <v>334.771</v>
          </cell>
          <cell r="V157">
            <v>334.771</v>
          </cell>
          <cell r="W157">
            <v>332.286</v>
          </cell>
          <cell r="X157">
            <v>332.246</v>
          </cell>
          <cell r="Y157">
            <v>447.177</v>
          </cell>
          <cell r="Z157">
            <v>527.727</v>
          </cell>
        </row>
        <row r="158">
          <cell r="A158" t="str">
            <v>Philippines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1</v>
          </cell>
          <cell r="G158">
            <v>1.02</v>
          </cell>
          <cell r="H158">
            <v>1.02</v>
          </cell>
          <cell r="I158">
            <v>1.02</v>
          </cell>
          <cell r="J158">
            <v>1.02</v>
          </cell>
          <cell r="K158">
            <v>1.02</v>
          </cell>
          <cell r="L158">
            <v>1.02</v>
          </cell>
          <cell r="M158">
            <v>2.189</v>
          </cell>
          <cell r="N158">
            <v>3.358</v>
          </cell>
          <cell r="O158">
            <v>6.818</v>
          </cell>
          <cell r="P158">
            <v>33.854</v>
          </cell>
          <cell r="Q158">
            <v>182.054</v>
          </cell>
          <cell r="R158">
            <v>798.849</v>
          </cell>
          <cell r="S158">
            <v>923.754</v>
          </cell>
          <cell r="T158">
            <v>937.002</v>
          </cell>
          <cell r="U158">
            <v>1009.348</v>
          </cell>
          <cell r="V158">
            <v>1089.168</v>
          </cell>
          <cell r="W158">
            <v>1412.687</v>
          </cell>
          <cell r="X158">
            <v>1666.653</v>
          </cell>
          <cell r="Y158">
            <v>1802.454</v>
          </cell>
          <cell r="Z158">
            <v>2971.1</v>
          </cell>
        </row>
        <row r="159">
          <cell r="A159" t="str">
            <v>Poland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1.11</v>
          </cell>
          <cell r="N159">
            <v>1.3</v>
          </cell>
          <cell r="O159">
            <v>2.393</v>
          </cell>
          <cell r="P159">
            <v>26.144</v>
          </cell>
          <cell r="Q159">
            <v>102.787</v>
          </cell>
          <cell r="R159">
            <v>178.235</v>
          </cell>
          <cell r="S159">
            <v>277.088</v>
          </cell>
          <cell r="T159">
            <v>535.977</v>
          </cell>
          <cell r="U159">
            <v>1495.252</v>
          </cell>
          <cell r="V159">
            <v>3794.964</v>
          </cell>
          <cell r="W159">
            <v>7090.539</v>
          </cell>
          <cell r="X159">
            <v>11063.103</v>
          </cell>
          <cell r="Y159">
            <v>16427.526</v>
          </cell>
          <cell r="Z159">
            <v>20199.126</v>
          </cell>
        </row>
        <row r="160">
          <cell r="A160" t="str">
            <v>Portugal</v>
          </cell>
          <cell r="B160">
            <v>1</v>
          </cell>
          <cell r="C160">
            <v>1</v>
          </cell>
          <cell r="D160">
            <v>1</v>
          </cell>
          <cell r="E160">
            <v>2</v>
          </cell>
          <cell r="F160">
            <v>2</v>
          </cell>
          <cell r="G160">
            <v>2</v>
          </cell>
          <cell r="H160">
            <v>3</v>
          </cell>
          <cell r="I160">
            <v>24</v>
          </cell>
          <cell r="J160">
            <v>59</v>
          </cell>
          <cell r="K160">
            <v>115</v>
          </cell>
          <cell r="L160">
            <v>134</v>
          </cell>
          <cell r="M160">
            <v>174.4</v>
          </cell>
          <cell r="N160">
            <v>240.4</v>
          </cell>
          <cell r="O160">
            <v>298.4</v>
          </cell>
          <cell r="P160">
            <v>417.4</v>
          </cell>
          <cell r="Q160">
            <v>452.252</v>
          </cell>
          <cell r="R160">
            <v>532.598</v>
          </cell>
          <cell r="S160">
            <v>619.051</v>
          </cell>
          <cell r="T160">
            <v>717.016</v>
          </cell>
          <cell r="U160">
            <v>970.14</v>
          </cell>
          <cell r="V160">
            <v>1190.514</v>
          </cell>
          <cell r="W160">
            <v>1817.204</v>
          </cell>
          <cell r="X160">
            <v>2817.466</v>
          </cell>
          <cell r="Y160">
            <v>4040.001</v>
          </cell>
          <cell r="Z160">
            <v>5808.001</v>
          </cell>
        </row>
        <row r="161">
          <cell r="A161" t="str">
            <v>Puerto Rico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4.54</v>
          </cell>
          <cell r="M161">
            <v>18.27</v>
          </cell>
          <cell r="N161">
            <v>43.51</v>
          </cell>
          <cell r="O161">
            <v>73.905</v>
          </cell>
          <cell r="P161">
            <v>78.697</v>
          </cell>
          <cell r="Q161">
            <v>208.95</v>
          </cell>
          <cell r="R161">
            <v>243.603</v>
          </cell>
          <cell r="S161">
            <v>302.463</v>
          </cell>
          <cell r="T161">
            <v>305.402</v>
          </cell>
          <cell r="U161">
            <v>337.031</v>
          </cell>
          <cell r="V161">
            <v>381.041</v>
          </cell>
          <cell r="W161">
            <v>487.568</v>
          </cell>
          <cell r="X161">
            <v>639.385</v>
          </cell>
          <cell r="Y161">
            <v>955.195</v>
          </cell>
          <cell r="Z161">
            <v>962.645</v>
          </cell>
        </row>
        <row r="162">
          <cell r="A162" t="str">
            <v>Qatar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0.667</v>
          </cell>
          <cell r="N162">
            <v>0.667</v>
          </cell>
          <cell r="O162">
            <v>2.287</v>
          </cell>
          <cell r="P162">
            <v>3.967</v>
          </cell>
          <cell r="Q162">
            <v>3.967</v>
          </cell>
          <cell r="R162">
            <v>5.1</v>
          </cell>
          <cell r="S162">
            <v>5.1</v>
          </cell>
          <cell r="T162">
            <v>5.1</v>
          </cell>
          <cell r="U162">
            <v>5.1</v>
          </cell>
          <cell r="V162">
            <v>5.1</v>
          </cell>
          <cell r="W162">
            <v>5.1</v>
          </cell>
          <cell r="X162">
            <v>805.1</v>
          </cell>
          <cell r="Y162">
            <v>805.1</v>
          </cell>
          <cell r="Z162">
            <v>1680.1</v>
          </cell>
        </row>
        <row r="163">
          <cell r="A163" t="str">
            <v>South Korea</v>
          </cell>
          <cell r="B163">
            <v>4</v>
          </cell>
          <cell r="C163">
            <v>5</v>
          </cell>
          <cell r="D163">
            <v>5</v>
          </cell>
          <cell r="E163">
            <v>6</v>
          </cell>
          <cell r="F163">
            <v>9</v>
          </cell>
          <cell r="G163">
            <v>14</v>
          </cell>
          <cell r="H163">
            <v>36</v>
          </cell>
          <cell r="I163">
            <v>81</v>
          </cell>
          <cell r="J163">
            <v>357</v>
          </cell>
          <cell r="K163">
            <v>524</v>
          </cell>
          <cell r="L163">
            <v>651</v>
          </cell>
          <cell r="M163">
            <v>735</v>
          </cell>
          <cell r="N163">
            <v>1039</v>
          </cell>
          <cell r="O163">
            <v>1559</v>
          </cell>
          <cell r="P163">
            <v>2438</v>
          </cell>
          <cell r="Q163">
            <v>3467</v>
          </cell>
          <cell r="R163">
            <v>4338</v>
          </cell>
          <cell r="S163">
            <v>5633</v>
          </cell>
          <cell r="T163">
            <v>7701</v>
          </cell>
          <cell r="U163">
            <v>10847</v>
          </cell>
          <cell r="V163">
            <v>14756</v>
          </cell>
          <cell r="W163">
            <v>17905</v>
          </cell>
          <cell r="X163">
            <v>20525</v>
          </cell>
          <cell r="Y163">
            <v>23493.085</v>
          </cell>
          <cell r="Z163">
            <v>26645.122</v>
          </cell>
        </row>
        <row r="164">
          <cell r="A164" t="str">
            <v>Moldova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1</v>
          </cell>
          <cell r="Q164">
            <v>1</v>
          </cell>
          <cell r="R164">
            <v>2</v>
          </cell>
          <cell r="S164">
            <v>2</v>
          </cell>
          <cell r="T164">
            <v>3</v>
          </cell>
          <cell r="U164">
            <v>5</v>
          </cell>
          <cell r="V164">
            <v>4.3</v>
          </cell>
          <cell r="W164">
            <v>14.476</v>
          </cell>
          <cell r="X164">
            <v>60.13</v>
          </cell>
          <cell r="Y164">
            <v>200.61</v>
          </cell>
          <cell r="Z164">
            <v>344</v>
          </cell>
        </row>
        <row r="165">
          <cell r="A165" t="str">
            <v>Reunion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0.263</v>
          </cell>
          <cell r="G165">
            <v>0.526</v>
          </cell>
          <cell r="H165">
            <v>3</v>
          </cell>
          <cell r="I165">
            <v>5.8</v>
          </cell>
          <cell r="J165">
            <v>10</v>
          </cell>
          <cell r="K165">
            <v>42.5</v>
          </cell>
          <cell r="L165">
            <v>89.3</v>
          </cell>
          <cell r="M165">
            <v>131.1</v>
          </cell>
          <cell r="N165">
            <v>153</v>
          </cell>
          <cell r="O165">
            <v>156.001</v>
          </cell>
          <cell r="P165">
            <v>167.001</v>
          </cell>
          <cell r="Q165">
            <v>186.601</v>
          </cell>
          <cell r="R165">
            <v>186.401</v>
          </cell>
          <cell r="S165">
            <v>187.801</v>
          </cell>
          <cell r="T165">
            <v>190.401</v>
          </cell>
          <cell r="U165">
            <v>198.941</v>
          </cell>
          <cell r="V165">
            <v>207.501</v>
          </cell>
          <cell r="W165">
            <v>224.501</v>
          </cell>
          <cell r="X165">
            <v>234.301</v>
          </cell>
          <cell r="Y165">
            <v>238.901</v>
          </cell>
          <cell r="Z165">
            <v>238.901</v>
          </cell>
        </row>
        <row r="166">
          <cell r="A166" t="str">
            <v>Romania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0.1</v>
          </cell>
          <cell r="K166">
            <v>0.1</v>
          </cell>
          <cell r="L166">
            <v>0.1</v>
          </cell>
          <cell r="M166">
            <v>1</v>
          </cell>
          <cell r="N166">
            <v>41</v>
          </cell>
          <cell r="O166">
            <v>761</v>
          </cell>
          <cell r="P166">
            <v>1293</v>
          </cell>
          <cell r="Q166">
            <v>1326</v>
          </cell>
          <cell r="R166">
            <v>1372</v>
          </cell>
          <cell r="S166">
            <v>1374.129</v>
          </cell>
          <cell r="T166">
            <v>1385.82</v>
          </cell>
          <cell r="U166">
            <v>1397.705</v>
          </cell>
          <cell r="V166">
            <v>1382.539</v>
          </cell>
          <cell r="W166">
            <v>1393.922</v>
          </cell>
          <cell r="X166">
            <v>1808.929</v>
          </cell>
          <cell r="Y166">
            <v>2987.977</v>
          </cell>
          <cell r="Z166">
            <v>4687.977</v>
          </cell>
        </row>
        <row r="167">
          <cell r="A167" t="str">
            <v>Russia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0.01</v>
          </cell>
          <cell r="M167">
            <v>0.023</v>
          </cell>
          <cell r="N167">
            <v>0.093</v>
          </cell>
          <cell r="O167">
            <v>1.259</v>
          </cell>
          <cell r="P167">
            <v>306.4</v>
          </cell>
          <cell r="Q167">
            <v>362.8</v>
          </cell>
          <cell r="R167">
            <v>433.2</v>
          </cell>
          <cell r="S167">
            <v>537.8</v>
          </cell>
          <cell r="T167">
            <v>827.9</v>
          </cell>
          <cell r="U167">
            <v>1425.01</v>
          </cell>
          <cell r="V167">
            <v>1774.21</v>
          </cell>
          <cell r="W167">
            <v>1988.41</v>
          </cell>
          <cell r="X167">
            <v>2148.21</v>
          </cell>
          <cell r="Y167">
            <v>2192.8</v>
          </cell>
          <cell r="Z167">
            <v>2554.38</v>
          </cell>
        </row>
        <row r="168">
          <cell r="A168" t="str">
            <v>Rwanda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0.25</v>
          </cell>
          <cell r="J168">
            <v>0.25</v>
          </cell>
          <cell r="K168">
            <v>0.25</v>
          </cell>
          <cell r="L168">
            <v>0.25</v>
          </cell>
          <cell r="M168">
            <v>0.306</v>
          </cell>
          <cell r="N168">
            <v>0.463</v>
          </cell>
          <cell r="O168">
            <v>0.942</v>
          </cell>
          <cell r="P168">
            <v>10.235</v>
          </cell>
          <cell r="Q168">
            <v>10.865</v>
          </cell>
          <cell r="R168">
            <v>12.105</v>
          </cell>
          <cell r="S168">
            <v>16.835</v>
          </cell>
          <cell r="T168">
            <v>18.513</v>
          </cell>
          <cell r="U168">
            <v>22.019</v>
          </cell>
          <cell r="V168">
            <v>23.671</v>
          </cell>
          <cell r="W168">
            <v>25.05</v>
          </cell>
          <cell r="X168">
            <v>26.461</v>
          </cell>
          <cell r="Y168">
            <v>27.554</v>
          </cell>
          <cell r="Z168">
            <v>27.554</v>
          </cell>
        </row>
        <row r="169">
          <cell r="A169" t="str">
            <v>Saint Barthelemy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0.024</v>
          </cell>
          <cell r="S169">
            <v>0.024</v>
          </cell>
          <cell r="T169">
            <v>0.024</v>
          </cell>
          <cell r="U169">
            <v>0.024</v>
          </cell>
          <cell r="V169">
            <v>0.043</v>
          </cell>
          <cell r="W169">
            <v>0.043</v>
          </cell>
          <cell r="X169">
            <v>0.062</v>
          </cell>
          <cell r="Y169">
            <v>0.062</v>
          </cell>
          <cell r="Z169">
            <v>1.2</v>
          </cell>
        </row>
        <row r="170">
          <cell r="A170" t="str">
            <v>Saint Kitts and Nevis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0.062</v>
          </cell>
          <cell r="M170">
            <v>0.179</v>
          </cell>
          <cell r="N170">
            <v>0.179</v>
          </cell>
          <cell r="O170">
            <v>1.431</v>
          </cell>
          <cell r="P170">
            <v>1.432</v>
          </cell>
          <cell r="Q170">
            <v>1.432</v>
          </cell>
          <cell r="R170">
            <v>1.932</v>
          </cell>
          <cell r="S170">
            <v>1.932</v>
          </cell>
          <cell r="T170">
            <v>1.964</v>
          </cell>
          <cell r="U170">
            <v>2.014</v>
          </cell>
          <cell r="V170">
            <v>3.014</v>
          </cell>
          <cell r="W170">
            <v>3.014</v>
          </cell>
          <cell r="X170">
            <v>3.014</v>
          </cell>
          <cell r="Y170">
            <v>3.014</v>
          </cell>
          <cell r="Z170">
            <v>4.514</v>
          </cell>
        </row>
        <row r="171">
          <cell r="A171" t="str">
            <v>Saint Lucia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0.01</v>
          </cell>
          <cell r="L171">
            <v>0.02</v>
          </cell>
          <cell r="M171">
            <v>0.02</v>
          </cell>
          <cell r="N171">
            <v>0.05</v>
          </cell>
          <cell r="O171">
            <v>0.06</v>
          </cell>
          <cell r="P171">
            <v>0.1</v>
          </cell>
          <cell r="Q171">
            <v>0.76</v>
          </cell>
          <cell r="R171">
            <v>0.865</v>
          </cell>
          <cell r="S171">
            <v>0.865</v>
          </cell>
          <cell r="T171">
            <v>3.865</v>
          </cell>
          <cell r="U171">
            <v>4.11</v>
          </cell>
          <cell r="V171">
            <v>4.164</v>
          </cell>
          <cell r="W171">
            <v>4.164</v>
          </cell>
          <cell r="X171">
            <v>4.164</v>
          </cell>
          <cell r="Y171">
            <v>4.239</v>
          </cell>
          <cell r="Z171">
            <v>4.98</v>
          </cell>
        </row>
        <row r="172">
          <cell r="A172" t="str">
            <v>Saint Martin (French Part)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1.4</v>
          </cell>
          <cell r="P172">
            <v>1.6</v>
          </cell>
          <cell r="Q172">
            <v>2.6</v>
          </cell>
          <cell r="R172">
            <v>1.8</v>
          </cell>
          <cell r="S172">
            <v>0.1</v>
          </cell>
          <cell r="T172">
            <v>0.1</v>
          </cell>
          <cell r="U172">
            <v>0.5</v>
          </cell>
          <cell r="V172">
            <v>1</v>
          </cell>
          <cell r="W172">
            <v>1</v>
          </cell>
          <cell r="X172">
            <v>1.9</v>
          </cell>
          <cell r="Y172">
            <v>2.1</v>
          </cell>
          <cell r="Z172">
            <v>2.1</v>
          </cell>
        </row>
        <row r="173">
          <cell r="A173" t="str">
            <v>Saint Pierre and Miquelon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</row>
        <row r="174">
          <cell r="A174" t="str">
            <v>Saint Vincent and the Grenadines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0.076</v>
          </cell>
          <cell r="N174">
            <v>0.086</v>
          </cell>
          <cell r="O174">
            <v>0.263</v>
          </cell>
          <cell r="P174">
            <v>0.824</v>
          </cell>
          <cell r="Q174">
            <v>2.523</v>
          </cell>
          <cell r="R174">
            <v>2.612</v>
          </cell>
          <cell r="S174">
            <v>2.682</v>
          </cell>
          <cell r="T174">
            <v>3.306</v>
          </cell>
          <cell r="U174">
            <v>3.998</v>
          </cell>
          <cell r="V174">
            <v>4.165</v>
          </cell>
          <cell r="W174">
            <v>4.236</v>
          </cell>
          <cell r="X174">
            <v>4.303</v>
          </cell>
          <cell r="Y174">
            <v>4.803</v>
          </cell>
          <cell r="Z174">
            <v>4.803</v>
          </cell>
        </row>
        <row r="175">
          <cell r="A175" t="str">
            <v>Samoa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0.014</v>
          </cell>
          <cell r="J175">
            <v>0.014</v>
          </cell>
          <cell r="K175">
            <v>0.014</v>
          </cell>
          <cell r="L175">
            <v>0.014</v>
          </cell>
          <cell r="M175">
            <v>0.014</v>
          </cell>
          <cell r="N175">
            <v>0.314</v>
          </cell>
          <cell r="O175">
            <v>0.314</v>
          </cell>
          <cell r="P175">
            <v>3.154</v>
          </cell>
          <cell r="Q175">
            <v>7.854</v>
          </cell>
          <cell r="R175">
            <v>13.934</v>
          </cell>
          <cell r="S175">
            <v>13.959</v>
          </cell>
          <cell r="T175">
            <v>15.759</v>
          </cell>
          <cell r="U175">
            <v>15.917</v>
          </cell>
          <cell r="V175">
            <v>15.892</v>
          </cell>
          <cell r="W175">
            <v>15.892</v>
          </cell>
          <cell r="X175">
            <v>15.734</v>
          </cell>
          <cell r="Y175">
            <v>15.734</v>
          </cell>
          <cell r="Z175">
            <v>15.734</v>
          </cell>
        </row>
        <row r="176">
          <cell r="A176" t="str">
            <v>Sao Tome and Principe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0.154</v>
          </cell>
          <cell r="S176">
            <v>0.348</v>
          </cell>
          <cell r="T176">
            <v>0.348</v>
          </cell>
          <cell r="U176">
            <v>0.349</v>
          </cell>
          <cell r="V176">
            <v>0.339</v>
          </cell>
          <cell r="W176">
            <v>0.203</v>
          </cell>
          <cell r="X176">
            <v>0.013</v>
          </cell>
          <cell r="Y176">
            <v>0.553</v>
          </cell>
          <cell r="Z176">
            <v>0.553</v>
          </cell>
        </row>
        <row r="177">
          <cell r="A177" t="str">
            <v>Saudi Arabia</v>
          </cell>
          <cell r="B177">
            <v>0.35</v>
          </cell>
          <cell r="C177">
            <v>0.35</v>
          </cell>
          <cell r="D177">
            <v>0.35</v>
          </cell>
          <cell r="E177">
            <v>0.35</v>
          </cell>
          <cell r="F177">
            <v>0.35</v>
          </cell>
          <cell r="G177">
            <v>0.35</v>
          </cell>
          <cell r="H177">
            <v>0.35</v>
          </cell>
          <cell r="I177">
            <v>0.35</v>
          </cell>
          <cell r="J177">
            <v>0.35</v>
          </cell>
          <cell r="K177">
            <v>0.35</v>
          </cell>
          <cell r="L177">
            <v>2.35</v>
          </cell>
          <cell r="M177">
            <v>2.85</v>
          </cell>
          <cell r="N177">
            <v>13.55</v>
          </cell>
          <cell r="O177">
            <v>22.45</v>
          </cell>
          <cell r="P177">
            <v>24.25</v>
          </cell>
          <cell r="Q177">
            <v>24.25</v>
          </cell>
          <cell r="R177">
            <v>24.25</v>
          </cell>
          <cell r="S177">
            <v>34.374</v>
          </cell>
          <cell r="T177">
            <v>34.374</v>
          </cell>
          <cell r="U177">
            <v>59.374</v>
          </cell>
          <cell r="V177">
            <v>359.374</v>
          </cell>
          <cell r="W177">
            <v>389.374</v>
          </cell>
          <cell r="X177">
            <v>389.874</v>
          </cell>
          <cell r="Y177">
            <v>2535.374</v>
          </cell>
          <cell r="Z177">
            <v>4290.374</v>
          </cell>
        </row>
        <row r="178">
          <cell r="A178" t="str">
            <v>Senegal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7.005</v>
          </cell>
          <cell r="M178">
            <v>7.008</v>
          </cell>
          <cell r="N178">
            <v>7.061</v>
          </cell>
          <cell r="O178">
            <v>7.158</v>
          </cell>
          <cell r="P178">
            <v>7.247</v>
          </cell>
          <cell r="Q178">
            <v>7.501</v>
          </cell>
          <cell r="R178">
            <v>51.861</v>
          </cell>
          <cell r="S178">
            <v>92.664</v>
          </cell>
          <cell r="T178">
            <v>134.606</v>
          </cell>
          <cell r="U178">
            <v>160.331</v>
          </cell>
          <cell r="V178">
            <v>160.946</v>
          </cell>
          <cell r="W178">
            <v>228.433</v>
          </cell>
          <cell r="X178">
            <v>231.225</v>
          </cell>
          <cell r="Y178">
            <v>231.112</v>
          </cell>
          <cell r="Z178">
            <v>272.731</v>
          </cell>
        </row>
        <row r="179">
          <cell r="A179" t="str">
            <v>Serbia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0.673</v>
          </cell>
          <cell r="H179">
            <v>0.926</v>
          </cell>
          <cell r="I179">
            <v>0.926</v>
          </cell>
          <cell r="J179">
            <v>2.326</v>
          </cell>
          <cell r="K179">
            <v>3.006</v>
          </cell>
          <cell r="L179">
            <v>3.304</v>
          </cell>
          <cell r="M179">
            <v>3.668</v>
          </cell>
          <cell r="N179">
            <v>7.068</v>
          </cell>
          <cell r="O179">
            <v>9.722</v>
          </cell>
          <cell r="P179">
            <v>13.428</v>
          </cell>
          <cell r="Q179">
            <v>15.832</v>
          </cell>
          <cell r="R179">
            <v>17.241</v>
          </cell>
          <cell r="S179">
            <v>18.388</v>
          </cell>
          <cell r="T179">
            <v>20.766</v>
          </cell>
          <cell r="U179">
            <v>23.448</v>
          </cell>
          <cell r="V179">
            <v>30.508</v>
          </cell>
          <cell r="W179">
            <v>51.838</v>
          </cell>
          <cell r="X179">
            <v>136.998</v>
          </cell>
          <cell r="Y179">
            <v>197.066</v>
          </cell>
          <cell r="Z179">
            <v>241.066</v>
          </cell>
        </row>
        <row r="180">
          <cell r="A180" t="str">
            <v>Seychelles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0.278</v>
          </cell>
          <cell r="P180">
            <v>0.959</v>
          </cell>
          <cell r="Q180">
            <v>1.414</v>
          </cell>
          <cell r="R180">
            <v>2.751</v>
          </cell>
          <cell r="S180">
            <v>3.79</v>
          </cell>
          <cell r="T180">
            <v>5.162</v>
          </cell>
          <cell r="U180">
            <v>5.147</v>
          </cell>
          <cell r="V180">
            <v>7.92</v>
          </cell>
          <cell r="W180">
            <v>17.203</v>
          </cell>
          <cell r="X180">
            <v>17.745</v>
          </cell>
          <cell r="Y180">
            <v>17.745</v>
          </cell>
          <cell r="Z180">
            <v>17.745</v>
          </cell>
        </row>
        <row r="181">
          <cell r="A181" t="str">
            <v>Sierra Leone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0.003</v>
          </cell>
          <cell r="G181">
            <v>0.004</v>
          </cell>
          <cell r="H181">
            <v>0.004</v>
          </cell>
          <cell r="I181">
            <v>0.032</v>
          </cell>
          <cell r="J181">
            <v>0.044</v>
          </cell>
          <cell r="K181">
            <v>0.067</v>
          </cell>
          <cell r="L181">
            <v>0.094</v>
          </cell>
          <cell r="M181">
            <v>0.009</v>
          </cell>
          <cell r="N181">
            <v>0.049</v>
          </cell>
          <cell r="O181">
            <v>0.069</v>
          </cell>
          <cell r="P181">
            <v>0.069</v>
          </cell>
          <cell r="Q181">
            <v>0.198</v>
          </cell>
          <cell r="R181">
            <v>0.598</v>
          </cell>
          <cell r="S181">
            <v>1.401</v>
          </cell>
          <cell r="T181">
            <v>1.497</v>
          </cell>
          <cell r="U181">
            <v>4.542</v>
          </cell>
          <cell r="V181">
            <v>6.652</v>
          </cell>
          <cell r="W181">
            <v>14.772</v>
          </cell>
          <cell r="X181">
            <v>20.101</v>
          </cell>
          <cell r="Y181">
            <v>20.421</v>
          </cell>
          <cell r="Z181">
            <v>20.421</v>
          </cell>
        </row>
        <row r="182">
          <cell r="A182" t="str">
            <v>Singapore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0.279</v>
          </cell>
          <cell r="K182">
            <v>1.6</v>
          </cell>
          <cell r="L182">
            <v>3.1</v>
          </cell>
          <cell r="M182">
            <v>4.7</v>
          </cell>
          <cell r="N182">
            <v>7.8</v>
          </cell>
          <cell r="O182">
            <v>12.1</v>
          </cell>
          <cell r="P182">
            <v>25.7</v>
          </cell>
          <cell r="Q182">
            <v>46.1</v>
          </cell>
          <cell r="R182">
            <v>97.2</v>
          </cell>
          <cell r="S182">
            <v>116.4</v>
          </cell>
          <cell r="T182">
            <v>162</v>
          </cell>
          <cell r="U182">
            <v>271.6</v>
          </cell>
          <cell r="V182">
            <v>330.5</v>
          </cell>
          <cell r="W182">
            <v>481.7</v>
          </cell>
          <cell r="X182">
            <v>628.1</v>
          </cell>
          <cell r="Y182">
            <v>918.6</v>
          </cell>
          <cell r="Z182">
            <v>1157</v>
          </cell>
        </row>
        <row r="183">
          <cell r="A183" t="str">
            <v>Sint Maarten (Dutch Part)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</row>
        <row r="184">
          <cell r="A184" t="str">
            <v>Slovakia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19</v>
          </cell>
          <cell r="M184">
            <v>496</v>
          </cell>
          <cell r="N184">
            <v>513</v>
          </cell>
          <cell r="O184">
            <v>533</v>
          </cell>
          <cell r="P184">
            <v>533</v>
          </cell>
          <cell r="Q184">
            <v>533</v>
          </cell>
          <cell r="R184">
            <v>533</v>
          </cell>
          <cell r="S184">
            <v>528</v>
          </cell>
          <cell r="T184">
            <v>471</v>
          </cell>
          <cell r="U184">
            <v>590</v>
          </cell>
          <cell r="V184">
            <v>535</v>
          </cell>
          <cell r="W184">
            <v>537</v>
          </cell>
          <cell r="X184">
            <v>549</v>
          </cell>
          <cell r="Y184">
            <v>593</v>
          </cell>
          <cell r="Z184">
            <v>867</v>
          </cell>
        </row>
        <row r="185">
          <cell r="A185" t="str">
            <v>Slovenia</v>
          </cell>
          <cell r="B185">
            <v>0</v>
          </cell>
          <cell r="C185">
            <v>0</v>
          </cell>
          <cell r="D185">
            <v>0.001</v>
          </cell>
          <cell r="E185">
            <v>0.001</v>
          </cell>
          <cell r="F185">
            <v>0.003</v>
          </cell>
          <cell r="G185">
            <v>0.047</v>
          </cell>
          <cell r="H185">
            <v>0.194</v>
          </cell>
          <cell r="I185">
            <v>0.586</v>
          </cell>
          <cell r="J185">
            <v>1</v>
          </cell>
          <cell r="K185">
            <v>4</v>
          </cell>
          <cell r="L185">
            <v>12</v>
          </cell>
          <cell r="M185">
            <v>57</v>
          </cell>
          <cell r="N185">
            <v>142</v>
          </cell>
          <cell r="O185">
            <v>187</v>
          </cell>
          <cell r="P185">
            <v>224</v>
          </cell>
          <cell r="Q185">
            <v>239</v>
          </cell>
          <cell r="R185">
            <v>232</v>
          </cell>
          <cell r="S185">
            <v>246.8</v>
          </cell>
          <cell r="T185">
            <v>246.8</v>
          </cell>
          <cell r="U185">
            <v>277.877</v>
          </cell>
          <cell r="V185">
            <v>369.78</v>
          </cell>
          <cell r="W185">
            <v>461.164</v>
          </cell>
          <cell r="X185">
            <v>626.164</v>
          </cell>
          <cell r="Y185">
            <v>1031.2</v>
          </cell>
          <cell r="Z185">
            <v>1309.37</v>
          </cell>
        </row>
        <row r="186">
          <cell r="A186" t="str">
            <v>Solomon Islands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0.003</v>
          </cell>
          <cell r="L186">
            <v>0.003</v>
          </cell>
          <cell r="M186">
            <v>0.803</v>
          </cell>
          <cell r="N186">
            <v>0.8</v>
          </cell>
          <cell r="O186">
            <v>0.8</v>
          </cell>
          <cell r="P186">
            <v>1.126</v>
          </cell>
          <cell r="Q186">
            <v>1.126</v>
          </cell>
          <cell r="R186">
            <v>2.157</v>
          </cell>
          <cell r="S186">
            <v>2.532</v>
          </cell>
          <cell r="T186">
            <v>2.532</v>
          </cell>
          <cell r="U186">
            <v>2.419</v>
          </cell>
          <cell r="V186">
            <v>2.419</v>
          </cell>
          <cell r="W186">
            <v>2.419</v>
          </cell>
          <cell r="X186">
            <v>4.129</v>
          </cell>
          <cell r="Y186">
            <v>6.189</v>
          </cell>
          <cell r="Z186">
            <v>6.189</v>
          </cell>
        </row>
        <row r="187">
          <cell r="A187" t="str">
            <v>Somalia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0.02</v>
          </cell>
          <cell r="K187">
            <v>0.02</v>
          </cell>
          <cell r="L187">
            <v>0.02</v>
          </cell>
          <cell r="M187">
            <v>0.02</v>
          </cell>
          <cell r="N187">
            <v>0.02</v>
          </cell>
          <cell r="O187">
            <v>0.02</v>
          </cell>
          <cell r="P187">
            <v>0.131</v>
          </cell>
          <cell r="Q187">
            <v>0.163</v>
          </cell>
          <cell r="R187">
            <v>1.105</v>
          </cell>
          <cell r="S187">
            <v>1.582</v>
          </cell>
          <cell r="T187">
            <v>2.268</v>
          </cell>
          <cell r="U187">
            <v>2.439</v>
          </cell>
          <cell r="V187">
            <v>10.909</v>
          </cell>
          <cell r="W187">
            <v>18.909</v>
          </cell>
          <cell r="X187">
            <v>42.409</v>
          </cell>
          <cell r="Y187">
            <v>45.909</v>
          </cell>
          <cell r="Z187">
            <v>45.909</v>
          </cell>
        </row>
        <row r="188">
          <cell r="A188" t="str">
            <v>South Africa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1.975</v>
          </cell>
          <cell r="M188">
            <v>5.918</v>
          </cell>
          <cell r="N188">
            <v>11.713</v>
          </cell>
          <cell r="O188">
            <v>262.366</v>
          </cell>
          <cell r="P188">
            <v>1063.79</v>
          </cell>
          <cell r="Q188">
            <v>1252.87</v>
          </cell>
          <cell r="R188">
            <v>1975.515</v>
          </cell>
          <cell r="S188">
            <v>3151.001</v>
          </cell>
          <cell r="T188">
            <v>4405.061</v>
          </cell>
          <cell r="U188">
            <v>4408.14</v>
          </cell>
          <cell r="V188">
            <v>5494.492</v>
          </cell>
          <cell r="W188">
            <v>5815.905</v>
          </cell>
          <cell r="X188">
            <v>5825.834</v>
          </cell>
          <cell r="Y188">
            <v>5664.813</v>
          </cell>
          <cell r="Z188">
            <v>6170.733</v>
          </cell>
        </row>
        <row r="189">
          <cell r="A189" t="str">
            <v>South Georgia and the South Sandwich Islands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</row>
        <row r="190">
          <cell r="A190" t="str">
            <v>South Sudan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0.044</v>
          </cell>
          <cell r="O190">
            <v>0.098</v>
          </cell>
          <cell r="P190">
            <v>0.098</v>
          </cell>
          <cell r="Q190">
            <v>0.107</v>
          </cell>
          <cell r="R190">
            <v>0.969</v>
          </cell>
          <cell r="S190">
            <v>1.411</v>
          </cell>
          <cell r="T190">
            <v>1.925</v>
          </cell>
          <cell r="U190">
            <v>2.124</v>
          </cell>
          <cell r="V190">
            <v>3.201</v>
          </cell>
          <cell r="W190">
            <v>2.987</v>
          </cell>
          <cell r="X190">
            <v>3.469</v>
          </cell>
          <cell r="Y190">
            <v>16.469</v>
          </cell>
          <cell r="Z190">
            <v>30.469</v>
          </cell>
        </row>
        <row r="191">
          <cell r="A191" t="str">
            <v>Spain</v>
          </cell>
          <cell r="B191">
            <v>19.294</v>
          </cell>
          <cell r="C191">
            <v>23.143</v>
          </cell>
          <cell r="D191">
            <v>27.971</v>
          </cell>
          <cell r="E191">
            <v>34.375</v>
          </cell>
          <cell r="F191">
            <v>46.823</v>
          </cell>
          <cell r="G191">
            <v>66.96</v>
          </cell>
          <cell r="H191">
            <v>147.755</v>
          </cell>
          <cell r="I191">
            <v>512.921</v>
          </cell>
          <cell r="J191">
            <v>3406.249</v>
          </cell>
          <cell r="K191">
            <v>3448.121</v>
          </cell>
          <cell r="L191">
            <v>3902.062</v>
          </cell>
          <cell r="M191">
            <v>4311.054</v>
          </cell>
          <cell r="N191">
            <v>4598.698</v>
          </cell>
          <cell r="O191">
            <v>4720.71</v>
          </cell>
          <cell r="P191">
            <v>4727.467</v>
          </cell>
          <cell r="Q191">
            <v>4736.69</v>
          </cell>
          <cell r="R191">
            <v>4739.93</v>
          </cell>
          <cell r="S191">
            <v>4749.199</v>
          </cell>
          <cell r="T191">
            <v>4796.513</v>
          </cell>
          <cell r="U191">
            <v>8842.379</v>
          </cell>
          <cell r="V191">
            <v>10170.754</v>
          </cell>
          <cell r="W191">
            <v>13751.992</v>
          </cell>
          <cell r="X191">
            <v>23934.112</v>
          </cell>
          <cell r="Y191">
            <v>29616.403</v>
          </cell>
          <cell r="Z191">
            <v>36285.403</v>
          </cell>
        </row>
        <row r="192">
          <cell r="A192" t="str">
            <v>Sri Lanka</v>
          </cell>
          <cell r="B192">
            <v>0.245</v>
          </cell>
          <cell r="C192">
            <v>0.845</v>
          </cell>
          <cell r="D192">
            <v>1.524</v>
          </cell>
          <cell r="E192">
            <v>2.202</v>
          </cell>
          <cell r="F192">
            <v>2.882</v>
          </cell>
          <cell r="G192">
            <v>3.56</v>
          </cell>
          <cell r="H192">
            <v>4.239</v>
          </cell>
          <cell r="I192">
            <v>4.918</v>
          </cell>
          <cell r="J192">
            <v>5.577</v>
          </cell>
          <cell r="K192">
            <v>6.255</v>
          </cell>
          <cell r="L192">
            <v>6.934</v>
          </cell>
          <cell r="M192">
            <v>9.059</v>
          </cell>
          <cell r="N192">
            <v>9.141</v>
          </cell>
          <cell r="O192">
            <v>12.502</v>
          </cell>
          <cell r="P192">
            <v>22.354</v>
          </cell>
          <cell r="Q192">
            <v>36.795</v>
          </cell>
          <cell r="R192">
            <v>71.44</v>
          </cell>
          <cell r="S192">
            <v>154.223</v>
          </cell>
          <cell r="T192">
            <v>228.178</v>
          </cell>
          <cell r="U192">
            <v>349.585</v>
          </cell>
          <cell r="V192">
            <v>435.623</v>
          </cell>
          <cell r="W192">
            <v>624.443</v>
          </cell>
          <cell r="X192">
            <v>800.174</v>
          </cell>
          <cell r="Y192">
            <v>957.834</v>
          </cell>
          <cell r="Z192">
            <v>1449.698</v>
          </cell>
        </row>
        <row r="193">
          <cell r="A193" t="str">
            <v>Palestine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0.35</v>
          </cell>
          <cell r="N193">
            <v>0.6</v>
          </cell>
          <cell r="O193">
            <v>0.6</v>
          </cell>
          <cell r="P193">
            <v>3</v>
          </cell>
          <cell r="Q193">
            <v>12</v>
          </cell>
          <cell r="R193">
            <v>25</v>
          </cell>
          <cell r="S193">
            <v>35</v>
          </cell>
          <cell r="T193">
            <v>40</v>
          </cell>
          <cell r="U193">
            <v>81.833</v>
          </cell>
          <cell r="V193">
            <v>117.333</v>
          </cell>
          <cell r="W193">
            <v>177.833</v>
          </cell>
          <cell r="X193">
            <v>191.833</v>
          </cell>
          <cell r="Y193">
            <v>191.833</v>
          </cell>
          <cell r="Z193">
            <v>197.333</v>
          </cell>
        </row>
        <row r="194">
          <cell r="A194" t="str">
            <v>Sudan</v>
          </cell>
          <cell r="B194">
            <v>0</v>
          </cell>
          <cell r="C194">
            <v>0</v>
          </cell>
          <cell r="D194">
            <v>0.009</v>
          </cell>
          <cell r="E194">
            <v>0.009</v>
          </cell>
          <cell r="F194">
            <v>0.105</v>
          </cell>
          <cell r="G194">
            <v>0.203</v>
          </cell>
          <cell r="H194">
            <v>0.212</v>
          </cell>
          <cell r="I194">
            <v>0.403</v>
          </cell>
          <cell r="J194">
            <v>0.522</v>
          </cell>
          <cell r="K194">
            <v>0.882</v>
          </cell>
          <cell r="L194">
            <v>2.27</v>
          </cell>
          <cell r="M194">
            <v>3.506</v>
          </cell>
          <cell r="N194">
            <v>8.066</v>
          </cell>
          <cell r="O194">
            <v>14.666</v>
          </cell>
          <cell r="P194">
            <v>16.584</v>
          </cell>
          <cell r="Q194">
            <v>19.911</v>
          </cell>
          <cell r="R194">
            <v>26.219</v>
          </cell>
          <cell r="S194">
            <v>35.8</v>
          </cell>
          <cell r="T194">
            <v>59.488</v>
          </cell>
          <cell r="U194">
            <v>80.489</v>
          </cell>
          <cell r="V194">
            <v>117.13</v>
          </cell>
          <cell r="W194">
            <v>135.86</v>
          </cell>
          <cell r="X194">
            <v>189.86</v>
          </cell>
          <cell r="Y194">
            <v>189.86</v>
          </cell>
          <cell r="Z194">
            <v>189.86</v>
          </cell>
        </row>
        <row r="195">
          <cell r="A195" t="str">
            <v>Suriname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5.02</v>
          </cell>
          <cell r="Q195">
            <v>5.02</v>
          </cell>
          <cell r="R195">
            <v>5.02</v>
          </cell>
          <cell r="S195">
            <v>5.02</v>
          </cell>
          <cell r="T195">
            <v>5.599</v>
          </cell>
          <cell r="U195">
            <v>5.612</v>
          </cell>
          <cell r="V195">
            <v>5.612</v>
          </cell>
          <cell r="W195">
            <v>6.612</v>
          </cell>
          <cell r="X195">
            <v>7.112</v>
          </cell>
          <cell r="Y195">
            <v>8.312</v>
          </cell>
          <cell r="Z195">
            <v>9.852</v>
          </cell>
        </row>
        <row r="196">
          <cell r="A196" t="str">
            <v>Sweden</v>
          </cell>
          <cell r="B196">
            <v>3</v>
          </cell>
          <cell r="C196">
            <v>3</v>
          </cell>
          <cell r="D196">
            <v>3</v>
          </cell>
          <cell r="E196">
            <v>4</v>
          </cell>
          <cell r="F196">
            <v>4</v>
          </cell>
          <cell r="G196">
            <v>4</v>
          </cell>
          <cell r="H196">
            <v>5</v>
          </cell>
          <cell r="I196">
            <v>6</v>
          </cell>
          <cell r="J196">
            <v>8</v>
          </cell>
          <cell r="K196">
            <v>9</v>
          </cell>
          <cell r="L196">
            <v>11</v>
          </cell>
          <cell r="M196">
            <v>12</v>
          </cell>
          <cell r="N196">
            <v>24</v>
          </cell>
          <cell r="O196">
            <v>43</v>
          </cell>
          <cell r="P196">
            <v>60</v>
          </cell>
          <cell r="Q196">
            <v>104</v>
          </cell>
          <cell r="R196">
            <v>153</v>
          </cell>
          <cell r="S196">
            <v>244</v>
          </cell>
          <cell r="T196">
            <v>428</v>
          </cell>
          <cell r="U196">
            <v>714</v>
          </cell>
          <cell r="V196">
            <v>1107</v>
          </cell>
          <cell r="W196">
            <v>1606</v>
          </cell>
          <cell r="X196">
            <v>2388</v>
          </cell>
          <cell r="Y196">
            <v>3993</v>
          </cell>
          <cell r="Z196">
            <v>4963</v>
          </cell>
        </row>
        <row r="197">
          <cell r="A197" t="str">
            <v>Switzerland</v>
          </cell>
          <cell r="B197">
            <v>16</v>
          </cell>
          <cell r="C197">
            <v>18</v>
          </cell>
          <cell r="D197">
            <v>20</v>
          </cell>
          <cell r="E197">
            <v>22</v>
          </cell>
          <cell r="F197">
            <v>24</v>
          </cell>
          <cell r="G197">
            <v>28</v>
          </cell>
          <cell r="H197">
            <v>30</v>
          </cell>
          <cell r="I197">
            <v>37</v>
          </cell>
          <cell r="J197">
            <v>49</v>
          </cell>
          <cell r="K197">
            <v>79</v>
          </cell>
          <cell r="L197">
            <v>125</v>
          </cell>
          <cell r="M197">
            <v>222</v>
          </cell>
          <cell r="N197">
            <v>434</v>
          </cell>
          <cell r="O197">
            <v>747</v>
          </cell>
          <cell r="P197">
            <v>1043</v>
          </cell>
          <cell r="Q197">
            <v>1360</v>
          </cell>
          <cell r="R197">
            <v>1617</v>
          </cell>
          <cell r="S197">
            <v>1860</v>
          </cell>
          <cell r="T197">
            <v>2117</v>
          </cell>
          <cell r="U197">
            <v>2425</v>
          </cell>
          <cell r="V197">
            <v>2875</v>
          </cell>
          <cell r="W197">
            <v>3515</v>
          </cell>
          <cell r="X197">
            <v>4528</v>
          </cell>
          <cell r="Y197">
            <v>6093.829</v>
          </cell>
          <cell r="Z197">
            <v>7793.829</v>
          </cell>
        </row>
        <row r="198">
          <cell r="A198" t="str">
            <v>Syria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0.127</v>
          </cell>
          <cell r="T198">
            <v>1.377</v>
          </cell>
          <cell r="U198">
            <v>2.467</v>
          </cell>
          <cell r="V198">
            <v>11.522</v>
          </cell>
          <cell r="W198">
            <v>33</v>
          </cell>
          <cell r="X198">
            <v>60</v>
          </cell>
          <cell r="Y198">
            <v>60</v>
          </cell>
          <cell r="Z198">
            <v>60</v>
          </cell>
        </row>
        <row r="199">
          <cell r="A199" t="str">
            <v>Tajikistan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0.22</v>
          </cell>
          <cell r="W199">
            <v>0.22</v>
          </cell>
          <cell r="X199">
            <v>0.22</v>
          </cell>
          <cell r="Y199">
            <v>0.22</v>
          </cell>
          <cell r="Z199">
            <v>0.22</v>
          </cell>
        </row>
        <row r="200">
          <cell r="A200" t="str">
            <v>Thailand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30.41</v>
          </cell>
          <cell r="I200">
            <v>32.25</v>
          </cell>
          <cell r="J200">
            <v>32.35</v>
          </cell>
          <cell r="K200">
            <v>37</v>
          </cell>
          <cell r="L200">
            <v>48.604</v>
          </cell>
          <cell r="M200">
            <v>78.704</v>
          </cell>
          <cell r="N200">
            <v>376.704</v>
          </cell>
          <cell r="O200">
            <v>823.522</v>
          </cell>
          <cell r="P200">
            <v>1298.563</v>
          </cell>
          <cell r="Q200">
            <v>1419.709</v>
          </cell>
          <cell r="R200">
            <v>2446.564</v>
          </cell>
          <cell r="S200">
            <v>2697.886</v>
          </cell>
          <cell r="T200">
            <v>2963.261</v>
          </cell>
          <cell r="U200">
            <v>2983.488</v>
          </cell>
          <cell r="V200">
            <v>2980.297</v>
          </cell>
          <cell r="W200">
            <v>3061.295</v>
          </cell>
          <cell r="X200">
            <v>3181.15</v>
          </cell>
          <cell r="Y200">
            <v>3295.236</v>
          </cell>
          <cell r="Z200">
            <v>3379.366</v>
          </cell>
        </row>
        <row r="201">
          <cell r="A201" t="str">
            <v>East Timor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0.004</v>
          </cell>
          <cell r="G201">
            <v>0.008</v>
          </cell>
          <cell r="H201">
            <v>0.012</v>
          </cell>
          <cell r="I201">
            <v>0.016</v>
          </cell>
          <cell r="J201">
            <v>0.06</v>
          </cell>
          <cell r="K201">
            <v>0.1</v>
          </cell>
          <cell r="L201">
            <v>0.14</v>
          </cell>
          <cell r="M201">
            <v>0.445</v>
          </cell>
          <cell r="N201">
            <v>0.75</v>
          </cell>
          <cell r="O201">
            <v>0.941</v>
          </cell>
          <cell r="P201">
            <v>1.138</v>
          </cell>
          <cell r="Q201">
            <v>1.324</v>
          </cell>
          <cell r="R201">
            <v>1.328</v>
          </cell>
          <cell r="S201">
            <v>1.022</v>
          </cell>
          <cell r="T201">
            <v>0.803</v>
          </cell>
          <cell r="U201">
            <v>0.585</v>
          </cell>
          <cell r="V201">
            <v>0.355</v>
          </cell>
          <cell r="W201">
            <v>0.35</v>
          </cell>
          <cell r="X201">
            <v>0.389</v>
          </cell>
          <cell r="Y201">
            <v>0.405</v>
          </cell>
          <cell r="Z201">
            <v>0.405</v>
          </cell>
        </row>
        <row r="202">
          <cell r="A202" t="str">
            <v>Togo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0.007</v>
          </cell>
          <cell r="O202">
            <v>0.014</v>
          </cell>
          <cell r="P202">
            <v>0.029</v>
          </cell>
          <cell r="Q202">
            <v>0.07</v>
          </cell>
          <cell r="R202">
            <v>0.096</v>
          </cell>
          <cell r="S202">
            <v>0.586</v>
          </cell>
          <cell r="T202">
            <v>4.406</v>
          </cell>
          <cell r="U202">
            <v>7.292</v>
          </cell>
          <cell r="V202">
            <v>10.804</v>
          </cell>
          <cell r="W202">
            <v>64.255</v>
          </cell>
          <cell r="X202">
            <v>66.195</v>
          </cell>
          <cell r="Y202">
            <v>66.944</v>
          </cell>
          <cell r="Z202">
            <v>66.944</v>
          </cell>
        </row>
        <row r="203">
          <cell r="A203" t="str">
            <v>Tokelau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0.93</v>
          </cell>
          <cell r="O203">
            <v>0.93</v>
          </cell>
          <cell r="P203">
            <v>0.93</v>
          </cell>
          <cell r="Q203">
            <v>0.93</v>
          </cell>
          <cell r="R203">
            <v>1.02</v>
          </cell>
          <cell r="S203">
            <v>1.02</v>
          </cell>
          <cell r="T203">
            <v>1.02</v>
          </cell>
          <cell r="U203">
            <v>1.02</v>
          </cell>
          <cell r="V203">
            <v>1.02</v>
          </cell>
          <cell r="W203">
            <v>1.02</v>
          </cell>
          <cell r="X203">
            <v>1.02</v>
          </cell>
          <cell r="Y203">
            <v>1.02</v>
          </cell>
          <cell r="Z203">
            <v>1.02</v>
          </cell>
        </row>
        <row r="204">
          <cell r="A204" t="str">
            <v>Tonga</v>
          </cell>
          <cell r="B204">
            <v>0.057</v>
          </cell>
          <cell r="C204">
            <v>0.057</v>
          </cell>
          <cell r="D204">
            <v>0.084</v>
          </cell>
          <cell r="E204">
            <v>0.084</v>
          </cell>
          <cell r="F204">
            <v>0.084</v>
          </cell>
          <cell r="G204">
            <v>0.084</v>
          </cell>
          <cell r="H204">
            <v>0.111</v>
          </cell>
          <cell r="I204">
            <v>0.111</v>
          </cell>
          <cell r="J204">
            <v>0.122</v>
          </cell>
          <cell r="K204">
            <v>0.131</v>
          </cell>
          <cell r="L204">
            <v>0.131</v>
          </cell>
          <cell r="M204">
            <v>0.311</v>
          </cell>
          <cell r="N204">
            <v>2.002</v>
          </cell>
          <cell r="O204">
            <v>2.709</v>
          </cell>
          <cell r="P204">
            <v>2.714</v>
          </cell>
          <cell r="Q204">
            <v>3.75</v>
          </cell>
          <cell r="R204">
            <v>4.562</v>
          </cell>
          <cell r="S204">
            <v>6.729</v>
          </cell>
          <cell r="T204">
            <v>7.009</v>
          </cell>
          <cell r="U204">
            <v>7.009</v>
          </cell>
          <cell r="V204">
            <v>7.009</v>
          </cell>
          <cell r="W204">
            <v>7.009</v>
          </cell>
          <cell r="X204">
            <v>14.299</v>
          </cell>
          <cell r="Y204">
            <v>15.099</v>
          </cell>
          <cell r="Z204">
            <v>15.533</v>
          </cell>
        </row>
        <row r="205">
          <cell r="A205" t="str">
            <v>Trinidad and Tobago</v>
          </cell>
          <cell r="B205">
            <v>0.341</v>
          </cell>
          <cell r="C205">
            <v>0.667</v>
          </cell>
          <cell r="D205">
            <v>0.879</v>
          </cell>
          <cell r="E205">
            <v>1.222</v>
          </cell>
          <cell r="F205">
            <v>1.656</v>
          </cell>
          <cell r="G205">
            <v>1.762</v>
          </cell>
          <cell r="H205">
            <v>1.985</v>
          </cell>
          <cell r="I205">
            <v>2.11</v>
          </cell>
          <cell r="J205">
            <v>2.27</v>
          </cell>
          <cell r="K205">
            <v>2.53</v>
          </cell>
          <cell r="L205">
            <v>2.831</v>
          </cell>
          <cell r="M205">
            <v>2.831</v>
          </cell>
          <cell r="N205">
            <v>4</v>
          </cell>
          <cell r="O205">
            <v>4</v>
          </cell>
          <cell r="P205">
            <v>4.001</v>
          </cell>
          <cell r="Q205">
            <v>4.001</v>
          </cell>
          <cell r="R205">
            <v>4.001</v>
          </cell>
          <cell r="S205">
            <v>4.001</v>
          </cell>
          <cell r="T205">
            <v>4.001</v>
          </cell>
          <cell r="U205">
            <v>4.001</v>
          </cell>
          <cell r="V205">
            <v>4.001</v>
          </cell>
          <cell r="W205">
            <v>4.101</v>
          </cell>
          <cell r="X205">
            <v>4.101</v>
          </cell>
          <cell r="Y205">
            <v>4.106</v>
          </cell>
          <cell r="Z205">
            <v>4.624</v>
          </cell>
        </row>
        <row r="206">
          <cell r="A206" t="str">
            <v>Tunisia</v>
          </cell>
          <cell r="B206">
            <v>0.837</v>
          </cell>
          <cell r="C206">
            <v>0.971</v>
          </cell>
          <cell r="D206">
            <v>1.084</v>
          </cell>
          <cell r="E206">
            <v>1.144</v>
          </cell>
          <cell r="F206">
            <v>1.184</v>
          </cell>
          <cell r="G206">
            <v>1.194</v>
          </cell>
          <cell r="H206">
            <v>1.206</v>
          </cell>
          <cell r="I206">
            <v>1.216</v>
          </cell>
          <cell r="J206">
            <v>1.316</v>
          </cell>
          <cell r="K206">
            <v>1.396</v>
          </cell>
          <cell r="L206">
            <v>1.813</v>
          </cell>
          <cell r="M206">
            <v>2.896</v>
          </cell>
          <cell r="N206">
            <v>5.571</v>
          </cell>
          <cell r="O206">
            <v>9.537</v>
          </cell>
          <cell r="P206">
            <v>17.074</v>
          </cell>
          <cell r="Q206">
            <v>27.547</v>
          </cell>
          <cell r="R206">
            <v>38.06</v>
          </cell>
          <cell r="S206">
            <v>47.076</v>
          </cell>
          <cell r="T206">
            <v>63.749</v>
          </cell>
          <cell r="U206">
            <v>80.049</v>
          </cell>
          <cell r="V206">
            <v>94.89</v>
          </cell>
          <cell r="W206">
            <v>94.89</v>
          </cell>
          <cell r="X206">
            <v>197.076</v>
          </cell>
          <cell r="Y206">
            <v>506.076</v>
          </cell>
          <cell r="Z206">
            <v>773.076</v>
          </cell>
        </row>
        <row r="207">
          <cell r="A207" t="str">
            <v>Turkey</v>
          </cell>
          <cell r="B207">
            <v>0.1</v>
          </cell>
          <cell r="C207">
            <v>0.3</v>
          </cell>
          <cell r="D207">
            <v>0.6</v>
          </cell>
          <cell r="E207">
            <v>1</v>
          </cell>
          <cell r="F207">
            <v>1.5</v>
          </cell>
          <cell r="G207">
            <v>2</v>
          </cell>
          <cell r="H207">
            <v>2.5</v>
          </cell>
          <cell r="I207">
            <v>3</v>
          </cell>
          <cell r="J207">
            <v>3.7</v>
          </cell>
          <cell r="K207">
            <v>4.7</v>
          </cell>
          <cell r="L207">
            <v>5.7</v>
          </cell>
          <cell r="M207">
            <v>6.7</v>
          </cell>
          <cell r="N207">
            <v>11.7</v>
          </cell>
          <cell r="O207">
            <v>17.7</v>
          </cell>
          <cell r="P207">
            <v>40</v>
          </cell>
          <cell r="Q207">
            <v>249</v>
          </cell>
          <cell r="R207">
            <v>833</v>
          </cell>
          <cell r="S207">
            <v>3420.7</v>
          </cell>
          <cell r="T207">
            <v>5062.608</v>
          </cell>
          <cell r="U207">
            <v>5995.155</v>
          </cell>
          <cell r="V207">
            <v>6667.418</v>
          </cell>
          <cell r="W207">
            <v>7815.63</v>
          </cell>
          <cell r="X207">
            <v>9425.44</v>
          </cell>
          <cell r="Y207">
            <v>11292.44</v>
          </cell>
          <cell r="Z207">
            <v>19882.44</v>
          </cell>
        </row>
        <row r="208">
          <cell r="A208" t="str">
            <v>Turkmenistan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</row>
        <row r="209">
          <cell r="A209" t="str">
            <v>Turks and Caicos Islands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0.03</v>
          </cell>
          <cell r="R209">
            <v>0.03</v>
          </cell>
          <cell r="S209">
            <v>0.19</v>
          </cell>
          <cell r="T209">
            <v>0.44</v>
          </cell>
          <cell r="U209">
            <v>0.94</v>
          </cell>
          <cell r="V209">
            <v>0.94</v>
          </cell>
          <cell r="W209">
            <v>2.572</v>
          </cell>
          <cell r="X209">
            <v>3.289</v>
          </cell>
          <cell r="Y209">
            <v>3.52</v>
          </cell>
          <cell r="Z209">
            <v>4.019</v>
          </cell>
        </row>
        <row r="210">
          <cell r="A210" t="str">
            <v>Tuvalu</v>
          </cell>
          <cell r="B210">
            <v>0.006</v>
          </cell>
          <cell r="C210">
            <v>0.006</v>
          </cell>
          <cell r="D210">
            <v>0.006</v>
          </cell>
          <cell r="E210">
            <v>0.006</v>
          </cell>
          <cell r="F210">
            <v>0.006</v>
          </cell>
          <cell r="G210">
            <v>0.006</v>
          </cell>
          <cell r="H210">
            <v>0.006</v>
          </cell>
          <cell r="I210">
            <v>0.006</v>
          </cell>
          <cell r="J210">
            <v>0.046</v>
          </cell>
          <cell r="K210">
            <v>0.275</v>
          </cell>
          <cell r="L210">
            <v>0.275</v>
          </cell>
          <cell r="M210">
            <v>0.278</v>
          </cell>
          <cell r="N210">
            <v>0.278</v>
          </cell>
          <cell r="O210">
            <v>0.344</v>
          </cell>
          <cell r="P210">
            <v>0.344</v>
          </cell>
          <cell r="Q210">
            <v>3.623</v>
          </cell>
          <cell r="R210">
            <v>3.631</v>
          </cell>
          <cell r="S210">
            <v>3.644</v>
          </cell>
          <cell r="T210">
            <v>3.655</v>
          </cell>
          <cell r="U210">
            <v>3.655</v>
          </cell>
          <cell r="V210">
            <v>3.729</v>
          </cell>
          <cell r="W210">
            <v>3.729</v>
          </cell>
          <cell r="X210">
            <v>3.729</v>
          </cell>
          <cell r="Y210">
            <v>3.829</v>
          </cell>
          <cell r="Z210">
            <v>4.553</v>
          </cell>
        </row>
        <row r="211">
          <cell r="A211" t="str">
            <v>Uganda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0.038</v>
          </cell>
          <cell r="M211">
            <v>0.57</v>
          </cell>
          <cell r="N211">
            <v>1.038</v>
          </cell>
          <cell r="O211">
            <v>2.031</v>
          </cell>
          <cell r="P211">
            <v>3.025</v>
          </cell>
          <cell r="Q211">
            <v>5.241</v>
          </cell>
          <cell r="R211">
            <v>7.797</v>
          </cell>
          <cell r="S211">
            <v>27.954</v>
          </cell>
          <cell r="T211">
            <v>54.411</v>
          </cell>
          <cell r="U211">
            <v>67.693</v>
          </cell>
          <cell r="V211">
            <v>77.764</v>
          </cell>
          <cell r="W211">
            <v>80.07</v>
          </cell>
          <cell r="X211">
            <v>84.925</v>
          </cell>
          <cell r="Y211">
            <v>84.524</v>
          </cell>
          <cell r="Z211">
            <v>84.524</v>
          </cell>
        </row>
        <row r="212">
          <cell r="A212" t="str">
            <v>Ukraine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2.5</v>
          </cell>
          <cell r="M212">
            <v>188.2</v>
          </cell>
          <cell r="N212">
            <v>371.6</v>
          </cell>
          <cell r="O212">
            <v>748.4</v>
          </cell>
          <cell r="P212">
            <v>819.1</v>
          </cell>
          <cell r="Q212">
            <v>841.2</v>
          </cell>
          <cell r="R212">
            <v>954.7</v>
          </cell>
          <cell r="S212">
            <v>1200</v>
          </cell>
          <cell r="T212">
            <v>2002.688</v>
          </cell>
          <cell r="U212">
            <v>5935.688</v>
          </cell>
          <cell r="V212">
            <v>7331</v>
          </cell>
          <cell r="W212">
            <v>8062</v>
          </cell>
          <cell r="X212">
            <v>8062</v>
          </cell>
          <cell r="Y212">
            <v>8062</v>
          </cell>
          <cell r="Z212">
            <v>5500</v>
          </cell>
        </row>
        <row r="213">
          <cell r="A213" t="str">
            <v>United Arab Emirates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10.076</v>
          </cell>
          <cell r="L213">
            <v>10.826</v>
          </cell>
          <cell r="M213">
            <v>12.751</v>
          </cell>
          <cell r="N213">
            <v>13.206</v>
          </cell>
          <cell r="O213">
            <v>25.802</v>
          </cell>
          <cell r="P213">
            <v>30.466</v>
          </cell>
          <cell r="Q213">
            <v>31.42</v>
          </cell>
          <cell r="R213">
            <v>35.3</v>
          </cell>
          <cell r="S213">
            <v>253.36</v>
          </cell>
          <cell r="T213">
            <v>499.779</v>
          </cell>
          <cell r="U213">
            <v>1835.123</v>
          </cell>
          <cell r="V213">
            <v>2232.487</v>
          </cell>
          <cell r="W213">
            <v>2902.273</v>
          </cell>
          <cell r="X213">
            <v>3296.197</v>
          </cell>
          <cell r="Y213">
            <v>5342.297</v>
          </cell>
          <cell r="Z213">
            <v>5411.297</v>
          </cell>
        </row>
        <row r="214">
          <cell r="A214" t="str">
            <v>United Kingdom</v>
          </cell>
          <cell r="B214">
            <v>2</v>
          </cell>
          <cell r="C214">
            <v>3</v>
          </cell>
          <cell r="D214">
            <v>4</v>
          </cell>
          <cell r="E214">
            <v>6</v>
          </cell>
          <cell r="F214">
            <v>8</v>
          </cell>
          <cell r="G214">
            <v>11</v>
          </cell>
          <cell r="H214">
            <v>14</v>
          </cell>
          <cell r="I214">
            <v>18</v>
          </cell>
          <cell r="J214">
            <v>23</v>
          </cell>
          <cell r="K214">
            <v>27</v>
          </cell>
          <cell r="L214">
            <v>95</v>
          </cell>
          <cell r="M214">
            <v>1000</v>
          </cell>
          <cell r="N214">
            <v>1753</v>
          </cell>
          <cell r="O214">
            <v>2937</v>
          </cell>
          <cell r="P214">
            <v>5528</v>
          </cell>
          <cell r="Q214">
            <v>9601</v>
          </cell>
          <cell r="R214">
            <v>11914</v>
          </cell>
          <cell r="S214">
            <v>12750.96</v>
          </cell>
          <cell r="T214">
            <v>13060</v>
          </cell>
          <cell r="U214">
            <v>13345</v>
          </cell>
          <cell r="V214">
            <v>13870.338</v>
          </cell>
          <cell r="W214">
            <v>14260.91</v>
          </cell>
          <cell r="X214">
            <v>14980.769</v>
          </cell>
          <cell r="Y214">
            <v>16275.263</v>
          </cell>
          <cell r="Z214">
            <v>17603.079</v>
          </cell>
        </row>
        <row r="215">
          <cell r="A215" t="str">
            <v>Tanzania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0.024</v>
          </cell>
          <cell r="M215">
            <v>0.296</v>
          </cell>
          <cell r="N215">
            <v>1.149</v>
          </cell>
          <cell r="O215">
            <v>3.627</v>
          </cell>
          <cell r="P215">
            <v>11.159</v>
          </cell>
          <cell r="Q215">
            <v>12.766</v>
          </cell>
          <cell r="R215">
            <v>12.366</v>
          </cell>
          <cell r="S215">
            <v>13.249</v>
          </cell>
          <cell r="T215">
            <v>17.519</v>
          </cell>
          <cell r="U215">
            <v>15.574</v>
          </cell>
          <cell r="V215">
            <v>16.806</v>
          </cell>
          <cell r="W215">
            <v>19.192</v>
          </cell>
          <cell r="X215">
            <v>19.955</v>
          </cell>
          <cell r="Y215">
            <v>19.626</v>
          </cell>
          <cell r="Z215">
            <v>19.626</v>
          </cell>
        </row>
        <row r="216">
          <cell r="A216" t="str">
            <v>United States</v>
          </cell>
          <cell r="B216">
            <v>174.713</v>
          </cell>
          <cell r="C216">
            <v>209.8</v>
          </cell>
          <cell r="D216">
            <v>253.8</v>
          </cell>
          <cell r="E216">
            <v>292.2</v>
          </cell>
          <cell r="F216">
            <v>363</v>
          </cell>
          <cell r="G216">
            <v>493</v>
          </cell>
          <cell r="H216">
            <v>698</v>
          </cell>
          <cell r="I216">
            <v>974</v>
          </cell>
          <cell r="J216">
            <v>1153</v>
          </cell>
          <cell r="K216">
            <v>1614</v>
          </cell>
          <cell r="L216">
            <v>2909</v>
          </cell>
          <cell r="M216">
            <v>5172</v>
          </cell>
          <cell r="N216">
            <v>8137</v>
          </cell>
          <cell r="O216">
            <v>11959.1</v>
          </cell>
          <cell r="P216">
            <v>16445.428</v>
          </cell>
          <cell r="Q216">
            <v>22478.946</v>
          </cell>
          <cell r="R216">
            <v>33675.774</v>
          </cell>
          <cell r="S216">
            <v>42011.94</v>
          </cell>
          <cell r="T216">
            <v>50229.094</v>
          </cell>
          <cell r="U216">
            <v>59829.129</v>
          </cell>
          <cell r="V216">
            <v>74693.197</v>
          </cell>
          <cell r="W216">
            <v>93910.913</v>
          </cell>
          <cell r="X216">
            <v>112880.947</v>
          </cell>
          <cell r="Y216">
            <v>137725.277</v>
          </cell>
          <cell r="Z216">
            <v>175990.277</v>
          </cell>
        </row>
        <row r="217">
          <cell r="A217" t="str">
            <v>United States Virgin Islands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0.476</v>
          </cell>
          <cell r="N217">
            <v>0.61</v>
          </cell>
          <cell r="O217">
            <v>0.861</v>
          </cell>
          <cell r="P217">
            <v>4.951</v>
          </cell>
          <cell r="Q217">
            <v>9.154</v>
          </cell>
          <cell r="R217">
            <v>9.193</v>
          </cell>
          <cell r="S217">
            <v>4.993</v>
          </cell>
          <cell r="T217">
            <v>9.993</v>
          </cell>
          <cell r="U217">
            <v>9.993</v>
          </cell>
          <cell r="V217">
            <v>9.993</v>
          </cell>
          <cell r="W217">
            <v>9.993</v>
          </cell>
          <cell r="X217">
            <v>9.993</v>
          </cell>
          <cell r="Y217">
            <v>9.993</v>
          </cell>
          <cell r="Z217">
            <v>30.493</v>
          </cell>
        </row>
        <row r="218">
          <cell r="A218" t="str">
            <v>Uruguay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0.074</v>
          </cell>
          <cell r="K218">
            <v>0.11</v>
          </cell>
          <cell r="L218">
            <v>0.143</v>
          </cell>
          <cell r="M218">
            <v>0.389</v>
          </cell>
          <cell r="N218">
            <v>0.608</v>
          </cell>
          <cell r="O218">
            <v>1.589</v>
          </cell>
          <cell r="P218">
            <v>3.707</v>
          </cell>
          <cell r="Q218">
            <v>64.461</v>
          </cell>
          <cell r="R218">
            <v>88.96</v>
          </cell>
          <cell r="S218">
            <v>242.628</v>
          </cell>
          <cell r="T218">
            <v>248.356</v>
          </cell>
          <cell r="U218">
            <v>253.575</v>
          </cell>
          <cell r="V218">
            <v>257.825</v>
          </cell>
          <cell r="W218">
            <v>266.37</v>
          </cell>
          <cell r="X218">
            <v>280.32</v>
          </cell>
          <cell r="Y218">
            <v>300.559</v>
          </cell>
          <cell r="Z218">
            <v>329.768</v>
          </cell>
        </row>
        <row r="219">
          <cell r="A219" t="str">
            <v>Uzbekistan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1</v>
          </cell>
          <cell r="P219">
            <v>1.13</v>
          </cell>
          <cell r="Q219">
            <v>1.13</v>
          </cell>
          <cell r="R219">
            <v>2.33</v>
          </cell>
          <cell r="S219">
            <v>3.2</v>
          </cell>
          <cell r="T219">
            <v>3.5</v>
          </cell>
          <cell r="U219">
            <v>3.5</v>
          </cell>
          <cell r="V219">
            <v>3.5</v>
          </cell>
          <cell r="W219">
            <v>3.5</v>
          </cell>
          <cell r="X219">
            <v>203.5</v>
          </cell>
          <cell r="Y219">
            <v>474.5</v>
          </cell>
          <cell r="Z219">
            <v>2274.5</v>
          </cell>
        </row>
        <row r="220">
          <cell r="A220" t="str">
            <v>Vanuatu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0.04</v>
          </cell>
          <cell r="L220">
            <v>0.04</v>
          </cell>
          <cell r="M220">
            <v>0.127</v>
          </cell>
          <cell r="N220">
            <v>0.167</v>
          </cell>
          <cell r="O220">
            <v>0.183</v>
          </cell>
          <cell r="P220">
            <v>0.273</v>
          </cell>
          <cell r="Q220">
            <v>0.434</v>
          </cell>
          <cell r="R220">
            <v>1.813</v>
          </cell>
          <cell r="S220">
            <v>2.732</v>
          </cell>
          <cell r="T220">
            <v>4.762</v>
          </cell>
          <cell r="U220">
            <v>5.385</v>
          </cell>
          <cell r="V220">
            <v>5.929</v>
          </cell>
          <cell r="W220">
            <v>5.941</v>
          </cell>
          <cell r="X220">
            <v>5.993</v>
          </cell>
          <cell r="Y220">
            <v>6.003</v>
          </cell>
          <cell r="Z220">
            <v>6.035</v>
          </cell>
        </row>
        <row r="221">
          <cell r="A221" t="str">
            <v>Venezuela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0.02</v>
          </cell>
          <cell r="H221">
            <v>0.1</v>
          </cell>
          <cell r="I221">
            <v>0.9</v>
          </cell>
          <cell r="J221">
            <v>1.12</v>
          </cell>
          <cell r="K221">
            <v>1.5</v>
          </cell>
          <cell r="L221">
            <v>1.87</v>
          </cell>
          <cell r="M221">
            <v>2.4</v>
          </cell>
          <cell r="N221">
            <v>2.68</v>
          </cell>
          <cell r="O221">
            <v>2.87</v>
          </cell>
          <cell r="P221">
            <v>2.87</v>
          </cell>
          <cell r="Q221">
            <v>2.87</v>
          </cell>
          <cell r="R221">
            <v>2.87</v>
          </cell>
          <cell r="S221">
            <v>2.87</v>
          </cell>
          <cell r="T221">
            <v>2.87</v>
          </cell>
          <cell r="U221">
            <v>2.87</v>
          </cell>
          <cell r="V221">
            <v>2.87</v>
          </cell>
          <cell r="W221">
            <v>2.87</v>
          </cell>
          <cell r="X221">
            <v>2.87</v>
          </cell>
          <cell r="Y221">
            <v>2.87</v>
          </cell>
          <cell r="Z221">
            <v>4.06</v>
          </cell>
        </row>
        <row r="222">
          <cell r="A222" t="str">
            <v>Vietnam</v>
          </cell>
          <cell r="B222">
            <v>0.002</v>
          </cell>
          <cell r="C222">
            <v>0.108</v>
          </cell>
          <cell r="D222">
            <v>0.236</v>
          </cell>
          <cell r="E222">
            <v>0.406</v>
          </cell>
          <cell r="F222">
            <v>0.747</v>
          </cell>
          <cell r="G222">
            <v>1.885</v>
          </cell>
          <cell r="H222">
            <v>3.424</v>
          </cell>
          <cell r="I222">
            <v>3.424</v>
          </cell>
          <cell r="J222">
            <v>3.424</v>
          </cell>
          <cell r="K222">
            <v>3.515</v>
          </cell>
          <cell r="L222">
            <v>4.518</v>
          </cell>
          <cell r="M222">
            <v>4.518</v>
          </cell>
          <cell r="N222">
            <v>4.518</v>
          </cell>
          <cell r="O222">
            <v>4.518</v>
          </cell>
          <cell r="P222">
            <v>5.29</v>
          </cell>
          <cell r="Q222">
            <v>5.29</v>
          </cell>
          <cell r="R222">
            <v>5.29</v>
          </cell>
          <cell r="S222">
            <v>7.992</v>
          </cell>
          <cell r="T222">
            <v>104.992</v>
          </cell>
          <cell r="U222">
            <v>4994.49</v>
          </cell>
          <cell r="V222">
            <v>16661.49</v>
          </cell>
          <cell r="W222">
            <v>16661.49</v>
          </cell>
          <cell r="X222">
            <v>16698.49</v>
          </cell>
          <cell r="Y222">
            <v>18588.41</v>
          </cell>
          <cell r="Z222">
            <v>18667.34</v>
          </cell>
        </row>
        <row r="223">
          <cell r="A223" t="str">
            <v>Yemen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2.369</v>
          </cell>
          <cell r="P223">
            <v>5.453</v>
          </cell>
          <cell r="Q223">
            <v>60.249</v>
          </cell>
          <cell r="R223">
            <v>80.634</v>
          </cell>
          <cell r="S223">
            <v>103.084</v>
          </cell>
          <cell r="T223">
            <v>253.341</v>
          </cell>
          <cell r="U223">
            <v>254.16</v>
          </cell>
          <cell r="V223">
            <v>257.671</v>
          </cell>
          <cell r="W223">
            <v>257.711</v>
          </cell>
          <cell r="X223">
            <v>263.73</v>
          </cell>
          <cell r="Y223">
            <v>289.995</v>
          </cell>
          <cell r="Z223">
            <v>409.995</v>
          </cell>
        </row>
        <row r="224">
          <cell r="A224" t="str">
            <v>Zambia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0.201</v>
          </cell>
          <cell r="O224">
            <v>0.201</v>
          </cell>
          <cell r="P224">
            <v>0.201</v>
          </cell>
          <cell r="Q224">
            <v>0.685</v>
          </cell>
          <cell r="R224">
            <v>1.594</v>
          </cell>
          <cell r="S224">
            <v>2.337</v>
          </cell>
          <cell r="T224">
            <v>5.429</v>
          </cell>
          <cell r="U224">
            <v>95.483</v>
          </cell>
          <cell r="V224">
            <v>96.378</v>
          </cell>
          <cell r="W224">
            <v>96.888</v>
          </cell>
          <cell r="X224">
            <v>98.099</v>
          </cell>
          <cell r="Y224">
            <v>133.836</v>
          </cell>
          <cell r="Z224">
            <v>195.836</v>
          </cell>
        </row>
        <row r="225">
          <cell r="A225" t="str">
            <v>Zimbabwe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0.002</v>
          </cell>
          <cell r="I225">
            <v>0.002</v>
          </cell>
          <cell r="J225">
            <v>0.002</v>
          </cell>
          <cell r="K225">
            <v>0.002</v>
          </cell>
          <cell r="L225">
            <v>0.002</v>
          </cell>
          <cell r="M225">
            <v>0.175</v>
          </cell>
          <cell r="N225">
            <v>0.898</v>
          </cell>
          <cell r="O225">
            <v>1.945</v>
          </cell>
          <cell r="P225">
            <v>2.67</v>
          </cell>
          <cell r="Q225">
            <v>2.493</v>
          </cell>
          <cell r="R225">
            <v>2.835</v>
          </cell>
          <cell r="S225">
            <v>5.041</v>
          </cell>
          <cell r="T225">
            <v>8.588</v>
          </cell>
          <cell r="U225">
            <v>11.851</v>
          </cell>
          <cell r="V225">
            <v>14.154</v>
          </cell>
          <cell r="W225">
            <v>33.084</v>
          </cell>
          <cell r="X225">
            <v>45.949</v>
          </cell>
          <cell r="Y225">
            <v>46.175</v>
          </cell>
          <cell r="Z225">
            <v>70.175</v>
          </cell>
        </row>
      </sheetData>
      <sheetData sheetId="3">
        <row r="1">
          <cell r="A1" t="str">
            <v>Country</v>
          </cell>
          <cell r="B1">
            <v>2000</v>
          </cell>
          <cell r="C1">
            <v>2001</v>
          </cell>
          <cell r="D1">
            <v>2002</v>
          </cell>
          <cell r="E1">
            <v>2003</v>
          </cell>
          <cell r="F1">
            <v>2004</v>
          </cell>
          <cell r="G1">
            <v>2005</v>
          </cell>
          <cell r="H1">
            <v>2006</v>
          </cell>
          <cell r="I1">
            <v>2007</v>
          </cell>
          <cell r="J1">
            <v>2008</v>
          </cell>
          <cell r="K1">
            <v>2009</v>
          </cell>
          <cell r="L1">
            <v>2010</v>
          </cell>
          <cell r="M1">
            <v>2011</v>
          </cell>
          <cell r="N1">
            <v>2012</v>
          </cell>
          <cell r="O1">
            <v>2013</v>
          </cell>
          <cell r="P1">
            <v>2014</v>
          </cell>
          <cell r="Q1">
            <v>2015</v>
          </cell>
          <cell r="R1">
            <v>2016</v>
          </cell>
          <cell r="S1">
            <v>2017</v>
          </cell>
          <cell r="T1">
            <v>2018</v>
          </cell>
          <cell r="U1">
            <v>2019</v>
          </cell>
          <cell r="V1">
            <v>2020</v>
          </cell>
          <cell r="W1">
            <v>2021</v>
          </cell>
          <cell r="X1">
            <v>2022</v>
          </cell>
          <cell r="Y1">
            <v>2023</v>
          </cell>
          <cell r="Z1">
            <v>2024</v>
          </cell>
        </row>
        <row r="2">
          <cell r="A2" t="str">
            <v>Afghanistan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0.1</v>
          </cell>
          <cell r="O2">
            <v>0.1</v>
          </cell>
          <cell r="P2">
            <v>0.1</v>
          </cell>
          <cell r="Q2">
            <v>0.1</v>
          </cell>
          <cell r="R2">
            <v>0.1</v>
          </cell>
          <cell r="S2">
            <v>0.4</v>
          </cell>
          <cell r="T2">
            <v>0.4</v>
          </cell>
          <cell r="U2">
            <v>0.4</v>
          </cell>
          <cell r="V2">
            <v>0.4</v>
          </cell>
          <cell r="W2">
            <v>0.4</v>
          </cell>
          <cell r="X2">
            <v>0.4</v>
          </cell>
          <cell r="Y2">
            <v>0.4</v>
          </cell>
          <cell r="Z2">
            <v>0.4</v>
          </cell>
        </row>
        <row r="3">
          <cell r="A3" t="str">
            <v>Albania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</row>
        <row r="4">
          <cell r="A4" t="str">
            <v>Algeria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10.2</v>
          </cell>
          <cell r="Q4">
            <v>10.2</v>
          </cell>
          <cell r="R4">
            <v>10.2</v>
          </cell>
          <cell r="S4">
            <v>10.2</v>
          </cell>
          <cell r="T4">
            <v>10</v>
          </cell>
          <cell r="U4">
            <v>10</v>
          </cell>
          <cell r="V4">
            <v>10</v>
          </cell>
          <cell r="W4">
            <v>10</v>
          </cell>
          <cell r="X4">
            <v>10</v>
          </cell>
          <cell r="Y4">
            <v>10</v>
          </cell>
          <cell r="Z4">
            <v>10</v>
          </cell>
        </row>
        <row r="5">
          <cell r="A5" t="str">
            <v>American Samoa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</row>
        <row r="6">
          <cell r="A6" t="str">
            <v>Andorra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</row>
        <row r="7">
          <cell r="A7" t="str">
            <v>Angola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A8" t="str">
            <v>Anguilla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A9" t="str">
            <v>Antigua and Barbuda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A10" t="str">
            <v>Argentina</v>
          </cell>
          <cell r="B10">
            <v>6.543</v>
          </cell>
          <cell r="C10">
            <v>0.069</v>
          </cell>
          <cell r="D10">
            <v>2.769</v>
          </cell>
          <cell r="E10">
            <v>0.069</v>
          </cell>
          <cell r="F10">
            <v>0.069</v>
          </cell>
          <cell r="G10">
            <v>0.069</v>
          </cell>
          <cell r="H10">
            <v>0.069</v>
          </cell>
          <cell r="I10">
            <v>0.069</v>
          </cell>
          <cell r="J10">
            <v>0.071</v>
          </cell>
          <cell r="K10">
            <v>0.88</v>
          </cell>
          <cell r="L10">
            <v>1.134</v>
          </cell>
          <cell r="M10">
            <v>7.433</v>
          </cell>
          <cell r="N10">
            <v>110.033</v>
          </cell>
          <cell r="O10">
            <v>163.032</v>
          </cell>
          <cell r="P10">
            <v>188.24</v>
          </cell>
          <cell r="Q10">
            <v>188.24</v>
          </cell>
          <cell r="R10">
            <v>188.24</v>
          </cell>
          <cell r="S10">
            <v>227.555</v>
          </cell>
          <cell r="T10">
            <v>751.155</v>
          </cell>
          <cell r="U10">
            <v>1609.455</v>
          </cell>
          <cell r="V10">
            <v>2624</v>
          </cell>
          <cell r="W10">
            <v>3292.22</v>
          </cell>
          <cell r="X10">
            <v>3310.22</v>
          </cell>
          <cell r="Y10">
            <v>3706.32</v>
          </cell>
          <cell r="Z10">
            <v>4320.32</v>
          </cell>
        </row>
        <row r="11">
          <cell r="A11" t="str">
            <v>Armenia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2.64</v>
          </cell>
          <cell r="H11">
            <v>2.64</v>
          </cell>
          <cell r="I11">
            <v>2.64</v>
          </cell>
          <cell r="J11">
            <v>2.64</v>
          </cell>
          <cell r="K11">
            <v>2.64</v>
          </cell>
          <cell r="L11">
            <v>2.64</v>
          </cell>
          <cell r="M11">
            <v>2.64</v>
          </cell>
          <cell r="N11">
            <v>2.64</v>
          </cell>
          <cell r="O11">
            <v>2.64</v>
          </cell>
          <cell r="P11">
            <v>2.64</v>
          </cell>
          <cell r="Q11">
            <v>2.6</v>
          </cell>
          <cell r="R11">
            <v>2.925</v>
          </cell>
          <cell r="S11">
            <v>2.925</v>
          </cell>
          <cell r="T11">
            <v>2.925</v>
          </cell>
          <cell r="U11">
            <v>2.925</v>
          </cell>
          <cell r="V11">
            <v>2.925</v>
          </cell>
          <cell r="W11">
            <v>2.925</v>
          </cell>
          <cell r="X11">
            <v>2.925</v>
          </cell>
          <cell r="Y11">
            <v>2.9</v>
          </cell>
          <cell r="Z11">
            <v>2.9</v>
          </cell>
        </row>
        <row r="12">
          <cell r="A12" t="str">
            <v>Aruba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30</v>
          </cell>
          <cell r="L12">
            <v>30</v>
          </cell>
          <cell r="M12">
            <v>30</v>
          </cell>
          <cell r="N12">
            <v>30</v>
          </cell>
          <cell r="O12">
            <v>30</v>
          </cell>
          <cell r="P12">
            <v>30</v>
          </cell>
          <cell r="Q12">
            <v>30</v>
          </cell>
          <cell r="R12">
            <v>30</v>
          </cell>
          <cell r="S12">
            <v>30</v>
          </cell>
          <cell r="T12">
            <v>30</v>
          </cell>
          <cell r="U12">
            <v>30</v>
          </cell>
          <cell r="V12">
            <v>30</v>
          </cell>
          <cell r="W12">
            <v>30</v>
          </cell>
          <cell r="X12">
            <v>30</v>
          </cell>
          <cell r="Y12">
            <v>30</v>
          </cell>
          <cell r="Z12">
            <v>30</v>
          </cell>
        </row>
        <row r="13">
          <cell r="A13" t="str">
            <v>Australia</v>
          </cell>
          <cell r="B13">
            <v>33</v>
          </cell>
          <cell r="C13">
            <v>76</v>
          </cell>
          <cell r="D13">
            <v>106</v>
          </cell>
          <cell r="E13">
            <v>190</v>
          </cell>
          <cell r="F13">
            <v>379</v>
          </cell>
          <cell r="G13">
            <v>740</v>
          </cell>
          <cell r="H13">
            <v>819</v>
          </cell>
          <cell r="I13">
            <v>1249</v>
          </cell>
          <cell r="J13">
            <v>1441</v>
          </cell>
          <cell r="K13">
            <v>1703</v>
          </cell>
          <cell r="L13">
            <v>1864</v>
          </cell>
          <cell r="M13">
            <v>2127</v>
          </cell>
          <cell r="N13">
            <v>2561</v>
          </cell>
          <cell r="O13">
            <v>3221</v>
          </cell>
          <cell r="P13">
            <v>3797</v>
          </cell>
          <cell r="Q13">
            <v>4318</v>
          </cell>
          <cell r="R13">
            <v>4683</v>
          </cell>
          <cell r="S13">
            <v>5407</v>
          </cell>
          <cell r="T13">
            <v>6409</v>
          </cell>
          <cell r="U13">
            <v>7881</v>
          </cell>
          <cell r="V13">
            <v>10207</v>
          </cell>
          <cell r="W13">
            <v>10555</v>
          </cell>
          <cell r="X13">
            <v>11966</v>
          </cell>
          <cell r="Y13">
            <v>12908</v>
          </cell>
          <cell r="Z13">
            <v>15288</v>
          </cell>
        </row>
        <row r="14">
          <cell r="A14" t="str">
            <v>Austria</v>
          </cell>
          <cell r="B14">
            <v>50</v>
          </cell>
          <cell r="C14">
            <v>67</v>
          </cell>
          <cell r="D14">
            <v>109</v>
          </cell>
          <cell r="E14">
            <v>322</v>
          </cell>
          <cell r="F14">
            <v>581</v>
          </cell>
          <cell r="G14">
            <v>825.219</v>
          </cell>
          <cell r="H14">
            <v>968.269</v>
          </cell>
          <cell r="I14">
            <v>991.159</v>
          </cell>
          <cell r="J14">
            <v>991.974</v>
          </cell>
          <cell r="K14">
            <v>1000.985</v>
          </cell>
          <cell r="L14">
            <v>1015.828</v>
          </cell>
          <cell r="M14">
            <v>1105.966</v>
          </cell>
          <cell r="N14">
            <v>1337.15</v>
          </cell>
          <cell r="O14">
            <v>1674.538</v>
          </cell>
          <cell r="P14">
            <v>2110.275</v>
          </cell>
          <cell r="Q14">
            <v>2488.726</v>
          </cell>
          <cell r="R14">
            <v>2729.996</v>
          </cell>
          <cell r="S14">
            <v>2886.698</v>
          </cell>
          <cell r="T14">
            <v>3132.713</v>
          </cell>
          <cell r="U14">
            <v>3224.117</v>
          </cell>
          <cell r="V14">
            <v>3225.979</v>
          </cell>
          <cell r="W14">
            <v>3422.335</v>
          </cell>
          <cell r="X14">
            <v>3633.103</v>
          </cell>
          <cell r="Y14">
            <v>3896.294</v>
          </cell>
          <cell r="Z14">
            <v>4035</v>
          </cell>
        </row>
        <row r="15">
          <cell r="A15" t="str">
            <v>Azerbaijan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2</v>
          </cell>
          <cell r="M15">
            <v>2</v>
          </cell>
          <cell r="N15">
            <v>2</v>
          </cell>
          <cell r="O15">
            <v>2.7</v>
          </cell>
          <cell r="P15">
            <v>2.7</v>
          </cell>
          <cell r="Q15">
            <v>8</v>
          </cell>
          <cell r="R15">
            <v>15.7</v>
          </cell>
          <cell r="S15">
            <v>15.7</v>
          </cell>
          <cell r="T15">
            <v>66</v>
          </cell>
          <cell r="U15">
            <v>66</v>
          </cell>
          <cell r="V15">
            <v>66</v>
          </cell>
          <cell r="W15">
            <v>66</v>
          </cell>
          <cell r="X15">
            <v>64</v>
          </cell>
          <cell r="Y15">
            <v>66.5</v>
          </cell>
          <cell r="Z15">
            <v>63.7</v>
          </cell>
        </row>
        <row r="16">
          <cell r="A16" t="str">
            <v>Bahamas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0.3</v>
          </cell>
          <cell r="N16">
            <v>0.3</v>
          </cell>
          <cell r="O16">
            <v>0.3</v>
          </cell>
          <cell r="P16">
            <v>0.3</v>
          </cell>
          <cell r="Q16">
            <v>0.3</v>
          </cell>
          <cell r="R16">
            <v>0.3</v>
          </cell>
          <cell r="S16">
            <v>0.3</v>
          </cell>
          <cell r="T16">
            <v>0.3</v>
          </cell>
          <cell r="U16">
            <v>0.3</v>
          </cell>
          <cell r="V16">
            <v>0.3</v>
          </cell>
          <cell r="W16">
            <v>0.3</v>
          </cell>
          <cell r="X16">
            <v>0.3</v>
          </cell>
          <cell r="Y16">
            <v>0.3</v>
          </cell>
          <cell r="Z16">
            <v>0.3</v>
          </cell>
        </row>
        <row r="17">
          <cell r="A17" t="str">
            <v>Bahrain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0.675</v>
          </cell>
          <cell r="K17">
            <v>0.675</v>
          </cell>
          <cell r="L17">
            <v>0.675</v>
          </cell>
          <cell r="M17">
            <v>0.675</v>
          </cell>
          <cell r="N17">
            <v>0.675</v>
          </cell>
          <cell r="O17">
            <v>0.675</v>
          </cell>
          <cell r="P17">
            <v>0.675</v>
          </cell>
          <cell r="Q17">
            <v>0.675</v>
          </cell>
          <cell r="R17">
            <v>0.675</v>
          </cell>
          <cell r="S17">
            <v>0.675</v>
          </cell>
          <cell r="T17">
            <v>0.675</v>
          </cell>
          <cell r="U17">
            <v>0.675</v>
          </cell>
          <cell r="V17">
            <v>0.675</v>
          </cell>
          <cell r="W17">
            <v>0.675</v>
          </cell>
          <cell r="X17">
            <v>2.675</v>
          </cell>
          <cell r="Y17">
            <v>2.675</v>
          </cell>
          <cell r="Z17">
            <v>2.675</v>
          </cell>
        </row>
        <row r="18">
          <cell r="A18" t="str">
            <v>Bangladesh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0.9</v>
          </cell>
          <cell r="I18">
            <v>0.9</v>
          </cell>
          <cell r="J18">
            <v>1.9</v>
          </cell>
          <cell r="K18">
            <v>1.9</v>
          </cell>
          <cell r="L18">
            <v>1.9</v>
          </cell>
          <cell r="M18">
            <v>1.9</v>
          </cell>
          <cell r="N18">
            <v>1.9</v>
          </cell>
          <cell r="O18">
            <v>1.9</v>
          </cell>
          <cell r="P18">
            <v>1.9</v>
          </cell>
          <cell r="Q18">
            <v>2.9</v>
          </cell>
          <cell r="R18">
            <v>2.9</v>
          </cell>
          <cell r="S18">
            <v>2.9</v>
          </cell>
          <cell r="T18">
            <v>2.9</v>
          </cell>
          <cell r="U18">
            <v>2.9</v>
          </cell>
          <cell r="V18">
            <v>2.9</v>
          </cell>
          <cell r="W18">
            <v>2.9</v>
          </cell>
          <cell r="X18">
            <v>2.9</v>
          </cell>
          <cell r="Y18">
            <v>2.9</v>
          </cell>
          <cell r="Z18">
            <v>2.9</v>
          </cell>
        </row>
        <row r="19">
          <cell r="A19" t="str">
            <v>Barbados</v>
          </cell>
          <cell r="B19">
            <v>0.04</v>
          </cell>
          <cell r="C19">
            <v>0.04</v>
          </cell>
          <cell r="D19">
            <v>0.04</v>
          </cell>
          <cell r="E19">
            <v>0.04</v>
          </cell>
          <cell r="F19">
            <v>0.04</v>
          </cell>
          <cell r="G19">
            <v>0.04</v>
          </cell>
          <cell r="H19">
            <v>0.04</v>
          </cell>
          <cell r="I19">
            <v>0.04</v>
          </cell>
          <cell r="J19">
            <v>0.04</v>
          </cell>
          <cell r="K19">
            <v>0.04</v>
          </cell>
          <cell r="L19">
            <v>0.04</v>
          </cell>
          <cell r="M19">
            <v>0.04</v>
          </cell>
          <cell r="N19">
            <v>0.04</v>
          </cell>
          <cell r="O19">
            <v>0.04</v>
          </cell>
          <cell r="P19">
            <v>0.04</v>
          </cell>
          <cell r="Q19">
            <v>0.04</v>
          </cell>
          <cell r="R19">
            <v>0.06</v>
          </cell>
          <cell r="S19">
            <v>0.06</v>
          </cell>
          <cell r="T19">
            <v>0.06</v>
          </cell>
          <cell r="U19">
            <v>0.06</v>
          </cell>
          <cell r="V19">
            <v>0.06</v>
          </cell>
          <cell r="W19">
            <v>0.06</v>
          </cell>
          <cell r="X19">
            <v>1.16</v>
          </cell>
          <cell r="Y19">
            <v>1.16</v>
          </cell>
          <cell r="Z19">
            <v>1.16</v>
          </cell>
        </row>
        <row r="20">
          <cell r="A20" t="str">
            <v>Belarus</v>
          </cell>
          <cell r="B20">
            <v>0.25</v>
          </cell>
          <cell r="C20">
            <v>0.6</v>
          </cell>
          <cell r="D20">
            <v>1.1</v>
          </cell>
          <cell r="E20">
            <v>1.1</v>
          </cell>
          <cell r="F20">
            <v>1.1</v>
          </cell>
          <cell r="G20">
            <v>1.1</v>
          </cell>
          <cell r="H20">
            <v>1.1</v>
          </cell>
          <cell r="I20">
            <v>1.9</v>
          </cell>
          <cell r="J20">
            <v>1.9</v>
          </cell>
          <cell r="K20">
            <v>1.9</v>
          </cell>
          <cell r="L20">
            <v>1.9</v>
          </cell>
          <cell r="M20">
            <v>2</v>
          </cell>
          <cell r="N20">
            <v>5</v>
          </cell>
          <cell r="O20">
            <v>7</v>
          </cell>
          <cell r="P20">
            <v>9</v>
          </cell>
          <cell r="Q20">
            <v>22</v>
          </cell>
          <cell r="R20">
            <v>62</v>
          </cell>
          <cell r="S20">
            <v>84</v>
          </cell>
          <cell r="T20">
            <v>92</v>
          </cell>
          <cell r="U20">
            <v>112</v>
          </cell>
          <cell r="V20">
            <v>112</v>
          </cell>
          <cell r="W20">
            <v>111.7</v>
          </cell>
          <cell r="X20">
            <v>120</v>
          </cell>
          <cell r="Y20">
            <v>122</v>
          </cell>
          <cell r="Z20">
            <v>122</v>
          </cell>
        </row>
        <row r="21">
          <cell r="A21" t="str">
            <v>Belgium</v>
          </cell>
          <cell r="B21">
            <v>14</v>
          </cell>
          <cell r="C21">
            <v>26</v>
          </cell>
          <cell r="D21">
            <v>31</v>
          </cell>
          <cell r="E21">
            <v>67</v>
          </cell>
          <cell r="F21">
            <v>96</v>
          </cell>
          <cell r="G21">
            <v>167</v>
          </cell>
          <cell r="H21">
            <v>212</v>
          </cell>
          <cell r="I21">
            <v>276</v>
          </cell>
          <cell r="J21">
            <v>324</v>
          </cell>
          <cell r="K21">
            <v>576.5</v>
          </cell>
          <cell r="L21">
            <v>706.9</v>
          </cell>
          <cell r="M21">
            <v>870</v>
          </cell>
          <cell r="N21">
            <v>985.9</v>
          </cell>
          <cell r="O21">
            <v>1061.3</v>
          </cell>
          <cell r="P21">
            <v>1225</v>
          </cell>
          <cell r="Q21">
            <v>1469.3</v>
          </cell>
          <cell r="R21">
            <v>1621.5</v>
          </cell>
          <cell r="S21">
            <v>1902.2</v>
          </cell>
          <cell r="T21">
            <v>2119</v>
          </cell>
          <cell r="U21">
            <v>2308.2</v>
          </cell>
          <cell r="V21">
            <v>2411</v>
          </cell>
          <cell r="W21">
            <v>2686.6</v>
          </cell>
          <cell r="X21">
            <v>3041.6</v>
          </cell>
          <cell r="Y21">
            <v>3192.3</v>
          </cell>
          <cell r="Z21">
            <v>3336.96</v>
          </cell>
        </row>
        <row r="22">
          <cell r="A22" t="str">
            <v>Belize</v>
          </cell>
          <cell r="B22">
            <v>0.02</v>
          </cell>
          <cell r="C22">
            <v>0.02</v>
          </cell>
          <cell r="D22">
            <v>0.02</v>
          </cell>
          <cell r="E22">
            <v>0.02</v>
          </cell>
          <cell r="F22">
            <v>0.02</v>
          </cell>
          <cell r="G22">
            <v>0.02</v>
          </cell>
          <cell r="H22">
            <v>0.02</v>
          </cell>
          <cell r="I22">
            <v>0.02</v>
          </cell>
          <cell r="J22">
            <v>0.02</v>
          </cell>
          <cell r="K22">
            <v>0.02</v>
          </cell>
          <cell r="L22">
            <v>0.02</v>
          </cell>
          <cell r="M22">
            <v>0.02</v>
          </cell>
          <cell r="N22">
            <v>0.02</v>
          </cell>
          <cell r="O22">
            <v>0.02</v>
          </cell>
          <cell r="P22">
            <v>0.02</v>
          </cell>
          <cell r="Q22">
            <v>0.02</v>
          </cell>
          <cell r="R22">
            <v>0.02</v>
          </cell>
          <cell r="S22">
            <v>0.02</v>
          </cell>
          <cell r="T22">
            <v>0.02</v>
          </cell>
          <cell r="U22">
            <v>0.02</v>
          </cell>
          <cell r="V22">
            <v>0.02</v>
          </cell>
          <cell r="W22">
            <v>0.02</v>
          </cell>
          <cell r="X22">
            <v>0.02</v>
          </cell>
          <cell r="Y22">
            <v>0.02</v>
          </cell>
          <cell r="Z22">
            <v>0.02</v>
          </cell>
        </row>
        <row r="23">
          <cell r="A23" t="str">
            <v>Benin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A24" t="str">
            <v>Bhutan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0.6</v>
          </cell>
          <cell r="R24">
            <v>0.6</v>
          </cell>
          <cell r="S24">
            <v>0.6</v>
          </cell>
          <cell r="T24">
            <v>0.6</v>
          </cell>
          <cell r="U24">
            <v>0.6</v>
          </cell>
          <cell r="V24">
            <v>0.6</v>
          </cell>
          <cell r="W24">
            <v>0.6</v>
          </cell>
          <cell r="X24">
            <v>0.6</v>
          </cell>
          <cell r="Y24">
            <v>0.6</v>
          </cell>
          <cell r="Z24">
            <v>0.6</v>
          </cell>
        </row>
        <row r="25">
          <cell r="A25" t="str">
            <v>Bolivia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3</v>
          </cell>
          <cell r="Q25">
            <v>3</v>
          </cell>
          <cell r="R25">
            <v>27</v>
          </cell>
          <cell r="S25">
            <v>27</v>
          </cell>
          <cell r="T25">
            <v>27</v>
          </cell>
          <cell r="U25">
            <v>27</v>
          </cell>
          <cell r="V25">
            <v>27</v>
          </cell>
          <cell r="W25">
            <v>127.8</v>
          </cell>
          <cell r="X25">
            <v>127.8</v>
          </cell>
          <cell r="Y25">
            <v>135</v>
          </cell>
          <cell r="Z25">
            <v>135</v>
          </cell>
        </row>
        <row r="26">
          <cell r="A26" t="str">
            <v>Bonaire Sint Eustatius and Saba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0.33</v>
          </cell>
          <cell r="J26">
            <v>0.33</v>
          </cell>
          <cell r="K26">
            <v>10.23</v>
          </cell>
          <cell r="L26">
            <v>10.23</v>
          </cell>
          <cell r="M26">
            <v>10.23</v>
          </cell>
          <cell r="N26">
            <v>10.23</v>
          </cell>
          <cell r="O26">
            <v>11.13</v>
          </cell>
          <cell r="P26">
            <v>11.13</v>
          </cell>
          <cell r="Q26">
            <v>11.13</v>
          </cell>
          <cell r="R26">
            <v>11.13</v>
          </cell>
          <cell r="S26">
            <v>11.13</v>
          </cell>
          <cell r="T26">
            <v>11.13</v>
          </cell>
          <cell r="U26">
            <v>11.13</v>
          </cell>
          <cell r="V26">
            <v>11.13</v>
          </cell>
          <cell r="W26">
            <v>11.13</v>
          </cell>
          <cell r="X26">
            <v>11.13</v>
          </cell>
          <cell r="Y26">
            <v>11.13</v>
          </cell>
          <cell r="Z26">
            <v>11.13</v>
          </cell>
        </row>
        <row r="27">
          <cell r="A27" t="str">
            <v>Bosnia and Herzegovina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0.3</v>
          </cell>
          <cell r="N27">
            <v>0.3</v>
          </cell>
          <cell r="O27">
            <v>0.3</v>
          </cell>
          <cell r="P27">
            <v>0.3</v>
          </cell>
          <cell r="Q27">
            <v>0.3</v>
          </cell>
          <cell r="R27">
            <v>0.3</v>
          </cell>
          <cell r="S27">
            <v>0.3</v>
          </cell>
          <cell r="T27">
            <v>51</v>
          </cell>
          <cell r="U27">
            <v>87</v>
          </cell>
          <cell r="V27">
            <v>87</v>
          </cell>
          <cell r="W27">
            <v>135</v>
          </cell>
          <cell r="X27">
            <v>135</v>
          </cell>
          <cell r="Y27">
            <v>135</v>
          </cell>
          <cell r="Z27">
            <v>219</v>
          </cell>
        </row>
        <row r="28">
          <cell r="A28" t="str">
            <v>Botswana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Brazil</v>
          </cell>
          <cell r="B29">
            <v>19.206</v>
          </cell>
          <cell r="C29">
            <v>19.206</v>
          </cell>
          <cell r="D29">
            <v>19.806</v>
          </cell>
          <cell r="E29">
            <v>19.806</v>
          </cell>
          <cell r="F29">
            <v>24.606</v>
          </cell>
          <cell r="G29">
            <v>24.606</v>
          </cell>
          <cell r="H29">
            <v>232.906</v>
          </cell>
          <cell r="I29">
            <v>243.106</v>
          </cell>
          <cell r="J29">
            <v>338.928</v>
          </cell>
          <cell r="K29">
            <v>603.758</v>
          </cell>
          <cell r="L29">
            <v>930.558</v>
          </cell>
          <cell r="M29">
            <v>1526.908</v>
          </cell>
          <cell r="N29">
            <v>1900.686</v>
          </cell>
          <cell r="O29">
            <v>2251.263</v>
          </cell>
          <cell r="P29">
            <v>5029.543</v>
          </cell>
          <cell r="Q29">
            <v>7682.371</v>
          </cell>
          <cell r="R29">
            <v>10322.335</v>
          </cell>
          <cell r="S29">
            <v>12451.017</v>
          </cell>
          <cell r="T29">
            <v>14514.008</v>
          </cell>
          <cell r="U29">
            <v>15456.63</v>
          </cell>
          <cell r="V29">
            <v>17216.551</v>
          </cell>
          <cell r="W29">
            <v>21002.386</v>
          </cell>
          <cell r="X29">
            <v>24195.735</v>
          </cell>
          <cell r="Y29">
            <v>29112.879</v>
          </cell>
          <cell r="Z29">
            <v>32959.31</v>
          </cell>
        </row>
        <row r="30">
          <cell r="A30" t="str">
            <v>British Virgin Islands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0.5</v>
          </cell>
          <cell r="M30">
            <v>0.5</v>
          </cell>
          <cell r="N30">
            <v>0.5</v>
          </cell>
          <cell r="O30">
            <v>0.5</v>
          </cell>
          <cell r="P30">
            <v>0.5</v>
          </cell>
          <cell r="Q30">
            <v>0.5</v>
          </cell>
          <cell r="R30">
            <v>0.5</v>
          </cell>
          <cell r="S30">
            <v>0.5</v>
          </cell>
          <cell r="T30">
            <v>0.5</v>
          </cell>
          <cell r="U30">
            <v>0.801</v>
          </cell>
          <cell r="V30">
            <v>0.801</v>
          </cell>
          <cell r="W30">
            <v>0.801</v>
          </cell>
          <cell r="X30">
            <v>0.801</v>
          </cell>
          <cell r="Y30">
            <v>0.801</v>
          </cell>
          <cell r="Z30">
            <v>0.801</v>
          </cell>
        </row>
        <row r="31">
          <cell r="A31" t="str">
            <v>Brunei Darussalam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Bulgaria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1</v>
          </cell>
          <cell r="G32">
            <v>8</v>
          </cell>
          <cell r="H32">
            <v>27</v>
          </cell>
          <cell r="I32">
            <v>30</v>
          </cell>
          <cell r="J32">
            <v>114</v>
          </cell>
          <cell r="K32">
            <v>333</v>
          </cell>
          <cell r="L32">
            <v>488</v>
          </cell>
          <cell r="M32">
            <v>541</v>
          </cell>
          <cell r="N32">
            <v>677</v>
          </cell>
          <cell r="O32">
            <v>683</v>
          </cell>
          <cell r="P32">
            <v>699</v>
          </cell>
          <cell r="Q32">
            <v>699</v>
          </cell>
          <cell r="R32">
            <v>699</v>
          </cell>
          <cell r="S32">
            <v>698.39</v>
          </cell>
          <cell r="T32">
            <v>698.92</v>
          </cell>
          <cell r="U32">
            <v>703.12</v>
          </cell>
          <cell r="V32">
            <v>702.8</v>
          </cell>
          <cell r="W32">
            <v>704.375</v>
          </cell>
          <cell r="X32">
            <v>704.31</v>
          </cell>
          <cell r="Y32">
            <v>704.31</v>
          </cell>
          <cell r="Z32">
            <v>704.31</v>
          </cell>
        </row>
        <row r="33">
          <cell r="A33" t="str">
            <v>Burkina Faso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</row>
        <row r="34">
          <cell r="A34" t="str">
            <v>Burundi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Cape Verde</v>
          </cell>
          <cell r="B35">
            <v>0</v>
          </cell>
          <cell r="C35">
            <v>0</v>
          </cell>
          <cell r="D35">
            <v>2.1</v>
          </cell>
          <cell r="E35">
            <v>2.68</v>
          </cell>
          <cell r="F35">
            <v>2.4</v>
          </cell>
          <cell r="G35">
            <v>2.4</v>
          </cell>
          <cell r="H35">
            <v>2.1</v>
          </cell>
          <cell r="I35">
            <v>2.1</v>
          </cell>
          <cell r="J35">
            <v>2.1</v>
          </cell>
          <cell r="K35">
            <v>2.1</v>
          </cell>
          <cell r="L35">
            <v>1.8</v>
          </cell>
          <cell r="M35">
            <v>17</v>
          </cell>
          <cell r="N35">
            <v>27.2</v>
          </cell>
          <cell r="O35">
            <v>27.2</v>
          </cell>
          <cell r="P35">
            <v>27.2</v>
          </cell>
          <cell r="Q35">
            <v>27.2</v>
          </cell>
          <cell r="R35">
            <v>27.2</v>
          </cell>
          <cell r="S35">
            <v>27.2</v>
          </cell>
          <cell r="T35">
            <v>26.9</v>
          </cell>
          <cell r="U35">
            <v>26.9</v>
          </cell>
          <cell r="V35">
            <v>26.9</v>
          </cell>
          <cell r="W35">
            <v>26.9</v>
          </cell>
          <cell r="X35">
            <v>26.9</v>
          </cell>
          <cell r="Y35">
            <v>26.8</v>
          </cell>
          <cell r="Z35">
            <v>26.8</v>
          </cell>
        </row>
        <row r="36">
          <cell r="A36" t="str">
            <v>Cambodia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0.25</v>
          </cell>
          <cell r="L36">
            <v>0.25</v>
          </cell>
          <cell r="M36">
            <v>0.25</v>
          </cell>
          <cell r="N36">
            <v>0.25</v>
          </cell>
          <cell r="O36">
            <v>0.25</v>
          </cell>
          <cell r="P36">
            <v>0.25</v>
          </cell>
          <cell r="Q36">
            <v>0.25</v>
          </cell>
          <cell r="R36">
            <v>0.25</v>
          </cell>
          <cell r="S36">
            <v>0.25</v>
          </cell>
          <cell r="T36">
            <v>0.25</v>
          </cell>
          <cell r="U36">
            <v>0.25</v>
          </cell>
          <cell r="V36">
            <v>0.25</v>
          </cell>
          <cell r="W36">
            <v>0.25</v>
          </cell>
          <cell r="X36">
            <v>0.25</v>
          </cell>
          <cell r="Y36">
            <v>0.25</v>
          </cell>
          <cell r="Z36">
            <v>0.25</v>
          </cell>
        </row>
        <row r="37">
          <cell r="A37" t="str">
            <v>Cameroon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Canada</v>
          </cell>
          <cell r="B38">
            <v>92</v>
          </cell>
          <cell r="C38">
            <v>131</v>
          </cell>
          <cell r="D38">
            <v>161</v>
          </cell>
          <cell r="E38">
            <v>327</v>
          </cell>
          <cell r="F38">
            <v>444</v>
          </cell>
          <cell r="G38">
            <v>677</v>
          </cell>
          <cell r="H38">
            <v>1423</v>
          </cell>
          <cell r="I38">
            <v>1840</v>
          </cell>
          <cell r="J38">
            <v>2336</v>
          </cell>
          <cell r="K38">
            <v>3282</v>
          </cell>
          <cell r="L38">
            <v>3967</v>
          </cell>
          <cell r="M38">
            <v>5265</v>
          </cell>
          <cell r="N38">
            <v>6201</v>
          </cell>
          <cell r="O38">
            <v>7801</v>
          </cell>
          <cell r="P38">
            <v>9694</v>
          </cell>
          <cell r="Q38">
            <v>11214</v>
          </cell>
          <cell r="R38">
            <v>11973</v>
          </cell>
          <cell r="S38">
            <v>12250</v>
          </cell>
          <cell r="T38">
            <v>12816</v>
          </cell>
          <cell r="U38">
            <v>13220</v>
          </cell>
          <cell r="V38">
            <v>13532</v>
          </cell>
          <cell r="W38">
            <v>13722</v>
          </cell>
          <cell r="X38">
            <v>15081</v>
          </cell>
          <cell r="Y38">
            <v>16989.418</v>
          </cell>
          <cell r="Z38">
            <v>18376.318</v>
          </cell>
        </row>
        <row r="39">
          <cell r="A39" t="str">
            <v>Cayman Islands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0.8</v>
          </cell>
          <cell r="U39">
            <v>0.8</v>
          </cell>
          <cell r="V39">
            <v>0.8</v>
          </cell>
          <cell r="W39">
            <v>0.8</v>
          </cell>
          <cell r="X39">
            <v>0.8</v>
          </cell>
          <cell r="Y39">
            <v>0.8</v>
          </cell>
          <cell r="Z39">
            <v>0.8</v>
          </cell>
        </row>
        <row r="40">
          <cell r="A40" t="str">
            <v>Central African Republic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Chad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1.1</v>
          </cell>
          <cell r="S41">
            <v>1.1</v>
          </cell>
          <cell r="T41">
            <v>1.1</v>
          </cell>
          <cell r="U41">
            <v>1.1</v>
          </cell>
          <cell r="V41">
            <v>1.1</v>
          </cell>
          <cell r="W41">
            <v>1.1</v>
          </cell>
          <cell r="X41">
            <v>1.1</v>
          </cell>
          <cell r="Y41">
            <v>1.1</v>
          </cell>
          <cell r="Z41">
            <v>1.1</v>
          </cell>
        </row>
        <row r="42">
          <cell r="A42" t="str">
            <v>Chile</v>
          </cell>
          <cell r="B42">
            <v>0</v>
          </cell>
          <cell r="C42">
            <v>2</v>
          </cell>
          <cell r="D42">
            <v>2</v>
          </cell>
          <cell r="E42">
            <v>2</v>
          </cell>
          <cell r="F42">
            <v>2</v>
          </cell>
          <cell r="G42">
            <v>2</v>
          </cell>
          <cell r="H42">
            <v>2</v>
          </cell>
          <cell r="I42">
            <v>20</v>
          </cell>
          <cell r="J42">
            <v>20</v>
          </cell>
          <cell r="K42">
            <v>163</v>
          </cell>
          <cell r="L42">
            <v>163</v>
          </cell>
          <cell r="M42">
            <v>184</v>
          </cell>
          <cell r="N42">
            <v>202</v>
          </cell>
          <cell r="O42">
            <v>301</v>
          </cell>
          <cell r="P42">
            <v>736</v>
          </cell>
          <cell r="Q42">
            <v>910</v>
          </cell>
          <cell r="R42">
            <v>1039</v>
          </cell>
          <cell r="S42">
            <v>1311.645</v>
          </cell>
          <cell r="T42">
            <v>1613.87</v>
          </cell>
          <cell r="U42">
            <v>1705.492</v>
          </cell>
          <cell r="V42">
            <v>2525.728</v>
          </cell>
          <cell r="W42">
            <v>3203.346</v>
          </cell>
          <cell r="X42">
            <v>3926.239</v>
          </cell>
          <cell r="Y42">
            <v>4623.071</v>
          </cell>
          <cell r="Z42">
            <v>4807.426</v>
          </cell>
        </row>
        <row r="43">
          <cell r="A43" t="str">
            <v>China</v>
          </cell>
          <cell r="B43">
            <v>341</v>
          </cell>
          <cell r="C43">
            <v>383</v>
          </cell>
          <cell r="D43">
            <v>449</v>
          </cell>
          <cell r="E43">
            <v>547</v>
          </cell>
          <cell r="F43">
            <v>763</v>
          </cell>
          <cell r="G43">
            <v>1060</v>
          </cell>
          <cell r="H43">
            <v>2070</v>
          </cell>
          <cell r="I43">
            <v>4198.5</v>
          </cell>
          <cell r="J43">
            <v>8386.228</v>
          </cell>
          <cell r="K43">
            <v>17597.908</v>
          </cell>
          <cell r="L43">
            <v>29533.478</v>
          </cell>
          <cell r="M43">
            <v>46144.6</v>
          </cell>
          <cell r="N43">
            <v>61305.873</v>
          </cell>
          <cell r="O43">
            <v>76313.53</v>
          </cell>
          <cell r="P43">
            <v>96379.13</v>
          </cell>
          <cell r="Q43">
            <v>130488.73</v>
          </cell>
          <cell r="R43">
            <v>147036.89</v>
          </cell>
          <cell r="S43">
            <v>161586.477</v>
          </cell>
          <cell r="T43">
            <v>180076.877</v>
          </cell>
          <cell r="U43">
            <v>203651.91</v>
          </cell>
          <cell r="V43">
            <v>273002.67</v>
          </cell>
          <cell r="W43">
            <v>302583.43</v>
          </cell>
          <cell r="X43">
            <v>335504.19</v>
          </cell>
          <cell r="Y43">
            <v>404604.95</v>
          </cell>
          <cell r="Z43">
            <v>482645.71</v>
          </cell>
        </row>
        <row r="44">
          <cell r="A44" t="str">
            <v>China, Hong Kong Special Administrative Region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0.803</v>
          </cell>
          <cell r="T44">
            <v>0.803</v>
          </cell>
          <cell r="U44">
            <v>0.803</v>
          </cell>
          <cell r="V44">
            <v>0.803</v>
          </cell>
          <cell r="W44">
            <v>0.803</v>
          </cell>
          <cell r="X44">
            <v>0.8</v>
          </cell>
          <cell r="Y44">
            <v>0.8</v>
          </cell>
          <cell r="Z44">
            <v>0.8</v>
          </cell>
        </row>
        <row r="45">
          <cell r="A45" t="str">
            <v>Chinese Taipei</v>
          </cell>
          <cell r="B45">
            <v>2.6</v>
          </cell>
          <cell r="C45">
            <v>5</v>
          </cell>
          <cell r="D45">
            <v>8.54</v>
          </cell>
          <cell r="E45">
            <v>8.54</v>
          </cell>
          <cell r="F45">
            <v>8.54</v>
          </cell>
          <cell r="G45">
            <v>23.94</v>
          </cell>
          <cell r="H45">
            <v>101.99</v>
          </cell>
          <cell r="I45">
            <v>185.99</v>
          </cell>
          <cell r="J45">
            <v>250.39</v>
          </cell>
          <cell r="K45">
            <v>374.29</v>
          </cell>
          <cell r="L45">
            <v>475.89</v>
          </cell>
          <cell r="M45">
            <v>522.69</v>
          </cell>
          <cell r="N45">
            <v>570.99</v>
          </cell>
          <cell r="O45">
            <v>614.19</v>
          </cell>
          <cell r="P45">
            <v>637.19</v>
          </cell>
          <cell r="Q45">
            <v>646.69</v>
          </cell>
          <cell r="R45">
            <v>682.09</v>
          </cell>
          <cell r="S45">
            <v>684.39</v>
          </cell>
          <cell r="T45">
            <v>705.151</v>
          </cell>
          <cell r="U45">
            <v>717.159</v>
          </cell>
          <cell r="V45">
            <v>809.115</v>
          </cell>
          <cell r="W45">
            <v>824.968</v>
          </cell>
          <cell r="X45">
            <v>836.249</v>
          </cell>
          <cell r="Y45">
            <v>914.183</v>
          </cell>
          <cell r="Z45">
            <v>927.404</v>
          </cell>
        </row>
        <row r="46">
          <cell r="A46" t="str">
            <v>Colombia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20</v>
          </cell>
          <cell r="G46">
            <v>10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</v>
          </cell>
          <cell r="M46">
            <v>18</v>
          </cell>
          <cell r="N46">
            <v>18</v>
          </cell>
          <cell r="O46">
            <v>18</v>
          </cell>
          <cell r="P46">
            <v>18</v>
          </cell>
          <cell r="Q46">
            <v>18</v>
          </cell>
          <cell r="R46">
            <v>18</v>
          </cell>
          <cell r="S46">
            <v>18</v>
          </cell>
          <cell r="T46">
            <v>18</v>
          </cell>
          <cell r="U46">
            <v>18.42</v>
          </cell>
          <cell r="V46">
            <v>18.42</v>
          </cell>
          <cell r="W46">
            <v>18.42</v>
          </cell>
          <cell r="X46">
            <v>33.8</v>
          </cell>
          <cell r="Y46">
            <v>33.8</v>
          </cell>
          <cell r="Z46">
            <v>33.8</v>
          </cell>
        </row>
        <row r="47">
          <cell r="A47" t="str">
            <v>Comoros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>Congo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Cook Islands</v>
          </cell>
          <cell r="B49">
            <v>0</v>
          </cell>
          <cell r="C49">
            <v>0</v>
          </cell>
          <cell r="D49">
            <v>0</v>
          </cell>
          <cell r="E49">
            <v>0.04</v>
          </cell>
          <cell r="F49">
            <v>0.04</v>
          </cell>
          <cell r="G49">
            <v>0.04</v>
          </cell>
          <cell r="H49">
            <v>0.04</v>
          </cell>
          <cell r="I49">
            <v>0.04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>Costa Rica</v>
          </cell>
          <cell r="B50">
            <v>42.45</v>
          </cell>
          <cell r="C50">
            <v>62.25</v>
          </cell>
          <cell r="D50">
            <v>62.25</v>
          </cell>
          <cell r="E50">
            <v>68.55</v>
          </cell>
          <cell r="F50">
            <v>68.55</v>
          </cell>
          <cell r="G50">
            <v>68.55</v>
          </cell>
          <cell r="H50">
            <v>68.55</v>
          </cell>
          <cell r="I50">
            <v>69.92</v>
          </cell>
          <cell r="J50">
            <v>69.92</v>
          </cell>
          <cell r="K50">
            <v>119.625</v>
          </cell>
          <cell r="L50">
            <v>119.625</v>
          </cell>
          <cell r="M50">
            <v>132.785</v>
          </cell>
          <cell r="N50">
            <v>148.085</v>
          </cell>
          <cell r="O50">
            <v>148.085</v>
          </cell>
          <cell r="P50">
            <v>196.465</v>
          </cell>
          <cell r="Q50">
            <v>278.145</v>
          </cell>
          <cell r="R50">
            <v>319.145</v>
          </cell>
          <cell r="S50">
            <v>377.825</v>
          </cell>
          <cell r="T50">
            <v>407.775</v>
          </cell>
          <cell r="U50">
            <v>410.92</v>
          </cell>
          <cell r="V50">
            <v>393.52</v>
          </cell>
          <cell r="W50">
            <v>390.22</v>
          </cell>
          <cell r="X50">
            <v>390.22</v>
          </cell>
          <cell r="Y50">
            <v>407.62</v>
          </cell>
          <cell r="Z50">
            <v>402.335</v>
          </cell>
        </row>
        <row r="51">
          <cell r="A51" t="str">
            <v>Côte d'Ivoire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Croatia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6</v>
          </cell>
          <cell r="G52">
            <v>6</v>
          </cell>
          <cell r="H52">
            <v>17</v>
          </cell>
          <cell r="I52">
            <v>17</v>
          </cell>
          <cell r="J52">
            <v>17</v>
          </cell>
          <cell r="K52">
            <v>70</v>
          </cell>
          <cell r="L52">
            <v>79</v>
          </cell>
          <cell r="M52">
            <v>130</v>
          </cell>
          <cell r="N52">
            <v>180</v>
          </cell>
          <cell r="O52">
            <v>254</v>
          </cell>
          <cell r="P52">
            <v>339</v>
          </cell>
          <cell r="Q52">
            <v>418</v>
          </cell>
          <cell r="R52">
            <v>483</v>
          </cell>
          <cell r="S52">
            <v>576.1</v>
          </cell>
          <cell r="T52">
            <v>586.3</v>
          </cell>
          <cell r="U52">
            <v>646.3</v>
          </cell>
          <cell r="V52">
            <v>801.3</v>
          </cell>
          <cell r="W52">
            <v>986.9</v>
          </cell>
          <cell r="X52">
            <v>986.9</v>
          </cell>
          <cell r="Y52">
            <v>1160.2</v>
          </cell>
          <cell r="Z52">
            <v>1191.2</v>
          </cell>
        </row>
        <row r="53">
          <cell r="A53" t="str">
            <v>Cuba</v>
          </cell>
          <cell r="B53">
            <v>0.5</v>
          </cell>
          <cell r="C53">
            <v>0.5</v>
          </cell>
          <cell r="D53">
            <v>0.5</v>
          </cell>
          <cell r="E53">
            <v>0.5</v>
          </cell>
          <cell r="F53">
            <v>0.5</v>
          </cell>
          <cell r="G53">
            <v>4.3</v>
          </cell>
          <cell r="H53">
            <v>4.3</v>
          </cell>
          <cell r="I53">
            <v>5.95</v>
          </cell>
          <cell r="J53">
            <v>11.05</v>
          </cell>
          <cell r="K53">
            <v>11.05</v>
          </cell>
          <cell r="L53">
            <v>15.55</v>
          </cell>
          <cell r="M53">
            <v>15.55</v>
          </cell>
          <cell r="N53">
            <v>15.55</v>
          </cell>
          <cell r="O53">
            <v>15.55</v>
          </cell>
          <cell r="P53">
            <v>15.55</v>
          </cell>
          <cell r="Q53">
            <v>15.55</v>
          </cell>
          <cell r="R53">
            <v>15.55</v>
          </cell>
          <cell r="S53">
            <v>15.55</v>
          </cell>
          <cell r="T53">
            <v>15.55</v>
          </cell>
          <cell r="U53">
            <v>16</v>
          </cell>
          <cell r="V53">
            <v>16</v>
          </cell>
          <cell r="W53">
            <v>16</v>
          </cell>
          <cell r="X53">
            <v>16</v>
          </cell>
          <cell r="Y53">
            <v>16</v>
          </cell>
          <cell r="Z53">
            <v>16.45</v>
          </cell>
        </row>
        <row r="54">
          <cell r="A54" t="str">
            <v>Curacao</v>
          </cell>
          <cell r="B54">
            <v>12</v>
          </cell>
          <cell r="C54">
            <v>12</v>
          </cell>
          <cell r="D54">
            <v>12</v>
          </cell>
          <cell r="E54">
            <v>12</v>
          </cell>
          <cell r="F54">
            <v>12</v>
          </cell>
          <cell r="G54">
            <v>12</v>
          </cell>
          <cell r="H54">
            <v>12</v>
          </cell>
          <cell r="I54">
            <v>12</v>
          </cell>
          <cell r="J54">
            <v>12</v>
          </cell>
          <cell r="K54">
            <v>12</v>
          </cell>
          <cell r="L54">
            <v>12</v>
          </cell>
          <cell r="M54">
            <v>12</v>
          </cell>
          <cell r="N54">
            <v>30</v>
          </cell>
          <cell r="O54">
            <v>30</v>
          </cell>
          <cell r="P54">
            <v>30</v>
          </cell>
          <cell r="Q54">
            <v>30</v>
          </cell>
          <cell r="R54">
            <v>30</v>
          </cell>
          <cell r="S54">
            <v>47.25</v>
          </cell>
          <cell r="T54">
            <v>47.25</v>
          </cell>
          <cell r="U54">
            <v>47.25</v>
          </cell>
          <cell r="V54">
            <v>47.25</v>
          </cell>
          <cell r="W54">
            <v>47.25</v>
          </cell>
          <cell r="X54">
            <v>47.25</v>
          </cell>
          <cell r="Y54">
            <v>47.25</v>
          </cell>
          <cell r="Z54">
            <v>69.75</v>
          </cell>
        </row>
        <row r="55">
          <cell r="A55" t="str">
            <v>Cyprus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0.225</v>
          </cell>
          <cell r="G55">
            <v>0.225</v>
          </cell>
          <cell r="H55">
            <v>0.225</v>
          </cell>
          <cell r="I55">
            <v>0.225</v>
          </cell>
          <cell r="J55">
            <v>0.225</v>
          </cell>
          <cell r="K55">
            <v>0.225</v>
          </cell>
          <cell r="L55">
            <v>82.225</v>
          </cell>
          <cell r="M55">
            <v>134.225</v>
          </cell>
          <cell r="N55">
            <v>147.225</v>
          </cell>
          <cell r="O55">
            <v>147.225</v>
          </cell>
          <cell r="P55">
            <v>147.225</v>
          </cell>
          <cell r="Q55">
            <v>157.725</v>
          </cell>
          <cell r="R55">
            <v>157.725</v>
          </cell>
          <cell r="S55">
            <v>157.725</v>
          </cell>
          <cell r="T55">
            <v>157.725</v>
          </cell>
          <cell r="U55">
            <v>157.725</v>
          </cell>
          <cell r="V55">
            <v>157.725</v>
          </cell>
          <cell r="W55">
            <v>157.5</v>
          </cell>
          <cell r="X55">
            <v>157.5</v>
          </cell>
          <cell r="Y55">
            <v>157.5</v>
          </cell>
          <cell r="Z55">
            <v>157.5</v>
          </cell>
        </row>
        <row r="56">
          <cell r="A56" t="str">
            <v>Czechia</v>
          </cell>
          <cell r="B56">
            <v>2</v>
          </cell>
          <cell r="C56">
            <v>0</v>
          </cell>
          <cell r="D56">
            <v>6.4</v>
          </cell>
          <cell r="E56">
            <v>10.6</v>
          </cell>
          <cell r="F56">
            <v>16.5</v>
          </cell>
          <cell r="G56">
            <v>22</v>
          </cell>
          <cell r="H56">
            <v>43.5</v>
          </cell>
          <cell r="I56">
            <v>113.8</v>
          </cell>
          <cell r="J56">
            <v>150</v>
          </cell>
          <cell r="K56">
            <v>193</v>
          </cell>
          <cell r="L56">
            <v>213</v>
          </cell>
          <cell r="M56">
            <v>213</v>
          </cell>
          <cell r="N56">
            <v>258</v>
          </cell>
          <cell r="O56">
            <v>262</v>
          </cell>
          <cell r="P56">
            <v>278</v>
          </cell>
          <cell r="Q56">
            <v>281</v>
          </cell>
          <cell r="R56">
            <v>282</v>
          </cell>
          <cell r="S56">
            <v>308.205</v>
          </cell>
          <cell r="T56">
            <v>316.2</v>
          </cell>
          <cell r="U56">
            <v>339.414</v>
          </cell>
          <cell r="V56">
            <v>339.424</v>
          </cell>
          <cell r="W56">
            <v>339.414</v>
          </cell>
          <cell r="X56">
            <v>339.095</v>
          </cell>
          <cell r="Y56">
            <v>342.5</v>
          </cell>
          <cell r="Z56">
            <v>355.8</v>
          </cell>
        </row>
        <row r="57">
          <cell r="A57" t="str">
            <v>North Korea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0.22</v>
          </cell>
          <cell r="K57">
            <v>0.23</v>
          </cell>
          <cell r="L57">
            <v>0.24</v>
          </cell>
          <cell r="M57">
            <v>0.28</v>
          </cell>
          <cell r="N57">
            <v>0.54</v>
          </cell>
          <cell r="O57">
            <v>0.55</v>
          </cell>
          <cell r="P57">
            <v>0.75</v>
          </cell>
          <cell r="Q57">
            <v>0.86</v>
          </cell>
          <cell r="R57">
            <v>0.97</v>
          </cell>
          <cell r="S57">
            <v>1.33</v>
          </cell>
          <cell r="T57">
            <v>1.33</v>
          </cell>
          <cell r="U57">
            <v>1.33</v>
          </cell>
          <cell r="V57">
            <v>1.6</v>
          </cell>
          <cell r="W57">
            <v>1.6</v>
          </cell>
          <cell r="X57">
            <v>1.6</v>
          </cell>
          <cell r="Y57">
            <v>1.6</v>
          </cell>
          <cell r="Z57">
            <v>1.6</v>
          </cell>
        </row>
        <row r="58">
          <cell r="A58" t="str">
            <v>Democratic Republic of the Congo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Denmark</v>
          </cell>
          <cell r="B59">
            <v>2340.065</v>
          </cell>
          <cell r="C59">
            <v>2447.203</v>
          </cell>
          <cell r="D59">
            <v>2680.581</v>
          </cell>
          <cell r="E59">
            <v>2696.566</v>
          </cell>
          <cell r="F59">
            <v>2700.362</v>
          </cell>
          <cell r="G59">
            <v>2704.486</v>
          </cell>
          <cell r="H59">
            <v>2712.346</v>
          </cell>
          <cell r="I59">
            <v>2700.864</v>
          </cell>
          <cell r="J59">
            <v>2739.52</v>
          </cell>
          <cell r="K59">
            <v>2821.237</v>
          </cell>
          <cell r="L59">
            <v>2933.979</v>
          </cell>
          <cell r="M59">
            <v>3080.531</v>
          </cell>
          <cell r="N59">
            <v>3240.091</v>
          </cell>
          <cell r="O59">
            <v>3547.873</v>
          </cell>
          <cell r="P59">
            <v>3615.353</v>
          </cell>
          <cell r="Q59">
            <v>3805.916</v>
          </cell>
          <cell r="R59">
            <v>3974.092</v>
          </cell>
          <cell r="S59">
            <v>4225.149</v>
          </cell>
          <cell r="T59">
            <v>4421.86</v>
          </cell>
          <cell r="U59">
            <v>4409.743</v>
          </cell>
          <cell r="V59">
            <v>4557.637</v>
          </cell>
          <cell r="W59">
            <v>4698.248</v>
          </cell>
          <cell r="X59">
            <v>4778.118</v>
          </cell>
          <cell r="Y59">
            <v>4807.906</v>
          </cell>
          <cell r="Z59">
            <v>4807.906</v>
          </cell>
        </row>
        <row r="60">
          <cell r="A60" t="str">
            <v>Djibouti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20</v>
          </cell>
          <cell r="X60">
            <v>20</v>
          </cell>
          <cell r="Y60">
            <v>80</v>
          </cell>
          <cell r="Z60">
            <v>80</v>
          </cell>
        </row>
        <row r="61">
          <cell r="A61" t="str">
            <v>Dominica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0.226</v>
          </cell>
          <cell r="K61">
            <v>0.226</v>
          </cell>
          <cell r="L61">
            <v>0.231</v>
          </cell>
          <cell r="M61">
            <v>0.231</v>
          </cell>
          <cell r="N61">
            <v>0.231</v>
          </cell>
          <cell r="O61">
            <v>0.231</v>
          </cell>
          <cell r="P61">
            <v>0.231</v>
          </cell>
          <cell r="Q61">
            <v>0.231</v>
          </cell>
          <cell r="R61">
            <v>0.231</v>
          </cell>
          <cell r="S61">
            <v>0.231</v>
          </cell>
          <cell r="T61">
            <v>0.231</v>
          </cell>
          <cell r="U61">
            <v>0.231</v>
          </cell>
          <cell r="V61">
            <v>0.231</v>
          </cell>
          <cell r="W61">
            <v>0.231</v>
          </cell>
          <cell r="X61">
            <v>0.231</v>
          </cell>
          <cell r="Y61">
            <v>0.231</v>
          </cell>
          <cell r="Z61">
            <v>0.231</v>
          </cell>
        </row>
        <row r="62">
          <cell r="A62" t="str">
            <v>Dominican Republic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33.5</v>
          </cell>
          <cell r="N62">
            <v>87.3</v>
          </cell>
          <cell r="O62">
            <v>85.5</v>
          </cell>
          <cell r="P62">
            <v>79.5</v>
          </cell>
          <cell r="Q62">
            <v>85.5</v>
          </cell>
          <cell r="R62">
            <v>135.3</v>
          </cell>
          <cell r="S62">
            <v>135</v>
          </cell>
          <cell r="T62">
            <v>183.3</v>
          </cell>
          <cell r="U62">
            <v>370.3</v>
          </cell>
          <cell r="V62">
            <v>370.3</v>
          </cell>
          <cell r="W62">
            <v>370.3</v>
          </cell>
          <cell r="X62">
            <v>417.1</v>
          </cell>
          <cell r="Y62">
            <v>417.1</v>
          </cell>
          <cell r="Z62">
            <v>432.7</v>
          </cell>
        </row>
        <row r="63">
          <cell r="A63" t="str">
            <v>Ecuador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2.4</v>
          </cell>
          <cell r="J63">
            <v>2.4</v>
          </cell>
          <cell r="K63">
            <v>2.4</v>
          </cell>
          <cell r="L63">
            <v>2.4</v>
          </cell>
          <cell r="M63">
            <v>2.4</v>
          </cell>
          <cell r="N63">
            <v>2.4</v>
          </cell>
          <cell r="O63">
            <v>18.9</v>
          </cell>
          <cell r="P63">
            <v>21.15</v>
          </cell>
          <cell r="Q63">
            <v>21.15</v>
          </cell>
          <cell r="R63">
            <v>21.15</v>
          </cell>
          <cell r="S63">
            <v>21.15</v>
          </cell>
          <cell r="T63">
            <v>21.15</v>
          </cell>
          <cell r="U63">
            <v>21.15</v>
          </cell>
          <cell r="V63">
            <v>21.15</v>
          </cell>
          <cell r="W63">
            <v>21.15</v>
          </cell>
          <cell r="X63">
            <v>21.15</v>
          </cell>
          <cell r="Y63">
            <v>71.13</v>
          </cell>
          <cell r="Z63">
            <v>71.13</v>
          </cell>
        </row>
        <row r="64">
          <cell r="A64" t="str">
            <v>Egypt</v>
          </cell>
          <cell r="B64">
            <v>74</v>
          </cell>
          <cell r="C64">
            <v>74</v>
          </cell>
          <cell r="D64">
            <v>74</v>
          </cell>
          <cell r="E64">
            <v>74</v>
          </cell>
          <cell r="F64">
            <v>150</v>
          </cell>
          <cell r="G64">
            <v>150</v>
          </cell>
          <cell r="H64">
            <v>235</v>
          </cell>
          <cell r="I64">
            <v>315</v>
          </cell>
          <cell r="J64">
            <v>395</v>
          </cell>
          <cell r="K64">
            <v>440</v>
          </cell>
          <cell r="L64">
            <v>555</v>
          </cell>
          <cell r="M64">
            <v>555</v>
          </cell>
          <cell r="N64">
            <v>555</v>
          </cell>
          <cell r="O64">
            <v>555</v>
          </cell>
          <cell r="P64">
            <v>555</v>
          </cell>
          <cell r="Q64">
            <v>755</v>
          </cell>
          <cell r="R64">
            <v>755</v>
          </cell>
          <cell r="S64">
            <v>755</v>
          </cell>
          <cell r="T64">
            <v>1130</v>
          </cell>
          <cell r="U64">
            <v>1132</v>
          </cell>
          <cell r="V64">
            <v>1380</v>
          </cell>
          <cell r="W64">
            <v>1640</v>
          </cell>
          <cell r="X64">
            <v>1642.5</v>
          </cell>
          <cell r="Y64">
            <v>1890</v>
          </cell>
          <cell r="Z64">
            <v>2199</v>
          </cell>
        </row>
        <row r="65">
          <cell r="A65" t="str">
            <v>El Salvador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36</v>
          </cell>
          <cell r="W65">
            <v>54</v>
          </cell>
          <cell r="X65">
            <v>54</v>
          </cell>
          <cell r="Y65">
            <v>54</v>
          </cell>
          <cell r="Z65">
            <v>54</v>
          </cell>
        </row>
        <row r="66">
          <cell r="A66" t="str">
            <v>Equatorial Guinea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</row>
        <row r="67">
          <cell r="A67" t="str">
            <v>Eritrea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0.825</v>
          </cell>
          <cell r="J67">
            <v>0.825</v>
          </cell>
          <cell r="K67">
            <v>0.825</v>
          </cell>
          <cell r="L67">
            <v>0.825</v>
          </cell>
          <cell r="M67">
            <v>0.825</v>
          </cell>
          <cell r="N67">
            <v>0.825</v>
          </cell>
          <cell r="O67">
            <v>0.825</v>
          </cell>
          <cell r="P67">
            <v>0.825</v>
          </cell>
          <cell r="Q67">
            <v>0.825</v>
          </cell>
          <cell r="R67">
            <v>0.825</v>
          </cell>
          <cell r="S67">
            <v>0.825</v>
          </cell>
          <cell r="T67">
            <v>0.825</v>
          </cell>
          <cell r="U67">
            <v>0.825</v>
          </cell>
          <cell r="V67">
            <v>0.825</v>
          </cell>
          <cell r="W67">
            <v>0.825</v>
          </cell>
          <cell r="X67">
            <v>0.825</v>
          </cell>
          <cell r="Y67">
            <v>0.825</v>
          </cell>
          <cell r="Z67">
            <v>0.825</v>
          </cell>
        </row>
        <row r="68">
          <cell r="A68" t="str">
            <v>Estonia</v>
          </cell>
          <cell r="B68">
            <v>0</v>
          </cell>
          <cell r="C68">
            <v>0</v>
          </cell>
          <cell r="D68">
            <v>1</v>
          </cell>
          <cell r="E68">
            <v>3</v>
          </cell>
          <cell r="F68">
            <v>7</v>
          </cell>
          <cell r="G68">
            <v>31</v>
          </cell>
          <cell r="H68">
            <v>31</v>
          </cell>
          <cell r="I68">
            <v>50</v>
          </cell>
          <cell r="J68">
            <v>77</v>
          </cell>
          <cell r="K68">
            <v>104</v>
          </cell>
          <cell r="L68">
            <v>108</v>
          </cell>
          <cell r="M68">
            <v>180</v>
          </cell>
          <cell r="N68">
            <v>266</v>
          </cell>
          <cell r="O68">
            <v>248</v>
          </cell>
          <cell r="P68">
            <v>275</v>
          </cell>
          <cell r="Q68">
            <v>300</v>
          </cell>
          <cell r="R68">
            <v>310</v>
          </cell>
          <cell r="S68">
            <v>311.8</v>
          </cell>
          <cell r="T68">
            <v>310</v>
          </cell>
          <cell r="U68">
            <v>316</v>
          </cell>
          <cell r="V68">
            <v>317</v>
          </cell>
          <cell r="W68">
            <v>316</v>
          </cell>
          <cell r="X68">
            <v>316</v>
          </cell>
          <cell r="Y68">
            <v>337</v>
          </cell>
          <cell r="Z68">
            <v>572</v>
          </cell>
        </row>
        <row r="69">
          <cell r="A69" t="str">
            <v>Eswatini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Ethiopia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81</v>
          </cell>
          <cell r="N70">
            <v>81</v>
          </cell>
          <cell r="O70">
            <v>171</v>
          </cell>
          <cell r="P70">
            <v>171</v>
          </cell>
          <cell r="Q70">
            <v>324</v>
          </cell>
          <cell r="R70">
            <v>324.006</v>
          </cell>
          <cell r="S70">
            <v>324.006</v>
          </cell>
          <cell r="T70">
            <v>324.006</v>
          </cell>
          <cell r="U70">
            <v>324.006</v>
          </cell>
          <cell r="V70">
            <v>324.006</v>
          </cell>
          <cell r="W70">
            <v>324.006</v>
          </cell>
          <cell r="X70">
            <v>404.006</v>
          </cell>
          <cell r="Y70">
            <v>324.006</v>
          </cell>
          <cell r="Z70">
            <v>324.006</v>
          </cell>
        </row>
        <row r="71">
          <cell r="A71" t="str">
            <v>Falkland Islands</v>
          </cell>
          <cell r="B71">
            <v>0.26</v>
          </cell>
          <cell r="C71">
            <v>0.26</v>
          </cell>
          <cell r="D71">
            <v>0.26</v>
          </cell>
          <cell r="E71">
            <v>0.26</v>
          </cell>
          <cell r="F71">
            <v>0.26</v>
          </cell>
          <cell r="G71">
            <v>0.26</v>
          </cell>
          <cell r="H71">
            <v>0.26</v>
          </cell>
          <cell r="I71">
            <v>1.25</v>
          </cell>
          <cell r="J71">
            <v>1.33</v>
          </cell>
          <cell r="K71">
            <v>1.33</v>
          </cell>
          <cell r="L71">
            <v>2.32</v>
          </cell>
          <cell r="M71">
            <v>2.32</v>
          </cell>
          <cell r="N71">
            <v>2.32</v>
          </cell>
          <cell r="O71">
            <v>2.32</v>
          </cell>
          <cell r="P71">
            <v>3.31</v>
          </cell>
          <cell r="Q71">
            <v>3.31</v>
          </cell>
          <cell r="R71">
            <v>3.31</v>
          </cell>
          <cell r="S71">
            <v>3.31</v>
          </cell>
          <cell r="T71">
            <v>3.31</v>
          </cell>
          <cell r="U71">
            <v>3.31</v>
          </cell>
          <cell r="V71">
            <v>3.31</v>
          </cell>
          <cell r="W71">
            <v>3.31</v>
          </cell>
          <cell r="X71">
            <v>3.31</v>
          </cell>
          <cell r="Y71">
            <v>3.31</v>
          </cell>
          <cell r="Z71">
            <v>3.31</v>
          </cell>
        </row>
        <row r="72">
          <cell r="A72" t="str">
            <v>Faroe Islands</v>
          </cell>
          <cell r="B72">
            <v>0.15</v>
          </cell>
          <cell r="C72">
            <v>0.15</v>
          </cell>
          <cell r="D72">
            <v>0.15</v>
          </cell>
          <cell r="E72">
            <v>2.13</v>
          </cell>
          <cell r="F72">
            <v>2.13</v>
          </cell>
          <cell r="G72">
            <v>4.11</v>
          </cell>
          <cell r="H72">
            <v>4.11</v>
          </cell>
          <cell r="I72">
            <v>4.11</v>
          </cell>
          <cell r="J72">
            <v>4.11</v>
          </cell>
          <cell r="K72">
            <v>4.11</v>
          </cell>
          <cell r="L72">
            <v>4.11</v>
          </cell>
          <cell r="M72">
            <v>4.11</v>
          </cell>
          <cell r="N72">
            <v>8.61</v>
          </cell>
          <cell r="O72">
            <v>8.61</v>
          </cell>
          <cell r="P72">
            <v>20.31</v>
          </cell>
          <cell r="Q72">
            <v>20.31</v>
          </cell>
          <cell r="R72">
            <v>20.31</v>
          </cell>
          <cell r="S72">
            <v>20.31</v>
          </cell>
          <cell r="T72">
            <v>16.35</v>
          </cell>
          <cell r="U72">
            <v>12.75</v>
          </cell>
          <cell r="V72">
            <v>19.05</v>
          </cell>
          <cell r="W72">
            <v>22.5</v>
          </cell>
          <cell r="X72">
            <v>47.7</v>
          </cell>
          <cell r="Y72">
            <v>65.7</v>
          </cell>
          <cell r="Z72">
            <v>67.68</v>
          </cell>
        </row>
        <row r="73">
          <cell r="A73" t="str">
            <v>Fiji</v>
          </cell>
          <cell r="B73">
            <v>0.06</v>
          </cell>
          <cell r="C73">
            <v>0.06</v>
          </cell>
          <cell r="D73">
            <v>0.06</v>
          </cell>
          <cell r="E73">
            <v>0.06</v>
          </cell>
          <cell r="F73">
            <v>0</v>
          </cell>
          <cell r="G73">
            <v>0</v>
          </cell>
          <cell r="H73">
            <v>0</v>
          </cell>
          <cell r="I73">
            <v>10.175</v>
          </cell>
          <cell r="J73">
            <v>10.175</v>
          </cell>
          <cell r="K73">
            <v>10.175</v>
          </cell>
          <cell r="L73">
            <v>10.175</v>
          </cell>
          <cell r="M73">
            <v>10.175</v>
          </cell>
          <cell r="N73">
            <v>10.175</v>
          </cell>
          <cell r="O73">
            <v>10.175</v>
          </cell>
          <cell r="P73">
            <v>10.175</v>
          </cell>
          <cell r="Q73">
            <v>10.175</v>
          </cell>
          <cell r="R73">
            <v>10.175</v>
          </cell>
          <cell r="S73">
            <v>10.175</v>
          </cell>
          <cell r="T73">
            <v>10.175</v>
          </cell>
          <cell r="U73">
            <v>10.175</v>
          </cell>
          <cell r="V73">
            <v>10.175</v>
          </cell>
          <cell r="W73">
            <v>10.175</v>
          </cell>
          <cell r="X73">
            <v>10.175</v>
          </cell>
          <cell r="Y73">
            <v>10.175</v>
          </cell>
          <cell r="Z73">
            <v>10.175</v>
          </cell>
        </row>
        <row r="74">
          <cell r="A74" t="str">
            <v>Finland</v>
          </cell>
          <cell r="B74">
            <v>38</v>
          </cell>
          <cell r="C74">
            <v>39</v>
          </cell>
          <cell r="D74">
            <v>43</v>
          </cell>
          <cell r="E74">
            <v>52</v>
          </cell>
          <cell r="F74">
            <v>82</v>
          </cell>
          <cell r="G74">
            <v>82</v>
          </cell>
          <cell r="H74">
            <v>86</v>
          </cell>
          <cell r="I74">
            <v>110</v>
          </cell>
          <cell r="J74">
            <v>119</v>
          </cell>
          <cell r="K74">
            <v>123</v>
          </cell>
          <cell r="L74">
            <v>170.7</v>
          </cell>
          <cell r="M74">
            <v>172.7</v>
          </cell>
          <cell r="N74">
            <v>230.7</v>
          </cell>
          <cell r="O74">
            <v>420.7</v>
          </cell>
          <cell r="P74">
            <v>600.7</v>
          </cell>
          <cell r="Q74">
            <v>973</v>
          </cell>
          <cell r="R74">
            <v>1533</v>
          </cell>
          <cell r="S74">
            <v>2012</v>
          </cell>
          <cell r="T74">
            <v>2009</v>
          </cell>
          <cell r="U74">
            <v>2252</v>
          </cell>
          <cell r="V74">
            <v>2554</v>
          </cell>
          <cell r="W74">
            <v>3225</v>
          </cell>
          <cell r="X74">
            <v>5645</v>
          </cell>
          <cell r="Y74">
            <v>6914</v>
          </cell>
          <cell r="Z74">
            <v>8328</v>
          </cell>
        </row>
        <row r="75">
          <cell r="A75" t="str">
            <v>France</v>
          </cell>
          <cell r="B75">
            <v>38</v>
          </cell>
          <cell r="C75">
            <v>66</v>
          </cell>
          <cell r="D75">
            <v>138</v>
          </cell>
          <cell r="E75">
            <v>218</v>
          </cell>
          <cell r="F75">
            <v>358</v>
          </cell>
          <cell r="G75">
            <v>690</v>
          </cell>
          <cell r="H75">
            <v>1412</v>
          </cell>
          <cell r="I75">
            <v>2223</v>
          </cell>
          <cell r="J75">
            <v>3403</v>
          </cell>
          <cell r="K75">
            <v>4582</v>
          </cell>
          <cell r="L75">
            <v>5912</v>
          </cell>
          <cell r="M75">
            <v>6747.216</v>
          </cell>
          <cell r="N75">
            <v>7596.696</v>
          </cell>
          <cell r="O75">
            <v>8149.331</v>
          </cell>
          <cell r="P75">
            <v>9190.595</v>
          </cell>
          <cell r="Q75">
            <v>10287.347</v>
          </cell>
          <cell r="R75">
            <v>11555.762</v>
          </cell>
          <cell r="S75">
            <v>13488.552</v>
          </cell>
          <cell r="T75">
            <v>14887.343</v>
          </cell>
          <cell r="U75">
            <v>16412.552</v>
          </cell>
          <cell r="V75">
            <v>17520.973</v>
          </cell>
          <cell r="W75">
            <v>18536.821</v>
          </cell>
          <cell r="X75">
            <v>20334.375</v>
          </cell>
          <cell r="Y75">
            <v>21645.114</v>
          </cell>
          <cell r="Z75">
            <v>23105.114</v>
          </cell>
        </row>
        <row r="76">
          <cell r="A76" t="str">
            <v>French Guiana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French Polynesia</v>
          </cell>
          <cell r="B77">
            <v>0.12</v>
          </cell>
          <cell r="C77">
            <v>0.12</v>
          </cell>
          <cell r="D77">
            <v>0.12</v>
          </cell>
          <cell r="E77">
            <v>0.12</v>
          </cell>
          <cell r="F77">
            <v>0.135</v>
          </cell>
          <cell r="G77">
            <v>0.135</v>
          </cell>
          <cell r="H77">
            <v>0.135</v>
          </cell>
          <cell r="I77">
            <v>0.158</v>
          </cell>
          <cell r="J77">
            <v>0.368</v>
          </cell>
          <cell r="K77">
            <v>0.368</v>
          </cell>
          <cell r="L77">
            <v>0.248</v>
          </cell>
          <cell r="M77">
            <v>0.248</v>
          </cell>
          <cell r="N77">
            <v>0.248</v>
          </cell>
          <cell r="O77">
            <v>0.248</v>
          </cell>
          <cell r="P77">
            <v>0.248</v>
          </cell>
          <cell r="Q77">
            <v>0.248</v>
          </cell>
          <cell r="R77">
            <v>0.248</v>
          </cell>
          <cell r="S77">
            <v>0.248</v>
          </cell>
          <cell r="T77">
            <v>0.248</v>
          </cell>
          <cell r="U77">
            <v>0.248</v>
          </cell>
          <cell r="V77">
            <v>0.248</v>
          </cell>
          <cell r="W77">
            <v>0.248</v>
          </cell>
          <cell r="X77">
            <v>0.248</v>
          </cell>
          <cell r="Y77">
            <v>0.248</v>
          </cell>
          <cell r="Z77">
            <v>0.248</v>
          </cell>
        </row>
        <row r="78">
          <cell r="A78" t="str">
            <v>Gabon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Gambia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0.15</v>
          </cell>
          <cell r="L79">
            <v>0.15</v>
          </cell>
          <cell r="M79">
            <v>0.15</v>
          </cell>
          <cell r="N79">
            <v>1.05</v>
          </cell>
          <cell r="O79">
            <v>1.05</v>
          </cell>
          <cell r="P79">
            <v>1.214</v>
          </cell>
          <cell r="Q79">
            <v>1.214</v>
          </cell>
          <cell r="R79">
            <v>1.214</v>
          </cell>
          <cell r="S79">
            <v>1.214</v>
          </cell>
          <cell r="T79">
            <v>1.214</v>
          </cell>
          <cell r="U79">
            <v>1.214</v>
          </cell>
          <cell r="V79">
            <v>1.214</v>
          </cell>
          <cell r="W79">
            <v>1.214</v>
          </cell>
          <cell r="X79">
            <v>1.214</v>
          </cell>
          <cell r="Y79">
            <v>1.214</v>
          </cell>
          <cell r="Z79">
            <v>1.214</v>
          </cell>
        </row>
        <row r="80">
          <cell r="A80" t="str">
            <v>Georgia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20</v>
          </cell>
          <cell r="S80">
            <v>20</v>
          </cell>
          <cell r="T80">
            <v>20</v>
          </cell>
          <cell r="U80">
            <v>21</v>
          </cell>
          <cell r="V80">
            <v>21</v>
          </cell>
          <cell r="W80">
            <v>21</v>
          </cell>
          <cell r="X80">
            <v>21.02</v>
          </cell>
          <cell r="Y80">
            <v>21.053</v>
          </cell>
          <cell r="Z80">
            <v>21.053</v>
          </cell>
        </row>
        <row r="81">
          <cell r="A81" t="str">
            <v>Germany</v>
          </cell>
          <cell r="B81">
            <v>6095</v>
          </cell>
          <cell r="C81">
            <v>8754</v>
          </cell>
          <cell r="D81">
            <v>12001</v>
          </cell>
          <cell r="E81">
            <v>14381</v>
          </cell>
          <cell r="F81">
            <v>16419</v>
          </cell>
          <cell r="G81">
            <v>18248</v>
          </cell>
          <cell r="H81">
            <v>20474</v>
          </cell>
          <cell r="I81">
            <v>22116</v>
          </cell>
          <cell r="J81">
            <v>22794</v>
          </cell>
          <cell r="K81">
            <v>25697</v>
          </cell>
          <cell r="L81">
            <v>26823</v>
          </cell>
          <cell r="M81">
            <v>28524</v>
          </cell>
          <cell r="N81">
            <v>30711</v>
          </cell>
          <cell r="O81">
            <v>32969</v>
          </cell>
          <cell r="P81">
            <v>37620</v>
          </cell>
          <cell r="Q81">
            <v>41297</v>
          </cell>
          <cell r="R81">
            <v>45283</v>
          </cell>
          <cell r="S81">
            <v>50174</v>
          </cell>
          <cell r="T81">
            <v>52328</v>
          </cell>
          <cell r="U81">
            <v>53187</v>
          </cell>
          <cell r="V81">
            <v>54414</v>
          </cell>
          <cell r="W81">
            <v>55904</v>
          </cell>
          <cell r="X81">
            <v>57986</v>
          </cell>
          <cell r="Y81">
            <v>61013</v>
          </cell>
          <cell r="Z81">
            <v>63608</v>
          </cell>
        </row>
        <row r="82">
          <cell r="A82" t="str">
            <v>Ghana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0.02</v>
          </cell>
          <cell r="R82">
            <v>0.02</v>
          </cell>
          <cell r="S82">
            <v>0.02</v>
          </cell>
          <cell r="T82">
            <v>0.02</v>
          </cell>
          <cell r="U82">
            <v>0.02</v>
          </cell>
          <cell r="V82">
            <v>0.02</v>
          </cell>
          <cell r="W82">
            <v>0.02</v>
          </cell>
          <cell r="X82">
            <v>0.02</v>
          </cell>
          <cell r="Y82">
            <v>0.02</v>
          </cell>
          <cell r="Z82">
            <v>0.02</v>
          </cell>
        </row>
        <row r="83">
          <cell r="A83" t="str">
            <v>Greece</v>
          </cell>
          <cell r="B83">
            <v>226</v>
          </cell>
          <cell r="C83">
            <v>270</v>
          </cell>
          <cell r="D83">
            <v>287</v>
          </cell>
          <cell r="E83">
            <v>371</v>
          </cell>
          <cell r="F83">
            <v>470</v>
          </cell>
          <cell r="G83">
            <v>491</v>
          </cell>
          <cell r="H83">
            <v>749</v>
          </cell>
          <cell r="I83">
            <v>846</v>
          </cell>
          <cell r="J83">
            <v>1022</v>
          </cell>
          <cell r="K83">
            <v>1171</v>
          </cell>
          <cell r="L83">
            <v>1298</v>
          </cell>
          <cell r="M83">
            <v>1640</v>
          </cell>
          <cell r="N83">
            <v>1753</v>
          </cell>
          <cell r="O83">
            <v>1809</v>
          </cell>
          <cell r="P83">
            <v>1978</v>
          </cell>
          <cell r="Q83">
            <v>2091</v>
          </cell>
          <cell r="R83">
            <v>2370</v>
          </cell>
          <cell r="S83">
            <v>2624</v>
          </cell>
          <cell r="T83">
            <v>2877.495</v>
          </cell>
          <cell r="U83">
            <v>3589</v>
          </cell>
          <cell r="V83">
            <v>4119.25</v>
          </cell>
          <cell r="W83">
            <v>4649.13</v>
          </cell>
          <cell r="X83">
            <v>4702.33</v>
          </cell>
          <cell r="Y83">
            <v>5231.703</v>
          </cell>
          <cell r="Z83">
            <v>5357.203</v>
          </cell>
        </row>
        <row r="84">
          <cell r="A84" t="str">
            <v>Greenland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0.05</v>
          </cell>
          <cell r="U84">
            <v>0.05</v>
          </cell>
          <cell r="V84">
            <v>0.05</v>
          </cell>
          <cell r="W84">
            <v>0.05</v>
          </cell>
          <cell r="X84">
            <v>0.11</v>
          </cell>
          <cell r="Y84">
            <v>0.56</v>
          </cell>
          <cell r="Z84">
            <v>0.56</v>
          </cell>
        </row>
        <row r="85">
          <cell r="A85" t="str">
            <v>Grenada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0.08</v>
          </cell>
          <cell r="K85">
            <v>0.08</v>
          </cell>
          <cell r="L85">
            <v>0.08</v>
          </cell>
          <cell r="M85">
            <v>0.08</v>
          </cell>
          <cell r="N85">
            <v>0.08</v>
          </cell>
          <cell r="O85">
            <v>0.08</v>
          </cell>
          <cell r="P85">
            <v>0.08</v>
          </cell>
          <cell r="Q85">
            <v>0.08</v>
          </cell>
          <cell r="R85">
            <v>0.08</v>
          </cell>
          <cell r="S85">
            <v>0.08</v>
          </cell>
          <cell r="T85">
            <v>0.08</v>
          </cell>
          <cell r="U85">
            <v>0.08</v>
          </cell>
          <cell r="V85">
            <v>0.08</v>
          </cell>
          <cell r="W85">
            <v>0.08</v>
          </cell>
          <cell r="X85">
            <v>0.08</v>
          </cell>
          <cell r="Y85">
            <v>0.08</v>
          </cell>
          <cell r="Z85">
            <v>0.08</v>
          </cell>
        </row>
        <row r="86">
          <cell r="A86" t="str">
            <v>Guadeloupe</v>
          </cell>
          <cell r="B86">
            <v>6.42</v>
          </cell>
          <cell r="C86">
            <v>9.72</v>
          </cell>
          <cell r="D86">
            <v>11.92</v>
          </cell>
          <cell r="E86">
            <v>17.86</v>
          </cell>
          <cell r="F86">
            <v>17.86</v>
          </cell>
          <cell r="G86">
            <v>17.86</v>
          </cell>
          <cell r="H86">
            <v>19.79</v>
          </cell>
          <cell r="I86">
            <v>22.815</v>
          </cell>
          <cell r="J86">
            <v>24.19</v>
          </cell>
          <cell r="K86">
            <v>24.19</v>
          </cell>
          <cell r="L86">
            <v>25.84</v>
          </cell>
          <cell r="M86">
            <v>25.84</v>
          </cell>
          <cell r="N86">
            <v>25.84</v>
          </cell>
          <cell r="O86">
            <v>25.84</v>
          </cell>
          <cell r="P86">
            <v>25.84</v>
          </cell>
          <cell r="Q86">
            <v>26.815</v>
          </cell>
          <cell r="R86">
            <v>27.335</v>
          </cell>
          <cell r="S86">
            <v>27.335</v>
          </cell>
          <cell r="T86">
            <v>43.335</v>
          </cell>
          <cell r="U86">
            <v>48.435</v>
          </cell>
          <cell r="V86">
            <v>42.105</v>
          </cell>
          <cell r="W86">
            <v>52.005</v>
          </cell>
          <cell r="X86">
            <v>56.025</v>
          </cell>
          <cell r="Y86">
            <v>56.025</v>
          </cell>
          <cell r="Z86">
            <v>57.025</v>
          </cell>
        </row>
        <row r="87">
          <cell r="A87" t="str">
            <v>Guam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0.275</v>
          </cell>
          <cell r="S87">
            <v>0.275</v>
          </cell>
          <cell r="T87">
            <v>0.275</v>
          </cell>
          <cell r="U87">
            <v>0.275</v>
          </cell>
          <cell r="V87">
            <v>0.275</v>
          </cell>
          <cell r="W87">
            <v>0.275</v>
          </cell>
          <cell r="X87">
            <v>0.275</v>
          </cell>
          <cell r="Y87">
            <v>0.275</v>
          </cell>
          <cell r="Z87">
            <v>0.275</v>
          </cell>
        </row>
        <row r="88">
          <cell r="A88" t="str">
            <v>Guatemala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75.9</v>
          </cell>
          <cell r="R88">
            <v>75.9</v>
          </cell>
          <cell r="S88">
            <v>75.9</v>
          </cell>
          <cell r="T88">
            <v>107.4</v>
          </cell>
          <cell r="U88">
            <v>107.4</v>
          </cell>
          <cell r="V88">
            <v>107.4</v>
          </cell>
          <cell r="W88">
            <v>107.4</v>
          </cell>
          <cell r="X88">
            <v>107.4</v>
          </cell>
          <cell r="Y88">
            <v>107.4</v>
          </cell>
          <cell r="Z88">
            <v>107.4</v>
          </cell>
        </row>
        <row r="89">
          <cell r="A89" t="str">
            <v>Guinea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Guinea-Bissau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</row>
        <row r="91">
          <cell r="A91" t="str">
            <v>Guyana</v>
          </cell>
          <cell r="B91">
            <v>0.01</v>
          </cell>
          <cell r="C91">
            <v>0.01</v>
          </cell>
          <cell r="D91">
            <v>0.01</v>
          </cell>
          <cell r="E91">
            <v>0.01</v>
          </cell>
          <cell r="F91">
            <v>0.01</v>
          </cell>
          <cell r="G91">
            <v>0.01</v>
          </cell>
          <cell r="H91">
            <v>0.01</v>
          </cell>
          <cell r="I91">
            <v>0.01</v>
          </cell>
          <cell r="J91">
            <v>0.01</v>
          </cell>
          <cell r="K91">
            <v>0.01</v>
          </cell>
          <cell r="L91">
            <v>0.01</v>
          </cell>
          <cell r="M91">
            <v>0.01</v>
          </cell>
          <cell r="N91">
            <v>0.01</v>
          </cell>
          <cell r="O91">
            <v>0.03</v>
          </cell>
          <cell r="P91">
            <v>0.04</v>
          </cell>
          <cell r="Q91">
            <v>0.04</v>
          </cell>
          <cell r="R91">
            <v>0.04</v>
          </cell>
          <cell r="S91">
            <v>0.04</v>
          </cell>
          <cell r="T91">
            <v>0.04</v>
          </cell>
          <cell r="U91">
            <v>0.04</v>
          </cell>
          <cell r="V91">
            <v>0.04</v>
          </cell>
          <cell r="W91">
            <v>0.04</v>
          </cell>
          <cell r="X91">
            <v>0.04</v>
          </cell>
          <cell r="Y91">
            <v>0.04</v>
          </cell>
          <cell r="Z91">
            <v>0.04</v>
          </cell>
        </row>
        <row r="92">
          <cell r="A92" t="str">
            <v>Haiti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0.024</v>
          </cell>
          <cell r="U92">
            <v>0.024</v>
          </cell>
          <cell r="V92">
            <v>0.024</v>
          </cell>
          <cell r="W92">
            <v>0.024</v>
          </cell>
          <cell r="X92">
            <v>0.024</v>
          </cell>
          <cell r="Y92">
            <v>0.024</v>
          </cell>
          <cell r="Z92">
            <v>0.024</v>
          </cell>
        </row>
        <row r="93">
          <cell r="A93" t="str">
            <v>Honduras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102</v>
          </cell>
          <cell r="N93">
            <v>102</v>
          </cell>
          <cell r="O93">
            <v>102</v>
          </cell>
          <cell r="P93">
            <v>152</v>
          </cell>
          <cell r="Q93">
            <v>155.9</v>
          </cell>
          <cell r="R93">
            <v>178.9</v>
          </cell>
          <cell r="S93">
            <v>228.9</v>
          </cell>
          <cell r="T93">
            <v>228.9</v>
          </cell>
          <cell r="U93">
            <v>238.9</v>
          </cell>
          <cell r="V93">
            <v>238.9</v>
          </cell>
          <cell r="W93">
            <v>238.9</v>
          </cell>
          <cell r="X93">
            <v>238.9</v>
          </cell>
          <cell r="Y93">
            <v>238.9</v>
          </cell>
          <cell r="Z93">
            <v>238.9</v>
          </cell>
        </row>
        <row r="94">
          <cell r="A94" t="str">
            <v>Hungary</v>
          </cell>
          <cell r="B94">
            <v>0</v>
          </cell>
          <cell r="C94">
            <v>1</v>
          </cell>
          <cell r="D94">
            <v>1</v>
          </cell>
          <cell r="E94">
            <v>3</v>
          </cell>
          <cell r="F94">
            <v>3</v>
          </cell>
          <cell r="G94">
            <v>17</v>
          </cell>
          <cell r="H94">
            <v>33</v>
          </cell>
          <cell r="I94">
            <v>61</v>
          </cell>
          <cell r="J94">
            <v>134</v>
          </cell>
          <cell r="K94">
            <v>203</v>
          </cell>
          <cell r="L94">
            <v>293</v>
          </cell>
          <cell r="M94">
            <v>331</v>
          </cell>
          <cell r="N94">
            <v>325</v>
          </cell>
          <cell r="O94">
            <v>329</v>
          </cell>
          <cell r="P94">
            <v>329</v>
          </cell>
          <cell r="Q94">
            <v>329</v>
          </cell>
          <cell r="R94">
            <v>329</v>
          </cell>
          <cell r="S94">
            <v>329</v>
          </cell>
          <cell r="T94">
            <v>329</v>
          </cell>
          <cell r="U94">
            <v>323</v>
          </cell>
          <cell r="V94">
            <v>323</v>
          </cell>
          <cell r="W94">
            <v>324</v>
          </cell>
          <cell r="X94">
            <v>324</v>
          </cell>
          <cell r="Y94">
            <v>324</v>
          </cell>
          <cell r="Z94">
            <v>324</v>
          </cell>
        </row>
        <row r="95">
          <cell r="A95" t="str">
            <v>Iceland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2</v>
          </cell>
          <cell r="P95">
            <v>3</v>
          </cell>
          <cell r="Q95">
            <v>3</v>
          </cell>
          <cell r="R95">
            <v>3</v>
          </cell>
          <cell r="S95">
            <v>2.43</v>
          </cell>
          <cell r="T95">
            <v>2.4</v>
          </cell>
          <cell r="U95">
            <v>2.4</v>
          </cell>
          <cell r="V95">
            <v>1.8</v>
          </cell>
          <cell r="W95">
            <v>1.8</v>
          </cell>
          <cell r="X95">
            <v>1.908</v>
          </cell>
          <cell r="Y95">
            <v>3.64</v>
          </cell>
          <cell r="Z95">
            <v>3.64</v>
          </cell>
        </row>
        <row r="96">
          <cell r="A96" t="str">
            <v>India</v>
          </cell>
          <cell r="B96">
            <v>941</v>
          </cell>
          <cell r="C96">
            <v>1563</v>
          </cell>
          <cell r="D96">
            <v>1606</v>
          </cell>
          <cell r="E96">
            <v>2461</v>
          </cell>
          <cell r="F96">
            <v>3813</v>
          </cell>
          <cell r="G96">
            <v>4433.9</v>
          </cell>
          <cell r="H96">
            <v>6315</v>
          </cell>
          <cell r="I96">
            <v>7844.52</v>
          </cell>
          <cell r="J96">
            <v>10242.5</v>
          </cell>
          <cell r="K96">
            <v>10925</v>
          </cell>
          <cell r="L96">
            <v>13184</v>
          </cell>
          <cell r="M96">
            <v>16179</v>
          </cell>
          <cell r="N96">
            <v>17299.7</v>
          </cell>
          <cell r="O96">
            <v>18420.4</v>
          </cell>
          <cell r="P96">
            <v>22465.3</v>
          </cell>
          <cell r="Q96">
            <v>25088.19</v>
          </cell>
          <cell r="R96">
            <v>28700.44</v>
          </cell>
          <cell r="S96">
            <v>32848.46</v>
          </cell>
          <cell r="T96">
            <v>35288.1</v>
          </cell>
          <cell r="U96">
            <v>37505.18</v>
          </cell>
          <cell r="V96">
            <v>38558.6</v>
          </cell>
          <cell r="W96">
            <v>40067.265</v>
          </cell>
          <cell r="X96">
            <v>41929.78</v>
          </cell>
          <cell r="Y96">
            <v>44736.24</v>
          </cell>
          <cell r="Z96">
            <v>48163.16</v>
          </cell>
        </row>
        <row r="97">
          <cell r="A97" t="str">
            <v>Indonesia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0.1</v>
          </cell>
          <cell r="J97">
            <v>0.26</v>
          </cell>
          <cell r="K97">
            <v>1.06</v>
          </cell>
          <cell r="L97">
            <v>0.34</v>
          </cell>
          <cell r="M97">
            <v>0.93</v>
          </cell>
          <cell r="N97">
            <v>0.93</v>
          </cell>
          <cell r="O97">
            <v>0.63</v>
          </cell>
          <cell r="P97">
            <v>1.12</v>
          </cell>
          <cell r="Q97">
            <v>1.46</v>
          </cell>
          <cell r="R97">
            <v>1.46</v>
          </cell>
          <cell r="S97">
            <v>1.46</v>
          </cell>
          <cell r="T97">
            <v>143.51</v>
          </cell>
          <cell r="U97">
            <v>154.31</v>
          </cell>
          <cell r="V97">
            <v>154.31</v>
          </cell>
          <cell r="W97">
            <v>154.31</v>
          </cell>
          <cell r="X97">
            <v>154.31</v>
          </cell>
          <cell r="Y97">
            <v>152.3</v>
          </cell>
          <cell r="Z97">
            <v>152.3</v>
          </cell>
        </row>
        <row r="98">
          <cell r="A98" t="str">
            <v>Iran</v>
          </cell>
          <cell r="B98">
            <v>11</v>
          </cell>
          <cell r="C98">
            <v>11</v>
          </cell>
          <cell r="D98">
            <v>12</v>
          </cell>
          <cell r="E98">
            <v>16</v>
          </cell>
          <cell r="F98">
            <v>24.9</v>
          </cell>
          <cell r="G98">
            <v>37</v>
          </cell>
          <cell r="H98">
            <v>47</v>
          </cell>
          <cell r="I98">
            <v>63</v>
          </cell>
          <cell r="J98">
            <v>63</v>
          </cell>
          <cell r="K98">
            <v>92</v>
          </cell>
          <cell r="L98">
            <v>95</v>
          </cell>
          <cell r="M98">
            <v>98.21</v>
          </cell>
          <cell r="N98">
            <v>106.13</v>
          </cell>
          <cell r="O98">
            <v>107.63</v>
          </cell>
          <cell r="P98">
            <v>148.78</v>
          </cell>
          <cell r="Q98">
            <v>153.44</v>
          </cell>
          <cell r="R98">
            <v>190.94</v>
          </cell>
          <cell r="S98">
            <v>259</v>
          </cell>
          <cell r="T98">
            <v>282</v>
          </cell>
          <cell r="U98">
            <v>304.92</v>
          </cell>
          <cell r="V98">
            <v>308.08</v>
          </cell>
          <cell r="W98">
            <v>310.2</v>
          </cell>
          <cell r="X98">
            <v>342</v>
          </cell>
          <cell r="Y98">
            <v>364.89</v>
          </cell>
          <cell r="Z98">
            <v>376.3</v>
          </cell>
        </row>
        <row r="99">
          <cell r="A99" t="str">
            <v>Iraq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Ireland</v>
          </cell>
          <cell r="B100">
            <v>116.5</v>
          </cell>
          <cell r="C100">
            <v>122.9</v>
          </cell>
          <cell r="D100">
            <v>134.8</v>
          </cell>
          <cell r="E100">
            <v>210.3</v>
          </cell>
          <cell r="F100">
            <v>311.2</v>
          </cell>
          <cell r="G100">
            <v>468.1</v>
          </cell>
          <cell r="H100">
            <v>651.3</v>
          </cell>
          <cell r="I100">
            <v>715.3</v>
          </cell>
          <cell r="J100">
            <v>917.1</v>
          </cell>
          <cell r="K100">
            <v>1226.1</v>
          </cell>
          <cell r="L100">
            <v>1365.2</v>
          </cell>
          <cell r="M100">
            <v>1559.4</v>
          </cell>
          <cell r="N100">
            <v>1679.15</v>
          </cell>
          <cell r="O100">
            <v>1898.1</v>
          </cell>
          <cell r="P100">
            <v>2258.05</v>
          </cell>
          <cell r="Q100">
            <v>2425.95</v>
          </cell>
          <cell r="R100">
            <v>2776.45</v>
          </cell>
          <cell r="S100">
            <v>3293.95</v>
          </cell>
          <cell r="T100">
            <v>3648.65</v>
          </cell>
          <cell r="U100">
            <v>4101.25</v>
          </cell>
          <cell r="V100">
            <v>4281.5</v>
          </cell>
          <cell r="W100">
            <v>4313.841</v>
          </cell>
          <cell r="X100">
            <v>4510.931</v>
          </cell>
          <cell r="Y100">
            <v>4714.051</v>
          </cell>
          <cell r="Z100">
            <v>4916.751</v>
          </cell>
        </row>
        <row r="101">
          <cell r="A101" t="str">
            <v>Israel</v>
          </cell>
          <cell r="B101">
            <v>0</v>
          </cell>
          <cell r="C101">
            <v>0</v>
          </cell>
          <cell r="D101">
            <v>6</v>
          </cell>
          <cell r="E101">
            <v>6</v>
          </cell>
          <cell r="F101">
            <v>6</v>
          </cell>
          <cell r="G101">
            <v>6</v>
          </cell>
          <cell r="H101">
            <v>6</v>
          </cell>
          <cell r="I101">
            <v>6</v>
          </cell>
          <cell r="J101">
            <v>6</v>
          </cell>
          <cell r="K101">
            <v>6</v>
          </cell>
          <cell r="L101">
            <v>6</v>
          </cell>
          <cell r="M101">
            <v>6</v>
          </cell>
          <cell r="N101">
            <v>6</v>
          </cell>
          <cell r="O101">
            <v>6</v>
          </cell>
          <cell r="P101">
            <v>6</v>
          </cell>
          <cell r="Q101">
            <v>6</v>
          </cell>
          <cell r="R101">
            <v>27.25</v>
          </cell>
          <cell r="S101">
            <v>27.25</v>
          </cell>
          <cell r="T101">
            <v>27.25</v>
          </cell>
          <cell r="U101">
            <v>27.25</v>
          </cell>
          <cell r="V101">
            <v>27.25</v>
          </cell>
          <cell r="W101">
            <v>27.25</v>
          </cell>
          <cell r="X101">
            <v>136.25</v>
          </cell>
          <cell r="Y101">
            <v>343.25</v>
          </cell>
          <cell r="Z101">
            <v>343.25</v>
          </cell>
        </row>
        <row r="102">
          <cell r="A102" t="str">
            <v>Italy</v>
          </cell>
          <cell r="B102">
            <v>363</v>
          </cell>
          <cell r="C102">
            <v>664</v>
          </cell>
          <cell r="D102">
            <v>780</v>
          </cell>
          <cell r="E102">
            <v>874</v>
          </cell>
          <cell r="F102">
            <v>1127</v>
          </cell>
          <cell r="G102">
            <v>1635</v>
          </cell>
          <cell r="H102">
            <v>1902</v>
          </cell>
          <cell r="I102">
            <v>2702</v>
          </cell>
          <cell r="J102">
            <v>3525</v>
          </cell>
          <cell r="K102">
            <v>4879</v>
          </cell>
          <cell r="L102">
            <v>5794</v>
          </cell>
          <cell r="M102">
            <v>6918</v>
          </cell>
          <cell r="N102">
            <v>8102</v>
          </cell>
          <cell r="O102">
            <v>8542</v>
          </cell>
          <cell r="P102">
            <v>8683</v>
          </cell>
          <cell r="Q102">
            <v>9137</v>
          </cell>
          <cell r="R102">
            <v>9384</v>
          </cell>
          <cell r="S102">
            <v>9736.578</v>
          </cell>
          <cell r="T102">
            <v>10230.246</v>
          </cell>
          <cell r="U102">
            <v>10679.46</v>
          </cell>
          <cell r="V102">
            <v>10870.622</v>
          </cell>
          <cell r="W102">
            <v>11253.733</v>
          </cell>
          <cell r="X102">
            <v>11820.508</v>
          </cell>
          <cell r="Y102">
            <v>12276.306</v>
          </cell>
          <cell r="Z102">
            <v>12961.306</v>
          </cell>
        </row>
        <row r="103">
          <cell r="A103" t="str">
            <v>Jamaica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20.7</v>
          </cell>
          <cell r="G103">
            <v>20.7</v>
          </cell>
          <cell r="H103">
            <v>20.7</v>
          </cell>
          <cell r="I103">
            <v>20.7</v>
          </cell>
          <cell r="J103">
            <v>20.7</v>
          </cell>
          <cell r="K103">
            <v>20.7</v>
          </cell>
          <cell r="L103">
            <v>41.9</v>
          </cell>
          <cell r="M103">
            <v>41.9</v>
          </cell>
          <cell r="N103">
            <v>41.9</v>
          </cell>
          <cell r="O103">
            <v>41.9</v>
          </cell>
          <cell r="P103">
            <v>41.9</v>
          </cell>
          <cell r="Q103">
            <v>41.9</v>
          </cell>
          <cell r="R103">
            <v>102</v>
          </cell>
          <cell r="S103">
            <v>102</v>
          </cell>
          <cell r="T103">
            <v>102</v>
          </cell>
          <cell r="U103">
            <v>102</v>
          </cell>
          <cell r="V103">
            <v>102</v>
          </cell>
          <cell r="W103">
            <v>102</v>
          </cell>
          <cell r="X103">
            <v>102</v>
          </cell>
          <cell r="Y103">
            <v>102</v>
          </cell>
          <cell r="Z103">
            <v>102</v>
          </cell>
        </row>
        <row r="104">
          <cell r="A104" t="str">
            <v>Japan</v>
          </cell>
          <cell r="B104">
            <v>84</v>
          </cell>
          <cell r="C104">
            <v>175</v>
          </cell>
          <cell r="D104">
            <v>277</v>
          </cell>
          <cell r="E104">
            <v>506.8</v>
          </cell>
          <cell r="F104">
            <v>767.8</v>
          </cell>
          <cell r="G104">
            <v>1225.8</v>
          </cell>
          <cell r="H104">
            <v>1803.8</v>
          </cell>
          <cell r="I104">
            <v>1515.8</v>
          </cell>
          <cell r="J104">
            <v>1744.8</v>
          </cell>
          <cell r="K104">
            <v>1985.8</v>
          </cell>
          <cell r="L104">
            <v>2268.8</v>
          </cell>
          <cell r="M104">
            <v>2393.8</v>
          </cell>
          <cell r="N104">
            <v>2536.7</v>
          </cell>
          <cell r="O104">
            <v>2596.3</v>
          </cell>
          <cell r="P104">
            <v>2703.3</v>
          </cell>
          <cell r="Q104">
            <v>2749</v>
          </cell>
          <cell r="R104">
            <v>3140</v>
          </cell>
          <cell r="S104">
            <v>3418</v>
          </cell>
          <cell r="T104">
            <v>3433</v>
          </cell>
          <cell r="U104">
            <v>3886</v>
          </cell>
          <cell r="V104">
            <v>4061</v>
          </cell>
          <cell r="W104">
            <v>4210</v>
          </cell>
          <cell r="X104">
            <v>4293</v>
          </cell>
          <cell r="Y104">
            <v>5153</v>
          </cell>
          <cell r="Z104">
            <v>5542</v>
          </cell>
        </row>
        <row r="105">
          <cell r="A105" t="str">
            <v>Jordan</v>
          </cell>
          <cell r="B105">
            <v>1.4</v>
          </cell>
          <cell r="C105">
            <v>1.4</v>
          </cell>
          <cell r="D105">
            <v>1.4</v>
          </cell>
          <cell r="E105">
            <v>1.4</v>
          </cell>
          <cell r="F105">
            <v>1.4</v>
          </cell>
          <cell r="G105">
            <v>1.4</v>
          </cell>
          <cell r="H105">
            <v>1.4</v>
          </cell>
          <cell r="I105">
            <v>1.4</v>
          </cell>
          <cell r="J105">
            <v>1.4</v>
          </cell>
          <cell r="K105">
            <v>1.4</v>
          </cell>
          <cell r="L105">
            <v>1.4</v>
          </cell>
          <cell r="M105">
            <v>1.4</v>
          </cell>
          <cell r="N105">
            <v>1.4</v>
          </cell>
          <cell r="O105">
            <v>1.4</v>
          </cell>
          <cell r="P105">
            <v>1.4</v>
          </cell>
          <cell r="Q105">
            <v>118.4</v>
          </cell>
          <cell r="R105">
            <v>184.4</v>
          </cell>
          <cell r="S105">
            <v>198.4</v>
          </cell>
          <cell r="T105">
            <v>294.5</v>
          </cell>
          <cell r="U105">
            <v>383.6</v>
          </cell>
          <cell r="V105">
            <v>528.61</v>
          </cell>
          <cell r="W105">
            <v>632.11</v>
          </cell>
          <cell r="X105">
            <v>632.11</v>
          </cell>
          <cell r="Y105">
            <v>631.11</v>
          </cell>
          <cell r="Z105">
            <v>631.11</v>
          </cell>
        </row>
        <row r="106">
          <cell r="A106" t="str">
            <v>Kazakhstan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1.5</v>
          </cell>
          <cell r="O106">
            <v>4</v>
          </cell>
          <cell r="P106">
            <v>52.81</v>
          </cell>
          <cell r="Q106">
            <v>71.755</v>
          </cell>
          <cell r="R106">
            <v>98.16</v>
          </cell>
          <cell r="S106">
            <v>112.4</v>
          </cell>
          <cell r="T106">
            <v>121.45</v>
          </cell>
          <cell r="U106">
            <v>283.8</v>
          </cell>
          <cell r="V106">
            <v>486.3</v>
          </cell>
          <cell r="W106">
            <v>683.95</v>
          </cell>
          <cell r="X106">
            <v>1107.75</v>
          </cell>
          <cell r="Y106">
            <v>1440</v>
          </cell>
          <cell r="Z106">
            <v>1411.3</v>
          </cell>
        </row>
        <row r="107">
          <cell r="A107" t="str">
            <v>Kenya</v>
          </cell>
          <cell r="B107">
            <v>0.4</v>
          </cell>
          <cell r="C107">
            <v>0.4</v>
          </cell>
          <cell r="D107">
            <v>0.4</v>
          </cell>
          <cell r="E107">
            <v>0.4</v>
          </cell>
          <cell r="F107">
            <v>0.4</v>
          </cell>
          <cell r="G107">
            <v>0.4</v>
          </cell>
          <cell r="H107">
            <v>0.4</v>
          </cell>
          <cell r="I107">
            <v>0.4</v>
          </cell>
          <cell r="J107">
            <v>0.4</v>
          </cell>
          <cell r="K107">
            <v>0.4</v>
          </cell>
          <cell r="L107">
            <v>5.65</v>
          </cell>
          <cell r="M107">
            <v>5.65</v>
          </cell>
          <cell r="N107">
            <v>5.65</v>
          </cell>
          <cell r="O107">
            <v>5.65</v>
          </cell>
          <cell r="P107">
            <v>5.85</v>
          </cell>
          <cell r="Q107">
            <v>26.1</v>
          </cell>
          <cell r="R107">
            <v>26.1</v>
          </cell>
          <cell r="S107">
            <v>26.21</v>
          </cell>
          <cell r="T107">
            <v>336.1</v>
          </cell>
          <cell r="U107">
            <v>336.1</v>
          </cell>
          <cell r="V107">
            <v>336.1</v>
          </cell>
          <cell r="W107">
            <v>436.1</v>
          </cell>
          <cell r="X107">
            <v>436.1</v>
          </cell>
          <cell r="Y107">
            <v>436.1</v>
          </cell>
          <cell r="Z107">
            <v>436.15</v>
          </cell>
        </row>
        <row r="108">
          <cell r="A108" t="str">
            <v>Kiribati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</row>
        <row r="109">
          <cell r="A109" t="str">
            <v>Kosovo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1</v>
          </cell>
          <cell r="S109">
            <v>33.75</v>
          </cell>
          <cell r="T109">
            <v>33.75</v>
          </cell>
          <cell r="U109">
            <v>33.75</v>
          </cell>
          <cell r="V109">
            <v>33.75</v>
          </cell>
          <cell r="W109">
            <v>33.75</v>
          </cell>
          <cell r="X109">
            <v>68.22</v>
          </cell>
          <cell r="Y109">
            <v>137.22</v>
          </cell>
          <cell r="Z109">
            <v>137.22</v>
          </cell>
        </row>
        <row r="110">
          <cell r="A110" t="str">
            <v>Kuwait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2.4</v>
          </cell>
          <cell r="P110">
            <v>2.4</v>
          </cell>
          <cell r="Q110">
            <v>2.4</v>
          </cell>
          <cell r="R110">
            <v>2.4</v>
          </cell>
          <cell r="S110">
            <v>2.4</v>
          </cell>
          <cell r="T110">
            <v>12.4</v>
          </cell>
          <cell r="U110">
            <v>12.4</v>
          </cell>
          <cell r="V110">
            <v>12.4</v>
          </cell>
          <cell r="W110">
            <v>12.4</v>
          </cell>
          <cell r="X110">
            <v>12.4</v>
          </cell>
          <cell r="Y110">
            <v>12.4</v>
          </cell>
          <cell r="Z110">
            <v>12.4</v>
          </cell>
        </row>
        <row r="111">
          <cell r="A111" t="str">
            <v>Kyrgyzstan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</row>
        <row r="112">
          <cell r="A112" t="str">
            <v>Lao People's Democratic Republic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</row>
        <row r="113">
          <cell r="A113" t="str">
            <v>Latvia</v>
          </cell>
          <cell r="B113">
            <v>2</v>
          </cell>
          <cell r="C113">
            <v>2</v>
          </cell>
          <cell r="D113">
            <v>22</v>
          </cell>
          <cell r="E113">
            <v>26</v>
          </cell>
          <cell r="F113">
            <v>26</v>
          </cell>
          <cell r="G113">
            <v>26</v>
          </cell>
          <cell r="H113">
            <v>26</v>
          </cell>
          <cell r="I113">
            <v>26</v>
          </cell>
          <cell r="J113">
            <v>28</v>
          </cell>
          <cell r="K113">
            <v>29</v>
          </cell>
          <cell r="L113">
            <v>30</v>
          </cell>
          <cell r="M113">
            <v>36</v>
          </cell>
          <cell r="N113">
            <v>59</v>
          </cell>
          <cell r="O113">
            <v>65.892</v>
          </cell>
          <cell r="P113">
            <v>68.915</v>
          </cell>
          <cell r="Q113">
            <v>68.165</v>
          </cell>
          <cell r="R113">
            <v>69.905</v>
          </cell>
          <cell r="S113">
            <v>77.105</v>
          </cell>
          <cell r="T113">
            <v>78.172</v>
          </cell>
          <cell r="U113">
            <v>78.172</v>
          </cell>
          <cell r="V113">
            <v>78.172</v>
          </cell>
          <cell r="W113">
            <v>77.129</v>
          </cell>
          <cell r="X113">
            <v>82.426</v>
          </cell>
          <cell r="Y113">
            <v>128.268</v>
          </cell>
          <cell r="Z113">
            <v>128.268</v>
          </cell>
        </row>
        <row r="114">
          <cell r="A114" t="str">
            <v>Lebanon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0.5</v>
          </cell>
          <cell r="O114">
            <v>2</v>
          </cell>
          <cell r="P114">
            <v>3</v>
          </cell>
          <cell r="Q114">
            <v>3</v>
          </cell>
          <cell r="R114">
            <v>3</v>
          </cell>
          <cell r="S114">
            <v>3</v>
          </cell>
          <cell r="T114">
            <v>3</v>
          </cell>
          <cell r="U114">
            <v>3</v>
          </cell>
          <cell r="V114">
            <v>3</v>
          </cell>
          <cell r="W114">
            <v>3</v>
          </cell>
          <cell r="X114">
            <v>3</v>
          </cell>
          <cell r="Y114">
            <v>3</v>
          </cell>
          <cell r="Z114">
            <v>3</v>
          </cell>
        </row>
        <row r="115">
          <cell r="A115" t="str">
            <v>Lesotho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Liberia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Libya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>Lithuania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1</v>
          </cell>
          <cell r="G118">
            <v>1</v>
          </cell>
          <cell r="H118">
            <v>31</v>
          </cell>
          <cell r="I118">
            <v>47</v>
          </cell>
          <cell r="J118">
            <v>54</v>
          </cell>
          <cell r="K118">
            <v>98</v>
          </cell>
          <cell r="L118">
            <v>133</v>
          </cell>
          <cell r="M118">
            <v>202</v>
          </cell>
          <cell r="N118">
            <v>275</v>
          </cell>
          <cell r="O118">
            <v>279</v>
          </cell>
          <cell r="P118">
            <v>288</v>
          </cell>
          <cell r="Q118">
            <v>436</v>
          </cell>
          <cell r="R118">
            <v>509</v>
          </cell>
          <cell r="S118">
            <v>518</v>
          </cell>
          <cell r="T118">
            <v>533</v>
          </cell>
          <cell r="U118">
            <v>534</v>
          </cell>
          <cell r="V118">
            <v>540</v>
          </cell>
          <cell r="W118">
            <v>671</v>
          </cell>
          <cell r="X118">
            <v>946</v>
          </cell>
          <cell r="Y118">
            <v>1284</v>
          </cell>
          <cell r="Z118">
            <v>1828</v>
          </cell>
        </row>
        <row r="119">
          <cell r="A119" t="str">
            <v>Luxembourg</v>
          </cell>
          <cell r="B119">
            <v>14</v>
          </cell>
          <cell r="C119">
            <v>13.9</v>
          </cell>
          <cell r="D119">
            <v>13.9</v>
          </cell>
          <cell r="E119">
            <v>20.5</v>
          </cell>
          <cell r="F119">
            <v>34.9</v>
          </cell>
          <cell r="G119">
            <v>34.9</v>
          </cell>
          <cell r="H119">
            <v>34.9</v>
          </cell>
          <cell r="I119">
            <v>34.9</v>
          </cell>
          <cell r="J119">
            <v>42.915</v>
          </cell>
          <cell r="K119">
            <v>42.93</v>
          </cell>
          <cell r="L119">
            <v>43.727</v>
          </cell>
          <cell r="M119">
            <v>44.527</v>
          </cell>
          <cell r="N119">
            <v>58.327</v>
          </cell>
          <cell r="O119">
            <v>58.327</v>
          </cell>
          <cell r="P119">
            <v>58.342</v>
          </cell>
          <cell r="Q119">
            <v>63.794</v>
          </cell>
          <cell r="R119">
            <v>119.694</v>
          </cell>
          <cell r="S119">
            <v>119.694</v>
          </cell>
          <cell r="T119">
            <v>122.894</v>
          </cell>
          <cell r="U119">
            <v>135.794</v>
          </cell>
          <cell r="V119">
            <v>152.744</v>
          </cell>
          <cell r="W119">
            <v>136.444</v>
          </cell>
          <cell r="X119">
            <v>165.334</v>
          </cell>
          <cell r="Y119">
            <v>207.335</v>
          </cell>
          <cell r="Z119">
            <v>210.335</v>
          </cell>
        </row>
        <row r="120">
          <cell r="A120" t="str">
            <v>Madagascar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0.015</v>
          </cell>
          <cell r="J120">
            <v>0.015</v>
          </cell>
          <cell r="K120">
            <v>0.095</v>
          </cell>
          <cell r="L120">
            <v>0.172</v>
          </cell>
          <cell r="M120">
            <v>0.177</v>
          </cell>
          <cell r="N120">
            <v>0.177</v>
          </cell>
          <cell r="O120">
            <v>0.177</v>
          </cell>
          <cell r="P120">
            <v>0.177</v>
          </cell>
          <cell r="Q120">
            <v>0.177</v>
          </cell>
          <cell r="R120">
            <v>0.177</v>
          </cell>
          <cell r="S120">
            <v>0.177</v>
          </cell>
          <cell r="T120">
            <v>0.177</v>
          </cell>
          <cell r="U120">
            <v>0.177</v>
          </cell>
          <cell r="V120">
            <v>0.177</v>
          </cell>
          <cell r="W120">
            <v>0.177</v>
          </cell>
          <cell r="X120">
            <v>0.177</v>
          </cell>
          <cell r="Y120">
            <v>0.177</v>
          </cell>
          <cell r="Z120">
            <v>0.177</v>
          </cell>
        </row>
        <row r="121">
          <cell r="A121" t="str">
            <v>Malawi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</row>
        <row r="122">
          <cell r="A122" t="str">
            <v>Malaysia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Maldives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1.407</v>
          </cell>
          <cell r="K123">
            <v>1.407</v>
          </cell>
          <cell r="L123">
            <v>1.407</v>
          </cell>
          <cell r="M123">
            <v>1.407</v>
          </cell>
          <cell r="N123">
            <v>1.407</v>
          </cell>
          <cell r="O123">
            <v>1.407</v>
          </cell>
          <cell r="P123">
            <v>1.407</v>
          </cell>
          <cell r="Q123">
            <v>1.407</v>
          </cell>
          <cell r="R123">
            <v>1.407</v>
          </cell>
          <cell r="S123">
            <v>1.407</v>
          </cell>
          <cell r="T123">
            <v>1.407</v>
          </cell>
          <cell r="U123">
            <v>1.407</v>
          </cell>
          <cell r="V123">
            <v>1.407</v>
          </cell>
          <cell r="W123">
            <v>1.407</v>
          </cell>
          <cell r="X123">
            <v>1.407</v>
          </cell>
          <cell r="Y123">
            <v>1.407</v>
          </cell>
          <cell r="Z123">
            <v>1.407</v>
          </cell>
        </row>
        <row r="124">
          <cell r="A124" t="str">
            <v>Mali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</row>
        <row r="125">
          <cell r="A125" t="str">
            <v>Malta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0.1</v>
          </cell>
          <cell r="O125">
            <v>0.1</v>
          </cell>
          <cell r="P125">
            <v>0.1</v>
          </cell>
          <cell r="Q125">
            <v>0.1</v>
          </cell>
          <cell r="R125">
            <v>0.1</v>
          </cell>
          <cell r="S125">
            <v>0.1</v>
          </cell>
          <cell r="T125">
            <v>0.1</v>
          </cell>
          <cell r="U125">
            <v>0.1</v>
          </cell>
          <cell r="V125">
            <v>0.1</v>
          </cell>
          <cell r="W125">
            <v>0.1</v>
          </cell>
          <cell r="X125">
            <v>0.1</v>
          </cell>
          <cell r="Y125">
            <v>0.057</v>
          </cell>
          <cell r="Z125">
            <v>0.057</v>
          </cell>
        </row>
        <row r="126">
          <cell r="A126" t="str">
            <v>Marshall Islands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0.01</v>
          </cell>
          <cell r="N126">
            <v>0.01</v>
          </cell>
          <cell r="O126">
            <v>0.01</v>
          </cell>
          <cell r="P126">
            <v>0.01</v>
          </cell>
          <cell r="Q126">
            <v>0.01</v>
          </cell>
          <cell r="R126">
            <v>0.01</v>
          </cell>
          <cell r="S126">
            <v>0.01</v>
          </cell>
          <cell r="T126">
            <v>0.011</v>
          </cell>
          <cell r="U126">
            <v>0.011</v>
          </cell>
          <cell r="V126">
            <v>0.011</v>
          </cell>
          <cell r="W126">
            <v>0.011</v>
          </cell>
          <cell r="X126">
            <v>0.011</v>
          </cell>
          <cell r="Y126">
            <v>0.011</v>
          </cell>
          <cell r="Z126">
            <v>0.011</v>
          </cell>
        </row>
        <row r="127">
          <cell r="A127" t="str">
            <v>Martinique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1.1</v>
          </cell>
          <cell r="G127">
            <v>1.1</v>
          </cell>
          <cell r="H127">
            <v>1.1</v>
          </cell>
          <cell r="I127">
            <v>1.1</v>
          </cell>
          <cell r="J127">
            <v>1.1</v>
          </cell>
          <cell r="K127">
            <v>1.1</v>
          </cell>
          <cell r="L127">
            <v>1.1</v>
          </cell>
          <cell r="M127">
            <v>1.1</v>
          </cell>
          <cell r="N127">
            <v>1.1</v>
          </cell>
          <cell r="O127">
            <v>1.1</v>
          </cell>
          <cell r="P127">
            <v>1.1</v>
          </cell>
          <cell r="Q127">
            <v>1.1</v>
          </cell>
          <cell r="R127">
            <v>1.1</v>
          </cell>
          <cell r="S127">
            <v>1.1</v>
          </cell>
          <cell r="T127">
            <v>1.1</v>
          </cell>
          <cell r="U127">
            <v>14</v>
          </cell>
          <cell r="V127">
            <v>15.1</v>
          </cell>
          <cell r="W127">
            <v>14</v>
          </cell>
          <cell r="X127">
            <v>14</v>
          </cell>
          <cell r="Y127">
            <v>14</v>
          </cell>
          <cell r="Z127">
            <v>14</v>
          </cell>
        </row>
        <row r="128">
          <cell r="A128" t="str">
            <v>Mauritania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4.4</v>
          </cell>
          <cell r="O128">
            <v>4.4</v>
          </cell>
          <cell r="P128">
            <v>4.4</v>
          </cell>
          <cell r="Q128">
            <v>34.4</v>
          </cell>
          <cell r="R128">
            <v>34.4</v>
          </cell>
          <cell r="S128">
            <v>34.4</v>
          </cell>
          <cell r="T128">
            <v>34.4</v>
          </cell>
          <cell r="U128">
            <v>34.4</v>
          </cell>
          <cell r="V128">
            <v>34.4</v>
          </cell>
          <cell r="W128">
            <v>34.4</v>
          </cell>
          <cell r="X128">
            <v>34.4</v>
          </cell>
          <cell r="Y128">
            <v>136.775</v>
          </cell>
          <cell r="Z128">
            <v>136.775</v>
          </cell>
        </row>
        <row r="129">
          <cell r="A129" t="str">
            <v>Mauritius</v>
          </cell>
          <cell r="B129">
            <v>0</v>
          </cell>
          <cell r="C129">
            <v>0</v>
          </cell>
          <cell r="D129">
            <v>0</v>
          </cell>
          <cell r="E129">
            <v>0.18</v>
          </cell>
          <cell r="F129">
            <v>0.18</v>
          </cell>
          <cell r="G129">
            <v>0.18</v>
          </cell>
          <cell r="H129">
            <v>0.18</v>
          </cell>
          <cell r="I129">
            <v>0.18</v>
          </cell>
          <cell r="J129">
            <v>0.18</v>
          </cell>
          <cell r="K129">
            <v>0.73</v>
          </cell>
          <cell r="L129">
            <v>1.28</v>
          </cell>
          <cell r="M129">
            <v>1.28</v>
          </cell>
          <cell r="N129">
            <v>1.28</v>
          </cell>
          <cell r="O129">
            <v>1.28</v>
          </cell>
          <cell r="P129">
            <v>1.28</v>
          </cell>
          <cell r="Q129">
            <v>1.28</v>
          </cell>
          <cell r="R129">
            <v>10.63</v>
          </cell>
          <cell r="S129">
            <v>10.63</v>
          </cell>
          <cell r="T129">
            <v>10.63</v>
          </cell>
          <cell r="U129">
            <v>10.63</v>
          </cell>
          <cell r="V129">
            <v>10.63</v>
          </cell>
          <cell r="W129">
            <v>10.63</v>
          </cell>
          <cell r="X129">
            <v>10.63</v>
          </cell>
          <cell r="Y129">
            <v>10.63</v>
          </cell>
          <cell r="Z129">
            <v>10.63</v>
          </cell>
        </row>
        <row r="130">
          <cell r="A130" t="str">
            <v>Mayotte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Mexico</v>
          </cell>
          <cell r="B131">
            <v>17</v>
          </cell>
          <cell r="C131">
            <v>17</v>
          </cell>
          <cell r="D131">
            <v>18</v>
          </cell>
          <cell r="E131">
            <v>18</v>
          </cell>
          <cell r="F131">
            <v>18</v>
          </cell>
          <cell r="G131">
            <v>18</v>
          </cell>
          <cell r="H131">
            <v>101</v>
          </cell>
          <cell r="I131">
            <v>101</v>
          </cell>
          <cell r="J131">
            <v>101</v>
          </cell>
          <cell r="K131">
            <v>425</v>
          </cell>
          <cell r="L131">
            <v>519</v>
          </cell>
          <cell r="M131">
            <v>601.068</v>
          </cell>
          <cell r="N131">
            <v>1815.111</v>
          </cell>
          <cell r="O131">
            <v>2122.115</v>
          </cell>
          <cell r="P131">
            <v>2569.191</v>
          </cell>
          <cell r="Q131">
            <v>3271.191</v>
          </cell>
          <cell r="R131">
            <v>4051.194</v>
          </cell>
          <cell r="S131">
            <v>4180.392</v>
          </cell>
          <cell r="T131">
            <v>4180.26</v>
          </cell>
          <cell r="U131">
            <v>6541.26</v>
          </cell>
          <cell r="V131">
            <v>6995.433</v>
          </cell>
          <cell r="W131">
            <v>7468.53</v>
          </cell>
          <cell r="X131">
            <v>7633.68</v>
          </cell>
          <cell r="Y131">
            <v>7317.72</v>
          </cell>
          <cell r="Z131">
            <v>7317.72</v>
          </cell>
        </row>
        <row r="132">
          <cell r="A132" t="str">
            <v>Micronesia (country)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0.825</v>
          </cell>
          <cell r="U132">
            <v>0.825</v>
          </cell>
          <cell r="V132">
            <v>0.825</v>
          </cell>
          <cell r="W132">
            <v>0.825</v>
          </cell>
          <cell r="X132">
            <v>0.825</v>
          </cell>
          <cell r="Y132">
            <v>0.825</v>
          </cell>
          <cell r="Z132">
            <v>0.825</v>
          </cell>
        </row>
        <row r="133">
          <cell r="A133" t="str">
            <v>Mongolia</v>
          </cell>
          <cell r="B133">
            <v>0.005</v>
          </cell>
          <cell r="C133">
            <v>0.012</v>
          </cell>
          <cell r="D133">
            <v>0.012</v>
          </cell>
          <cell r="E133">
            <v>0.02</v>
          </cell>
          <cell r="F133">
            <v>0.02</v>
          </cell>
          <cell r="G133">
            <v>0.02</v>
          </cell>
          <cell r="H133">
            <v>0.023</v>
          </cell>
          <cell r="I133">
            <v>0.473</v>
          </cell>
          <cell r="J133">
            <v>0.473</v>
          </cell>
          <cell r="K133">
            <v>0.473</v>
          </cell>
          <cell r="L133">
            <v>0.673</v>
          </cell>
          <cell r="M133">
            <v>0.673</v>
          </cell>
          <cell r="N133">
            <v>1.006</v>
          </cell>
          <cell r="O133">
            <v>50.606</v>
          </cell>
          <cell r="P133">
            <v>50.606</v>
          </cell>
          <cell r="Q133">
            <v>50.606</v>
          </cell>
          <cell r="R133">
            <v>50.606</v>
          </cell>
          <cell r="S133">
            <v>101.006</v>
          </cell>
          <cell r="T133">
            <v>156.006</v>
          </cell>
          <cell r="U133">
            <v>156.006</v>
          </cell>
          <cell r="V133">
            <v>156</v>
          </cell>
          <cell r="W133">
            <v>155.994</v>
          </cell>
          <cell r="X133">
            <v>155.989</v>
          </cell>
          <cell r="Y133">
            <v>154.589</v>
          </cell>
          <cell r="Z133">
            <v>155.989</v>
          </cell>
        </row>
        <row r="134">
          <cell r="A134" t="str">
            <v>Montenegro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72</v>
          </cell>
          <cell r="T134">
            <v>72</v>
          </cell>
          <cell r="U134">
            <v>118</v>
          </cell>
          <cell r="V134">
            <v>118</v>
          </cell>
          <cell r="W134">
            <v>118</v>
          </cell>
          <cell r="X134">
            <v>118</v>
          </cell>
          <cell r="Y134">
            <v>118</v>
          </cell>
          <cell r="Z134">
            <v>118</v>
          </cell>
        </row>
        <row r="135">
          <cell r="A135" t="str">
            <v>Montserrat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Morocco</v>
          </cell>
          <cell r="B136">
            <v>54</v>
          </cell>
          <cell r="C136">
            <v>54</v>
          </cell>
          <cell r="D136">
            <v>54</v>
          </cell>
          <cell r="E136">
            <v>54</v>
          </cell>
          <cell r="F136">
            <v>54</v>
          </cell>
          <cell r="G136">
            <v>54</v>
          </cell>
          <cell r="H136">
            <v>54</v>
          </cell>
          <cell r="I136">
            <v>114</v>
          </cell>
          <cell r="J136">
            <v>114</v>
          </cell>
          <cell r="K136">
            <v>221</v>
          </cell>
          <cell r="L136">
            <v>221</v>
          </cell>
          <cell r="M136">
            <v>255</v>
          </cell>
          <cell r="N136">
            <v>255</v>
          </cell>
          <cell r="O136">
            <v>495</v>
          </cell>
          <cell r="P136">
            <v>797</v>
          </cell>
          <cell r="Q136">
            <v>797</v>
          </cell>
          <cell r="R136">
            <v>902</v>
          </cell>
          <cell r="S136">
            <v>1022</v>
          </cell>
          <cell r="T136">
            <v>1225</v>
          </cell>
          <cell r="U136">
            <v>1225</v>
          </cell>
          <cell r="V136">
            <v>1435</v>
          </cell>
          <cell r="W136">
            <v>1471</v>
          </cell>
          <cell r="X136">
            <v>1558</v>
          </cell>
          <cell r="Y136">
            <v>1858</v>
          </cell>
          <cell r="Z136">
            <v>2128</v>
          </cell>
        </row>
        <row r="137">
          <cell r="A137" t="str">
            <v>Mozambique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Myanmar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0.003</v>
          </cell>
          <cell r="R138">
            <v>0.003</v>
          </cell>
          <cell r="S138">
            <v>0.006</v>
          </cell>
          <cell r="T138">
            <v>0.006</v>
          </cell>
          <cell r="U138">
            <v>0.006</v>
          </cell>
          <cell r="V138">
            <v>0.006</v>
          </cell>
          <cell r="W138">
            <v>0.006</v>
          </cell>
          <cell r="X138">
            <v>0.006</v>
          </cell>
          <cell r="Y138">
            <v>0.006</v>
          </cell>
          <cell r="Z138">
            <v>0.006</v>
          </cell>
        </row>
        <row r="139">
          <cell r="A139" t="str">
            <v>Namibia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0.22</v>
          </cell>
          <cell r="H139">
            <v>0.22</v>
          </cell>
          <cell r="I139">
            <v>0.22</v>
          </cell>
          <cell r="J139">
            <v>0.22</v>
          </cell>
          <cell r="K139">
            <v>0.22</v>
          </cell>
          <cell r="L139">
            <v>0.22</v>
          </cell>
          <cell r="M139">
            <v>0.22</v>
          </cell>
          <cell r="N139">
            <v>0.222</v>
          </cell>
          <cell r="O139">
            <v>0.222</v>
          </cell>
          <cell r="P139">
            <v>0.222</v>
          </cell>
          <cell r="Q139">
            <v>0.222</v>
          </cell>
          <cell r="R139">
            <v>0.222</v>
          </cell>
          <cell r="S139">
            <v>5.231</v>
          </cell>
          <cell r="T139">
            <v>5.231</v>
          </cell>
          <cell r="U139">
            <v>5.231</v>
          </cell>
          <cell r="V139">
            <v>5.231</v>
          </cell>
          <cell r="W139">
            <v>5.231</v>
          </cell>
          <cell r="X139">
            <v>5.231</v>
          </cell>
          <cell r="Y139">
            <v>5.231</v>
          </cell>
          <cell r="Z139">
            <v>5.231</v>
          </cell>
        </row>
        <row r="140">
          <cell r="A140" t="str">
            <v>Nauru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Nepal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0.069</v>
          </cell>
          <cell r="P141">
            <v>0.069</v>
          </cell>
          <cell r="Q141">
            <v>0.069</v>
          </cell>
          <cell r="R141">
            <v>0.069</v>
          </cell>
          <cell r="S141">
            <v>0.069</v>
          </cell>
          <cell r="T141">
            <v>0.169</v>
          </cell>
          <cell r="U141">
            <v>0.199</v>
          </cell>
          <cell r="V141">
            <v>0.199</v>
          </cell>
          <cell r="W141">
            <v>0.199</v>
          </cell>
          <cell r="X141">
            <v>0.199</v>
          </cell>
          <cell r="Y141">
            <v>0.199</v>
          </cell>
          <cell r="Z141">
            <v>0.199</v>
          </cell>
        </row>
        <row r="142">
          <cell r="A142" t="str">
            <v>Netherlands</v>
          </cell>
          <cell r="B142">
            <v>447</v>
          </cell>
          <cell r="C142">
            <v>486</v>
          </cell>
          <cell r="D142">
            <v>672</v>
          </cell>
          <cell r="E142">
            <v>905</v>
          </cell>
          <cell r="F142">
            <v>1075</v>
          </cell>
          <cell r="G142">
            <v>1224</v>
          </cell>
          <cell r="H142">
            <v>1453</v>
          </cell>
          <cell r="I142">
            <v>1641</v>
          </cell>
          <cell r="J142">
            <v>1921</v>
          </cell>
          <cell r="K142">
            <v>1994</v>
          </cell>
          <cell r="L142">
            <v>2009</v>
          </cell>
          <cell r="M142">
            <v>2088</v>
          </cell>
          <cell r="N142">
            <v>2205</v>
          </cell>
          <cell r="O142">
            <v>2485</v>
          </cell>
          <cell r="P142">
            <v>2637</v>
          </cell>
          <cell r="Q142">
            <v>3033.84</v>
          </cell>
          <cell r="R142">
            <v>3300.12</v>
          </cell>
          <cell r="S142">
            <v>3245</v>
          </cell>
          <cell r="T142">
            <v>3436.11</v>
          </cell>
          <cell r="U142">
            <v>3527.158</v>
          </cell>
          <cell r="V142">
            <v>4188.375</v>
          </cell>
          <cell r="W142">
            <v>5186.02</v>
          </cell>
          <cell r="X142">
            <v>6130.609</v>
          </cell>
          <cell r="Y142">
            <v>6756.618</v>
          </cell>
          <cell r="Z142">
            <v>6931.618</v>
          </cell>
        </row>
        <row r="143">
          <cell r="A143" t="str">
            <v>New Caledonia</v>
          </cell>
          <cell r="B143">
            <v>3.825</v>
          </cell>
          <cell r="C143">
            <v>4.365</v>
          </cell>
          <cell r="D143">
            <v>6.565</v>
          </cell>
          <cell r="E143">
            <v>11.185</v>
          </cell>
          <cell r="F143">
            <v>22.735</v>
          </cell>
          <cell r="G143">
            <v>22.735</v>
          </cell>
          <cell r="H143">
            <v>28.235</v>
          </cell>
          <cell r="I143">
            <v>32.36</v>
          </cell>
          <cell r="J143">
            <v>32.36</v>
          </cell>
          <cell r="K143">
            <v>37.31</v>
          </cell>
          <cell r="L143">
            <v>37.31</v>
          </cell>
          <cell r="M143">
            <v>37.585</v>
          </cell>
          <cell r="N143">
            <v>37.585</v>
          </cell>
          <cell r="O143">
            <v>37.585</v>
          </cell>
          <cell r="P143">
            <v>37.585</v>
          </cell>
          <cell r="Q143">
            <v>37.585</v>
          </cell>
          <cell r="R143">
            <v>37.585</v>
          </cell>
          <cell r="S143">
            <v>37.585</v>
          </cell>
          <cell r="T143">
            <v>37.585</v>
          </cell>
          <cell r="U143">
            <v>37.585</v>
          </cell>
          <cell r="V143">
            <v>37.585</v>
          </cell>
          <cell r="W143">
            <v>37.585</v>
          </cell>
          <cell r="X143">
            <v>57.985</v>
          </cell>
          <cell r="Y143">
            <v>57.985</v>
          </cell>
          <cell r="Z143">
            <v>57.985</v>
          </cell>
        </row>
        <row r="144">
          <cell r="A144" t="str">
            <v>New Zealand</v>
          </cell>
          <cell r="B144">
            <v>36</v>
          </cell>
          <cell r="C144">
            <v>36</v>
          </cell>
          <cell r="D144">
            <v>53</v>
          </cell>
          <cell r="E144">
            <v>72</v>
          </cell>
          <cell r="F144">
            <v>166</v>
          </cell>
          <cell r="G144">
            <v>168</v>
          </cell>
          <cell r="H144">
            <v>169</v>
          </cell>
          <cell r="I144">
            <v>320</v>
          </cell>
          <cell r="J144">
            <v>322</v>
          </cell>
          <cell r="K144">
            <v>513</v>
          </cell>
          <cell r="L144">
            <v>540</v>
          </cell>
          <cell r="M144">
            <v>623</v>
          </cell>
          <cell r="N144">
            <v>623</v>
          </cell>
          <cell r="O144">
            <v>623</v>
          </cell>
          <cell r="P144">
            <v>682</v>
          </cell>
          <cell r="Q144">
            <v>689</v>
          </cell>
          <cell r="R144">
            <v>690</v>
          </cell>
          <cell r="S144">
            <v>690</v>
          </cell>
          <cell r="T144">
            <v>690</v>
          </cell>
          <cell r="U144">
            <v>690</v>
          </cell>
          <cell r="V144">
            <v>690</v>
          </cell>
          <cell r="W144">
            <v>913</v>
          </cell>
          <cell r="X144">
            <v>994</v>
          </cell>
          <cell r="Y144">
            <v>1059</v>
          </cell>
          <cell r="Z144">
            <v>1263</v>
          </cell>
        </row>
        <row r="145">
          <cell r="A145" t="str">
            <v>Nicaragua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39.9</v>
          </cell>
          <cell r="L145">
            <v>63</v>
          </cell>
          <cell r="M145">
            <v>63</v>
          </cell>
          <cell r="N145">
            <v>145.73</v>
          </cell>
          <cell r="O145">
            <v>146.6</v>
          </cell>
          <cell r="P145">
            <v>186.2</v>
          </cell>
          <cell r="Q145">
            <v>186.2</v>
          </cell>
          <cell r="R145">
            <v>186.2</v>
          </cell>
          <cell r="S145">
            <v>186.2</v>
          </cell>
          <cell r="T145">
            <v>186.2</v>
          </cell>
          <cell r="U145">
            <v>186.2</v>
          </cell>
          <cell r="V145">
            <v>186.2</v>
          </cell>
          <cell r="W145">
            <v>186.2</v>
          </cell>
          <cell r="X145">
            <v>186.2</v>
          </cell>
          <cell r="Y145">
            <v>186.2</v>
          </cell>
          <cell r="Z145">
            <v>186.2</v>
          </cell>
        </row>
        <row r="146">
          <cell r="A146" t="str">
            <v>Niger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Nigeria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Niue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</row>
        <row r="149">
          <cell r="A149" t="str">
            <v>North Macedonia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36.8</v>
          </cell>
          <cell r="Q149">
            <v>36.8</v>
          </cell>
          <cell r="R149">
            <v>36.8</v>
          </cell>
          <cell r="S149">
            <v>36.8</v>
          </cell>
          <cell r="T149">
            <v>36.8</v>
          </cell>
          <cell r="U149">
            <v>36.8</v>
          </cell>
          <cell r="V149">
            <v>36.8</v>
          </cell>
          <cell r="W149">
            <v>36.8</v>
          </cell>
          <cell r="X149">
            <v>36.8</v>
          </cell>
          <cell r="Y149">
            <v>73.6</v>
          </cell>
          <cell r="Z149">
            <v>73.6</v>
          </cell>
        </row>
        <row r="150">
          <cell r="A150" t="str">
            <v>Norway</v>
          </cell>
          <cell r="B150">
            <v>13</v>
          </cell>
          <cell r="C150">
            <v>13</v>
          </cell>
          <cell r="D150">
            <v>97</v>
          </cell>
          <cell r="E150">
            <v>97</v>
          </cell>
          <cell r="F150">
            <v>152</v>
          </cell>
          <cell r="G150">
            <v>265</v>
          </cell>
          <cell r="H150">
            <v>284</v>
          </cell>
          <cell r="I150">
            <v>348</v>
          </cell>
          <cell r="J150">
            <v>395</v>
          </cell>
          <cell r="K150">
            <v>420.7</v>
          </cell>
          <cell r="L150">
            <v>422.7</v>
          </cell>
          <cell r="M150">
            <v>509.7</v>
          </cell>
          <cell r="N150">
            <v>702.7</v>
          </cell>
          <cell r="O150">
            <v>815.7</v>
          </cell>
          <cell r="P150">
            <v>856.7</v>
          </cell>
          <cell r="Q150">
            <v>864.7</v>
          </cell>
          <cell r="R150">
            <v>880.7</v>
          </cell>
          <cell r="S150">
            <v>1204.7</v>
          </cell>
          <cell r="T150">
            <v>1707.7</v>
          </cell>
          <cell r="U150">
            <v>2911.7</v>
          </cell>
          <cell r="V150">
            <v>4027.7</v>
          </cell>
          <cell r="W150">
            <v>5046.7</v>
          </cell>
          <cell r="X150">
            <v>5059.7</v>
          </cell>
          <cell r="Y150">
            <v>5061.7</v>
          </cell>
          <cell r="Z150">
            <v>5061.7</v>
          </cell>
        </row>
        <row r="151">
          <cell r="A151" t="str">
            <v>Oman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50</v>
          </cell>
          <cell r="V151">
            <v>50</v>
          </cell>
          <cell r="W151">
            <v>50</v>
          </cell>
          <cell r="X151">
            <v>50</v>
          </cell>
          <cell r="Y151">
            <v>50</v>
          </cell>
          <cell r="Z151">
            <v>50</v>
          </cell>
        </row>
        <row r="152">
          <cell r="A152" t="str">
            <v>Pakistan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6</v>
          </cell>
          <cell r="K152">
            <v>6</v>
          </cell>
          <cell r="L152">
            <v>6</v>
          </cell>
          <cell r="M152">
            <v>6</v>
          </cell>
          <cell r="N152">
            <v>56.155</v>
          </cell>
          <cell r="O152">
            <v>106.055</v>
          </cell>
          <cell r="P152">
            <v>205.555</v>
          </cell>
          <cell r="Q152">
            <v>308.355</v>
          </cell>
          <cell r="R152">
            <v>590.655</v>
          </cell>
          <cell r="S152">
            <v>789.155</v>
          </cell>
          <cell r="T152">
            <v>1185.855</v>
          </cell>
          <cell r="U152">
            <v>1235.855</v>
          </cell>
          <cell r="V152">
            <v>1235.855</v>
          </cell>
          <cell r="W152">
            <v>1335.155</v>
          </cell>
          <cell r="X152">
            <v>1845.155</v>
          </cell>
          <cell r="Y152">
            <v>1845.155</v>
          </cell>
          <cell r="Z152">
            <v>1845.155</v>
          </cell>
        </row>
        <row r="153">
          <cell r="A153" t="str">
            <v>Palau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</row>
        <row r="154">
          <cell r="A154" t="str">
            <v>Panama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55</v>
          </cell>
          <cell r="Q154">
            <v>205</v>
          </cell>
          <cell r="R154">
            <v>270</v>
          </cell>
          <cell r="S154">
            <v>270</v>
          </cell>
          <cell r="T154">
            <v>270</v>
          </cell>
          <cell r="U154">
            <v>270</v>
          </cell>
          <cell r="V154">
            <v>270</v>
          </cell>
          <cell r="W154">
            <v>270</v>
          </cell>
          <cell r="X154">
            <v>336</v>
          </cell>
          <cell r="Y154">
            <v>336</v>
          </cell>
          <cell r="Z154">
            <v>336</v>
          </cell>
        </row>
        <row r="155">
          <cell r="A155" t="str">
            <v>Papua New Guinea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A156" t="str">
            <v>Paraguay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0.02</v>
          </cell>
          <cell r="W156">
            <v>0.02</v>
          </cell>
          <cell r="X156">
            <v>0.02</v>
          </cell>
          <cell r="Y156">
            <v>0.02</v>
          </cell>
          <cell r="Z156">
            <v>0.02</v>
          </cell>
        </row>
        <row r="157">
          <cell r="A157" t="str">
            <v>Peru</v>
          </cell>
          <cell r="B157">
            <v>0.7</v>
          </cell>
          <cell r="C157">
            <v>0.7</v>
          </cell>
          <cell r="D157">
            <v>0.7</v>
          </cell>
          <cell r="E157">
            <v>0.7</v>
          </cell>
          <cell r="F157">
            <v>0.7</v>
          </cell>
          <cell r="G157">
            <v>0.7</v>
          </cell>
          <cell r="H157">
            <v>0.7</v>
          </cell>
          <cell r="I157">
            <v>0.7</v>
          </cell>
          <cell r="J157">
            <v>0.7</v>
          </cell>
          <cell r="K157">
            <v>0.7</v>
          </cell>
          <cell r="L157">
            <v>0.7</v>
          </cell>
          <cell r="M157">
            <v>0.7</v>
          </cell>
          <cell r="N157">
            <v>0.7</v>
          </cell>
          <cell r="O157">
            <v>0.7</v>
          </cell>
          <cell r="P157">
            <v>142.7</v>
          </cell>
          <cell r="Q157">
            <v>239.8</v>
          </cell>
          <cell r="R157">
            <v>239.95</v>
          </cell>
          <cell r="S157">
            <v>239.95</v>
          </cell>
          <cell r="T157">
            <v>372.25</v>
          </cell>
          <cell r="U157">
            <v>372.25</v>
          </cell>
          <cell r="V157">
            <v>408.99</v>
          </cell>
          <cell r="W157">
            <v>408.99</v>
          </cell>
          <cell r="X157">
            <v>538.99</v>
          </cell>
          <cell r="Y157">
            <v>1014.99</v>
          </cell>
          <cell r="Z157">
            <v>1150.69</v>
          </cell>
        </row>
        <row r="158">
          <cell r="A158" t="str">
            <v>Philippines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33</v>
          </cell>
          <cell r="H158">
            <v>33</v>
          </cell>
          <cell r="I158">
            <v>33</v>
          </cell>
          <cell r="J158">
            <v>33</v>
          </cell>
          <cell r="K158">
            <v>33</v>
          </cell>
          <cell r="L158">
            <v>33</v>
          </cell>
          <cell r="M158">
            <v>33</v>
          </cell>
          <cell r="N158">
            <v>33</v>
          </cell>
          <cell r="O158">
            <v>33</v>
          </cell>
          <cell r="P158">
            <v>336.9</v>
          </cell>
          <cell r="Q158">
            <v>426.9</v>
          </cell>
          <cell r="R158">
            <v>426.9</v>
          </cell>
          <cell r="S158">
            <v>426.9</v>
          </cell>
          <cell r="T158">
            <v>426.9</v>
          </cell>
          <cell r="U158">
            <v>443.46</v>
          </cell>
          <cell r="V158">
            <v>443.46</v>
          </cell>
          <cell r="W158">
            <v>443.46</v>
          </cell>
          <cell r="X158">
            <v>443.46</v>
          </cell>
          <cell r="Y158">
            <v>443.46</v>
          </cell>
          <cell r="Z158">
            <v>443.46</v>
          </cell>
        </row>
        <row r="159">
          <cell r="A159" t="str">
            <v>Poland</v>
          </cell>
          <cell r="B159">
            <v>4</v>
          </cell>
          <cell r="C159">
            <v>19</v>
          </cell>
          <cell r="D159">
            <v>32</v>
          </cell>
          <cell r="E159">
            <v>35</v>
          </cell>
          <cell r="F159">
            <v>40</v>
          </cell>
          <cell r="G159">
            <v>121</v>
          </cell>
          <cell r="H159">
            <v>172</v>
          </cell>
          <cell r="I159">
            <v>306</v>
          </cell>
          <cell r="J159">
            <v>526</v>
          </cell>
          <cell r="K159">
            <v>709</v>
          </cell>
          <cell r="L159">
            <v>1108</v>
          </cell>
          <cell r="M159">
            <v>1800</v>
          </cell>
          <cell r="N159">
            <v>2564</v>
          </cell>
          <cell r="O159">
            <v>3429</v>
          </cell>
          <cell r="P159">
            <v>3836</v>
          </cell>
          <cell r="Q159">
            <v>4886</v>
          </cell>
          <cell r="R159">
            <v>5747</v>
          </cell>
          <cell r="S159">
            <v>5759.357</v>
          </cell>
          <cell r="T159">
            <v>5766.078</v>
          </cell>
          <cell r="U159">
            <v>5837.761</v>
          </cell>
          <cell r="V159">
            <v>6298.25</v>
          </cell>
          <cell r="W159">
            <v>6967.339</v>
          </cell>
          <cell r="X159">
            <v>8150.235</v>
          </cell>
          <cell r="Y159">
            <v>9343.321</v>
          </cell>
          <cell r="Z159">
            <v>10059.321</v>
          </cell>
        </row>
        <row r="160">
          <cell r="A160" t="str">
            <v>Portugal</v>
          </cell>
          <cell r="B160">
            <v>83</v>
          </cell>
          <cell r="C160">
            <v>125</v>
          </cell>
          <cell r="D160">
            <v>190</v>
          </cell>
          <cell r="E160">
            <v>268</v>
          </cell>
          <cell r="F160">
            <v>553</v>
          </cell>
          <cell r="G160">
            <v>1064</v>
          </cell>
          <cell r="H160">
            <v>1681</v>
          </cell>
          <cell r="I160">
            <v>2201</v>
          </cell>
          <cell r="J160">
            <v>2857</v>
          </cell>
          <cell r="K160">
            <v>3326</v>
          </cell>
          <cell r="L160">
            <v>3796</v>
          </cell>
          <cell r="M160">
            <v>4254.355</v>
          </cell>
          <cell r="N160">
            <v>4409.552</v>
          </cell>
          <cell r="O160">
            <v>4607.949</v>
          </cell>
          <cell r="P160">
            <v>4854.556</v>
          </cell>
          <cell r="Q160">
            <v>4934.838</v>
          </cell>
          <cell r="R160">
            <v>5124.103</v>
          </cell>
          <cell r="S160">
            <v>5124.105</v>
          </cell>
          <cell r="T160">
            <v>5172.359</v>
          </cell>
          <cell r="U160">
            <v>5222.745</v>
          </cell>
          <cell r="V160">
            <v>5097.26</v>
          </cell>
          <cell r="W160">
            <v>5402.327</v>
          </cell>
          <cell r="X160">
            <v>5513.14</v>
          </cell>
          <cell r="Y160">
            <v>5513.141</v>
          </cell>
          <cell r="Z160">
            <v>5558.141</v>
          </cell>
        </row>
        <row r="161">
          <cell r="A161" t="str">
            <v>Puerto Rico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0.005</v>
          </cell>
          <cell r="N161">
            <v>98.4</v>
          </cell>
          <cell r="O161">
            <v>98.4</v>
          </cell>
          <cell r="P161">
            <v>99</v>
          </cell>
          <cell r="Q161">
            <v>99</v>
          </cell>
          <cell r="R161">
            <v>99</v>
          </cell>
          <cell r="S161">
            <v>99</v>
          </cell>
          <cell r="T161">
            <v>99</v>
          </cell>
          <cell r="U161">
            <v>99</v>
          </cell>
          <cell r="V161">
            <v>99</v>
          </cell>
          <cell r="W161">
            <v>99</v>
          </cell>
          <cell r="X161">
            <v>99</v>
          </cell>
          <cell r="Y161">
            <v>99</v>
          </cell>
          <cell r="Z161">
            <v>127.8</v>
          </cell>
        </row>
        <row r="162">
          <cell r="A162" t="str">
            <v>Qatar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</row>
        <row r="163">
          <cell r="A163" t="str">
            <v>South Korea</v>
          </cell>
          <cell r="B163">
            <v>14</v>
          </cell>
          <cell r="C163">
            <v>22</v>
          </cell>
          <cell r="D163">
            <v>26</v>
          </cell>
          <cell r="E163">
            <v>38</v>
          </cell>
          <cell r="F163">
            <v>31</v>
          </cell>
          <cell r="G163">
            <v>184</v>
          </cell>
          <cell r="H163">
            <v>190</v>
          </cell>
          <cell r="I163">
            <v>193</v>
          </cell>
          <cell r="J163">
            <v>298</v>
          </cell>
          <cell r="K163">
            <v>333</v>
          </cell>
          <cell r="L163">
            <v>367</v>
          </cell>
          <cell r="M163">
            <v>419</v>
          </cell>
          <cell r="N163">
            <v>487</v>
          </cell>
          <cell r="O163">
            <v>578</v>
          </cell>
          <cell r="P163">
            <v>634.5</v>
          </cell>
          <cell r="Q163">
            <v>842.5</v>
          </cell>
          <cell r="R163">
            <v>994.5</v>
          </cell>
          <cell r="S163">
            <v>1097.5</v>
          </cell>
          <cell r="T163">
            <v>1230</v>
          </cell>
          <cell r="U163">
            <v>1421</v>
          </cell>
          <cell r="V163">
            <v>1509</v>
          </cell>
          <cell r="W163">
            <v>1573</v>
          </cell>
          <cell r="X163">
            <v>1810</v>
          </cell>
          <cell r="Y163">
            <v>2068.86</v>
          </cell>
          <cell r="Z163">
            <v>2165.269</v>
          </cell>
        </row>
        <row r="164">
          <cell r="A164" t="str">
            <v>Moldova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1</v>
          </cell>
          <cell r="P164">
            <v>1</v>
          </cell>
          <cell r="Q164">
            <v>1</v>
          </cell>
          <cell r="R164">
            <v>1.778</v>
          </cell>
          <cell r="S164">
            <v>9.19</v>
          </cell>
          <cell r="T164">
            <v>33</v>
          </cell>
          <cell r="U164">
            <v>35</v>
          </cell>
          <cell r="V164">
            <v>41</v>
          </cell>
          <cell r="W164">
            <v>67</v>
          </cell>
          <cell r="X164">
            <v>115.1</v>
          </cell>
          <cell r="Y164">
            <v>141.32</v>
          </cell>
          <cell r="Z164">
            <v>122.53</v>
          </cell>
        </row>
        <row r="165">
          <cell r="A165" t="str">
            <v>Reunion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6.6</v>
          </cell>
          <cell r="G165">
            <v>10.45</v>
          </cell>
          <cell r="H165">
            <v>13.475</v>
          </cell>
          <cell r="I165">
            <v>14.83</v>
          </cell>
          <cell r="J165">
            <v>14.83</v>
          </cell>
          <cell r="K165">
            <v>14.83</v>
          </cell>
          <cell r="L165">
            <v>14.83</v>
          </cell>
          <cell r="M165">
            <v>14.83</v>
          </cell>
          <cell r="N165">
            <v>14.83</v>
          </cell>
          <cell r="O165">
            <v>14.83</v>
          </cell>
          <cell r="P165">
            <v>14.83</v>
          </cell>
          <cell r="Q165">
            <v>14.83</v>
          </cell>
          <cell r="R165">
            <v>16.5</v>
          </cell>
          <cell r="S165">
            <v>16.5</v>
          </cell>
          <cell r="T165">
            <v>16.5</v>
          </cell>
          <cell r="U165">
            <v>16.5</v>
          </cell>
          <cell r="V165">
            <v>16.5</v>
          </cell>
          <cell r="W165">
            <v>16.5</v>
          </cell>
          <cell r="X165">
            <v>15.1</v>
          </cell>
          <cell r="Y165">
            <v>15.1</v>
          </cell>
          <cell r="Z165">
            <v>15.1</v>
          </cell>
        </row>
        <row r="166">
          <cell r="A166" t="str">
            <v>Romania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1</v>
          </cell>
          <cell r="H166">
            <v>1</v>
          </cell>
          <cell r="I166">
            <v>3</v>
          </cell>
          <cell r="J166">
            <v>5</v>
          </cell>
          <cell r="K166">
            <v>15</v>
          </cell>
          <cell r="L166">
            <v>389</v>
          </cell>
          <cell r="M166">
            <v>988</v>
          </cell>
          <cell r="N166">
            <v>1822</v>
          </cell>
          <cell r="O166">
            <v>2773</v>
          </cell>
          <cell r="P166">
            <v>3244</v>
          </cell>
          <cell r="Q166">
            <v>3130</v>
          </cell>
          <cell r="R166">
            <v>3025</v>
          </cell>
          <cell r="S166">
            <v>3029.798</v>
          </cell>
          <cell r="T166">
            <v>3032.258</v>
          </cell>
          <cell r="U166">
            <v>3037.515</v>
          </cell>
          <cell r="V166">
            <v>3012.527</v>
          </cell>
          <cell r="W166">
            <v>3014.958</v>
          </cell>
          <cell r="X166">
            <v>3015.202</v>
          </cell>
          <cell r="Y166">
            <v>3026.764</v>
          </cell>
          <cell r="Z166">
            <v>3095.764</v>
          </cell>
        </row>
        <row r="167">
          <cell r="A167" t="str">
            <v>Russia</v>
          </cell>
          <cell r="B167">
            <v>3</v>
          </cell>
          <cell r="C167">
            <v>3</v>
          </cell>
          <cell r="D167">
            <v>7</v>
          </cell>
          <cell r="E167">
            <v>9</v>
          </cell>
          <cell r="F167">
            <v>9</v>
          </cell>
          <cell r="G167">
            <v>10</v>
          </cell>
          <cell r="H167">
            <v>10</v>
          </cell>
          <cell r="I167">
            <v>10</v>
          </cell>
          <cell r="J167">
            <v>10</v>
          </cell>
          <cell r="K167">
            <v>10</v>
          </cell>
          <cell r="L167">
            <v>10</v>
          </cell>
          <cell r="M167">
            <v>10</v>
          </cell>
          <cell r="N167">
            <v>10</v>
          </cell>
          <cell r="O167">
            <v>10</v>
          </cell>
          <cell r="P167">
            <v>98.9</v>
          </cell>
          <cell r="Q167">
            <v>103.3</v>
          </cell>
          <cell r="R167">
            <v>105.6</v>
          </cell>
          <cell r="S167">
            <v>140.7</v>
          </cell>
          <cell r="T167">
            <v>196.2</v>
          </cell>
          <cell r="U167">
            <v>197.1</v>
          </cell>
          <cell r="V167">
            <v>1040.5</v>
          </cell>
          <cell r="W167">
            <v>2049.5</v>
          </cell>
          <cell r="X167">
            <v>2280.4</v>
          </cell>
          <cell r="Y167">
            <v>2532.4</v>
          </cell>
          <cell r="Z167">
            <v>2566.7</v>
          </cell>
        </row>
        <row r="168">
          <cell r="A168" t="str">
            <v>Rwanda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</row>
        <row r="169">
          <cell r="A169" t="str">
            <v>Saint Barthélemy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</row>
        <row r="170">
          <cell r="A170" t="str">
            <v>Saint Kitts and Nevis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2.2</v>
          </cell>
          <cell r="M170">
            <v>2.2</v>
          </cell>
          <cell r="N170">
            <v>2.2</v>
          </cell>
          <cell r="O170">
            <v>2.2</v>
          </cell>
          <cell r="P170">
            <v>2.2</v>
          </cell>
          <cell r="Q170">
            <v>2.2</v>
          </cell>
          <cell r="R170">
            <v>2.2</v>
          </cell>
          <cell r="S170">
            <v>2.2</v>
          </cell>
          <cell r="T170">
            <v>2.2</v>
          </cell>
          <cell r="U170">
            <v>2.2</v>
          </cell>
          <cell r="V170">
            <v>2.2</v>
          </cell>
          <cell r="W170">
            <v>2.2</v>
          </cell>
          <cell r="X170">
            <v>2.2</v>
          </cell>
          <cell r="Y170">
            <v>2.2</v>
          </cell>
          <cell r="Z170">
            <v>2.2</v>
          </cell>
        </row>
        <row r="171">
          <cell r="A171" t="str">
            <v>Saint Lucia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A172" t="str">
            <v>Saint Martin (French Part)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</row>
        <row r="173">
          <cell r="A173" t="str">
            <v>Saint Pierre and Miquelon</v>
          </cell>
          <cell r="B173">
            <v>0.6</v>
          </cell>
          <cell r="C173">
            <v>0.6</v>
          </cell>
          <cell r="D173">
            <v>0.6</v>
          </cell>
          <cell r="E173">
            <v>0.6</v>
          </cell>
          <cell r="F173">
            <v>0.6</v>
          </cell>
          <cell r="G173">
            <v>0.6</v>
          </cell>
          <cell r="H173">
            <v>0.6</v>
          </cell>
          <cell r="I173">
            <v>0.6</v>
          </cell>
          <cell r="J173">
            <v>0.6</v>
          </cell>
          <cell r="K173">
            <v>0.6</v>
          </cell>
          <cell r="L173">
            <v>0.6</v>
          </cell>
          <cell r="M173">
            <v>0.6</v>
          </cell>
          <cell r="N173">
            <v>0.6</v>
          </cell>
          <cell r="O173">
            <v>0.6</v>
          </cell>
          <cell r="P173">
            <v>0.6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</row>
        <row r="174">
          <cell r="A174" t="str">
            <v>Saint Vincent and the Grenadines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</row>
        <row r="175">
          <cell r="A175" t="str">
            <v>Samoa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0.55</v>
          </cell>
          <cell r="Q175">
            <v>0.55</v>
          </cell>
          <cell r="R175">
            <v>0.55</v>
          </cell>
          <cell r="S175">
            <v>0.55</v>
          </cell>
          <cell r="T175">
            <v>0.55</v>
          </cell>
          <cell r="U175">
            <v>0.55</v>
          </cell>
          <cell r="V175">
            <v>0.55</v>
          </cell>
          <cell r="W175">
            <v>0.55</v>
          </cell>
          <cell r="X175">
            <v>0.55</v>
          </cell>
          <cell r="Y175">
            <v>0.55</v>
          </cell>
          <cell r="Z175">
            <v>0.55</v>
          </cell>
        </row>
        <row r="176">
          <cell r="A176" t="str">
            <v>Sao Tome and Principe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</row>
        <row r="177">
          <cell r="A177" t="str">
            <v>Saudi Arabia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3</v>
          </cell>
          <cell r="T177">
            <v>3</v>
          </cell>
          <cell r="U177">
            <v>3</v>
          </cell>
          <cell r="V177">
            <v>3</v>
          </cell>
          <cell r="W177">
            <v>3</v>
          </cell>
          <cell r="X177">
            <v>403</v>
          </cell>
          <cell r="Y177">
            <v>403</v>
          </cell>
          <cell r="Z177">
            <v>403</v>
          </cell>
        </row>
        <row r="178">
          <cell r="A178" t="str">
            <v>Senegal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55.2</v>
          </cell>
          <cell r="V178">
            <v>158.7</v>
          </cell>
          <cell r="W178">
            <v>158.7</v>
          </cell>
          <cell r="X178">
            <v>158.7</v>
          </cell>
          <cell r="Y178">
            <v>158.7</v>
          </cell>
          <cell r="Z178">
            <v>159</v>
          </cell>
        </row>
        <row r="179">
          <cell r="A179" t="str">
            <v>Serbia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0.5</v>
          </cell>
          <cell r="O179">
            <v>0.5</v>
          </cell>
          <cell r="P179">
            <v>0.5</v>
          </cell>
          <cell r="Q179">
            <v>10.4</v>
          </cell>
          <cell r="R179">
            <v>17</v>
          </cell>
          <cell r="S179">
            <v>25</v>
          </cell>
          <cell r="T179">
            <v>227</v>
          </cell>
          <cell r="U179">
            <v>398</v>
          </cell>
          <cell r="V179">
            <v>398</v>
          </cell>
          <cell r="W179">
            <v>398</v>
          </cell>
          <cell r="X179">
            <v>398</v>
          </cell>
          <cell r="Y179">
            <v>510</v>
          </cell>
          <cell r="Z179">
            <v>604</v>
          </cell>
        </row>
        <row r="180">
          <cell r="A180" t="str">
            <v>Seychelles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6</v>
          </cell>
          <cell r="P180">
            <v>6</v>
          </cell>
          <cell r="Q180">
            <v>6</v>
          </cell>
          <cell r="R180">
            <v>6</v>
          </cell>
          <cell r="S180">
            <v>6</v>
          </cell>
          <cell r="T180">
            <v>6</v>
          </cell>
          <cell r="U180">
            <v>6</v>
          </cell>
          <cell r="V180">
            <v>6</v>
          </cell>
          <cell r="W180">
            <v>6</v>
          </cell>
          <cell r="X180">
            <v>6</v>
          </cell>
          <cell r="Y180">
            <v>6</v>
          </cell>
          <cell r="Z180">
            <v>6</v>
          </cell>
        </row>
        <row r="181">
          <cell r="A181" t="str">
            <v>Sierra Leone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</row>
        <row r="182">
          <cell r="A182" t="str">
            <v>Singapore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0.1</v>
          </cell>
          <cell r="T182">
            <v>0.1</v>
          </cell>
          <cell r="U182">
            <v>0.1</v>
          </cell>
          <cell r="V182">
            <v>0.1</v>
          </cell>
          <cell r="W182">
            <v>0.1</v>
          </cell>
          <cell r="X182">
            <v>0.1</v>
          </cell>
          <cell r="Y182">
            <v>0.1</v>
          </cell>
          <cell r="Z182">
            <v>0.1</v>
          </cell>
        </row>
        <row r="183">
          <cell r="A183" t="str">
            <v>Sint Maarten (Dutch Part)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</row>
        <row r="184">
          <cell r="A184" t="str">
            <v>Slovakia</v>
          </cell>
          <cell r="B184">
            <v>0</v>
          </cell>
          <cell r="C184">
            <v>0</v>
          </cell>
          <cell r="D184">
            <v>0</v>
          </cell>
          <cell r="E184">
            <v>3</v>
          </cell>
          <cell r="F184">
            <v>3</v>
          </cell>
          <cell r="G184">
            <v>5</v>
          </cell>
          <cell r="H184">
            <v>5</v>
          </cell>
          <cell r="I184">
            <v>5</v>
          </cell>
          <cell r="J184">
            <v>5</v>
          </cell>
          <cell r="K184">
            <v>3</v>
          </cell>
          <cell r="L184">
            <v>3</v>
          </cell>
          <cell r="M184">
            <v>3</v>
          </cell>
          <cell r="N184">
            <v>3</v>
          </cell>
          <cell r="O184">
            <v>5</v>
          </cell>
          <cell r="P184">
            <v>3</v>
          </cell>
          <cell r="Q184">
            <v>3</v>
          </cell>
          <cell r="R184">
            <v>3</v>
          </cell>
          <cell r="S184">
            <v>4</v>
          </cell>
          <cell r="T184">
            <v>3</v>
          </cell>
          <cell r="U184">
            <v>4</v>
          </cell>
          <cell r="V184">
            <v>4</v>
          </cell>
          <cell r="W184">
            <v>4</v>
          </cell>
          <cell r="X184">
            <v>4</v>
          </cell>
          <cell r="Y184">
            <v>4</v>
          </cell>
          <cell r="Z184">
            <v>4</v>
          </cell>
        </row>
        <row r="185">
          <cell r="A185" t="str">
            <v>Slovenia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2</v>
          </cell>
          <cell r="O185">
            <v>2</v>
          </cell>
          <cell r="P185">
            <v>3</v>
          </cell>
          <cell r="Q185">
            <v>3</v>
          </cell>
          <cell r="R185">
            <v>3</v>
          </cell>
          <cell r="S185">
            <v>3.3</v>
          </cell>
          <cell r="T185">
            <v>3.3</v>
          </cell>
          <cell r="U185">
            <v>3.3</v>
          </cell>
          <cell r="V185">
            <v>3.3</v>
          </cell>
          <cell r="W185">
            <v>3.328</v>
          </cell>
          <cell r="X185">
            <v>3.328</v>
          </cell>
          <cell r="Y185">
            <v>3.328</v>
          </cell>
          <cell r="Z185">
            <v>3.328</v>
          </cell>
        </row>
        <row r="186">
          <cell r="A186" t="str">
            <v>Solomon Islands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</row>
        <row r="187">
          <cell r="A187" t="str">
            <v>Somalia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2.2</v>
          </cell>
          <cell r="O187">
            <v>2.2</v>
          </cell>
          <cell r="P187">
            <v>2.2</v>
          </cell>
          <cell r="Q187">
            <v>2.8</v>
          </cell>
          <cell r="R187">
            <v>2.8</v>
          </cell>
          <cell r="S187">
            <v>3.55</v>
          </cell>
          <cell r="T187">
            <v>3.55</v>
          </cell>
          <cell r="U187">
            <v>3.55</v>
          </cell>
          <cell r="V187">
            <v>3.55</v>
          </cell>
          <cell r="W187">
            <v>3.55</v>
          </cell>
          <cell r="X187">
            <v>3.55</v>
          </cell>
          <cell r="Y187">
            <v>3.55</v>
          </cell>
          <cell r="Z187">
            <v>3.55</v>
          </cell>
        </row>
        <row r="188">
          <cell r="A188" t="str">
            <v>South Africa</v>
          </cell>
          <cell r="B188">
            <v>0</v>
          </cell>
          <cell r="C188">
            <v>0</v>
          </cell>
          <cell r="D188">
            <v>3.16</v>
          </cell>
          <cell r="E188">
            <v>3.16</v>
          </cell>
          <cell r="F188">
            <v>3.16</v>
          </cell>
          <cell r="G188">
            <v>3.16</v>
          </cell>
          <cell r="H188">
            <v>3.16</v>
          </cell>
          <cell r="I188">
            <v>3.16</v>
          </cell>
          <cell r="J188">
            <v>8.36</v>
          </cell>
          <cell r="K188">
            <v>8.36</v>
          </cell>
          <cell r="L188">
            <v>10.16</v>
          </cell>
          <cell r="M188">
            <v>10.16</v>
          </cell>
          <cell r="N188">
            <v>10.16</v>
          </cell>
          <cell r="O188">
            <v>257</v>
          </cell>
          <cell r="P188">
            <v>569</v>
          </cell>
          <cell r="Q188">
            <v>1079</v>
          </cell>
          <cell r="R188">
            <v>1473</v>
          </cell>
          <cell r="S188">
            <v>2094</v>
          </cell>
          <cell r="T188">
            <v>2094</v>
          </cell>
          <cell r="U188">
            <v>2094</v>
          </cell>
          <cell r="V188">
            <v>2516</v>
          </cell>
          <cell r="W188">
            <v>2495</v>
          </cell>
          <cell r="X188">
            <v>3163</v>
          </cell>
          <cell r="Y188">
            <v>3442</v>
          </cell>
          <cell r="Z188">
            <v>3442</v>
          </cell>
        </row>
        <row r="189">
          <cell r="A189" t="str">
            <v>South Georgia and the South Sandwich Islands</v>
          </cell>
          <cell r="B189">
            <v>0.006</v>
          </cell>
          <cell r="C189">
            <v>0.006</v>
          </cell>
          <cell r="D189">
            <v>0.006</v>
          </cell>
          <cell r="E189">
            <v>0.006</v>
          </cell>
          <cell r="F189">
            <v>0.006</v>
          </cell>
          <cell r="G189">
            <v>0.006</v>
          </cell>
          <cell r="H189">
            <v>0.006</v>
          </cell>
          <cell r="I189">
            <v>0.006</v>
          </cell>
          <cell r="J189">
            <v>0.006</v>
          </cell>
          <cell r="K189">
            <v>0.006</v>
          </cell>
          <cell r="L189">
            <v>0.006</v>
          </cell>
          <cell r="M189">
            <v>0.006</v>
          </cell>
          <cell r="N189">
            <v>0.006</v>
          </cell>
          <cell r="O189">
            <v>0.006</v>
          </cell>
          <cell r="P189">
            <v>0.006</v>
          </cell>
          <cell r="Q189">
            <v>0.006</v>
          </cell>
          <cell r="R189">
            <v>0.006</v>
          </cell>
          <cell r="S189">
            <v>0.006</v>
          </cell>
          <cell r="T189">
            <v>0.006</v>
          </cell>
          <cell r="U189">
            <v>0.006</v>
          </cell>
          <cell r="V189">
            <v>0.006</v>
          </cell>
          <cell r="W189">
            <v>0.006</v>
          </cell>
          <cell r="X189">
            <v>0.006</v>
          </cell>
          <cell r="Y189">
            <v>0.006</v>
          </cell>
          <cell r="Z189">
            <v>0.006</v>
          </cell>
        </row>
        <row r="190">
          <cell r="A190" t="str">
            <v>South Sudan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</row>
        <row r="191">
          <cell r="A191" t="str">
            <v>Spain</v>
          </cell>
          <cell r="B191">
            <v>2206</v>
          </cell>
          <cell r="C191">
            <v>3397</v>
          </cell>
          <cell r="D191">
            <v>4891</v>
          </cell>
          <cell r="E191">
            <v>5945</v>
          </cell>
          <cell r="F191">
            <v>8317</v>
          </cell>
          <cell r="G191">
            <v>9918</v>
          </cell>
          <cell r="H191">
            <v>11722</v>
          </cell>
          <cell r="I191">
            <v>14820</v>
          </cell>
          <cell r="J191">
            <v>16555</v>
          </cell>
          <cell r="K191">
            <v>19176</v>
          </cell>
          <cell r="L191">
            <v>20693</v>
          </cell>
          <cell r="M191">
            <v>21529</v>
          </cell>
          <cell r="N191">
            <v>22789</v>
          </cell>
          <cell r="O191">
            <v>22953</v>
          </cell>
          <cell r="P191">
            <v>22920</v>
          </cell>
          <cell r="Q191">
            <v>22938</v>
          </cell>
          <cell r="R191">
            <v>22985</v>
          </cell>
          <cell r="S191">
            <v>23119.479</v>
          </cell>
          <cell r="T191">
            <v>23400.055</v>
          </cell>
          <cell r="U191">
            <v>25585.076</v>
          </cell>
          <cell r="V191">
            <v>26814.19</v>
          </cell>
          <cell r="W191">
            <v>27902.651</v>
          </cell>
          <cell r="X191">
            <v>30108.764</v>
          </cell>
          <cell r="Y191">
            <v>30863.495</v>
          </cell>
          <cell r="Z191">
            <v>31806.495</v>
          </cell>
        </row>
        <row r="192">
          <cell r="A192" t="str">
            <v>Sri Lanka</v>
          </cell>
          <cell r="B192">
            <v>3</v>
          </cell>
          <cell r="C192">
            <v>3</v>
          </cell>
          <cell r="D192">
            <v>3</v>
          </cell>
          <cell r="E192">
            <v>3</v>
          </cell>
          <cell r="F192">
            <v>3</v>
          </cell>
          <cell r="G192">
            <v>3</v>
          </cell>
          <cell r="H192">
            <v>3</v>
          </cell>
          <cell r="I192">
            <v>3</v>
          </cell>
          <cell r="J192">
            <v>3</v>
          </cell>
          <cell r="K192">
            <v>3</v>
          </cell>
          <cell r="L192">
            <v>33.85</v>
          </cell>
          <cell r="M192">
            <v>43.85</v>
          </cell>
          <cell r="N192">
            <v>76.65</v>
          </cell>
          <cell r="O192">
            <v>81.45</v>
          </cell>
          <cell r="P192">
            <v>121.45</v>
          </cell>
          <cell r="Q192">
            <v>131.45</v>
          </cell>
          <cell r="R192">
            <v>131.45</v>
          </cell>
          <cell r="S192">
            <v>131.45</v>
          </cell>
          <cell r="T192">
            <v>128.45</v>
          </cell>
          <cell r="U192">
            <v>128.45</v>
          </cell>
          <cell r="V192">
            <v>179</v>
          </cell>
          <cell r="W192">
            <v>252</v>
          </cell>
          <cell r="X192">
            <v>252</v>
          </cell>
          <cell r="Y192">
            <v>267</v>
          </cell>
          <cell r="Z192">
            <v>267</v>
          </cell>
        </row>
        <row r="193">
          <cell r="A193" t="str">
            <v>Palestine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</row>
        <row r="194">
          <cell r="A194" t="str">
            <v>Sudan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</row>
        <row r="195">
          <cell r="A195" t="str">
            <v>Suriname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</row>
        <row r="196">
          <cell r="A196" t="str">
            <v>Sweden</v>
          </cell>
          <cell r="B196">
            <v>196</v>
          </cell>
          <cell r="C196">
            <v>273</v>
          </cell>
          <cell r="D196">
            <v>335</v>
          </cell>
          <cell r="E196">
            <v>395</v>
          </cell>
          <cell r="F196">
            <v>453</v>
          </cell>
          <cell r="G196">
            <v>500</v>
          </cell>
          <cell r="H196">
            <v>563</v>
          </cell>
          <cell r="I196">
            <v>692</v>
          </cell>
          <cell r="J196">
            <v>956</v>
          </cell>
          <cell r="K196">
            <v>1312</v>
          </cell>
          <cell r="L196">
            <v>1854</v>
          </cell>
          <cell r="M196">
            <v>2601</v>
          </cell>
          <cell r="N196">
            <v>3443</v>
          </cell>
          <cell r="O196">
            <v>3982</v>
          </cell>
          <cell r="P196">
            <v>4875</v>
          </cell>
          <cell r="Q196">
            <v>5606</v>
          </cell>
          <cell r="R196">
            <v>6232</v>
          </cell>
          <cell r="S196">
            <v>6408</v>
          </cell>
          <cell r="T196">
            <v>7097</v>
          </cell>
          <cell r="U196">
            <v>8478</v>
          </cell>
          <cell r="V196">
            <v>9773</v>
          </cell>
          <cell r="W196">
            <v>11923</v>
          </cell>
          <cell r="X196">
            <v>14086</v>
          </cell>
          <cell r="Y196">
            <v>16031</v>
          </cell>
          <cell r="Z196">
            <v>17046</v>
          </cell>
        </row>
        <row r="197">
          <cell r="A197" t="str">
            <v>Switzerland</v>
          </cell>
          <cell r="B197">
            <v>3</v>
          </cell>
          <cell r="C197">
            <v>5</v>
          </cell>
          <cell r="D197">
            <v>5</v>
          </cell>
          <cell r="E197">
            <v>5</v>
          </cell>
          <cell r="F197">
            <v>9</v>
          </cell>
          <cell r="G197">
            <v>12</v>
          </cell>
          <cell r="H197">
            <v>12</v>
          </cell>
          <cell r="I197">
            <v>12</v>
          </cell>
          <cell r="J197">
            <v>14</v>
          </cell>
          <cell r="K197">
            <v>18</v>
          </cell>
          <cell r="L197">
            <v>42</v>
          </cell>
          <cell r="M197">
            <v>46</v>
          </cell>
          <cell r="N197">
            <v>49</v>
          </cell>
          <cell r="O197">
            <v>60</v>
          </cell>
          <cell r="P197">
            <v>60</v>
          </cell>
          <cell r="Q197">
            <v>60</v>
          </cell>
          <cell r="R197">
            <v>75</v>
          </cell>
          <cell r="S197">
            <v>75</v>
          </cell>
          <cell r="T197">
            <v>75</v>
          </cell>
          <cell r="U197">
            <v>75</v>
          </cell>
          <cell r="V197">
            <v>87</v>
          </cell>
          <cell r="W197">
            <v>88</v>
          </cell>
          <cell r="X197">
            <v>88</v>
          </cell>
          <cell r="Y197">
            <v>88</v>
          </cell>
          <cell r="Z197">
            <v>101.8</v>
          </cell>
        </row>
        <row r="198">
          <cell r="A198" t="str">
            <v>Syria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0.6</v>
          </cell>
          <cell r="G198">
            <v>0.6</v>
          </cell>
          <cell r="H198">
            <v>0.6</v>
          </cell>
          <cell r="I198">
            <v>0.6</v>
          </cell>
          <cell r="J198">
            <v>0.6</v>
          </cell>
          <cell r="K198">
            <v>0.6</v>
          </cell>
          <cell r="L198">
            <v>0.6</v>
          </cell>
          <cell r="M198">
            <v>0.6</v>
          </cell>
          <cell r="N198">
            <v>0.6</v>
          </cell>
          <cell r="O198">
            <v>0.6</v>
          </cell>
          <cell r="P198">
            <v>0.6</v>
          </cell>
          <cell r="Q198">
            <v>0.6</v>
          </cell>
          <cell r="R198">
            <v>0.6</v>
          </cell>
          <cell r="S198">
            <v>0.6</v>
          </cell>
          <cell r="T198">
            <v>0.6</v>
          </cell>
          <cell r="U198">
            <v>0.6</v>
          </cell>
          <cell r="V198">
            <v>0.6</v>
          </cell>
          <cell r="W198">
            <v>0.6</v>
          </cell>
          <cell r="X198">
            <v>0.6</v>
          </cell>
          <cell r="Y198">
            <v>0.6</v>
          </cell>
          <cell r="Z198">
            <v>0.6</v>
          </cell>
        </row>
        <row r="199">
          <cell r="A199" t="str">
            <v>Tajikistan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</row>
        <row r="200">
          <cell r="A200" t="str">
            <v>Thailand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0.34</v>
          </cell>
          <cell r="I200">
            <v>0.94</v>
          </cell>
          <cell r="J200">
            <v>1.08</v>
          </cell>
          <cell r="K200">
            <v>5.1</v>
          </cell>
          <cell r="L200">
            <v>5.6</v>
          </cell>
          <cell r="M200">
            <v>7.3</v>
          </cell>
          <cell r="N200">
            <v>111.7</v>
          </cell>
          <cell r="O200">
            <v>222.7</v>
          </cell>
          <cell r="P200">
            <v>224.5</v>
          </cell>
          <cell r="Q200">
            <v>233.9</v>
          </cell>
          <cell r="R200">
            <v>507.04</v>
          </cell>
          <cell r="S200">
            <v>627.82</v>
          </cell>
          <cell r="T200">
            <v>1102.82</v>
          </cell>
          <cell r="U200">
            <v>1506.82</v>
          </cell>
          <cell r="V200">
            <v>1506.73</v>
          </cell>
          <cell r="W200">
            <v>1545.33</v>
          </cell>
          <cell r="X200">
            <v>1545.33</v>
          </cell>
          <cell r="Y200">
            <v>1543.56</v>
          </cell>
          <cell r="Z200">
            <v>1543.56</v>
          </cell>
        </row>
        <row r="201">
          <cell r="A201" t="str">
            <v>Timor-Leste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</row>
        <row r="202">
          <cell r="A202" t="str">
            <v>Togo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</row>
        <row r="203">
          <cell r="A203" t="str">
            <v>Tokelau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0.015</v>
          </cell>
          <cell r="V203">
            <v>0.015</v>
          </cell>
          <cell r="W203">
            <v>0.015</v>
          </cell>
          <cell r="X203">
            <v>0.015</v>
          </cell>
          <cell r="Y203">
            <v>0.015</v>
          </cell>
          <cell r="Z203">
            <v>0.015</v>
          </cell>
        </row>
        <row r="204">
          <cell r="A204" t="str">
            <v>Tonga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0.011</v>
          </cell>
          <cell r="P204">
            <v>0.011</v>
          </cell>
          <cell r="Q204">
            <v>0.022</v>
          </cell>
          <cell r="R204">
            <v>0.022</v>
          </cell>
          <cell r="S204">
            <v>0.022</v>
          </cell>
          <cell r="T204">
            <v>0.022</v>
          </cell>
          <cell r="U204">
            <v>1.397</v>
          </cell>
          <cell r="V204">
            <v>1.397</v>
          </cell>
          <cell r="W204">
            <v>1.397</v>
          </cell>
          <cell r="X204">
            <v>1.397</v>
          </cell>
          <cell r="Y204">
            <v>1.397</v>
          </cell>
          <cell r="Z204">
            <v>1.397</v>
          </cell>
        </row>
        <row r="205">
          <cell r="A205" t="str">
            <v>Trinidad and Tobago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0.01</v>
          </cell>
          <cell r="R205">
            <v>0.01</v>
          </cell>
          <cell r="S205">
            <v>0.01</v>
          </cell>
          <cell r="T205">
            <v>0.01</v>
          </cell>
          <cell r="U205">
            <v>0.01</v>
          </cell>
          <cell r="V205">
            <v>0.01</v>
          </cell>
          <cell r="W205">
            <v>0.01</v>
          </cell>
          <cell r="X205">
            <v>0.01</v>
          </cell>
          <cell r="Y205">
            <v>0.01</v>
          </cell>
          <cell r="Z205">
            <v>0.01</v>
          </cell>
        </row>
        <row r="206">
          <cell r="A206" t="str">
            <v>Tunisia</v>
          </cell>
          <cell r="B206">
            <v>10.65</v>
          </cell>
          <cell r="C206">
            <v>10.65</v>
          </cell>
          <cell r="D206">
            <v>10.65</v>
          </cell>
          <cell r="E206">
            <v>19.37</v>
          </cell>
          <cell r="F206">
            <v>19.37</v>
          </cell>
          <cell r="G206">
            <v>19.37</v>
          </cell>
          <cell r="H206">
            <v>19.37</v>
          </cell>
          <cell r="I206">
            <v>19.37</v>
          </cell>
          <cell r="J206">
            <v>19.37</v>
          </cell>
          <cell r="K206">
            <v>53.69</v>
          </cell>
          <cell r="L206">
            <v>53.69</v>
          </cell>
          <cell r="M206">
            <v>53.69</v>
          </cell>
          <cell r="N206">
            <v>173</v>
          </cell>
          <cell r="O206">
            <v>200</v>
          </cell>
          <cell r="P206">
            <v>233</v>
          </cell>
          <cell r="Q206">
            <v>240</v>
          </cell>
          <cell r="R206">
            <v>240</v>
          </cell>
          <cell r="S206">
            <v>240</v>
          </cell>
          <cell r="T206">
            <v>245</v>
          </cell>
          <cell r="U206">
            <v>245</v>
          </cell>
          <cell r="V206">
            <v>245</v>
          </cell>
          <cell r="W206">
            <v>245</v>
          </cell>
          <cell r="X206">
            <v>245</v>
          </cell>
          <cell r="Y206">
            <v>245</v>
          </cell>
          <cell r="Z206">
            <v>245</v>
          </cell>
        </row>
        <row r="207">
          <cell r="A207" t="str">
            <v>Turkey</v>
          </cell>
          <cell r="B207">
            <v>19</v>
          </cell>
          <cell r="C207">
            <v>19</v>
          </cell>
          <cell r="D207">
            <v>19</v>
          </cell>
          <cell r="E207">
            <v>19</v>
          </cell>
          <cell r="F207">
            <v>19</v>
          </cell>
          <cell r="G207">
            <v>21</v>
          </cell>
          <cell r="H207">
            <v>59</v>
          </cell>
          <cell r="I207">
            <v>146</v>
          </cell>
          <cell r="J207">
            <v>364</v>
          </cell>
          <cell r="K207">
            <v>792</v>
          </cell>
          <cell r="L207">
            <v>1320</v>
          </cell>
          <cell r="M207">
            <v>1729</v>
          </cell>
          <cell r="N207">
            <v>2261</v>
          </cell>
          <cell r="O207">
            <v>2760</v>
          </cell>
          <cell r="P207">
            <v>3630</v>
          </cell>
          <cell r="Q207">
            <v>4503</v>
          </cell>
          <cell r="R207">
            <v>5751</v>
          </cell>
          <cell r="S207">
            <v>6516.15</v>
          </cell>
          <cell r="T207">
            <v>7005.386</v>
          </cell>
          <cell r="U207">
            <v>7591.156</v>
          </cell>
          <cell r="V207">
            <v>8832.395</v>
          </cell>
          <cell r="W207">
            <v>10606.975</v>
          </cell>
          <cell r="X207">
            <v>11396.164</v>
          </cell>
          <cell r="Y207">
            <v>11806.07</v>
          </cell>
          <cell r="Z207">
            <v>12973.07</v>
          </cell>
        </row>
        <row r="208">
          <cell r="A208" t="str">
            <v>Turkmenistan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</row>
        <row r="209">
          <cell r="A209" t="str">
            <v>Turks and Caicos Islands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</row>
        <row r="210">
          <cell r="A210" t="str">
            <v>Tuvalu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</row>
        <row r="211">
          <cell r="A211" t="str">
            <v>Uganda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</row>
        <row r="212">
          <cell r="A212" t="str">
            <v>Ukraine</v>
          </cell>
          <cell r="B212">
            <v>5</v>
          </cell>
          <cell r="C212">
            <v>36.23</v>
          </cell>
          <cell r="D212">
            <v>46.23</v>
          </cell>
          <cell r="E212">
            <v>54.4</v>
          </cell>
          <cell r="F212">
            <v>71.4</v>
          </cell>
          <cell r="G212">
            <v>76.6</v>
          </cell>
          <cell r="H212">
            <v>76.6</v>
          </cell>
          <cell r="I212">
            <v>82</v>
          </cell>
          <cell r="J212">
            <v>83</v>
          </cell>
          <cell r="K212">
            <v>86</v>
          </cell>
          <cell r="L212">
            <v>88</v>
          </cell>
          <cell r="M212">
            <v>146</v>
          </cell>
          <cell r="N212">
            <v>248</v>
          </cell>
          <cell r="O212">
            <v>362</v>
          </cell>
          <cell r="P212">
            <v>513.9</v>
          </cell>
          <cell r="Q212">
            <v>513.9</v>
          </cell>
          <cell r="R212">
            <v>526</v>
          </cell>
          <cell r="S212">
            <v>553</v>
          </cell>
          <cell r="T212">
            <v>620.77</v>
          </cell>
          <cell r="U212">
            <v>1257.77</v>
          </cell>
          <cell r="V212">
            <v>1402</v>
          </cell>
          <cell r="W212">
            <v>1761</v>
          </cell>
          <cell r="X212">
            <v>1761</v>
          </cell>
          <cell r="Y212">
            <v>1761</v>
          </cell>
          <cell r="Z212">
            <v>0</v>
          </cell>
        </row>
        <row r="213">
          <cell r="A213" t="str">
            <v>United Arab Emirates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0.85</v>
          </cell>
          <cell r="P213">
            <v>1.7</v>
          </cell>
          <cell r="Q213">
            <v>1.7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0.015</v>
          </cell>
          <cell r="X213">
            <v>0.015</v>
          </cell>
          <cell r="Y213">
            <v>99.1</v>
          </cell>
          <cell r="Z213">
            <v>99.1</v>
          </cell>
        </row>
        <row r="214">
          <cell r="A214" t="str">
            <v>United Kingdom</v>
          </cell>
          <cell r="B214">
            <v>431</v>
          </cell>
          <cell r="C214">
            <v>490</v>
          </cell>
          <cell r="D214">
            <v>531</v>
          </cell>
          <cell r="E214">
            <v>678</v>
          </cell>
          <cell r="F214">
            <v>809</v>
          </cell>
          <cell r="G214">
            <v>1351</v>
          </cell>
          <cell r="H214">
            <v>1651</v>
          </cell>
          <cell r="I214">
            <v>2083</v>
          </cell>
          <cell r="J214">
            <v>2849.8</v>
          </cell>
          <cell r="K214">
            <v>3468</v>
          </cell>
          <cell r="L214">
            <v>4080</v>
          </cell>
          <cell r="M214">
            <v>4758</v>
          </cell>
          <cell r="N214">
            <v>6035</v>
          </cell>
          <cell r="O214">
            <v>7586</v>
          </cell>
          <cell r="P214">
            <v>8573</v>
          </cell>
          <cell r="Q214">
            <v>9212</v>
          </cell>
          <cell r="R214">
            <v>10833</v>
          </cell>
          <cell r="S214">
            <v>12597</v>
          </cell>
          <cell r="T214">
            <v>13425.149</v>
          </cell>
          <cell r="U214">
            <v>13998.819</v>
          </cell>
          <cell r="V214">
            <v>14075.076</v>
          </cell>
          <cell r="W214">
            <v>14492.755</v>
          </cell>
          <cell r="X214">
            <v>14833.807</v>
          </cell>
          <cell r="Y214">
            <v>15417.873</v>
          </cell>
          <cell r="Z214">
            <v>16156.873</v>
          </cell>
        </row>
        <row r="215">
          <cell r="A215" t="str">
            <v>Tanzania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2.4</v>
          </cell>
          <cell r="W215">
            <v>2.4</v>
          </cell>
          <cell r="X215">
            <v>2.4</v>
          </cell>
          <cell r="Y215">
            <v>2.4</v>
          </cell>
          <cell r="Z215">
            <v>2.4</v>
          </cell>
        </row>
        <row r="216">
          <cell r="A216" t="str">
            <v>United States</v>
          </cell>
          <cell r="B216">
            <v>2377</v>
          </cell>
          <cell r="C216">
            <v>3863.64</v>
          </cell>
          <cell r="D216">
            <v>4416.64</v>
          </cell>
          <cell r="E216">
            <v>5995.19</v>
          </cell>
          <cell r="F216">
            <v>6455.8</v>
          </cell>
          <cell r="G216">
            <v>8706.41</v>
          </cell>
          <cell r="H216">
            <v>11328.79</v>
          </cell>
          <cell r="I216">
            <v>16515.1</v>
          </cell>
          <cell r="J216">
            <v>24651.3</v>
          </cell>
          <cell r="K216">
            <v>34295.8</v>
          </cell>
          <cell r="L216">
            <v>39349.695</v>
          </cell>
          <cell r="M216">
            <v>45794.968</v>
          </cell>
          <cell r="N216">
            <v>59453.299</v>
          </cell>
          <cell r="O216">
            <v>60198.164</v>
          </cell>
          <cell r="P216">
            <v>64430.166</v>
          </cell>
          <cell r="Q216">
            <v>72767.216</v>
          </cell>
          <cell r="R216">
            <v>81473.062</v>
          </cell>
          <cell r="S216">
            <v>87801.48</v>
          </cell>
          <cell r="T216">
            <v>94636.885</v>
          </cell>
          <cell r="U216">
            <v>103806.256</v>
          </cell>
          <cell r="V216">
            <v>118634.24</v>
          </cell>
          <cell r="W216">
            <v>132977.977</v>
          </cell>
          <cell r="X216">
            <v>141632.612</v>
          </cell>
          <cell r="Y216">
            <v>147978.561</v>
          </cell>
          <cell r="Z216">
            <v>152980.961</v>
          </cell>
        </row>
        <row r="217">
          <cell r="A217" t="str">
            <v>United States Virgin Islands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0.1</v>
          </cell>
          <cell r="P217">
            <v>0.1</v>
          </cell>
          <cell r="Q217">
            <v>0.1</v>
          </cell>
          <cell r="R217">
            <v>0.1</v>
          </cell>
          <cell r="S217">
            <v>0.1</v>
          </cell>
          <cell r="T217">
            <v>0.1</v>
          </cell>
          <cell r="U217">
            <v>0.1</v>
          </cell>
          <cell r="V217">
            <v>0.1</v>
          </cell>
          <cell r="W217">
            <v>0.1</v>
          </cell>
          <cell r="X217">
            <v>0.1</v>
          </cell>
          <cell r="Y217">
            <v>0.1</v>
          </cell>
          <cell r="Z217">
            <v>0.1</v>
          </cell>
        </row>
        <row r="218">
          <cell r="A218" t="str">
            <v>Uruguay</v>
          </cell>
          <cell r="B218">
            <v>0.2</v>
          </cell>
          <cell r="C218">
            <v>0.2</v>
          </cell>
          <cell r="D218">
            <v>0.2</v>
          </cell>
          <cell r="E218">
            <v>0.2</v>
          </cell>
          <cell r="F218">
            <v>0.2</v>
          </cell>
          <cell r="G218">
            <v>0.2</v>
          </cell>
          <cell r="H218">
            <v>0.2</v>
          </cell>
          <cell r="I218">
            <v>0.2</v>
          </cell>
          <cell r="J218">
            <v>14.6</v>
          </cell>
          <cell r="K218">
            <v>30.6</v>
          </cell>
          <cell r="L218">
            <v>40.6</v>
          </cell>
          <cell r="M218">
            <v>43.6</v>
          </cell>
          <cell r="N218">
            <v>52.6</v>
          </cell>
          <cell r="O218">
            <v>59.4</v>
          </cell>
          <cell r="P218">
            <v>481.3</v>
          </cell>
          <cell r="Q218">
            <v>856.8</v>
          </cell>
          <cell r="R218">
            <v>1211.5</v>
          </cell>
          <cell r="S218">
            <v>1518.3</v>
          </cell>
          <cell r="T218">
            <v>1518.3</v>
          </cell>
          <cell r="U218">
            <v>1523.8</v>
          </cell>
          <cell r="V218">
            <v>1523.8</v>
          </cell>
          <cell r="W218">
            <v>1523.8</v>
          </cell>
          <cell r="X218">
            <v>1523.8</v>
          </cell>
          <cell r="Y218">
            <v>1523.8</v>
          </cell>
          <cell r="Z218">
            <v>1523.8</v>
          </cell>
        </row>
        <row r="219">
          <cell r="A219" t="str">
            <v>Uzbekistan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0.75</v>
          </cell>
          <cell r="T219">
            <v>0.75</v>
          </cell>
          <cell r="U219">
            <v>0.75</v>
          </cell>
          <cell r="V219">
            <v>0.75</v>
          </cell>
          <cell r="W219">
            <v>0.75</v>
          </cell>
          <cell r="X219">
            <v>0.75</v>
          </cell>
          <cell r="Y219">
            <v>0.75</v>
          </cell>
          <cell r="Z219">
            <v>500.75</v>
          </cell>
        </row>
        <row r="220">
          <cell r="A220" t="str">
            <v>Vanuatu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3.025</v>
          </cell>
          <cell r="K220">
            <v>3.025</v>
          </cell>
          <cell r="L220">
            <v>3.025</v>
          </cell>
          <cell r="M220">
            <v>3.025</v>
          </cell>
          <cell r="N220">
            <v>3.025</v>
          </cell>
          <cell r="O220">
            <v>3.025</v>
          </cell>
          <cell r="P220">
            <v>3.575</v>
          </cell>
          <cell r="Q220">
            <v>3.575</v>
          </cell>
          <cell r="R220">
            <v>3.575</v>
          </cell>
          <cell r="S220">
            <v>3.3</v>
          </cell>
          <cell r="T220">
            <v>3.4</v>
          </cell>
          <cell r="U220">
            <v>3.4</v>
          </cell>
          <cell r="V220">
            <v>3.4</v>
          </cell>
          <cell r="W220">
            <v>3.4</v>
          </cell>
          <cell r="X220">
            <v>3.13</v>
          </cell>
          <cell r="Y220">
            <v>3.13</v>
          </cell>
          <cell r="Z220">
            <v>3.13</v>
          </cell>
        </row>
        <row r="221">
          <cell r="A221" t="str">
            <v>Venezuela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29.82</v>
          </cell>
          <cell r="O221">
            <v>50.2</v>
          </cell>
          <cell r="P221">
            <v>50.2</v>
          </cell>
          <cell r="Q221">
            <v>50.2</v>
          </cell>
          <cell r="R221">
            <v>50.2</v>
          </cell>
          <cell r="S221">
            <v>50.2</v>
          </cell>
          <cell r="T221">
            <v>50.2</v>
          </cell>
          <cell r="U221">
            <v>50.2</v>
          </cell>
          <cell r="V221">
            <v>50.2</v>
          </cell>
          <cell r="W221">
            <v>50.2</v>
          </cell>
          <cell r="X221">
            <v>50.2</v>
          </cell>
          <cell r="Y221">
            <v>50.2</v>
          </cell>
          <cell r="Z221">
            <v>50.2</v>
          </cell>
        </row>
        <row r="222">
          <cell r="A222" t="str">
            <v>Vietnam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1.3</v>
          </cell>
          <cell r="K222">
            <v>8.8</v>
          </cell>
          <cell r="L222">
            <v>31</v>
          </cell>
          <cell r="M222">
            <v>31</v>
          </cell>
          <cell r="N222">
            <v>31</v>
          </cell>
          <cell r="O222">
            <v>37</v>
          </cell>
          <cell r="P222">
            <v>37</v>
          </cell>
          <cell r="Q222">
            <v>37</v>
          </cell>
          <cell r="R222">
            <v>61</v>
          </cell>
          <cell r="S222">
            <v>105.5</v>
          </cell>
          <cell r="T222">
            <v>137.5</v>
          </cell>
          <cell r="U222">
            <v>275.35</v>
          </cell>
          <cell r="V222">
            <v>418.8</v>
          </cell>
          <cell r="W222">
            <v>3124</v>
          </cell>
          <cell r="X222">
            <v>4071</v>
          </cell>
          <cell r="Y222">
            <v>4784</v>
          </cell>
          <cell r="Z222">
            <v>5081.3</v>
          </cell>
        </row>
        <row r="223">
          <cell r="A223" t="str">
            <v>Yemen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</row>
        <row r="224">
          <cell r="A224" t="str">
            <v>Zambia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</row>
        <row r="225">
          <cell r="A225" t="str">
            <v>Zimbabwe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S29"/>
  <sheetViews>
    <sheetView zoomScale="115" zoomScaleNormal="115" workbookViewId="0">
      <pane xSplit="1" ySplit="1" topLeftCell="B2" activePane="bottomRight" state="frozen"/>
      <selection/>
      <selection pane="topRight"/>
      <selection pane="bottomLeft"/>
      <selection pane="bottomRight" activeCell="H34" sqref="H34"/>
    </sheetView>
  </sheetViews>
  <sheetFormatPr defaultColWidth="9" defaultRowHeight="13.5"/>
  <cols>
    <col min="1" max="1" width="14.7666666666667" customWidth="1"/>
    <col min="2" max="7" width="12.625"/>
    <col min="8" max="9" width="12.8166666666667"/>
    <col min="10" max="10" width="12.625"/>
    <col min="12" max="19" width="12.625"/>
  </cols>
  <sheetData>
    <row r="1" spans="2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0</v>
      </c>
      <c r="O1" t="s">
        <v>1</v>
      </c>
      <c r="P1" t="s">
        <v>3</v>
      </c>
      <c r="Q1" t="s">
        <v>4</v>
      </c>
    </row>
    <row r="2" spans="1:19">
      <c r="A2" t="s">
        <v>12</v>
      </c>
      <c r="B2">
        <f>SUMIF(Categories!$C$2:$C$196,$A2,Categories!M$2:M$196)</f>
        <v>1081561.62528504</v>
      </c>
      <c r="C2">
        <f>SUMIF(Categories!$C$2:$C$196,$A2,Categories!N$2:N$196)</f>
        <v>86683.6603154688</v>
      </c>
      <c r="D2">
        <f>SUMIF(Categories!$C$2:$C$196,$A2,Categories!O$2:O$196)</f>
        <v>1168245.28560051</v>
      </c>
      <c r="E2">
        <f>SUMIF(Categories!$C$2:$C$196,$A2,Categories!P$2:P$196)</f>
        <v>281239.800205801</v>
      </c>
      <c r="F2">
        <f>SUMIF(Categories!$C$2:$C$196,$A2,Categories!Q$2:Q$196)</f>
        <v>51656.5915506571</v>
      </c>
      <c r="G2">
        <f>SUMIF(Categories!$C$2:$C$196,$A2,Categories!R$2:R$196)</f>
        <v>332896.391756458</v>
      </c>
      <c r="H2">
        <f>SUMIF(Categories!$C$2:$C$196,$A2,Categories!U$2:U$196)</f>
        <v>17881783387000.9</v>
      </c>
      <c r="I2">
        <f>D2/H2*10^6</f>
        <v>0.0653315869182133</v>
      </c>
      <c r="J2">
        <f>G2/H2*10^6</f>
        <v>0.0186165095813908</v>
      </c>
      <c r="K2">
        <f>IF(J2&gt;I2,1,0)</f>
        <v>0</v>
      </c>
      <c r="L2">
        <f>SUMIF(Categories!$C$2:$C$196,$A2,Categories!S$2:S$196)</f>
        <v>608.329</v>
      </c>
      <c r="M2">
        <f>SUMIF(Categories!$C$2:$C$196,$A2,Categories!T$2:T$196)</f>
        <v>375.071472</v>
      </c>
      <c r="N2">
        <f>B2/L2</f>
        <v>1777.92218566769</v>
      </c>
      <c r="O2">
        <f>C2/M2</f>
        <v>231.112379337314</v>
      </c>
      <c r="P2">
        <f>E2/L2</f>
        <v>462.315293543133</v>
      </c>
      <c r="Q2">
        <f>F2/M2</f>
        <v>137.724661583052</v>
      </c>
      <c r="R2">
        <f>P2/N2</f>
        <v>0.260031230427282</v>
      </c>
      <c r="S2">
        <f>Q2/O2</f>
        <v>0.595920746339768</v>
      </c>
    </row>
    <row r="3" spans="1:19">
      <c r="A3" t="s">
        <v>13</v>
      </c>
      <c r="B3">
        <f>SUMIF(Categories!$C$2:$C$196,$A3,Categories!M$2:M$196)</f>
        <v>99996.0471123104</v>
      </c>
      <c r="C3">
        <f>SUMIF(Categories!$C$2:$C$196,$A3,Categories!N$2:N$196)</f>
        <v>1110.81297775069</v>
      </c>
      <c r="D3">
        <f>SUMIF(Categories!$C$2:$C$196,$A3,Categories!O$2:O$196)</f>
        <v>101106.860090061</v>
      </c>
      <c r="E3">
        <f>SUMIF(Categories!$C$2:$C$196,$A3,Categories!P$2:P$196)</f>
        <v>159456.175452739</v>
      </c>
      <c r="F3">
        <f>SUMIF(Categories!$C$2:$C$196,$A3,Categories!Q$2:Q$196)</f>
        <v>9717.50840752564</v>
      </c>
      <c r="G3">
        <f>SUMIF(Categories!$C$2:$C$196,$A3,Categories!R$2:R$196)</f>
        <v>169173.683860265</v>
      </c>
      <c r="H3">
        <f>SUMIF(Categories!$C$2:$C$196,$A3,Categories!U$2:U$196)</f>
        <v>3353470496885.95</v>
      </c>
      <c r="I3">
        <f>D3/H3*10^6</f>
        <v>0.0301499178787914</v>
      </c>
      <c r="J3">
        <f>G3/H3*10^6</f>
        <v>0.0504473452255984</v>
      </c>
      <c r="K3">
        <f t="shared" ref="K3:K29" si="0">IF(J3&gt;I3,1,0)</f>
        <v>1</v>
      </c>
      <c r="L3">
        <f>SUMIF(Categories!$C$2:$C$196,$A3,Categories!S$2:S$196)</f>
        <v>72.451419</v>
      </c>
      <c r="M3">
        <f>SUMIF(Categories!$C$2:$C$196,$A3,Categories!T$2:T$196)</f>
        <v>31.552239</v>
      </c>
      <c r="N3">
        <f t="shared" ref="N3:N29" si="1">B3/L3</f>
        <v>1380.18065750114</v>
      </c>
      <c r="O3">
        <f t="shared" ref="O3:O29" si="2">C3/M3</f>
        <v>35.2055198919699</v>
      </c>
      <c r="P3">
        <f t="shared" ref="P3:P29" si="3">E3/L3</f>
        <v>2200.87028872049</v>
      </c>
      <c r="Q3">
        <f t="shared" ref="Q3:Q29" si="4">F3/M3</f>
        <v>307.981579612326</v>
      </c>
      <c r="R3">
        <f t="shared" ref="R3:R29" si="5">P3/N3</f>
        <v>1.59462478825434</v>
      </c>
      <c r="S3">
        <f t="shared" ref="S3:S29" si="6">Q3/O3</f>
        <v>8.74810485848198</v>
      </c>
    </row>
    <row r="4" spans="1:19">
      <c r="A4" t="s">
        <v>14</v>
      </c>
      <c r="B4">
        <f>SUMIF(Categories!$C$2:$C$196,$A4,Categories!M$2:M$196)</f>
        <v>311218.552907802</v>
      </c>
      <c r="C4">
        <f>SUMIF(Categories!$C$2:$C$196,$A4,Categories!N$2:N$196)</f>
        <v>32743.9517533193</v>
      </c>
      <c r="D4">
        <f>SUMIF(Categories!$C$2:$C$196,$A4,Categories!O$2:O$196)</f>
        <v>343962.504661122</v>
      </c>
      <c r="E4">
        <f>SUMIF(Categories!$C$2:$C$196,$A4,Categories!P$2:P$196)</f>
        <v>304873.732507077</v>
      </c>
      <c r="F4">
        <f>SUMIF(Categories!$C$2:$C$196,$A4,Categories!Q$2:Q$196)</f>
        <v>75298.95378243</v>
      </c>
      <c r="G4">
        <f>SUMIF(Categories!$C$2:$C$196,$A4,Categories!R$2:R$196)</f>
        <v>380172.686289507</v>
      </c>
      <c r="H4">
        <f>SUMIF(Categories!$C$2:$C$196,$A4,Categories!U$2:U$196)</f>
        <v>25744108000000</v>
      </c>
      <c r="I4">
        <f>D4/H4*10^6</f>
        <v>0.0133608243354604</v>
      </c>
      <c r="J4">
        <f>G4/H4*10^6</f>
        <v>0.0147673668199927</v>
      </c>
      <c r="K4">
        <f t="shared" si="0"/>
        <v>1</v>
      </c>
      <c r="L4">
        <f>SUMIF(Categories!$C$2:$C$196,$A4,Categories!S$2:S$196)</f>
        <v>134.3432768</v>
      </c>
      <c r="M4">
        <f>SUMIF(Categories!$C$2:$C$196,$A4,Categories!T$2:T$196)</f>
        <v>108.628864</v>
      </c>
      <c r="N4">
        <f t="shared" si="1"/>
        <v>2316.59194505967</v>
      </c>
      <c r="O4">
        <f t="shared" si="2"/>
        <v>301.429569891473</v>
      </c>
      <c r="P4">
        <f t="shared" si="3"/>
        <v>2269.36352729396</v>
      </c>
      <c r="Q4">
        <f t="shared" si="4"/>
        <v>693.176297806355</v>
      </c>
      <c r="R4">
        <f t="shared" si="5"/>
        <v>0.979612975057421</v>
      </c>
      <c r="S4">
        <f t="shared" si="6"/>
        <v>2.29962938956495</v>
      </c>
    </row>
    <row r="6" spans="2:10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</row>
    <row r="7" spans="1:19">
      <c r="A7" t="s">
        <v>15</v>
      </c>
      <c r="B7">
        <f>SUMIF(Categories!$D$2:$D$196,$A7,Categories!M$2:M$196)</f>
        <v>736842.123272929</v>
      </c>
      <c r="C7">
        <f>SUMIF(Categories!$D$2:$D$196,$A7,Categories!N$2:N$196)</f>
        <v>50154.2735562096</v>
      </c>
      <c r="D7">
        <f>SUMIF(Categories!$D$2:$D$196,$A7,Categories!O$2:O$196)</f>
        <v>786996.396829139</v>
      </c>
      <c r="E7">
        <f>SUMIF(Categories!$D$2:$D$196,$A7,Categories!P$2:P$196)</f>
        <v>992838.088336874</v>
      </c>
      <c r="F7">
        <f>SUMIF(Categories!$D$2:$D$196,$A7,Categories!Q$2:Q$196)</f>
        <v>201041.228772303</v>
      </c>
      <c r="G7">
        <f>SUMIF(Categories!$D$2:$D$196,$A7,Categories!R$2:R$196)</f>
        <v>1193879.31710918</v>
      </c>
      <c r="H7">
        <f>SUMIF(Categories!$D$2:$D$196,$A7,Categories!U$2:U$196)</f>
        <v>60254592375449.7</v>
      </c>
      <c r="I7">
        <f t="shared" ref="I7:I11" si="7">D7/H7*10^6</f>
        <v>0.0130611853105788</v>
      </c>
      <c r="J7">
        <f t="shared" ref="J7:J11" si="8">G7/H7*10^6</f>
        <v>0.0198139140942162</v>
      </c>
      <c r="K7">
        <f t="shared" si="0"/>
        <v>1</v>
      </c>
      <c r="L7">
        <f>SUMIF(Categories!$D$2:$D$196,$A7,Categories!S$2:S$196)</f>
        <v>534.633282026</v>
      </c>
      <c r="M7">
        <f>SUMIF(Categories!$D$2:$D$196,$A7,Categories!T$2:T$196)</f>
        <v>279.015523072</v>
      </c>
      <c r="N7">
        <f t="shared" si="1"/>
        <v>1378.21970319666</v>
      </c>
      <c r="O7">
        <f>C7/M7</f>
        <v>179.754420126895</v>
      </c>
      <c r="P7">
        <f t="shared" si="3"/>
        <v>1857.04504697968</v>
      </c>
      <c r="Q7">
        <f t="shared" si="4"/>
        <v>720.537791441891</v>
      </c>
      <c r="R7">
        <f t="shared" si="5"/>
        <v>1.34742308695227</v>
      </c>
      <c r="S7">
        <f t="shared" si="6"/>
        <v>4.00845659835924</v>
      </c>
    </row>
    <row r="8" spans="1:19">
      <c r="A8" t="s">
        <v>16</v>
      </c>
      <c r="B8">
        <f>SUMIF(Categories!$D$2:$D$196,$A8,Categories!M$2:M$196)</f>
        <v>1413575.28791033</v>
      </c>
      <c r="C8">
        <f>SUMIF(Categories!$D$2:$D$196,$A8,Categories!N$2:N$196)</f>
        <v>98310.5311755715</v>
      </c>
      <c r="D8">
        <f>SUMIF(Categories!$D$2:$D$196,$A8,Categories!O$2:O$196)</f>
        <v>1511885.8190859</v>
      </c>
      <c r="E8">
        <f>SUMIF(Categories!$D$2:$D$196,$A8,Categories!P$2:P$196)</f>
        <v>574000.864464801</v>
      </c>
      <c r="F8">
        <f>SUMIF(Categories!$D$2:$D$196,$A8,Categories!Q$2:Q$196)</f>
        <v>127009.714611586</v>
      </c>
      <c r="G8">
        <f>SUMIF(Categories!$D$2:$D$196,$A8,Categories!R$2:R$196)</f>
        <v>701010.579076388</v>
      </c>
      <c r="H8">
        <f>SUMIF(Categories!$D$2:$D$196,$A8,Categories!U$2:U$196)</f>
        <v>37666045671637.2</v>
      </c>
      <c r="I8">
        <f t="shared" si="7"/>
        <v>0.0401392233277188</v>
      </c>
      <c r="J8">
        <f t="shared" si="8"/>
        <v>0.0186112071648725</v>
      </c>
      <c r="K8">
        <f t="shared" si="0"/>
        <v>0</v>
      </c>
      <c r="L8">
        <f>SUMIF(Categories!$D$2:$D$196,$A8,Categories!S$2:S$196)</f>
        <v>800.512283997</v>
      </c>
      <c r="M8">
        <f>SUMIF(Categories!$D$2:$D$196,$A8,Categories!T$2:T$196)</f>
        <v>473.315880865</v>
      </c>
      <c r="N8">
        <f t="shared" si="1"/>
        <v>1765.83834648017</v>
      </c>
      <c r="O8">
        <f t="shared" si="2"/>
        <v>207.70596371266</v>
      </c>
      <c r="P8">
        <f t="shared" si="3"/>
        <v>717.041919205517</v>
      </c>
      <c r="Q8">
        <f t="shared" si="4"/>
        <v>268.340277067129</v>
      </c>
      <c r="R8">
        <f t="shared" si="5"/>
        <v>0.406063171430606</v>
      </c>
      <c r="S8">
        <f t="shared" si="6"/>
        <v>1.29192379588268</v>
      </c>
    </row>
    <row r="9" spans="1:19">
      <c r="A9" t="s">
        <v>17</v>
      </c>
      <c r="B9">
        <f>SUMIF(Categories!$D$2:$D$196,$A9,Categories!M$2:M$196)</f>
        <v>8340.66579319317</v>
      </c>
      <c r="C9">
        <f>SUMIF(Categories!$D$2:$D$196,$A9,Categories!N$2:N$196)</f>
        <v>90.3075576885185</v>
      </c>
      <c r="D9">
        <f>SUMIF(Categories!$D$2:$D$196,$A9,Categories!O$2:O$196)</f>
        <v>8430.97335088168</v>
      </c>
      <c r="E9">
        <f>SUMIF(Categories!$D$2:$D$196,$A9,Categories!P$2:P$196)</f>
        <v>5055.99466553872</v>
      </c>
      <c r="F9">
        <f>SUMIF(Categories!$D$2:$D$196,$A9,Categories!Q$2:Q$196)</f>
        <v>313.007622762923</v>
      </c>
      <c r="G9">
        <f>SUMIF(Categories!$D$2:$D$196,$A9,Categories!R$2:R$196)</f>
        <v>5369.00228830165</v>
      </c>
      <c r="H9">
        <f>SUMIF(Categories!$D$2:$D$196,$A9,Categories!U$2:U$196)</f>
        <v>1395854322818.96</v>
      </c>
      <c r="I9">
        <f t="shared" si="7"/>
        <v>0.00604000948598643</v>
      </c>
      <c r="J9">
        <f t="shared" si="8"/>
        <v>0.00384639156144806</v>
      </c>
      <c r="K9">
        <f t="shared" si="0"/>
        <v>0</v>
      </c>
      <c r="L9">
        <f>SUMIF(Categories!$D$2:$D$196,$A9,Categories!S$2:S$196)</f>
        <v>3.954821999</v>
      </c>
      <c r="M9">
        <f>SUMIF(Categories!$D$2:$D$196,$A9,Categories!T$2:T$196)</f>
        <v>0.709829</v>
      </c>
      <c r="N9">
        <f t="shared" si="1"/>
        <v>2108.98639567145</v>
      </c>
      <c r="O9">
        <f t="shared" si="2"/>
        <v>127.224384589131</v>
      </c>
      <c r="P9">
        <f t="shared" si="3"/>
        <v>1278.43798452046</v>
      </c>
      <c r="Q9">
        <f t="shared" si="4"/>
        <v>440.962010234752</v>
      </c>
      <c r="R9">
        <f t="shared" si="5"/>
        <v>0.606185979740962</v>
      </c>
      <c r="S9">
        <f t="shared" si="6"/>
        <v>3.46601802523022</v>
      </c>
    </row>
    <row r="10" spans="1:19">
      <c r="A10" t="s">
        <v>18</v>
      </c>
      <c r="B10">
        <f>B8-B2-B3</f>
        <v>232017.615512976</v>
      </c>
      <c r="C10">
        <f t="shared" ref="C10:H10" si="9">C8-C2-C3</f>
        <v>10516.057882352</v>
      </c>
      <c r="D10">
        <f t="shared" si="9"/>
        <v>242533.673395328</v>
      </c>
      <c r="E10">
        <f t="shared" si="9"/>
        <v>133304.888806261</v>
      </c>
      <c r="F10">
        <f t="shared" si="9"/>
        <v>65635.6146534037</v>
      </c>
      <c r="G10">
        <f t="shared" si="9"/>
        <v>198940.503459665</v>
      </c>
      <c r="H10">
        <f t="shared" si="9"/>
        <v>16430791787750.4</v>
      </c>
      <c r="I10">
        <f t="shared" si="7"/>
        <v>0.0147609242773159</v>
      </c>
      <c r="J10">
        <f t="shared" si="8"/>
        <v>0.0121077855546792</v>
      </c>
      <c r="K10">
        <f t="shared" si="0"/>
        <v>0</v>
      </c>
      <c r="L10">
        <f>L8-L2-L3</f>
        <v>119.731864997</v>
      </c>
      <c r="M10">
        <f>M8-M2-M3</f>
        <v>66.6921698649999</v>
      </c>
      <c r="N10">
        <f t="shared" si="1"/>
        <v>1937.81008521657</v>
      </c>
      <c r="O10">
        <f t="shared" si="2"/>
        <v>157.680547860999</v>
      </c>
      <c r="P10">
        <f t="shared" si="3"/>
        <v>1113.36183404143</v>
      </c>
      <c r="Q10">
        <f t="shared" si="4"/>
        <v>984.157732253503</v>
      </c>
      <c r="R10">
        <f t="shared" si="5"/>
        <v>0.574546413260618</v>
      </c>
      <c r="S10">
        <f t="shared" si="6"/>
        <v>6.24146570774902</v>
      </c>
    </row>
    <row r="11" spans="1:19">
      <c r="A11" t="s">
        <v>19</v>
      </c>
      <c r="B11">
        <f>B7-B4</f>
        <v>425623.570365127</v>
      </c>
      <c r="C11">
        <f t="shared" ref="C11:H11" si="10">C7-C4</f>
        <v>17410.3218028903</v>
      </c>
      <c r="D11">
        <f t="shared" si="10"/>
        <v>443033.892168017</v>
      </c>
      <c r="E11">
        <f t="shared" si="10"/>
        <v>687964.355829797</v>
      </c>
      <c r="F11">
        <f t="shared" si="10"/>
        <v>125742.274989873</v>
      </c>
      <c r="G11">
        <f t="shared" si="10"/>
        <v>813706.63081967</v>
      </c>
      <c r="H11">
        <f t="shared" si="10"/>
        <v>34510484375449.7</v>
      </c>
      <c r="I11">
        <f t="shared" si="7"/>
        <v>0.0128376607916632</v>
      </c>
      <c r="J11">
        <f t="shared" si="8"/>
        <v>0.0235785340468455</v>
      </c>
      <c r="K11">
        <f t="shared" si="0"/>
        <v>1</v>
      </c>
      <c r="L11">
        <f>L7-L4</f>
        <v>400.290005226</v>
      </c>
      <c r="M11">
        <f>M7-M4</f>
        <v>170.386659072</v>
      </c>
      <c r="N11">
        <f t="shared" si="1"/>
        <v>1063.28802820051</v>
      </c>
      <c r="O11">
        <f t="shared" si="2"/>
        <v>102.181249974115</v>
      </c>
      <c r="P11">
        <f t="shared" si="3"/>
        <v>1718.66483511468</v>
      </c>
      <c r="Q11">
        <f t="shared" si="4"/>
        <v>737.981926957897</v>
      </c>
      <c r="R11">
        <f t="shared" si="5"/>
        <v>1.61636808609922</v>
      </c>
      <c r="S11">
        <f t="shared" si="6"/>
        <v>7.22228321873972</v>
      </c>
    </row>
    <row r="13" spans="1:10">
      <c r="A13" t="s">
        <v>20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</row>
    <row r="14" spans="1:19">
      <c r="A14" t="s">
        <v>21</v>
      </c>
      <c r="B14">
        <f>SUMIF(Categories!$E$2:$E$196,$A14,Categories!M$2:M$196)</f>
        <v>764687.912703026</v>
      </c>
      <c r="C14">
        <f>SUMIF(Categories!$E$2:$E$196,$A14,Categories!N$2:N$196)</f>
        <v>51973.9975404699</v>
      </c>
      <c r="D14">
        <f>SUMIF(Categories!$E$2:$E$196,$A14,Categories!O$2:O$196)</f>
        <v>816661.910243495</v>
      </c>
      <c r="E14">
        <f>SUMIF(Categories!$E$2:$E$196,$A14,Categories!P$2:P$196)</f>
        <v>1009533.48678527</v>
      </c>
      <c r="F14">
        <f>SUMIF(Categories!$E$2:$E$196,$A14,Categories!Q$2:Q$196)</f>
        <v>206884.643744018</v>
      </c>
      <c r="G14">
        <f>SUMIF(Categories!$E$2:$E$196,$A14,Categories!R$2:R$196)</f>
        <v>1216418.13052929</v>
      </c>
      <c r="H14">
        <f>SUMIF(Categories!$E$2:$E$196,$A14,Categories!I$2:I$196)</f>
        <v>77498622504080</v>
      </c>
      <c r="I14">
        <f t="shared" ref="I14:I16" si="11">D14/H14*10^6</f>
        <v>0.0105377603350369</v>
      </c>
      <c r="J14">
        <f t="shared" ref="J14:J20" si="12">G14/H14*10^6</f>
        <v>0.0156959967961398</v>
      </c>
      <c r="K14">
        <f t="shared" si="0"/>
        <v>1</v>
      </c>
      <c r="L14">
        <f>SUMIF(Categories!$E$2:$E$196,$A14,Categories!S$2:S$196)</f>
        <v>551.005496025</v>
      </c>
      <c r="M14">
        <f>SUMIF(Categories!$E$2:$E$196,$A14,Categories!T$2:T$196)</f>
        <v>290.598913119</v>
      </c>
      <c r="N14">
        <f t="shared" si="1"/>
        <v>1387.80451051677</v>
      </c>
      <c r="O14">
        <f t="shared" si="2"/>
        <v>178.851314282743</v>
      </c>
      <c r="P14">
        <f t="shared" si="3"/>
        <v>1832.16591135321</v>
      </c>
      <c r="Q14">
        <f t="shared" si="4"/>
        <v>711.925043089542</v>
      </c>
      <c r="R14">
        <f t="shared" si="5"/>
        <v>1.32019019787662</v>
      </c>
      <c r="S14">
        <f t="shared" si="6"/>
        <v>3.98054130015545</v>
      </c>
    </row>
    <row r="15" spans="1:19">
      <c r="A15" t="s">
        <v>22</v>
      </c>
      <c r="B15">
        <f>SUMIF(Categories!$E$2:$E$196,$A15,Categories!M$2:M$196)</f>
        <v>1276893.35848193</v>
      </c>
      <c r="C15">
        <f>SUMIF(Categories!$E$2:$E$196,$A15,Categories!N$2:N$196)</f>
        <v>94801.7185370278</v>
      </c>
      <c r="D15">
        <f>SUMIF(Categories!$E$2:$E$196,$A15,Categories!O$2:O$196)</f>
        <v>1371695.07701895</v>
      </c>
      <c r="E15">
        <f>SUMIF(Categories!$E$2:$E$196,$A15,Categories!P$2:P$196)</f>
        <v>390628.768342598</v>
      </c>
      <c r="F15">
        <f>SUMIF(Categories!$E$2:$E$196,$A15,Categories!Q$2:Q$196)</f>
        <v>109382.396310282</v>
      </c>
      <c r="G15">
        <f>SUMIF(Categories!$E$2:$E$196,$A15,Categories!R$2:R$196)</f>
        <v>500011.16465288</v>
      </c>
      <c r="H15">
        <f>SUMIF(Categories!$E$2:$E$196,$A15,Categories!I$2:I$196)</f>
        <v>48112881676700.3</v>
      </c>
      <c r="I15">
        <f t="shared" si="11"/>
        <v>0.0285099339140858</v>
      </c>
      <c r="J15">
        <f t="shared" si="12"/>
        <v>0.0103924593004584</v>
      </c>
      <c r="K15">
        <f t="shared" si="0"/>
        <v>0</v>
      </c>
      <c r="L15">
        <f>SUMIF(Categories!$E$2:$E$196,$A15,Categories!S$2:S$196)</f>
        <v>707.335962998</v>
      </c>
      <c r="M15">
        <f>SUMIF(Categories!$E$2:$E$196,$A15,Categories!T$2:T$196)</f>
        <v>425.532725838</v>
      </c>
      <c r="N15">
        <f t="shared" si="1"/>
        <v>1805.21481343871</v>
      </c>
      <c r="O15">
        <f t="shared" si="2"/>
        <v>222.783613998982</v>
      </c>
      <c r="P15">
        <f t="shared" si="3"/>
        <v>552.253510039193</v>
      </c>
      <c r="Q15">
        <f t="shared" si="4"/>
        <v>257.048141467559</v>
      </c>
      <c r="R15">
        <f t="shared" si="5"/>
        <v>0.305921215540669</v>
      </c>
      <c r="S15">
        <f t="shared" si="6"/>
        <v>1.1538018297375</v>
      </c>
    </row>
    <row r="16" spans="1:19">
      <c r="A16" t="s">
        <v>23</v>
      </c>
      <c r="B16">
        <f>SUMIF(Categories!$E$2:$E$196,$A16,Categories!M$2:M$196)</f>
        <v>110406.987342544</v>
      </c>
      <c r="C16">
        <f>SUMIF(Categories!$E$2:$E$196,$A16,Categories!N$2:N$196)</f>
        <v>1466.64455121423</v>
      </c>
      <c r="D16">
        <f>SUMIF(Categories!$E$2:$E$196,$A16,Categories!O$2:O$196)</f>
        <v>111873.631893758</v>
      </c>
      <c r="E16">
        <f>SUMIF(Categories!$E$2:$E$196,$A16,Categories!P$2:P$196)</f>
        <v>166882.80985408</v>
      </c>
      <c r="F16">
        <f>SUMIF(Categories!$E$2:$E$196,$A16,Categories!Q$2:Q$196)</f>
        <v>10989.9724486919</v>
      </c>
      <c r="G16">
        <f>SUMIF(Categories!$E$2:$E$196,$A16,Categories!R$2:R$196)</f>
        <v>177872.782302772</v>
      </c>
      <c r="H16">
        <f>SUMIF(Categories!$E$2:$E$196,$A16,Categories!I$2:I$196)</f>
        <v>14308591708828.3</v>
      </c>
      <c r="I16">
        <f t="shared" si="11"/>
        <v>0.00781863331977897</v>
      </c>
      <c r="J16">
        <f t="shared" si="12"/>
        <v>0.0124311872141146</v>
      </c>
      <c r="K16">
        <f t="shared" si="0"/>
        <v>1</v>
      </c>
      <c r="L16">
        <f>SUMIF(Categories!$E$2:$E$196,$A16,Categories!S$2:S$196)</f>
        <v>77.330103999</v>
      </c>
      <c r="M16">
        <f>SUMIF(Categories!$E$2:$E$196,$A16,Categories!T$2:T$196)</f>
        <v>34.36107898</v>
      </c>
      <c r="N16">
        <f t="shared" si="1"/>
        <v>1427.73618077601</v>
      </c>
      <c r="O16">
        <f t="shared" si="2"/>
        <v>42.6833089865395</v>
      </c>
      <c r="P16">
        <f t="shared" si="3"/>
        <v>2158.05748633466</v>
      </c>
      <c r="Q16">
        <f t="shared" si="4"/>
        <v>319.837815776643</v>
      </c>
      <c r="R16">
        <f t="shared" si="5"/>
        <v>1.51152398838958</v>
      </c>
      <c r="S16">
        <f t="shared" si="6"/>
        <v>7.49327602219187</v>
      </c>
    </row>
    <row r="17" spans="1:19">
      <c r="A17" t="s">
        <v>24</v>
      </c>
      <c r="B17">
        <f>SUMIF(Categories!$E$2:$E$196,$A17,Categories!M$2:M$196)</f>
        <v>6675.05596306821</v>
      </c>
      <c r="C17">
        <f>SUMIF(Categories!$E$2:$E$196,$A17,Categories!N$2:N$196)</f>
        <v>312.693474853017</v>
      </c>
      <c r="D17">
        <f>SUMIF(Categories!$E$2:$E$196,$A17,Categories!O$2:O$196)</f>
        <v>6987.74943792122</v>
      </c>
      <c r="E17">
        <f>SUMIF(Categories!$E$2:$E$196,$A17,Categories!P$2:P$196)</f>
        <v>4750.34646778356</v>
      </c>
      <c r="F17">
        <f>SUMIF(Categories!$E$2:$E$196,$A17,Categories!Q$2:Q$196)</f>
        <v>1106.70956427685</v>
      </c>
      <c r="G17">
        <f>SUMIF(Categories!$E$2:$E$196,$A17,Categories!R$2:R$196)</f>
        <v>5857.05603206041</v>
      </c>
      <c r="H17">
        <f>SUMIF(Categories!$E$2:$E$196,$A17,Categories!I$2:I$196)</f>
        <v>4090721702009.26</v>
      </c>
      <c r="I17">
        <f t="shared" ref="I17:I20" si="13">D17/H17*10^6</f>
        <v>0.00170819477513932</v>
      </c>
      <c r="J17">
        <f t="shared" si="12"/>
        <v>0.00143179039267902</v>
      </c>
      <c r="K17">
        <f t="shared" si="0"/>
        <v>0</v>
      </c>
      <c r="L17">
        <f>SUMIF(Categories!$E$2:$E$196,$A17,Categories!S$2:S$196)</f>
        <v>3.29419</v>
      </c>
      <c r="M17">
        <f>SUMIF(Categories!$E$2:$E$196,$A17,Categories!T$2:T$196)</f>
        <v>2.547155</v>
      </c>
      <c r="N17">
        <f t="shared" si="1"/>
        <v>2026.31176801223</v>
      </c>
      <c r="O17">
        <f t="shared" si="2"/>
        <v>122.761855816791</v>
      </c>
      <c r="P17">
        <f t="shared" si="3"/>
        <v>1442.03779010426</v>
      </c>
      <c r="Q17">
        <f t="shared" si="4"/>
        <v>434.488503556656</v>
      </c>
      <c r="R17">
        <f t="shared" si="5"/>
        <v>0.711656425663891</v>
      </c>
      <c r="S17">
        <f t="shared" si="6"/>
        <v>3.53927936870786</v>
      </c>
    </row>
    <row r="18" spans="1:19">
      <c r="A18" t="s">
        <v>25</v>
      </c>
      <c r="B18">
        <f>B14-B4</f>
        <v>453469.359795223</v>
      </c>
      <c r="C18">
        <f t="shared" ref="C18:H18" si="14">C14-C4</f>
        <v>19230.0457871506</v>
      </c>
      <c r="D18">
        <f t="shared" si="14"/>
        <v>472699.405582374</v>
      </c>
      <c r="E18">
        <f t="shared" si="14"/>
        <v>704659.754278192</v>
      </c>
      <c r="F18">
        <f t="shared" si="14"/>
        <v>131585.689961588</v>
      </c>
      <c r="G18">
        <f t="shared" si="14"/>
        <v>836245.44423978</v>
      </c>
      <c r="H18">
        <f t="shared" si="14"/>
        <v>51754514504080</v>
      </c>
      <c r="I18">
        <f t="shared" si="13"/>
        <v>0.00913349125408391</v>
      </c>
      <c r="J18">
        <f t="shared" si="12"/>
        <v>0.0161579226904709</v>
      </c>
      <c r="K18">
        <f t="shared" si="0"/>
        <v>1</v>
      </c>
      <c r="L18">
        <f>L14-L4</f>
        <v>416.662219225</v>
      </c>
      <c r="M18">
        <f>M14-M4</f>
        <v>181.970049119</v>
      </c>
      <c r="N18">
        <f t="shared" si="1"/>
        <v>1088.33808027684</v>
      </c>
      <c r="O18">
        <f t="shared" si="2"/>
        <v>105.676982999411</v>
      </c>
      <c r="P18">
        <f t="shared" si="3"/>
        <v>1691.2014619153</v>
      </c>
      <c r="Q18">
        <f t="shared" si="4"/>
        <v>723.117296492771</v>
      </c>
      <c r="R18">
        <f t="shared" si="5"/>
        <v>1.5539302470103</v>
      </c>
      <c r="S18">
        <f t="shared" si="6"/>
        <v>6.84271329450047</v>
      </c>
    </row>
    <row r="19" spans="1:19">
      <c r="A19" t="s">
        <v>26</v>
      </c>
      <c r="B19">
        <f>B15-B2</f>
        <v>195331.733196883</v>
      </c>
      <c r="C19">
        <f t="shared" ref="C19:H19" si="15">C15-C2</f>
        <v>8118.05822155891</v>
      </c>
      <c r="D19">
        <f t="shared" si="15"/>
        <v>203449.791418442</v>
      </c>
      <c r="E19">
        <f t="shared" si="15"/>
        <v>109388.968136797</v>
      </c>
      <c r="F19">
        <f t="shared" si="15"/>
        <v>57725.8047596252</v>
      </c>
      <c r="G19">
        <f t="shared" si="15"/>
        <v>167114.772896423</v>
      </c>
      <c r="H19">
        <f t="shared" si="15"/>
        <v>30231098289699.4</v>
      </c>
      <c r="I19">
        <f t="shared" si="13"/>
        <v>0.00672981806578173</v>
      </c>
      <c r="J19">
        <f t="shared" si="12"/>
        <v>0.00552790941615784</v>
      </c>
      <c r="K19">
        <f t="shared" si="0"/>
        <v>0</v>
      </c>
      <c r="L19">
        <f>L15-L2</f>
        <v>99.0069629980001</v>
      </c>
      <c r="M19">
        <f>M15-M2</f>
        <v>50.4612538379999</v>
      </c>
      <c r="N19">
        <f t="shared" si="1"/>
        <v>1972.90904883961</v>
      </c>
      <c r="O19">
        <f t="shared" si="2"/>
        <v>160.877061192752</v>
      </c>
      <c r="P19">
        <f t="shared" si="3"/>
        <v>1104.86136352861</v>
      </c>
      <c r="Q19">
        <f t="shared" si="4"/>
        <v>1143.96294917577</v>
      </c>
      <c r="R19">
        <f t="shared" si="5"/>
        <v>0.560016369826298</v>
      </c>
      <c r="S19">
        <f t="shared" si="6"/>
        <v>7.11078969676817</v>
      </c>
    </row>
    <row r="20" spans="1:19">
      <c r="A20" t="s">
        <v>27</v>
      </c>
      <c r="B20">
        <f>B16-B3</f>
        <v>10410.9402302335</v>
      </c>
      <c r="C20">
        <f t="shared" ref="C20:H20" si="16">C16-C3</f>
        <v>355.831573463536</v>
      </c>
      <c r="D20">
        <f t="shared" si="16"/>
        <v>10766.771803697</v>
      </c>
      <c r="E20">
        <f t="shared" si="16"/>
        <v>7426.63440134111</v>
      </c>
      <c r="F20">
        <f t="shared" si="16"/>
        <v>1272.46404116627</v>
      </c>
      <c r="G20">
        <f t="shared" si="16"/>
        <v>8699.09844250741</v>
      </c>
      <c r="H20">
        <f t="shared" si="16"/>
        <v>10955121211942.4</v>
      </c>
      <c r="I20">
        <f t="shared" si="13"/>
        <v>0.000982807181718803</v>
      </c>
      <c r="J20">
        <f t="shared" si="12"/>
        <v>0.000794066836341742</v>
      </c>
      <c r="K20">
        <f t="shared" si="0"/>
        <v>0</v>
      </c>
      <c r="L20">
        <f>L16-L3</f>
        <v>4.87868499899997</v>
      </c>
      <c r="M20">
        <f>M16-M3</f>
        <v>2.80883997999999</v>
      </c>
      <c r="N20">
        <f t="shared" si="1"/>
        <v>2133.96442532516</v>
      </c>
      <c r="O20">
        <f t="shared" si="2"/>
        <v>126.682750173449</v>
      </c>
      <c r="P20">
        <f t="shared" si="3"/>
        <v>1522.26151162935</v>
      </c>
      <c r="Q20">
        <f t="shared" si="4"/>
        <v>453.02119388313</v>
      </c>
      <c r="R20">
        <f t="shared" si="5"/>
        <v>0.713349057539885</v>
      </c>
      <c r="S20">
        <f t="shared" si="6"/>
        <v>3.57602904312442</v>
      </c>
    </row>
    <row r="22" spans="1:10">
      <c r="A22" t="s">
        <v>28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</row>
    <row r="23" spans="1:19">
      <c r="A23" t="s">
        <v>29</v>
      </c>
      <c r="B23">
        <f>SUMIF(Categories!$F$2:$F$196,$A23,Categories!M$2:M$196)</f>
        <v>743749.829326575</v>
      </c>
      <c r="C23">
        <f>SUMIF(Categories!$F$2:$F$196,$A23,Categories!N$2:N$196)</f>
        <v>50103.860991574</v>
      </c>
      <c r="D23">
        <f>SUMIF(Categories!$F$2:$F$196,$A23,Categories!O$2:O$196)</f>
        <v>793853.690318149</v>
      </c>
      <c r="E23">
        <f>SUMIF(Categories!$F$2:$F$196,$A23,Categories!P$2:P$196)</f>
        <v>993456.913562464</v>
      </c>
      <c r="F23">
        <f>SUMIF(Categories!$F$2:$F$196,$A23,Categories!Q$2:Q$196)</f>
        <v>201108.374256601</v>
      </c>
      <c r="G23">
        <f>SUMIF(Categories!$F$2:$F$196,$A23,Categories!R$2:R$196)</f>
        <v>1194565.28781907</v>
      </c>
      <c r="H23">
        <f>SUMIF(Categories!$F$2:$F$196,$A23,Categories!U$2:U$196)</f>
        <v>60747021833612.8</v>
      </c>
      <c r="I23">
        <f t="shared" ref="I23:I29" si="17">D23/H23*10^6</f>
        <v>0.0130681911039611</v>
      </c>
      <c r="J23">
        <f t="shared" ref="J23:J29" si="18">G23/H23*10^6</f>
        <v>0.0196645901603374</v>
      </c>
      <c r="K23">
        <f t="shared" si="0"/>
        <v>1</v>
      </c>
      <c r="L23">
        <f>SUMIF(Categories!$F$2:$F$196,$A23,Categories!S$2:S$196)</f>
        <v>540.116860025</v>
      </c>
      <c r="M23">
        <f>SUMIF(Categories!$F$2:$F$196,$A23,Categories!T$2:T$196)</f>
        <v>280.358819123</v>
      </c>
      <c r="N23">
        <f t="shared" si="1"/>
        <v>1377.01650211799</v>
      </c>
      <c r="O23">
        <f t="shared" si="2"/>
        <v>178.713340098612</v>
      </c>
      <c r="P23">
        <f t="shared" si="3"/>
        <v>1839.33697888357</v>
      </c>
      <c r="Q23">
        <f t="shared" si="4"/>
        <v>717.324944104471</v>
      </c>
      <c r="R23">
        <f t="shared" si="5"/>
        <v>1.33574069450474</v>
      </c>
      <c r="S23">
        <f t="shared" si="6"/>
        <v>4.01382987810903</v>
      </c>
    </row>
    <row r="24" spans="1:19">
      <c r="A24" t="s">
        <v>30</v>
      </c>
      <c r="B24">
        <f>SUMIF(Categories!$F$2:$F$196,$A24,Categories!M$2:M$196)</f>
        <v>1219805.17853764</v>
      </c>
      <c r="C24">
        <f>SUMIF(Categories!$F$2:$F$196,$A24,Categories!N$2:N$196)</f>
        <v>94745.7811859521</v>
      </c>
      <c r="D24">
        <f>SUMIF(Categories!$F$2:$F$196,$A24,Categories!O$2:O$196)</f>
        <v>1314550.95972359</v>
      </c>
      <c r="E24">
        <f>SUMIF(Categories!$F$2:$F$196,$A24,Categories!P$2:P$196)</f>
        <v>361579.394765462</v>
      </c>
      <c r="F24">
        <f>SUMIF(Categories!$F$2:$F$196,$A24,Categories!Q$2:Q$196)</f>
        <v>109450.030309041</v>
      </c>
      <c r="G24">
        <f>SUMIF(Categories!$F$2:$F$196,$A24,Categories!R$2:R$196)</f>
        <v>471029.425074503</v>
      </c>
      <c r="H24">
        <f>SUMIF(Categories!$F$2:$F$196,$A24,Categories!U$2:U$196)</f>
        <v>29963252253919.4</v>
      </c>
      <c r="I24">
        <f t="shared" si="17"/>
        <v>0.0438721053570423</v>
      </c>
      <c r="J24">
        <f t="shared" si="18"/>
        <v>0.0157202369450028</v>
      </c>
      <c r="K24">
        <f t="shared" si="0"/>
        <v>0</v>
      </c>
      <c r="L24">
        <f>SUMIF(Categories!$F$2:$F$196,$A24,Categories!S$2:S$196)</f>
        <v>682.871557999</v>
      </c>
      <c r="M24">
        <f>SUMIF(Categories!$F$2:$F$196,$A24,Categories!T$2:T$196)</f>
        <v>426.275494851</v>
      </c>
      <c r="N24">
        <f t="shared" si="1"/>
        <v>1786.28786665533</v>
      </c>
      <c r="O24">
        <f t="shared" si="2"/>
        <v>222.264198459425</v>
      </c>
      <c r="P24">
        <f t="shared" si="3"/>
        <v>529.498396191794</v>
      </c>
      <c r="Q24">
        <f t="shared" si="4"/>
        <v>256.758907399305</v>
      </c>
      <c r="R24">
        <f t="shared" si="5"/>
        <v>0.296423888935233</v>
      </c>
      <c r="S24">
        <f t="shared" si="6"/>
        <v>1.15519687461576</v>
      </c>
    </row>
    <row r="25" spans="1:19">
      <c r="A25" t="s">
        <v>31</v>
      </c>
      <c r="B25">
        <f>SUMIF(Categories!$F$2:$F$196,$A25,Categories!M$2:M$196)</f>
        <v>191542.747318794</v>
      </c>
      <c r="C25">
        <f>SUMIF(Categories!$F$2:$F$196,$A25,Categories!N$2:N$196)</f>
        <v>3654.93434416155</v>
      </c>
      <c r="D25">
        <f>SUMIF(Categories!$F$2:$F$196,$A25,Categories!O$2:O$196)</f>
        <v>195197.681662955</v>
      </c>
      <c r="E25">
        <f>SUMIF(Categories!$F$2:$F$196,$A25,Categories!P$2:P$196)</f>
        <v>214524.369026925</v>
      </c>
      <c r="F25">
        <f>SUMIF(Categories!$F$2:$F$196,$A25,Categories!Q$2:Q$196)</f>
        <v>17610.9516650581</v>
      </c>
      <c r="G25">
        <f>SUMIF(Categories!$F$2:$F$196,$A25,Categories!R$2:R$196)</f>
        <v>232135.320691983</v>
      </c>
      <c r="H25">
        <f>SUMIF(Categories!$F$2:$F$196,$A25,Categories!U$2:U$196)</f>
        <v>8140028262003.57</v>
      </c>
      <c r="I25">
        <f t="shared" si="17"/>
        <v>0.023979975914102</v>
      </c>
      <c r="J25">
        <f t="shared" si="18"/>
        <v>0.0285177536514899</v>
      </c>
      <c r="K25">
        <f t="shared" si="0"/>
        <v>1</v>
      </c>
      <c r="L25">
        <f>SUMIF(Categories!$F$2:$F$196,$A25,Categories!S$2:S$196)</f>
        <v>114.418913998</v>
      </c>
      <c r="M25">
        <f>SUMIF(Categories!$F$2:$F$196,$A25,Categories!T$2:T$196)</f>
        <v>46.025233963</v>
      </c>
      <c r="N25">
        <f t="shared" si="1"/>
        <v>1674.04794037935</v>
      </c>
      <c r="O25">
        <f t="shared" si="2"/>
        <v>79.4115320978004</v>
      </c>
      <c r="P25">
        <f t="shared" si="3"/>
        <v>1874.90303421928</v>
      </c>
      <c r="Q25">
        <f t="shared" si="4"/>
        <v>382.63687435496</v>
      </c>
      <c r="R25">
        <f t="shared" si="5"/>
        <v>1.11998168570634</v>
      </c>
      <c r="S25">
        <f t="shared" si="6"/>
        <v>4.81840438343033</v>
      </c>
    </row>
    <row r="26" spans="1:19">
      <c r="A26" t="s">
        <v>32</v>
      </c>
      <c r="B26">
        <f>SUMIF(Categories!$F$2:$F$196,$A26,Categories!M$2:M$196)</f>
        <v>3646.29168348164</v>
      </c>
      <c r="C26">
        <f>SUMIF(Categories!$F$2:$F$196,$A26,Categories!N$2:N$196)</f>
        <v>46.8970395752674</v>
      </c>
      <c r="D26">
        <f>SUMIF(Categories!$F$2:$F$196,$A26,Categories!O$2:O$196)</f>
        <v>3693.1887230569</v>
      </c>
      <c r="E26">
        <f>SUMIF(Categories!$F$2:$F$196,$A26,Categories!P$2:P$196)</f>
        <v>2317.13748210878</v>
      </c>
      <c r="F26">
        <f>SUMIF(Categories!$F$2:$F$196,$A26,Categories!Q$2:Q$196)</f>
        <v>174.053254391444</v>
      </c>
      <c r="G26">
        <f>SUMIF(Categories!$F$2:$F$196,$A26,Categories!R$2:R$196)</f>
        <v>2491.19073650023</v>
      </c>
      <c r="H26">
        <f>SUMIF(Categories!$F$2:$F$196,$A26,Categories!U$2:U$196)</f>
        <v>466190020370.139</v>
      </c>
      <c r="I26">
        <f t="shared" si="17"/>
        <v>0.00792206731522189</v>
      </c>
      <c r="J26">
        <f t="shared" si="18"/>
        <v>0.00534372386290532</v>
      </c>
      <c r="K26">
        <f t="shared" si="0"/>
        <v>0</v>
      </c>
      <c r="L26">
        <f>SUMIF(Categories!$F$2:$F$196,$A26,Categories!S$2:S$196)</f>
        <v>1.685587</v>
      </c>
      <c r="M26">
        <f>SUMIF(Categories!$F$2:$F$196,$A26,Categories!T$2:T$196)</f>
        <v>0.331525</v>
      </c>
      <c r="N26">
        <f t="shared" si="1"/>
        <v>2163.21772977701</v>
      </c>
      <c r="O26">
        <f t="shared" si="2"/>
        <v>141.458531257876</v>
      </c>
      <c r="P26">
        <f t="shared" si="3"/>
        <v>1374.67688236133</v>
      </c>
      <c r="Q26">
        <f t="shared" si="4"/>
        <v>525.007931201098</v>
      </c>
      <c r="R26">
        <f t="shared" si="5"/>
        <v>0.635477817807565</v>
      </c>
      <c r="S26">
        <f t="shared" si="6"/>
        <v>3.71139108071198</v>
      </c>
    </row>
    <row r="27" spans="1:19">
      <c r="A27" t="s">
        <v>33</v>
      </c>
      <c r="B27">
        <f>B23-B4</f>
        <v>432531.276418773</v>
      </c>
      <c r="C27">
        <f>C23-C4</f>
        <v>17359.9092382547</v>
      </c>
      <c r="D27">
        <f>D23-D4</f>
        <v>449891.185657027</v>
      </c>
      <c r="E27">
        <f>E23-E4</f>
        <v>688583.181055386</v>
      </c>
      <c r="F27">
        <f>F23-F4</f>
        <v>125809.420474171</v>
      </c>
      <c r="G27">
        <f t="shared" ref="G27:M27" si="19">G23-G4</f>
        <v>814392.601529558</v>
      </c>
      <c r="H27">
        <f t="shared" si="19"/>
        <v>35002913833612.8</v>
      </c>
      <c r="I27">
        <f t="shared" si="17"/>
        <v>0.0128529638359708</v>
      </c>
      <c r="J27">
        <f t="shared" si="18"/>
        <v>0.0232664230584</v>
      </c>
      <c r="K27">
        <f t="shared" si="0"/>
        <v>1</v>
      </c>
      <c r="L27">
        <f t="shared" si="19"/>
        <v>405.773583225</v>
      </c>
      <c r="M27">
        <f t="shared" si="19"/>
        <v>171.729955123</v>
      </c>
      <c r="N27">
        <f t="shared" si="1"/>
        <v>1065.94242281892</v>
      </c>
      <c r="O27">
        <f t="shared" si="2"/>
        <v>101.08841655389</v>
      </c>
      <c r="P27">
        <f t="shared" si="3"/>
        <v>1696.9640447825</v>
      </c>
      <c r="Q27">
        <f t="shared" si="4"/>
        <v>732.600322314541</v>
      </c>
      <c r="R27">
        <f t="shared" si="5"/>
        <v>1.59198471554854</v>
      </c>
      <c r="S27">
        <f t="shared" si="6"/>
        <v>7.24712432234006</v>
      </c>
    </row>
    <row r="28" spans="1:19">
      <c r="A28" t="s">
        <v>34</v>
      </c>
      <c r="B28">
        <f>B24-B2</f>
        <v>138243.553252593</v>
      </c>
      <c r="C28">
        <f t="shared" ref="C28:H28" si="20">C24-C2</f>
        <v>8062.12087048328</v>
      </c>
      <c r="D28">
        <f t="shared" si="20"/>
        <v>146305.674123076</v>
      </c>
      <c r="E28">
        <f t="shared" si="20"/>
        <v>80339.5945596615</v>
      </c>
      <c r="F28">
        <f t="shared" si="20"/>
        <v>57793.4387583839</v>
      </c>
      <c r="G28">
        <f t="shared" si="20"/>
        <v>138133.033318045</v>
      </c>
      <c r="H28">
        <f t="shared" si="20"/>
        <v>12081468866918.5</v>
      </c>
      <c r="I28">
        <f t="shared" si="17"/>
        <v>0.0121099243589238</v>
      </c>
      <c r="J28">
        <f t="shared" si="18"/>
        <v>0.0114334635001445</v>
      </c>
      <c r="K28">
        <f t="shared" si="0"/>
        <v>0</v>
      </c>
      <c r="L28">
        <f>L24-L2</f>
        <v>74.5425579989999</v>
      </c>
      <c r="M28">
        <f>M24-M2</f>
        <v>51.204022851</v>
      </c>
      <c r="N28">
        <f t="shared" si="1"/>
        <v>1854.55875091444</v>
      </c>
      <c r="O28">
        <f t="shared" si="2"/>
        <v>157.450927126243</v>
      </c>
      <c r="P28">
        <f t="shared" si="3"/>
        <v>1077.76814636197</v>
      </c>
      <c r="Q28">
        <f t="shared" si="4"/>
        <v>1128.6894181451</v>
      </c>
      <c r="R28">
        <f t="shared" si="5"/>
        <v>0.581145324099623</v>
      </c>
      <c r="S28">
        <f t="shared" si="6"/>
        <v>7.16851554160828</v>
      </c>
    </row>
    <row r="29" spans="1:19">
      <c r="A29" t="s">
        <v>35</v>
      </c>
      <c r="B29">
        <f>B25-B3</f>
        <v>91546.7002064833</v>
      </c>
      <c r="C29">
        <f t="shared" ref="C29:H29" si="21">C25-C3</f>
        <v>2544.12136641086</v>
      </c>
      <c r="D29">
        <f t="shared" si="21"/>
        <v>94090.8215728941</v>
      </c>
      <c r="E29">
        <f t="shared" si="21"/>
        <v>55068.1935741865</v>
      </c>
      <c r="F29">
        <f t="shared" si="21"/>
        <v>7893.44325753242</v>
      </c>
      <c r="G29">
        <f t="shared" si="21"/>
        <v>62961.6368317188</v>
      </c>
      <c r="H29">
        <f t="shared" si="21"/>
        <v>4786557765117.62</v>
      </c>
      <c r="I29">
        <f t="shared" si="17"/>
        <v>0.0196573040982787</v>
      </c>
      <c r="J29">
        <f t="shared" si="18"/>
        <v>0.0131538445624863</v>
      </c>
      <c r="K29">
        <f t="shared" si="0"/>
        <v>0</v>
      </c>
      <c r="L29">
        <f>L25-L3</f>
        <v>41.967494998</v>
      </c>
      <c r="M29">
        <f>M25-M3</f>
        <v>14.472994963</v>
      </c>
      <c r="N29">
        <f t="shared" si="1"/>
        <v>2181.37156413186</v>
      </c>
      <c r="O29">
        <f t="shared" si="2"/>
        <v>175.784029008154</v>
      </c>
      <c r="P29">
        <f t="shared" si="3"/>
        <v>1312.1629865402</v>
      </c>
      <c r="Q29">
        <f t="shared" si="4"/>
        <v>545.391142449222</v>
      </c>
      <c r="R29">
        <f t="shared" si="5"/>
        <v>0.601531168791233</v>
      </c>
      <c r="S29">
        <f t="shared" si="6"/>
        <v>3.10262055959546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U196"/>
  <sheetViews>
    <sheetView zoomScale="55" zoomScaleNormal="55" workbookViewId="0">
      <selection activeCell="V2" sqref="V2"/>
    </sheetView>
  </sheetViews>
  <sheetFormatPr defaultColWidth="9" defaultRowHeight="13.5"/>
  <cols>
    <col min="3" max="3" width="35.5333333333333" customWidth="1"/>
    <col min="4" max="4" width="12.2583333333333" customWidth="1"/>
    <col min="5" max="5" width="28" customWidth="1"/>
    <col min="6" max="6" width="21.625" customWidth="1"/>
    <col min="7" max="7" width="15.7333333333333" customWidth="1"/>
    <col min="8" max="8" width="12.8166666666667"/>
    <col min="9" max="9" width="16.5" customWidth="1"/>
    <col min="10" max="12" width="12.8166666666667"/>
    <col min="13" max="15" width="14"/>
    <col min="16" max="16" width="12.8166666666667"/>
    <col min="17" max="17" width="14"/>
    <col min="18" max="18" width="12.8166666666667"/>
    <col min="19" max="19" width="19.9916666666667" customWidth="1"/>
    <col min="20" max="20" width="18.2166666666667" customWidth="1"/>
    <col min="21" max="21" width="12.8166666666667"/>
  </cols>
  <sheetData>
    <row r="1" spans="2:21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10</v>
      </c>
      <c r="T1" t="s">
        <v>11</v>
      </c>
      <c r="U1" t="s">
        <v>47</v>
      </c>
    </row>
    <row r="2" spans="1:21">
      <c r="A2">
        <v>0</v>
      </c>
      <c r="B2" t="s">
        <v>48</v>
      </c>
      <c r="C2" t="s">
        <v>49</v>
      </c>
      <c r="D2" t="s">
        <v>17</v>
      </c>
      <c r="E2" t="s">
        <v>24</v>
      </c>
      <c r="F2" t="s">
        <v>32</v>
      </c>
      <c r="G2">
        <v>74075.234</v>
      </c>
      <c r="H2">
        <v>0.878317845661988</v>
      </c>
      <c r="I2">
        <v>66797918068.5774</v>
      </c>
      <c r="J2">
        <v>17083574409.0529</v>
      </c>
      <c r="K2">
        <v>9986.23487021448</v>
      </c>
      <c r="L2">
        <v>9986.23487021448</v>
      </c>
      <c r="M2">
        <f>_xlfn.IFNA(VLOOKUP(C2,Savings_solar!$A$1:$O$219,15,FALSE),0)</f>
        <v>40.9545078123896</v>
      </c>
      <c r="N2">
        <f>_xlfn.IFNA(VLOOKUP(C2,Savings_wind!$A$1:$O$157,15,FALSE),0)</f>
        <v>0.0474992401692392</v>
      </c>
      <c r="O2">
        <f>SUM(M2:N2)</f>
        <v>41.0020070525589</v>
      </c>
      <c r="P2">
        <f>_xlfn.IFNA(VLOOKUP(C2,Savings_solar!$P$1:$AD$219,15,FALSE),0)</f>
        <v>51.4631417640621</v>
      </c>
      <c r="Q2">
        <f>_xlfn.IFNA(VLOOKUP(C2,Savings_wind!$P$1:$AD$157,15,FALSE),0)</f>
        <v>0.197086539564022</v>
      </c>
      <c r="R2">
        <f t="shared" ref="R2:R65" si="0">SUM(P2:Q2)</f>
        <v>51.6602283036261</v>
      </c>
      <c r="S2">
        <f>_xlfn.IFNA(VLOOKUP(C2,Capacity_solar!$A$2:$O$220,15,FALSE)-VLOOKUP(C2,Capacity_solar!$A$2:$O$220,2,FALSE),0)</f>
        <v>0.053374</v>
      </c>
      <c r="T2">
        <f>_xlfn.IFNA(VLOOKUP(C2,Capacity_wind!$A$2:$O$158,15,FALSE)-VLOOKUP(C2,Capacity_wind!$A$2:$O$158,2,FALSE),0)</f>
        <v>0.0004</v>
      </c>
      <c r="U2">
        <f>VLOOKUP(B2,[1]Data!$B$5:$BO$270,66,FALSE)</f>
        <v>14502158192.0904</v>
      </c>
    </row>
    <row r="3" spans="1:21">
      <c r="A3">
        <v>1</v>
      </c>
      <c r="B3" t="s">
        <v>50</v>
      </c>
      <c r="C3" t="s">
        <v>51</v>
      </c>
      <c r="D3" t="s">
        <v>17</v>
      </c>
      <c r="E3" t="s">
        <v>23</v>
      </c>
      <c r="F3" t="s">
        <v>31</v>
      </c>
      <c r="G3">
        <v>72328.068</v>
      </c>
      <c r="H3">
        <v>0.91324200913242</v>
      </c>
      <c r="I3">
        <v>223968329962.469</v>
      </c>
      <c r="J3">
        <v>79346278571.5219</v>
      </c>
      <c r="K3">
        <v>872430.634947999</v>
      </c>
      <c r="L3">
        <v>878790.003680618</v>
      </c>
      <c r="M3">
        <f>_xlfn.IFNA(VLOOKUP(C3,Savings_solar!$A$1:$O$219,15,FALSE),0)</f>
        <v>1025.02470702387</v>
      </c>
      <c r="N3">
        <f>_xlfn.IFNA(VLOOKUP(C3,Savings_wind!$A$1:$O$157,15,FALSE),0)</f>
        <v>0</v>
      </c>
      <c r="O3">
        <f t="shared" ref="O2:O65" si="1">SUM(M3:N3)</f>
        <v>1025.02470702387</v>
      </c>
      <c r="P3">
        <f>_xlfn.IFNA(VLOOKUP(C3,Savings_solar!$P$1:$AD$219,15,FALSE),0)</f>
        <v>363.832538567684</v>
      </c>
      <c r="Q3">
        <f>_xlfn.IFNA(VLOOKUP(C3,Savings_wind!$P$1:$AD$157,15,FALSE),0)</f>
        <v>0</v>
      </c>
      <c r="R3">
        <f t="shared" si="0"/>
        <v>363.832538567684</v>
      </c>
      <c r="S3">
        <f>_xlfn.IFNA(VLOOKUP(C3,Capacity_solar!$A$2:$O$220,15,FALSE)-VLOOKUP(C3,Capacity_solar!$A$2:$O$220,2,FALSE),0)</f>
        <v>0.303361999</v>
      </c>
      <c r="T3">
        <f>_xlfn.IFNA(VLOOKUP(C3,Capacity_wind!$A$2:$O$158,15,FALSE)-VLOOKUP(C3,Capacity_wind!$A$2:$O$158,2,FALSE),0)</f>
        <v>0</v>
      </c>
      <c r="U3">
        <f>VLOOKUP(B3,[1]Data!$B$5:$BO$270,66,FALSE)</f>
        <v>104399746853.401</v>
      </c>
    </row>
    <row r="4" spans="1:21">
      <c r="A4">
        <v>2</v>
      </c>
      <c r="B4" t="s">
        <v>52</v>
      </c>
      <c r="C4" t="s">
        <v>53</v>
      </c>
      <c r="D4" t="s">
        <v>15</v>
      </c>
      <c r="E4" t="s">
        <v>22</v>
      </c>
      <c r="F4" t="s">
        <v>30</v>
      </c>
      <c r="G4">
        <v>2456.472</v>
      </c>
      <c r="H4">
        <v>0.944733112895607</v>
      </c>
      <c r="I4">
        <v>44453641256.0884</v>
      </c>
      <c r="J4">
        <v>13582023423.9986</v>
      </c>
      <c r="K4">
        <v>29265.2215464649</v>
      </c>
      <c r="L4">
        <v>29265.2215464649</v>
      </c>
      <c r="M4">
        <f>_xlfn.IFNA(VLOOKUP(C4,Savings_solar!$A$1:$O$219,15,FALSE),0)</f>
        <v>71.2322019689508</v>
      </c>
      <c r="N4">
        <f>_xlfn.IFNA(VLOOKUP(C4,Savings_wind!$A$1:$O$157,15,FALSE),0)</f>
        <v>0</v>
      </c>
      <c r="O4">
        <f t="shared" si="1"/>
        <v>71.2322019689508</v>
      </c>
      <c r="P4">
        <f>_xlfn.IFNA(VLOOKUP(C4,Savings_solar!$P$1:$AD$219,15,FALSE),0)</f>
        <v>36.5538182204588</v>
      </c>
      <c r="Q4">
        <f>_xlfn.IFNA(VLOOKUP(C4,Savings_wind!$P$1:$AD$157,15,FALSE),0)</f>
        <v>0</v>
      </c>
      <c r="R4">
        <f t="shared" si="0"/>
        <v>36.5538182204588</v>
      </c>
      <c r="S4">
        <f>_xlfn.IFNA(VLOOKUP(C4,Capacity_solar!$A$2:$O$220,15,FALSE)-VLOOKUP(C4,Capacity_solar!$A$2:$O$220,2,FALSE),0)</f>
        <v>0.206334</v>
      </c>
      <c r="T4">
        <f>_xlfn.IFNA(VLOOKUP(C4,Capacity_wind!$A$2:$O$158,15,FALSE)-VLOOKUP(C4,Capacity_wind!$A$2:$O$158,2,FALSE),0)</f>
        <v>0</v>
      </c>
      <c r="U4">
        <f>VLOOKUP(B4,[1]Data!$B$5:$BO$270,66,FALSE)</f>
        <v>18916378860.5488</v>
      </c>
    </row>
    <row r="5" spans="1:21">
      <c r="A5">
        <v>3</v>
      </c>
      <c r="B5" t="s">
        <v>54</v>
      </c>
      <c r="C5" t="s">
        <v>55</v>
      </c>
      <c r="D5" t="s">
        <v>15</v>
      </c>
      <c r="E5" t="s">
        <v>21</v>
      </c>
      <c r="F5" t="s">
        <v>29</v>
      </c>
      <c r="G5">
        <v>80.504</v>
      </c>
      <c r="H5">
        <v>0.956249859625509</v>
      </c>
      <c r="J5">
        <v>2911602777.05832</v>
      </c>
      <c r="K5">
        <v>0</v>
      </c>
      <c r="L5">
        <v>0</v>
      </c>
      <c r="M5">
        <f>_xlfn.IFNA(VLOOKUP(C5,Savings_solar!$A$1:$O$219,15,FALSE),0)</f>
        <v>8.82088520250718</v>
      </c>
      <c r="N5">
        <f>_xlfn.IFNA(VLOOKUP(C5,Savings_wind!$A$1:$O$157,15,FALSE),0)</f>
        <v>0</v>
      </c>
      <c r="O5">
        <f t="shared" si="1"/>
        <v>8.82088520250718</v>
      </c>
      <c r="P5">
        <f>_xlfn.IFNA(VLOOKUP(C5,Savings_solar!$P$1:$AD$219,15,FALSE),0)</f>
        <v>5.50354528404846</v>
      </c>
      <c r="Q5">
        <f>_xlfn.IFNA(VLOOKUP(C5,Savings_wind!$P$1:$AD$157,15,FALSE),0)</f>
        <v>0</v>
      </c>
      <c r="R5">
        <f t="shared" si="0"/>
        <v>5.50354528404846</v>
      </c>
      <c r="S5">
        <f>_xlfn.IFNA(VLOOKUP(C5,Capacity_solar!$A$2:$O$220,15,FALSE)-VLOOKUP(C5,Capacity_solar!$A$2:$O$220,2,FALSE),0)</f>
        <v>0.008727</v>
      </c>
      <c r="T5">
        <f>_xlfn.IFNA(VLOOKUP(C5,Capacity_wind!$A$2:$O$158,15,FALSE)-VLOOKUP(C5,Capacity_wind!$A$2:$O$158,2,FALSE),0)</f>
        <v>0</v>
      </c>
      <c r="U5">
        <f>VLOOKUP(B5,[1]Data!$B$5:$BO$270,66,FALSE)</f>
        <v>3380602042.84283</v>
      </c>
    </row>
    <row r="6" spans="1:21">
      <c r="A6">
        <v>4</v>
      </c>
      <c r="B6" t="s">
        <v>56</v>
      </c>
      <c r="C6" t="s">
        <v>57</v>
      </c>
      <c r="D6" t="s">
        <v>16</v>
      </c>
      <c r="E6" t="s">
        <v>21</v>
      </c>
      <c r="F6" t="s">
        <v>29</v>
      </c>
      <c r="G6">
        <v>11449.471</v>
      </c>
      <c r="H6">
        <v>0.918404236459591</v>
      </c>
      <c r="I6">
        <v>717456247602.964</v>
      </c>
      <c r="J6">
        <v>398355489726.86</v>
      </c>
      <c r="K6">
        <v>2500006.45292237</v>
      </c>
      <c r="L6">
        <v>2517463.06033634</v>
      </c>
      <c r="M6">
        <f>_xlfn.IFNA(VLOOKUP(C6,Savings_solar!$A$1:$O$219,15,FALSE),0)</f>
        <v>7288.28416037671</v>
      </c>
      <c r="N6">
        <f>_xlfn.IFNA(VLOOKUP(C6,Savings_wind!$A$1:$O$157,15,FALSE),0)</f>
        <v>-0.098898513504678</v>
      </c>
      <c r="O6">
        <f t="shared" si="1"/>
        <v>7288.1852618632</v>
      </c>
      <c r="P6">
        <f>_xlfn.IFNA(VLOOKUP(C6,Savings_solar!$P$1:$AD$219,15,FALSE),0)</f>
        <v>4298.57738195685</v>
      </c>
      <c r="Q6">
        <f>_xlfn.IFNA(VLOOKUP(C6,Savings_wind!$P$1:$AD$157,15,FALSE),0)</f>
        <v>-0.300858505513907</v>
      </c>
      <c r="R6">
        <f t="shared" si="0"/>
        <v>4298.27652345133</v>
      </c>
      <c r="S6">
        <f>_xlfn.IFNA(VLOOKUP(C6,Capacity_solar!$A$2:$O$220,15,FALSE)-VLOOKUP(C6,Capacity_solar!$A$2:$O$220,2,FALSE),0)</f>
        <v>5.331470999</v>
      </c>
      <c r="T6">
        <f>_xlfn.IFNA(VLOOKUP(C6,Capacity_wind!$A$2:$O$158,15,FALSE)-VLOOKUP(C6,Capacity_wind!$A$2:$O$158,2,FALSE),0)</f>
        <v>0.0991</v>
      </c>
      <c r="U6">
        <f>VLOOKUP(B6,[1]Data!$B$5:$BO$270,66,FALSE)</f>
        <v>507063968277.74</v>
      </c>
    </row>
    <row r="7" spans="1:21">
      <c r="A7">
        <v>5</v>
      </c>
      <c r="B7" t="s">
        <v>58</v>
      </c>
      <c r="C7" t="s">
        <v>59</v>
      </c>
      <c r="D7" t="s">
        <v>16</v>
      </c>
      <c r="E7" t="s">
        <v>21</v>
      </c>
      <c r="F7" t="s">
        <v>30</v>
      </c>
      <c r="G7">
        <v>51621.175</v>
      </c>
      <c r="H7">
        <v>0.918404236459591</v>
      </c>
      <c r="I7">
        <v>1083361763233</v>
      </c>
      <c r="J7">
        <v>568142562825.363</v>
      </c>
      <c r="K7">
        <v>816922.351919032</v>
      </c>
      <c r="L7">
        <v>816922.351919032</v>
      </c>
      <c r="M7">
        <f>_xlfn.IFNA(VLOOKUP(C7,Savings_solar!$A$1:$O$219,15,FALSE),0)</f>
        <v>2748.5483690156</v>
      </c>
      <c r="N7">
        <f>_xlfn.IFNA(VLOOKUP(C7,Savings_wind!$A$1:$O$157,15,FALSE),0)</f>
        <v>678.132528611935</v>
      </c>
      <c r="O7">
        <f t="shared" si="1"/>
        <v>3426.68089762753</v>
      </c>
      <c r="P7">
        <f>_xlfn.IFNA(VLOOKUP(C7,Savings_solar!$P$1:$AD$219,15,FALSE),0)</f>
        <v>1494.32334129647</v>
      </c>
      <c r="Q7">
        <f>_xlfn.IFNA(VLOOKUP(C7,Savings_wind!$P$1:$AD$157,15,FALSE),0)</f>
        <v>2108.89362211308</v>
      </c>
      <c r="R7">
        <f t="shared" si="0"/>
        <v>3603.21696340956</v>
      </c>
      <c r="S7">
        <f>_xlfn.IFNA(VLOOKUP(C7,Capacity_solar!$A$2:$O$220,15,FALSE)-VLOOKUP(C7,Capacity_solar!$A$2:$O$220,2,FALSE),0)</f>
        <v>1.405277</v>
      </c>
      <c r="T7">
        <f>_xlfn.IFNA(VLOOKUP(C7,Capacity_wind!$A$2:$O$158,15,FALSE)-VLOOKUP(C7,Capacity_wind!$A$2:$O$158,2,FALSE),0)</f>
        <v>3.678490997</v>
      </c>
      <c r="U7">
        <f>VLOOKUP(B7,[1]Data!$B$5:$BO$270,66,FALSE)</f>
        <v>631133384439.944</v>
      </c>
    </row>
    <row r="8" spans="1:21">
      <c r="A8">
        <v>6</v>
      </c>
      <c r="B8" t="s">
        <v>60</v>
      </c>
      <c r="C8" t="s">
        <v>61</v>
      </c>
      <c r="D8" t="s">
        <v>16</v>
      </c>
      <c r="E8" t="s">
        <v>22</v>
      </c>
      <c r="F8" t="s">
        <v>30</v>
      </c>
      <c r="G8">
        <v>2573.465</v>
      </c>
      <c r="H8">
        <v>0.918404236459591</v>
      </c>
      <c r="I8">
        <v>43518226807.9485</v>
      </c>
      <c r="J8">
        <v>12621675048.5277</v>
      </c>
      <c r="K8">
        <v>0</v>
      </c>
      <c r="L8">
        <v>0</v>
      </c>
      <c r="M8">
        <f>_xlfn.IFNA(VLOOKUP(C8,Savings_solar!$A$1:$O$219,15,FALSE),0)</f>
        <v>906.956245242047</v>
      </c>
      <c r="N8">
        <f>_xlfn.IFNA(VLOOKUP(C8,Savings_wind!$A$1:$O$157,15,FALSE),0)</f>
        <v>0.0379023034567417</v>
      </c>
      <c r="O8">
        <f t="shared" si="1"/>
        <v>906.994147545504</v>
      </c>
      <c r="P8">
        <f>_xlfn.IFNA(VLOOKUP(C8,Savings_solar!$P$1:$AD$219,15,FALSE),0)</f>
        <v>396.615079199695</v>
      </c>
      <c r="Q8">
        <f>_xlfn.IFNA(VLOOKUP(C8,Savings_wind!$P$1:$AD$157,15,FALSE),0)</f>
        <v>0.152980543097605</v>
      </c>
      <c r="R8">
        <f t="shared" si="0"/>
        <v>396.768059742793</v>
      </c>
      <c r="S8">
        <f>_xlfn.IFNA(VLOOKUP(C8,Capacity_solar!$A$2:$O$220,15,FALSE)-VLOOKUP(C8,Capacity_solar!$A$2:$O$220,2,FALSE),0)</f>
        <v>0.4017</v>
      </c>
      <c r="T8">
        <f>_xlfn.IFNA(VLOOKUP(C8,Capacity_wind!$A$2:$O$158,15,FALSE)-VLOOKUP(C8,Capacity_wind!$A$2:$O$158,2,FALSE),0)</f>
        <v>0.00026</v>
      </c>
      <c r="U8">
        <f>VLOOKUP(B8,[1]Data!$B$5:$BO$270,66,FALSE)</f>
        <v>19513474648.2429</v>
      </c>
    </row>
    <row r="9" spans="1:21">
      <c r="A9">
        <v>7</v>
      </c>
      <c r="B9" t="s">
        <v>62</v>
      </c>
      <c r="C9" t="s">
        <v>63</v>
      </c>
      <c r="D9" t="s">
        <v>16</v>
      </c>
      <c r="E9" t="s">
        <v>21</v>
      </c>
      <c r="F9" t="s">
        <v>29</v>
      </c>
      <c r="G9">
        <v>99.03</v>
      </c>
      <c r="H9">
        <v>0.918404236459591</v>
      </c>
      <c r="I9">
        <v>1958531523.18315</v>
      </c>
      <c r="J9">
        <v>1369612291.79505</v>
      </c>
      <c r="K9">
        <v>0</v>
      </c>
      <c r="L9">
        <v>0</v>
      </c>
      <c r="M9">
        <f>_xlfn.IFNA(VLOOKUP(C9,Savings_solar!$A$1:$O$219,15,FALSE),0)</f>
        <v>23.4232432706999</v>
      </c>
      <c r="N9">
        <f>_xlfn.IFNA(VLOOKUP(C9,Savings_wind!$A$1:$O$157,15,FALSE),0)</f>
        <v>0.899779276115469</v>
      </c>
      <c r="O9">
        <f t="shared" si="1"/>
        <v>24.3230225468154</v>
      </c>
      <c r="P9">
        <f>_xlfn.IFNA(VLOOKUP(C9,Savings_solar!$P$1:$AD$219,15,FALSE),0)</f>
        <v>20.5913874551414</v>
      </c>
      <c r="Q9">
        <f>_xlfn.IFNA(VLOOKUP(C9,Savings_wind!$P$1:$AD$157,15,FALSE),0)</f>
        <v>2.76617158397333</v>
      </c>
      <c r="R9">
        <f t="shared" si="0"/>
        <v>23.3575590391147</v>
      </c>
      <c r="S9">
        <f>_xlfn.IFNA(VLOOKUP(C9,Capacity_solar!$A$2:$O$220,15,FALSE)-VLOOKUP(C9,Capacity_solar!$A$2:$O$220,2,FALSE),0)</f>
        <v>0.015484</v>
      </c>
      <c r="T9">
        <f>_xlfn.IFNA(VLOOKUP(C9,Capacity_wind!$A$2:$O$158,15,FALSE)-VLOOKUP(C9,Capacity_wind!$A$2:$O$158,2,FALSE),0)</f>
        <v>0</v>
      </c>
      <c r="U9">
        <f>VLOOKUP(B9,[1]Data!$B$5:$BO$270,66,FALSE)</f>
        <v>1867733333.33333</v>
      </c>
    </row>
    <row r="10" spans="1:21">
      <c r="A10">
        <v>8</v>
      </c>
      <c r="B10" t="s">
        <v>64</v>
      </c>
      <c r="C10" t="s">
        <v>65</v>
      </c>
      <c r="D10" t="s">
        <v>15</v>
      </c>
      <c r="E10" t="s">
        <v>21</v>
      </c>
      <c r="F10" t="s">
        <v>29</v>
      </c>
      <c r="G10">
        <v>32192.919</v>
      </c>
      <c r="H10">
        <v>0.9624916985091</v>
      </c>
      <c r="I10">
        <v>1437227897054.41</v>
      </c>
      <c r="J10">
        <v>1524362403027.16</v>
      </c>
      <c r="K10">
        <v>1421321.5867543</v>
      </c>
      <c r="L10">
        <v>1422305.75362424</v>
      </c>
      <c r="M10">
        <f>_xlfn.IFNA(VLOOKUP(C10,Savings_solar!$A$1:$O$219,15,FALSE),0)</f>
        <v>36741.6109470095</v>
      </c>
      <c r="N10">
        <f>_xlfn.IFNA(VLOOKUP(C10,Savings_wind!$A$1:$O$157,15,FALSE),0)</f>
        <v>1469.47327886178</v>
      </c>
      <c r="O10">
        <f t="shared" si="1"/>
        <v>38211.0842258713</v>
      </c>
      <c r="P10">
        <f>_xlfn.IFNA(VLOOKUP(C10,Savings_solar!$P$1:$AD$219,15,FALSE),0)</f>
        <v>130297.199395661</v>
      </c>
      <c r="Q10">
        <f>_xlfn.IFNA(VLOOKUP(C10,Savings_wind!$P$1:$AD$157,15,FALSE),0)</f>
        <v>4748.40001932707</v>
      </c>
      <c r="R10">
        <f t="shared" si="0"/>
        <v>135045.599414988</v>
      </c>
      <c r="S10">
        <f>_xlfn.IFNA(VLOOKUP(C10,Capacity_solar!$A$2:$O$220,15,FALSE)-VLOOKUP(C10,Capacity_solar!$A$2:$O$220,2,FALSE),0)</f>
        <v>32.1879999</v>
      </c>
      <c r="T10">
        <f>_xlfn.IFNA(VLOOKUP(C10,Capacity_wind!$A$2:$O$158,15,FALSE)-VLOOKUP(C10,Capacity_wind!$A$2:$O$158,2,FALSE),0)</f>
        <v>11.0439999</v>
      </c>
      <c r="U10">
        <f>VLOOKUP(B10,[1]Data!$B$5:$BO$270,66,FALSE)</f>
        <v>1692956646855.7</v>
      </c>
    </row>
    <row r="11" spans="1:21">
      <c r="A11">
        <v>9</v>
      </c>
      <c r="B11" t="s">
        <v>66</v>
      </c>
      <c r="C11" t="s">
        <v>67</v>
      </c>
      <c r="D11" t="s">
        <v>15</v>
      </c>
      <c r="E11" t="s">
        <v>21</v>
      </c>
      <c r="F11" t="s">
        <v>29</v>
      </c>
      <c r="G11">
        <v>8924.19</v>
      </c>
      <c r="H11">
        <v>0.96866372838669</v>
      </c>
      <c r="I11">
        <v>533206120290.812</v>
      </c>
      <c r="J11">
        <v>405145843845.507</v>
      </c>
      <c r="K11">
        <v>64470.8948758666</v>
      </c>
      <c r="L11">
        <v>64470.8948758666</v>
      </c>
      <c r="M11">
        <f>_xlfn.IFNA(VLOOKUP(C11,Savings_solar!$A$1:$O$219,15,FALSE),0)</f>
        <v>7961.47747205899</v>
      </c>
      <c r="N11">
        <f>_xlfn.IFNA(VLOOKUP(C11,Savings_wind!$A$1:$O$157,15,FALSE),0)</f>
        <v>365.467752739009</v>
      </c>
      <c r="O11">
        <f t="shared" si="1"/>
        <v>8326.945224798</v>
      </c>
      <c r="P11">
        <f>_xlfn.IFNA(VLOOKUP(C11,Savings_solar!$P$1:$AD$219,15,FALSE),0)</f>
        <v>5126.81701160275</v>
      </c>
      <c r="Q11">
        <f>_xlfn.IFNA(VLOOKUP(C11,Savings_wind!$P$1:$AD$157,15,FALSE),0)</f>
        <v>1324.6779548201</v>
      </c>
      <c r="R11">
        <f t="shared" si="0"/>
        <v>6451.49496642285</v>
      </c>
      <c r="S11">
        <f>_xlfn.IFNA(VLOOKUP(C11,Capacity_solar!$A$2:$O$220,15,FALSE)-VLOOKUP(C11,Capacity_solar!$A$2:$O$220,2,FALSE),0)</f>
        <v>6.24217999</v>
      </c>
      <c r="T11">
        <f>_xlfn.IFNA(VLOOKUP(C11,Capacity_wind!$A$2:$O$158,15,FALSE)-VLOOKUP(C11,Capacity_wind!$A$2:$O$158,2,FALSE),0)</f>
        <v>2.880466</v>
      </c>
      <c r="U11">
        <f>VLOOKUP(B11,[1]Data!$B$5:$BO$270,66,FALSE)</f>
        <v>470941926750.741</v>
      </c>
    </row>
    <row r="12" spans="1:21">
      <c r="A12">
        <v>10</v>
      </c>
      <c r="B12" t="s">
        <v>68</v>
      </c>
      <c r="C12" t="s">
        <v>69</v>
      </c>
      <c r="D12" t="s">
        <v>16</v>
      </c>
      <c r="E12" t="s">
        <v>22</v>
      </c>
      <c r="F12" t="s">
        <v>30</v>
      </c>
      <c r="G12">
        <v>10867.296</v>
      </c>
      <c r="H12">
        <v>0.918404236459591</v>
      </c>
      <c r="I12">
        <v>160729472760.502</v>
      </c>
      <c r="J12">
        <v>54180407522.419</v>
      </c>
      <c r="K12">
        <v>483757.648703407</v>
      </c>
      <c r="L12">
        <v>483757.648703407</v>
      </c>
      <c r="M12">
        <f>_xlfn.IFNA(VLOOKUP(C12,Savings_solar!$A$1:$O$219,15,FALSE),0)</f>
        <v>102.4287323539</v>
      </c>
      <c r="N12">
        <f>_xlfn.IFNA(VLOOKUP(C12,Savings_wind!$A$1:$O$157,15,FALSE),0)</f>
        <v>10.1767100336611</v>
      </c>
      <c r="O12">
        <f t="shared" si="1"/>
        <v>112.605442387561</v>
      </c>
      <c r="P12">
        <f>_xlfn.IFNA(VLOOKUP(C12,Savings_solar!$P$1:$AD$219,15,FALSE),0)</f>
        <v>86.5240057799708</v>
      </c>
      <c r="Q12">
        <f>_xlfn.IFNA(VLOOKUP(C12,Savings_wind!$P$1:$AD$157,15,FALSE),0)</f>
        <v>37.1236438920676</v>
      </c>
      <c r="R12">
        <f t="shared" si="0"/>
        <v>123.647649672038</v>
      </c>
      <c r="S12">
        <f>_xlfn.IFNA(VLOOKUP(C12,Capacity_solar!$A$2:$O$220,15,FALSE)-VLOOKUP(C12,Capacity_solar!$A$2:$O$220,2,FALSE),0)</f>
        <v>0.2815</v>
      </c>
      <c r="T12">
        <f>_xlfn.IFNA(VLOOKUP(C12,Capacity_wind!$A$2:$O$158,15,FALSE)-VLOOKUP(C12,Capacity_wind!$A$2:$O$158,2,FALSE),0)</f>
        <v>0.0645</v>
      </c>
      <c r="U12">
        <f>VLOOKUP(B12,[1]Data!$B$5:$BO$270,66,FALSE)</f>
        <v>78807470588.2353</v>
      </c>
    </row>
    <row r="13" spans="1:21">
      <c r="A13">
        <v>11</v>
      </c>
      <c r="B13" t="s">
        <v>70</v>
      </c>
      <c r="C13" t="s">
        <v>71</v>
      </c>
      <c r="D13" t="s">
        <v>17</v>
      </c>
      <c r="E13" t="s">
        <v>24</v>
      </c>
      <c r="F13" t="s">
        <v>32</v>
      </c>
      <c r="G13">
        <v>24208.671</v>
      </c>
      <c r="H13">
        <v>0.878317845661988</v>
      </c>
      <c r="I13">
        <v>9721452801.8507</v>
      </c>
      <c r="J13">
        <v>3276109831.10713</v>
      </c>
      <c r="K13">
        <v>0.926013607915244</v>
      </c>
      <c r="L13">
        <v>0.926013607915244</v>
      </c>
      <c r="M13">
        <f>_xlfn.IFNA(VLOOKUP(C13,Savings_solar!$A$1:$O$219,15,FALSE),0)</f>
        <v>28.5901889652203</v>
      </c>
      <c r="N13">
        <f>_xlfn.IFNA(VLOOKUP(C13,Savings_wind!$A$1:$O$157,15,FALSE),0)</f>
        <v>0</v>
      </c>
      <c r="O13">
        <f t="shared" si="1"/>
        <v>28.5901889652203</v>
      </c>
      <c r="P13">
        <f>_xlfn.IFNA(VLOOKUP(C13,Savings_solar!$P$1:$AD$219,15,FALSE),0)</f>
        <v>18.0517331595987</v>
      </c>
      <c r="Q13">
        <f>_xlfn.IFNA(VLOOKUP(C13,Savings_wind!$P$1:$AD$157,15,FALSE),0)</f>
        <v>0</v>
      </c>
      <c r="R13">
        <f t="shared" si="0"/>
        <v>18.0517331595987</v>
      </c>
      <c r="S13">
        <f>_xlfn.IFNA(VLOOKUP(C13,Capacity_solar!$A$2:$O$220,15,FALSE)-VLOOKUP(C13,Capacity_solar!$A$2:$O$220,2,FALSE),0)</f>
        <v>0.008928</v>
      </c>
      <c r="T13">
        <f>_xlfn.IFNA(VLOOKUP(C13,Capacity_wind!$A$2:$O$158,15,FALSE)-VLOOKUP(C13,Capacity_wind!$A$2:$O$158,2,FALSE),0)</f>
        <v>0</v>
      </c>
      <c r="U13">
        <f>VLOOKUP(B13,[1]Data!$B$5:$BO$270,66,FALSE)</f>
        <v>3338722827.65691</v>
      </c>
    </row>
    <row r="14" spans="1:21">
      <c r="A14">
        <v>12</v>
      </c>
      <c r="B14" t="s">
        <v>72</v>
      </c>
      <c r="C14" t="s">
        <v>73</v>
      </c>
      <c r="D14" t="s">
        <v>15</v>
      </c>
      <c r="E14" t="s">
        <v>21</v>
      </c>
      <c r="F14" t="s">
        <v>29</v>
      </c>
      <c r="G14">
        <v>12090.657</v>
      </c>
      <c r="H14">
        <v>0.968457344296271</v>
      </c>
      <c r="I14">
        <v>688307060113.564</v>
      </c>
      <c r="J14">
        <v>497354242597.969</v>
      </c>
      <c r="K14">
        <v>66964.8603081043</v>
      </c>
      <c r="L14">
        <v>66740.0102532058</v>
      </c>
      <c r="M14">
        <f>_xlfn.IFNA(VLOOKUP(C14,Savings_solar!$A$1:$O$219,15,FALSE),0)</f>
        <v>10724.3031943106</v>
      </c>
      <c r="N14">
        <f>_xlfn.IFNA(VLOOKUP(C14,Savings_wind!$A$1:$O$157,15,FALSE),0)</f>
        <v>704.394552016149</v>
      </c>
      <c r="O14">
        <f t="shared" si="1"/>
        <v>11428.6977463268</v>
      </c>
      <c r="P14">
        <f>_xlfn.IFNA(VLOOKUP(C14,Savings_solar!$P$1:$AD$219,15,FALSE),0)</f>
        <v>8670.71870995319</v>
      </c>
      <c r="Q14">
        <f>_xlfn.IFNA(VLOOKUP(C14,Savings_wind!$P$1:$AD$157,15,FALSE),0)</f>
        <v>2390.44482675962</v>
      </c>
      <c r="R14">
        <f t="shared" si="0"/>
        <v>11061.1635367128</v>
      </c>
      <c r="S14">
        <f>_xlfn.IFNA(VLOOKUP(C14,Capacity_solar!$A$2:$O$220,15,FALSE)-VLOOKUP(C14,Capacity_solar!$A$2:$O$220,2,FALSE),0)</f>
        <v>7.3453</v>
      </c>
      <c r="T14">
        <f>_xlfn.IFNA(VLOOKUP(C14,Capacity_wind!$A$2:$O$158,15,FALSE)-VLOOKUP(C14,Capacity_wind!$A$2:$O$158,2,FALSE),0)</f>
        <v>2.28029994</v>
      </c>
      <c r="U14">
        <f>VLOOKUP(B14,[1]Data!$B$5:$BO$270,66,FALSE)</f>
        <v>583613982019.263</v>
      </c>
    </row>
    <row r="15" spans="1:21">
      <c r="A15">
        <v>13</v>
      </c>
      <c r="B15" t="s">
        <v>74</v>
      </c>
      <c r="C15" t="s">
        <v>75</v>
      </c>
      <c r="D15" t="s">
        <v>17</v>
      </c>
      <c r="E15" t="s">
        <v>24</v>
      </c>
      <c r="F15" t="s">
        <v>31</v>
      </c>
      <c r="G15">
        <v>25264.035</v>
      </c>
      <c r="H15">
        <v>0.878317845661988</v>
      </c>
      <c r="I15">
        <v>47426198185.2374</v>
      </c>
      <c r="J15">
        <v>15779238957.7761</v>
      </c>
      <c r="K15">
        <v>1196.87565226848</v>
      </c>
      <c r="L15">
        <v>1196.87565226848</v>
      </c>
      <c r="M15">
        <f>_xlfn.IFNA(VLOOKUP(C15,Savings_solar!$A$1:$O$219,15,FALSE),0)</f>
        <v>93.5699653852339</v>
      </c>
      <c r="N15">
        <f>_xlfn.IFNA(VLOOKUP(C15,Savings_wind!$A$1:$O$157,15,FALSE),0)</f>
        <v>0</v>
      </c>
      <c r="O15">
        <f t="shared" si="1"/>
        <v>93.5699653852339</v>
      </c>
      <c r="P15">
        <f>_xlfn.IFNA(VLOOKUP(C15,Savings_solar!$P$1:$AD$219,15,FALSE),0)</f>
        <v>36.7761766879312</v>
      </c>
      <c r="Q15">
        <f>_xlfn.IFNA(VLOOKUP(C15,Savings_wind!$P$1:$AD$157,15,FALSE),0)</f>
        <v>0</v>
      </c>
      <c r="R15">
        <f t="shared" si="0"/>
        <v>36.7761766879312</v>
      </c>
      <c r="S15">
        <f>_xlfn.IFNA(VLOOKUP(C15,Capacity_solar!$A$2:$O$220,15,FALSE)-VLOOKUP(C15,Capacity_solar!$A$2:$O$220,2,FALSE),0)</f>
        <v>0.035258</v>
      </c>
      <c r="T15">
        <f>_xlfn.IFNA(VLOOKUP(C15,Capacity_wind!$A$2:$O$158,15,FALSE)-VLOOKUP(C15,Capacity_wind!$A$2:$O$158,2,FALSE),0)</f>
        <v>0</v>
      </c>
      <c r="U15">
        <f>VLOOKUP(B15,[1]Data!$B$5:$BO$270,66,FALSE)</f>
        <v>17425418044.2906</v>
      </c>
    </row>
    <row r="16" spans="1:21">
      <c r="A16">
        <v>14</v>
      </c>
      <c r="B16" t="s">
        <v>76</v>
      </c>
      <c r="C16" t="s">
        <v>77</v>
      </c>
      <c r="D16" t="s">
        <v>17</v>
      </c>
      <c r="E16" t="s">
        <v>24</v>
      </c>
      <c r="F16" t="s">
        <v>32</v>
      </c>
      <c r="G16">
        <v>40541.548</v>
      </c>
      <c r="H16">
        <v>0.878317845661988</v>
      </c>
      <c r="I16">
        <v>52924624145.5729</v>
      </c>
      <c r="J16">
        <v>16347272361.3217</v>
      </c>
      <c r="K16">
        <v>0</v>
      </c>
      <c r="L16">
        <v>0</v>
      </c>
      <c r="M16">
        <f>_xlfn.IFNA(VLOOKUP(C16,Savings_solar!$A$1:$O$219,15,FALSE),0)</f>
        <v>204.491009466063</v>
      </c>
      <c r="N16">
        <f>_xlfn.IFNA(VLOOKUP(C16,Savings_wind!$A$1:$O$157,15,FALSE),0)</f>
        <v>0</v>
      </c>
      <c r="O16">
        <f t="shared" si="1"/>
        <v>204.491009466063</v>
      </c>
      <c r="P16">
        <f>_xlfn.IFNA(VLOOKUP(C16,Savings_solar!$P$1:$AD$219,15,FALSE),0)</f>
        <v>147.500254112113</v>
      </c>
      <c r="Q16">
        <f>_xlfn.IFNA(VLOOKUP(C16,Savings_wind!$P$1:$AD$157,15,FALSE),0)</f>
        <v>0</v>
      </c>
      <c r="R16">
        <f t="shared" si="0"/>
        <v>147.500254112113</v>
      </c>
      <c r="S16">
        <f>_xlfn.IFNA(VLOOKUP(C16,Capacity_solar!$A$2:$O$220,15,FALSE)-VLOOKUP(C16,Capacity_solar!$A$2:$O$220,2,FALSE),0)</f>
        <v>0.173442</v>
      </c>
      <c r="T16">
        <f>_xlfn.IFNA(VLOOKUP(C16,Capacity_wind!$A$2:$O$158,15,FALSE)-VLOOKUP(C16,Capacity_wind!$A$2:$O$158,2,FALSE),0)</f>
        <v>0</v>
      </c>
      <c r="U16">
        <f>VLOOKUP(B16,[1]Data!$B$5:$BO$270,66,FALSE)</f>
        <v>18820219331.2261</v>
      </c>
    </row>
    <row r="17" spans="1:21">
      <c r="A17">
        <v>15</v>
      </c>
      <c r="B17" t="s">
        <v>78</v>
      </c>
      <c r="C17" t="s">
        <v>79</v>
      </c>
      <c r="D17" t="s">
        <v>17</v>
      </c>
      <c r="E17" t="s">
        <v>23</v>
      </c>
      <c r="F17" t="s">
        <v>31</v>
      </c>
      <c r="G17">
        <v>203904.9</v>
      </c>
      <c r="H17">
        <v>0.922083909635777</v>
      </c>
      <c r="I17">
        <v>1099767213458.98</v>
      </c>
      <c r="J17">
        <v>285269493337.993</v>
      </c>
      <c r="K17">
        <v>82401.7620919122</v>
      </c>
      <c r="L17">
        <v>82401.7620919122</v>
      </c>
      <c r="M17">
        <f>_xlfn.IFNA(VLOOKUP(C17,Savings_solar!$A$1:$O$219,15,FALSE),0)</f>
        <v>1158.05445164634</v>
      </c>
      <c r="N17">
        <f>_xlfn.IFNA(VLOOKUP(C17,Savings_wind!$A$1:$O$157,15,FALSE),0)</f>
        <v>0.106125359835364</v>
      </c>
      <c r="O17">
        <f t="shared" si="1"/>
        <v>1158.16057700618</v>
      </c>
      <c r="P17">
        <f>_xlfn.IFNA(VLOOKUP(C17,Savings_solar!$P$1:$AD$219,15,FALSE),0)</f>
        <v>749.065990777163</v>
      </c>
      <c r="Q17">
        <f>_xlfn.IFNA(VLOOKUP(C17,Savings_wind!$P$1:$AD$157,15,FALSE),0)</f>
        <v>0.482655230964551</v>
      </c>
      <c r="R17">
        <f t="shared" si="0"/>
        <v>749.548646008127</v>
      </c>
      <c r="S17">
        <f>_xlfn.IFNA(VLOOKUP(C17,Capacity_solar!$A$2:$O$220,15,FALSE)-VLOOKUP(C17,Capacity_solar!$A$2:$O$220,2,FALSE),0)</f>
        <v>0.713572</v>
      </c>
      <c r="T17">
        <f>_xlfn.IFNA(VLOOKUP(C17,Capacity_wind!$A$2:$O$158,15,FALSE)-VLOOKUP(C17,Capacity_wind!$A$2:$O$158,2,FALSE),0)</f>
        <v>0.001</v>
      </c>
      <c r="U17">
        <f>VLOOKUP(B17,[1]Data!$B$5:$BO$270,66,FALSE)</f>
        <v>460131688909.301</v>
      </c>
    </row>
    <row r="18" spans="1:21">
      <c r="A18">
        <v>16</v>
      </c>
      <c r="B18" t="s">
        <v>80</v>
      </c>
      <c r="C18" t="s">
        <v>81</v>
      </c>
      <c r="D18" t="s">
        <v>15</v>
      </c>
      <c r="E18" t="s">
        <v>22</v>
      </c>
      <c r="F18" t="s">
        <v>30</v>
      </c>
      <c r="G18">
        <v>5187.392</v>
      </c>
      <c r="H18">
        <v>0.952512489820023</v>
      </c>
      <c r="I18">
        <v>193305629012.569</v>
      </c>
      <c r="J18">
        <v>59382311267.2863</v>
      </c>
      <c r="K18">
        <v>41035.3976300895</v>
      </c>
      <c r="L18">
        <v>41035.3976300895</v>
      </c>
      <c r="M18">
        <f>_xlfn.IFNA(VLOOKUP(C18,Savings_solar!$A$1:$O$219,15,FALSE),0)</f>
        <v>3652.83703849002</v>
      </c>
      <c r="N18">
        <f>_xlfn.IFNA(VLOOKUP(C18,Savings_wind!$A$1:$O$157,15,FALSE),0)</f>
        <v>8.93876546479197</v>
      </c>
      <c r="O18">
        <f t="shared" si="1"/>
        <v>3661.77580395481</v>
      </c>
      <c r="P18">
        <f>_xlfn.IFNA(VLOOKUP(C18,Savings_solar!$P$1:$AD$219,15,FALSE),0)</f>
        <v>2777.06351197382</v>
      </c>
      <c r="Q18">
        <f>_xlfn.IFNA(VLOOKUP(C18,Savings_wind!$P$1:$AD$157,15,FALSE),0)</f>
        <v>53.3798373221166</v>
      </c>
      <c r="R18">
        <f t="shared" si="0"/>
        <v>2830.44334929594</v>
      </c>
      <c r="S18">
        <f>_xlfn.IFNA(VLOOKUP(C18,Capacity_solar!$A$2:$O$220,15,FALSE)-VLOOKUP(C18,Capacity_solar!$A$2:$O$220,2,FALSE),0)</f>
        <v>2.883127</v>
      </c>
      <c r="T18">
        <f>_xlfn.IFNA(VLOOKUP(C18,Capacity_wind!$A$2:$O$158,15,FALSE)-VLOOKUP(C18,Capacity_wind!$A$2:$O$158,2,FALSE),0)</f>
        <v>0.21630996</v>
      </c>
      <c r="U18">
        <f>VLOOKUP(B18,[1]Data!$B$5:$BO$270,66,FALSE)</f>
        <v>90346169914.9349</v>
      </c>
    </row>
    <row r="19" spans="1:21">
      <c r="A19">
        <v>17</v>
      </c>
      <c r="B19" t="s">
        <v>82</v>
      </c>
      <c r="C19" t="s">
        <v>83</v>
      </c>
      <c r="D19" t="s">
        <v>16</v>
      </c>
      <c r="E19" t="s">
        <v>21</v>
      </c>
      <c r="F19" t="s">
        <v>29</v>
      </c>
      <c r="G19">
        <v>1809.237</v>
      </c>
      <c r="H19">
        <v>0.944831300371319</v>
      </c>
      <c r="I19">
        <v>79392034653.1786</v>
      </c>
      <c r="J19">
        <v>33998540960.6733</v>
      </c>
      <c r="K19">
        <v>110403.334183678</v>
      </c>
      <c r="L19">
        <v>117256.783939587</v>
      </c>
      <c r="M19">
        <f>_xlfn.IFNA(VLOOKUP(C19,Savings_solar!$A$1:$O$219,15,FALSE),0)</f>
        <v>20.3649607870063</v>
      </c>
      <c r="N19">
        <f>_xlfn.IFNA(VLOOKUP(C19,Savings_wind!$A$1:$O$157,15,FALSE),0)</f>
        <v>0.0175578341638258</v>
      </c>
      <c r="O19">
        <f t="shared" si="1"/>
        <v>20.3825186211701</v>
      </c>
      <c r="P19">
        <f>_xlfn.IFNA(VLOOKUP(C19,Savings_solar!$P$1:$AD$219,15,FALSE),0)</f>
        <v>19.1846095365629</v>
      </c>
      <c r="Q19">
        <f>_xlfn.IFNA(VLOOKUP(C19,Savings_wind!$P$1:$AD$157,15,FALSE),0)</f>
        <v>0.0438713928422927</v>
      </c>
      <c r="R19">
        <f t="shared" si="0"/>
        <v>19.2284809294052</v>
      </c>
      <c r="S19">
        <f>_xlfn.IFNA(VLOOKUP(C19,Capacity_solar!$A$2:$O$220,15,FALSE)-VLOOKUP(C19,Capacity_solar!$A$2:$O$220,2,FALSE),0)</f>
        <v>0.056619</v>
      </c>
      <c r="T19">
        <f>_xlfn.IFNA(VLOOKUP(C19,Capacity_wind!$A$2:$O$158,15,FALSE)-VLOOKUP(C19,Capacity_wind!$A$2:$O$158,2,FALSE),0)</f>
        <v>0.001995</v>
      </c>
      <c r="U19">
        <f>VLOOKUP(B19,[1]Data!$B$5:$BO$270,66,FALSE)</f>
        <v>44383297872.3404</v>
      </c>
    </row>
    <row r="20" spans="1:21">
      <c r="A20">
        <v>18</v>
      </c>
      <c r="B20" t="s">
        <v>84</v>
      </c>
      <c r="C20" t="s">
        <v>85</v>
      </c>
      <c r="D20" t="s">
        <v>16</v>
      </c>
      <c r="E20" t="s">
        <v>21</v>
      </c>
      <c r="F20" t="s">
        <v>29</v>
      </c>
      <c r="G20">
        <v>450.625</v>
      </c>
      <c r="H20">
        <v>0.918404236459591</v>
      </c>
      <c r="I20">
        <v>13537883107.8404</v>
      </c>
      <c r="J20">
        <v>10893360608.0296</v>
      </c>
      <c r="K20">
        <v>0</v>
      </c>
      <c r="L20">
        <v>0</v>
      </c>
      <c r="M20">
        <f>_xlfn.IFNA(VLOOKUP(C20,Savings_solar!$A$1:$O$219,15,FALSE),0)</f>
        <v>3.79808236986495</v>
      </c>
      <c r="N20">
        <f>_xlfn.IFNA(VLOOKUP(C20,Savings_wind!$A$1:$O$157,15,FALSE),0)</f>
        <v>0</v>
      </c>
      <c r="O20">
        <f t="shared" si="1"/>
        <v>3.79808236986495</v>
      </c>
      <c r="P20">
        <f>_xlfn.IFNA(VLOOKUP(C20,Savings_solar!$P$1:$AD$219,15,FALSE),0)</f>
        <v>3.51688092835886</v>
      </c>
      <c r="Q20">
        <f>_xlfn.IFNA(VLOOKUP(C20,Savings_wind!$P$1:$AD$157,15,FALSE),0)</f>
        <v>0</v>
      </c>
      <c r="R20">
        <f t="shared" si="0"/>
        <v>3.51688092835886</v>
      </c>
      <c r="S20">
        <f>_xlfn.IFNA(VLOOKUP(C20,Capacity_solar!$A$2:$O$220,15,FALSE)-VLOOKUP(C20,Capacity_solar!$A$2:$O$220,2,FALSE),0)</f>
        <v>0.015035</v>
      </c>
      <c r="T20">
        <f>_xlfn.IFNA(VLOOKUP(C20,Capacity_wind!$A$2:$O$158,15,FALSE)-VLOOKUP(C20,Capacity_wind!$A$2:$O$158,2,FALSE),0)</f>
        <v>0</v>
      </c>
      <c r="U20">
        <f>VLOOKUP(B20,[1]Data!$B$5:$BO$270,66,FALSE)</f>
        <v>13136400000</v>
      </c>
    </row>
    <row r="21" spans="1:21">
      <c r="A21">
        <v>19</v>
      </c>
      <c r="B21" t="s">
        <v>86</v>
      </c>
      <c r="C21" t="s">
        <v>87</v>
      </c>
      <c r="D21" t="s">
        <v>15</v>
      </c>
      <c r="E21" t="s">
        <v>22</v>
      </c>
      <c r="F21" t="s">
        <v>30</v>
      </c>
      <c r="G21">
        <v>2739.014</v>
      </c>
      <c r="H21">
        <v>0.956249859625509</v>
      </c>
      <c r="I21">
        <v>57203962207.0654</v>
      </c>
      <c r="J21">
        <v>19175766940.7428</v>
      </c>
      <c r="K21">
        <v>3882.56048303423</v>
      </c>
      <c r="L21">
        <v>3882.56048303423</v>
      </c>
      <c r="M21">
        <f>_xlfn.IFNA(VLOOKUP(C21,Savings_solar!$A$1:$O$219,15,FALSE),0)</f>
        <v>313.866851662987</v>
      </c>
      <c r="N21">
        <f>_xlfn.IFNA(VLOOKUP(C21,Savings_wind!$A$1:$O$157,15,FALSE),0)</f>
        <v>28.3962087336019</v>
      </c>
      <c r="O21">
        <f t="shared" si="1"/>
        <v>342.263060396589</v>
      </c>
      <c r="P21">
        <f>_xlfn.IFNA(VLOOKUP(C21,Savings_solar!$P$1:$AD$219,15,FALSE),0)</f>
        <v>146.255369204491</v>
      </c>
      <c r="Q21">
        <f>_xlfn.IFNA(VLOOKUP(C21,Savings_wind!$P$1:$AD$157,15,FALSE),0)</f>
        <v>87.5509166107961</v>
      </c>
      <c r="R21">
        <f t="shared" si="0"/>
        <v>233.806285815287</v>
      </c>
      <c r="S21">
        <f>_xlfn.IFNA(VLOOKUP(C21,Capacity_solar!$A$2:$O$220,15,FALSE)-VLOOKUP(C21,Capacity_solar!$A$2:$O$220,2,FALSE),0)</f>
        <v>0.21189</v>
      </c>
      <c r="T21">
        <f>_xlfn.IFNA(VLOOKUP(C21,Capacity_wind!$A$2:$O$158,15,FALSE)-VLOOKUP(C21,Capacity_wind!$A$2:$O$158,2,FALSE),0)</f>
        <v>0.135</v>
      </c>
      <c r="U21">
        <f>VLOOKUP(B21,[1]Data!$B$5:$BO$270,66,FALSE)</f>
        <v>24534663636.1778</v>
      </c>
    </row>
    <row r="22" spans="1:21">
      <c r="A22">
        <v>20</v>
      </c>
      <c r="B22" t="s">
        <v>88</v>
      </c>
      <c r="C22" t="s">
        <v>89</v>
      </c>
      <c r="D22" t="s">
        <v>15</v>
      </c>
      <c r="E22" t="s">
        <v>21</v>
      </c>
      <c r="F22" t="s">
        <v>30</v>
      </c>
      <c r="G22">
        <v>8409.632</v>
      </c>
      <c r="H22">
        <v>0.956249859625509</v>
      </c>
      <c r="I22">
        <v>202671495340.37</v>
      </c>
      <c r="J22">
        <v>59948354831.6356</v>
      </c>
      <c r="K22">
        <v>18140.61845081</v>
      </c>
      <c r="L22">
        <v>18140.61845081</v>
      </c>
      <c r="M22">
        <f>_xlfn.IFNA(VLOOKUP(C22,Savings_solar!$A$1:$O$219,15,FALSE),0)</f>
        <v>663.708103857052</v>
      </c>
      <c r="N22">
        <f>_xlfn.IFNA(VLOOKUP(C22,Savings_wind!$A$1:$O$157,15,FALSE),0)</f>
        <v>15.3190498380834</v>
      </c>
      <c r="O22">
        <f t="shared" si="1"/>
        <v>679.027153695136</v>
      </c>
      <c r="P22">
        <f>_xlfn.IFNA(VLOOKUP(C22,Savings_solar!$P$1:$AD$219,15,FALSE),0)</f>
        <v>428.003341107945</v>
      </c>
      <c r="Q22">
        <f>_xlfn.IFNA(VLOOKUP(C22,Savings_wind!$P$1:$AD$157,15,FALSE),0)</f>
        <v>59.5188162841183</v>
      </c>
      <c r="R22">
        <f t="shared" si="0"/>
        <v>487.522157392063</v>
      </c>
      <c r="S22">
        <f>_xlfn.IFNA(VLOOKUP(C22,Capacity_solar!$A$2:$O$220,15,FALSE)-VLOOKUP(C22,Capacity_solar!$A$2:$O$220,2,FALSE),0)</f>
        <v>0.2727</v>
      </c>
      <c r="T22">
        <f>_xlfn.IFNA(VLOOKUP(C22,Capacity_wind!$A$2:$O$158,15,FALSE)-VLOOKUP(C22,Capacity_wind!$A$2:$O$158,2,FALSE),0)</f>
        <v>0.1201</v>
      </c>
      <c r="U22">
        <f>VLOOKUP(B22,[1]Data!$B$5:$BO$270,66,FALSE)</f>
        <v>73775179924.603</v>
      </c>
    </row>
    <row r="23" spans="1:21">
      <c r="A23">
        <v>21</v>
      </c>
      <c r="B23" t="s">
        <v>90</v>
      </c>
      <c r="C23" t="s">
        <v>91</v>
      </c>
      <c r="D23" t="s">
        <v>16</v>
      </c>
      <c r="E23" t="s">
        <v>22</v>
      </c>
      <c r="F23" t="s">
        <v>30</v>
      </c>
      <c r="G23">
        <v>538.838</v>
      </c>
      <c r="H23">
        <v>0.918404236459591</v>
      </c>
      <c r="I23">
        <v>3850927852.10185</v>
      </c>
      <c r="J23">
        <v>2293518778.28054</v>
      </c>
      <c r="K23">
        <v>1055.80100042184</v>
      </c>
      <c r="L23">
        <v>1055.80100042184</v>
      </c>
      <c r="M23">
        <f>_xlfn.IFNA(VLOOKUP(C23,Savings_solar!$A$1:$O$219,15,FALSE),0)</f>
        <v>13.2150814117592</v>
      </c>
      <c r="N23">
        <f>_xlfn.IFNA(VLOOKUP(C23,Savings_wind!$A$1:$O$157,15,FALSE),0)</f>
        <v>0</v>
      </c>
      <c r="O23">
        <f t="shared" si="1"/>
        <v>13.2150814117592</v>
      </c>
      <c r="P23">
        <f>_xlfn.IFNA(VLOOKUP(C23,Savings_solar!$P$1:$AD$219,15,FALSE),0)</f>
        <v>9.32593763250392</v>
      </c>
      <c r="Q23">
        <f>_xlfn.IFNA(VLOOKUP(C23,Savings_wind!$P$1:$AD$157,15,FALSE),0)</f>
        <v>0</v>
      </c>
      <c r="R23">
        <f t="shared" si="0"/>
        <v>9.32593763250392</v>
      </c>
      <c r="S23">
        <f>_xlfn.IFNA(VLOOKUP(C23,Capacity_solar!$A$2:$O$220,15,FALSE)-VLOOKUP(C23,Capacity_solar!$A$2:$O$220,2,FALSE),0)</f>
        <v>0.006958</v>
      </c>
      <c r="T23">
        <f>_xlfn.IFNA(VLOOKUP(C23,Capacity_wind!$A$2:$O$158,15,FALSE)-VLOOKUP(C23,Capacity_wind!$A$2:$O$158,2,FALSE),0)</f>
        <v>0</v>
      </c>
      <c r="U23">
        <f>VLOOKUP(B23,[1]Data!$B$5:$BO$270,66,FALSE)</f>
        <v>2830507575.6841</v>
      </c>
    </row>
    <row r="24" spans="1:21">
      <c r="A24">
        <v>22</v>
      </c>
      <c r="B24" t="s">
        <v>92</v>
      </c>
      <c r="C24" t="s">
        <v>93</v>
      </c>
      <c r="D24" t="s">
        <v>16</v>
      </c>
      <c r="E24" t="s">
        <v>23</v>
      </c>
      <c r="F24" t="s">
        <v>31</v>
      </c>
      <c r="G24">
        <v>16609.854</v>
      </c>
      <c r="H24">
        <v>0.918404236459591</v>
      </c>
      <c r="I24">
        <v>106855999403.033</v>
      </c>
      <c r="J24">
        <v>36984185806.4194</v>
      </c>
      <c r="K24">
        <v>95321.9651051753</v>
      </c>
      <c r="L24">
        <v>95321.9651051753</v>
      </c>
      <c r="M24">
        <f>_xlfn.IFNA(VLOOKUP(C24,Savings_solar!$A$1:$O$219,15,FALSE),0)</f>
        <v>387.805713191551</v>
      </c>
      <c r="N24">
        <f>_xlfn.IFNA(VLOOKUP(C24,Savings_wind!$A$1:$O$157,15,FALSE),0)</f>
        <v>31.264296119136</v>
      </c>
      <c r="O24">
        <f t="shared" si="1"/>
        <v>419.070009310686</v>
      </c>
      <c r="P24">
        <f>_xlfn.IFNA(VLOOKUP(C24,Savings_solar!$P$1:$AD$219,15,FALSE),0)</f>
        <v>250.692560446049</v>
      </c>
      <c r="Q24">
        <f>_xlfn.IFNA(VLOOKUP(C24,Savings_wind!$P$1:$AD$157,15,FALSE),0)</f>
        <v>88.3255388355624</v>
      </c>
      <c r="R24">
        <f t="shared" si="0"/>
        <v>339.018099281611</v>
      </c>
      <c r="S24">
        <f>_xlfn.IFNA(VLOOKUP(C24,Capacity_solar!$A$2:$O$220,15,FALSE)-VLOOKUP(C24,Capacity_solar!$A$2:$O$220,2,FALSE),0)</f>
        <v>0.170336</v>
      </c>
      <c r="T24">
        <f>_xlfn.IFNA(VLOOKUP(C24,Capacity_wind!$A$2:$O$158,15,FALSE)-VLOOKUP(C24,Capacity_wind!$A$2:$O$158,2,FALSE),0)</f>
        <v>0.1349</v>
      </c>
      <c r="U24">
        <f>VLOOKUP(B24,[1]Data!$B$5:$BO$270,66,FALSE)</f>
        <v>44008282879.8842</v>
      </c>
    </row>
    <row r="25" spans="1:21">
      <c r="A25">
        <v>23</v>
      </c>
      <c r="B25" t="s">
        <v>94</v>
      </c>
      <c r="C25" t="s">
        <v>95</v>
      </c>
      <c r="D25" t="s">
        <v>16</v>
      </c>
      <c r="E25" t="s">
        <v>22</v>
      </c>
      <c r="F25" t="s">
        <v>30</v>
      </c>
      <c r="G25">
        <v>230885.725</v>
      </c>
      <c r="H25">
        <v>0.882199853554824</v>
      </c>
      <c r="I25">
        <v>3435882150019.29</v>
      </c>
      <c r="J25">
        <v>1829904265254.51</v>
      </c>
      <c r="K25">
        <v>1397041.75642987</v>
      </c>
      <c r="L25">
        <v>1397041.75642987</v>
      </c>
      <c r="M25">
        <f>_xlfn.IFNA(VLOOKUP(C25,Savings_solar!$A$1:$O$219,15,FALSE),0)</f>
        <v>71962.2527983291</v>
      </c>
      <c r="N25">
        <f>_xlfn.IFNA(VLOOKUP(C25,Savings_wind!$A$1:$O$157,15,FALSE),0)</f>
        <v>4500.79682936878</v>
      </c>
      <c r="O25">
        <f t="shared" si="1"/>
        <v>76463.0496276979</v>
      </c>
      <c r="P25">
        <f>_xlfn.IFNA(VLOOKUP(C25,Savings_solar!$P$1:$AD$219,15,FALSE),0)</f>
        <v>31788.1253430853</v>
      </c>
      <c r="Q25">
        <f>_xlfn.IFNA(VLOOKUP(C25,Savings_wind!$P$1:$AD$157,15,FALSE),0)</f>
        <v>45927.4085552687</v>
      </c>
      <c r="R25">
        <f t="shared" si="0"/>
        <v>77715.533898354</v>
      </c>
      <c r="S25">
        <f>_xlfn.IFNA(VLOOKUP(C25,Capacity_solar!$A$2:$O$220,15,FALSE)-VLOOKUP(C25,Capacity_solar!$A$2:$O$220,2,FALSE),0)</f>
        <v>37.939608</v>
      </c>
      <c r="T25">
        <f>_xlfn.IFNA(VLOOKUP(C25,Capacity_wind!$A$2:$O$158,15,FALSE)-VLOOKUP(C25,Capacity_wind!$A$2:$O$158,2,FALSE),0)</f>
        <v>28.18587895</v>
      </c>
      <c r="U25">
        <f>VLOOKUP(B25,[1]Data!$B$5:$BO$270,66,FALSE)</f>
        <v>1951923942083.32</v>
      </c>
    </row>
    <row r="26" spans="1:21">
      <c r="A26">
        <v>24</v>
      </c>
      <c r="B26" t="s">
        <v>96</v>
      </c>
      <c r="C26" t="s">
        <v>97</v>
      </c>
      <c r="D26" t="s">
        <v>16</v>
      </c>
      <c r="E26" t="s">
        <v>21</v>
      </c>
      <c r="F26" t="s">
        <v>29</v>
      </c>
      <c r="G26">
        <v>267.788</v>
      </c>
      <c r="H26">
        <v>0.918404236459591</v>
      </c>
      <c r="I26">
        <v>4249201201.54306</v>
      </c>
      <c r="J26">
        <v>4161995686.68064</v>
      </c>
      <c r="K26">
        <v>1052.87912303353</v>
      </c>
      <c r="L26">
        <v>1056.54673856771</v>
      </c>
      <c r="M26">
        <f>_xlfn.IFNA(VLOOKUP(C26,Savings_solar!$A$1:$O$219,15,FALSE),0)</f>
        <v>159.433703948751</v>
      </c>
      <c r="N26">
        <f>_xlfn.IFNA(VLOOKUP(C26,Savings_wind!$A$1:$O$157,15,FALSE),0)</f>
        <v>0.324487307435278</v>
      </c>
      <c r="O26">
        <f t="shared" si="1"/>
        <v>159.758191256186</v>
      </c>
      <c r="P26">
        <f>_xlfn.IFNA(VLOOKUP(C26,Savings_solar!$P$1:$AD$219,15,FALSE),0)</f>
        <v>97.7384898640162</v>
      </c>
      <c r="Q26">
        <f>_xlfn.IFNA(VLOOKUP(C26,Savings_wind!$P$1:$AD$157,15,FALSE),0)</f>
        <v>0.814911130457594</v>
      </c>
      <c r="R26">
        <f t="shared" si="0"/>
        <v>98.5534009944738</v>
      </c>
      <c r="S26">
        <f>_xlfn.IFNA(VLOOKUP(C26,Capacity_solar!$A$2:$O$220,15,FALSE)-VLOOKUP(C26,Capacity_solar!$A$2:$O$220,2,FALSE),0)</f>
        <v>0.068342</v>
      </c>
      <c r="T26">
        <f>_xlfn.IFNA(VLOOKUP(C26,Capacity_wind!$A$2:$O$158,15,FALSE)-VLOOKUP(C26,Capacity_wind!$A$2:$O$158,2,FALSE),0)</f>
        <v>0.00112</v>
      </c>
      <c r="U26">
        <f>VLOOKUP(B26,[1]Data!$B$5:$BO$270,66,FALSE)</f>
        <v>5840673700</v>
      </c>
    </row>
    <row r="27" spans="1:21">
      <c r="A27">
        <v>25</v>
      </c>
      <c r="B27" t="s">
        <v>98</v>
      </c>
      <c r="C27" t="s">
        <v>99</v>
      </c>
      <c r="D27" t="s">
        <v>16</v>
      </c>
      <c r="E27" t="s">
        <v>21</v>
      </c>
      <c r="F27" t="s">
        <v>29</v>
      </c>
      <c r="G27">
        <v>498.373</v>
      </c>
      <c r="H27">
        <v>0.918404236459591</v>
      </c>
      <c r="I27">
        <v>29419224102.1677</v>
      </c>
      <c r="J27">
        <v>13215732655.1727</v>
      </c>
      <c r="K27">
        <v>172002.741272435</v>
      </c>
      <c r="L27">
        <v>255119.013382021</v>
      </c>
      <c r="M27">
        <f>_xlfn.IFNA(VLOOKUP(C27,Savings_solar!$A$1:$O$219,15,FALSE),0)</f>
        <v>0</v>
      </c>
      <c r="N27">
        <f>_xlfn.IFNA(VLOOKUP(C27,Savings_wind!$A$1:$O$157,15,FALSE),0)</f>
        <v>0</v>
      </c>
      <c r="O27">
        <f t="shared" si="1"/>
        <v>0</v>
      </c>
      <c r="P27">
        <f>_xlfn.IFNA(VLOOKUP(C27,Savings_solar!$P$1:$AD$219,15,FALSE),0)</f>
        <v>0</v>
      </c>
      <c r="Q27">
        <f>_xlfn.IFNA(VLOOKUP(C27,Savings_wind!$P$1:$AD$157,15,FALSE),0)</f>
        <v>0</v>
      </c>
      <c r="R27">
        <f t="shared" si="0"/>
        <v>0</v>
      </c>
      <c r="S27">
        <f>_xlfn.IFNA(VLOOKUP(C27,Capacity_solar!$A$2:$O$220,15,FALSE)-VLOOKUP(C27,Capacity_solar!$A$2:$O$220,2,FALSE),0)</f>
        <v>0</v>
      </c>
      <c r="T27">
        <f>_xlfn.IFNA(VLOOKUP(C27,Capacity_wind!$A$2:$O$158,15,FALSE)-VLOOKUP(C27,Capacity_wind!$A$2:$O$158,2,FALSE),0)</f>
        <v>0</v>
      </c>
      <c r="U27">
        <f>VLOOKUP(B27,[1]Data!$B$5:$BO$270,66,FALSE)</f>
        <v>16681536466.7183</v>
      </c>
    </row>
    <row r="28" spans="1:21">
      <c r="A28">
        <v>26</v>
      </c>
      <c r="B28" t="s">
        <v>100</v>
      </c>
      <c r="C28" t="s">
        <v>101</v>
      </c>
      <c r="D28" t="s">
        <v>17</v>
      </c>
      <c r="E28" t="s">
        <v>23</v>
      </c>
      <c r="F28" t="s">
        <v>31</v>
      </c>
      <c r="G28">
        <v>874.294</v>
      </c>
      <c r="H28">
        <v>0.878317845661988</v>
      </c>
      <c r="I28">
        <v>9316861178.72335</v>
      </c>
      <c r="J28">
        <v>2314503113.96196</v>
      </c>
      <c r="K28">
        <v>62.8219375382567</v>
      </c>
      <c r="L28">
        <v>62.8219375382567</v>
      </c>
      <c r="M28">
        <f>_xlfn.IFNA(VLOOKUP(C28,Savings_solar!$A$1:$O$219,15,FALSE),0)</f>
        <v>0.570182336121074</v>
      </c>
      <c r="N28">
        <f>_xlfn.IFNA(VLOOKUP(C28,Savings_wind!$A$1:$O$157,15,FALSE),0)</f>
        <v>0.0636752159012182</v>
      </c>
      <c r="O28">
        <f t="shared" si="1"/>
        <v>0.633857552022292</v>
      </c>
      <c r="P28">
        <f>_xlfn.IFNA(VLOOKUP(C28,Savings_solar!$P$1:$AD$219,15,FALSE),0)</f>
        <v>0.23558885930378</v>
      </c>
      <c r="Q28">
        <f>_xlfn.IFNA(VLOOKUP(C28,Savings_wind!$P$1:$AD$157,15,FALSE),0)</f>
        <v>0.289593138578731</v>
      </c>
      <c r="R28">
        <f t="shared" si="0"/>
        <v>0.52518199788251</v>
      </c>
      <c r="S28">
        <f>_xlfn.IFNA(VLOOKUP(C28,Capacity_solar!$A$2:$O$220,15,FALSE)-VLOOKUP(C28,Capacity_solar!$A$2:$O$220,2,FALSE),0)</f>
        <v>0.000995</v>
      </c>
      <c r="T28">
        <f>_xlfn.IFNA(VLOOKUP(C28,Capacity_wind!$A$2:$O$158,15,FALSE)-VLOOKUP(C28,Capacity_wind!$A$2:$O$158,2,FALSE),0)</f>
        <v>0.0006</v>
      </c>
      <c r="U28">
        <f>VLOOKUP(B28,[1]Data!$B$5:$BO$270,66,FALSE)</f>
        <v>2898227713.22315</v>
      </c>
    </row>
    <row r="29" spans="1:21">
      <c r="A29">
        <v>27</v>
      </c>
      <c r="B29" t="s">
        <v>102</v>
      </c>
      <c r="C29" t="s">
        <v>103</v>
      </c>
      <c r="D29" t="s">
        <v>16</v>
      </c>
      <c r="E29" t="s">
        <v>22</v>
      </c>
      <c r="F29" t="s">
        <v>30</v>
      </c>
      <c r="G29">
        <v>3679.34</v>
      </c>
      <c r="H29">
        <v>0.932705311756751</v>
      </c>
      <c r="I29">
        <v>42202045545.4369</v>
      </c>
      <c r="J29">
        <v>16479433715.5481</v>
      </c>
      <c r="K29">
        <v>1587.2180447817</v>
      </c>
      <c r="L29">
        <v>1587.2180447817</v>
      </c>
      <c r="M29">
        <f>_xlfn.IFNA(VLOOKUP(C29,Savings_solar!$A$1:$O$219,15,FALSE),0)</f>
        <v>9.41796039348641</v>
      </c>
      <c r="N29">
        <f>_xlfn.IFNA(VLOOKUP(C29,Savings_wind!$A$1:$O$157,15,FALSE),0)</f>
        <v>0</v>
      </c>
      <c r="O29">
        <f t="shared" si="1"/>
        <v>9.41796039348641</v>
      </c>
      <c r="P29">
        <f>_xlfn.IFNA(VLOOKUP(C29,Savings_solar!$P$1:$AD$219,15,FALSE),0)</f>
        <v>9.89144034912303</v>
      </c>
      <c r="Q29">
        <f>_xlfn.IFNA(VLOOKUP(C29,Savings_wind!$P$1:$AD$157,15,FALSE),0)</f>
        <v>0</v>
      </c>
      <c r="R29">
        <f t="shared" si="0"/>
        <v>9.89144034912303</v>
      </c>
      <c r="S29">
        <f>_xlfn.IFNA(VLOOKUP(C29,Capacity_solar!$A$2:$O$220,15,FALSE)-VLOOKUP(C29,Capacity_solar!$A$2:$O$220,2,FALSE),0)</f>
        <v>0.010161</v>
      </c>
      <c r="T29">
        <f>_xlfn.IFNA(VLOOKUP(C29,Capacity_wind!$A$2:$O$158,15,FALSE)-VLOOKUP(C29,Capacity_wind!$A$2:$O$158,2,FALSE),0)</f>
        <v>0</v>
      </c>
      <c r="U29">
        <f>VLOOKUP(B29,[1]Data!$B$5:$BO$270,66,FALSE)</f>
        <v>20321958850.0363</v>
      </c>
    </row>
    <row r="30" spans="1:21">
      <c r="A30">
        <v>28</v>
      </c>
      <c r="B30" t="s">
        <v>104</v>
      </c>
      <c r="C30" t="s">
        <v>105</v>
      </c>
      <c r="D30" t="s">
        <v>17</v>
      </c>
      <c r="E30" t="s">
        <v>24</v>
      </c>
      <c r="F30" t="s">
        <v>32</v>
      </c>
      <c r="G30">
        <v>11533.423</v>
      </c>
      <c r="H30">
        <v>0.878317845661988</v>
      </c>
      <c r="I30">
        <v>5021009903.68172</v>
      </c>
      <c r="J30">
        <v>2022834646.72387</v>
      </c>
      <c r="K30">
        <v>0</v>
      </c>
      <c r="L30">
        <v>0</v>
      </c>
      <c r="M30">
        <f>_xlfn.IFNA(VLOOKUP(C30,Savings_solar!$A$1:$O$219,15,FALSE),0)</f>
        <v>0.114028038082174</v>
      </c>
      <c r="N30">
        <f>_xlfn.IFNA(VLOOKUP(C30,Savings_wind!$A$1:$O$157,15,FALSE),0)</f>
        <v>0</v>
      </c>
      <c r="O30">
        <f t="shared" si="1"/>
        <v>0.114028038082174</v>
      </c>
      <c r="P30">
        <f>_xlfn.IFNA(VLOOKUP(C30,Savings_solar!$P$1:$AD$219,15,FALSE),0)</f>
        <v>0.331892768575226</v>
      </c>
      <c r="Q30">
        <f>_xlfn.IFNA(VLOOKUP(C30,Savings_wind!$P$1:$AD$157,15,FALSE),0)</f>
        <v>0</v>
      </c>
      <c r="R30">
        <f t="shared" si="0"/>
        <v>0.331892768575226</v>
      </c>
      <c r="S30">
        <f>_xlfn.IFNA(VLOOKUP(C30,Capacity_solar!$A$2:$O$220,15,FALSE)-VLOOKUP(C30,Capacity_solar!$A$2:$O$220,2,FALSE),0)</f>
        <v>0.040323</v>
      </c>
      <c r="T30">
        <f>_xlfn.IFNA(VLOOKUP(C30,Capacity_wind!$A$2:$O$158,15,FALSE)-VLOOKUP(C30,Capacity_wind!$A$2:$O$158,2,FALSE),0)</f>
        <v>0</v>
      </c>
      <c r="U30">
        <f>VLOOKUP(B30,[1]Data!$B$5:$BO$270,66,FALSE)</f>
        <v>2382618615.01694</v>
      </c>
    </row>
    <row r="31" spans="1:21">
      <c r="A31">
        <v>29</v>
      </c>
      <c r="B31" t="s">
        <v>106</v>
      </c>
      <c r="C31" t="s">
        <v>107</v>
      </c>
      <c r="D31" t="s">
        <v>15</v>
      </c>
      <c r="E31" t="s">
        <v>21</v>
      </c>
      <c r="F31" t="s">
        <v>29</v>
      </c>
      <c r="G31">
        <v>45890.819</v>
      </c>
      <c r="H31">
        <v>0.967267662307514</v>
      </c>
      <c r="I31">
        <v>2018999627934.06</v>
      </c>
      <c r="J31">
        <v>1680392784898.42</v>
      </c>
      <c r="K31">
        <v>3936722.23775107</v>
      </c>
      <c r="L31">
        <v>3936722.23775107</v>
      </c>
      <c r="M31">
        <f>_xlfn.IFNA(VLOOKUP(C31,Savings_solar!$A$1:$O$219,15,FALSE),0)</f>
        <v>7100.75567941085</v>
      </c>
      <c r="N31">
        <f>_xlfn.IFNA(VLOOKUP(C31,Savings_wind!$A$1:$O$157,15,FALSE),0)</f>
        <v>751.857911423556</v>
      </c>
      <c r="O31">
        <f t="shared" si="1"/>
        <v>7852.6135908344</v>
      </c>
      <c r="P31">
        <f>_xlfn.IFNA(VLOOKUP(C31,Savings_solar!$P$1:$AD$219,15,FALSE),0)</f>
        <v>6857.08986043135</v>
      </c>
      <c r="Q31">
        <f>_xlfn.IFNA(VLOOKUP(C31,Savings_wind!$P$1:$AD$157,15,FALSE),0)</f>
        <v>13453.4065532555</v>
      </c>
      <c r="R31">
        <f t="shared" si="0"/>
        <v>20310.4964136868</v>
      </c>
      <c r="S31">
        <f>_xlfn.IFNA(VLOOKUP(C31,Capacity_solar!$A$2:$O$220,15,FALSE)-VLOOKUP(C31,Capacity_solar!$A$2:$O$220,2,FALSE),0)</f>
        <v>5.63500999</v>
      </c>
      <c r="T31">
        <f>_xlfn.IFNA(VLOOKUP(C31,Capacity_wind!$A$2:$O$158,15,FALSE)-VLOOKUP(C31,Capacity_wind!$A$2:$O$158,2,FALSE),0)</f>
        <v>13.0224178</v>
      </c>
      <c r="U31">
        <f>VLOOKUP(B31,[1]Data!$B$5:$BO$270,66,FALSE)</f>
        <v>2161483369422.01</v>
      </c>
    </row>
    <row r="32" spans="1:21">
      <c r="A32">
        <v>30</v>
      </c>
      <c r="B32" t="s">
        <v>108</v>
      </c>
      <c r="C32" t="s">
        <v>109</v>
      </c>
      <c r="D32" t="s">
        <v>15</v>
      </c>
      <c r="E32" t="s">
        <v>21</v>
      </c>
      <c r="F32" t="s">
        <v>29</v>
      </c>
      <c r="G32">
        <v>9753.753</v>
      </c>
      <c r="H32">
        <v>0.986008538833946</v>
      </c>
      <c r="I32">
        <v>671211427043.085</v>
      </c>
      <c r="J32">
        <v>760153301723.961</v>
      </c>
      <c r="K32">
        <v>16.2086584102497</v>
      </c>
      <c r="L32">
        <v>16.2086584102497</v>
      </c>
      <c r="M32">
        <f>_xlfn.IFNA(VLOOKUP(C32,Savings_solar!$A$1:$O$219,15,FALSE),0)</f>
        <v>8156.00494672274</v>
      </c>
      <c r="N32">
        <f>_xlfn.IFNA(VLOOKUP(C32,Savings_wind!$A$1:$O$157,15,FALSE),0)</f>
        <v>5.51193020765408</v>
      </c>
      <c r="O32">
        <f t="shared" si="1"/>
        <v>8161.51687693039</v>
      </c>
      <c r="P32">
        <f>_xlfn.IFNA(VLOOKUP(C32,Savings_solar!$P$1:$AD$219,15,FALSE),0)</f>
        <v>6228.88883264388</v>
      </c>
      <c r="Q32">
        <f>_xlfn.IFNA(VLOOKUP(C32,Savings_wind!$P$1:$AD$157,15,FALSE),0)</f>
        <v>21.0798214596394</v>
      </c>
      <c r="R32">
        <f t="shared" si="0"/>
        <v>6249.96865410352</v>
      </c>
      <c r="S32">
        <f>_xlfn.IFNA(VLOOKUP(C32,Capacity_solar!$A$2:$O$220,15,FALSE)-VLOOKUP(C32,Capacity_solar!$A$2:$O$220,2,FALSE),0)</f>
        <v>5.968829</v>
      </c>
      <c r="T32">
        <f>_xlfn.IFNA(VLOOKUP(C32,Capacity_wind!$A$2:$O$158,15,FALSE)-VLOOKUP(C32,Capacity_wind!$A$2:$O$158,2,FALSE),0)</f>
        <v>0.045999997</v>
      </c>
      <c r="U32">
        <f>VLOOKUP(B32,[1]Data!$B$5:$BO$270,66,FALSE)</f>
        <v>818426550206.45</v>
      </c>
    </row>
    <row r="33" spans="1:21">
      <c r="A33">
        <v>31</v>
      </c>
      <c r="B33" t="s">
        <v>110</v>
      </c>
      <c r="C33" t="s">
        <v>111</v>
      </c>
      <c r="D33" t="s">
        <v>16</v>
      </c>
      <c r="E33" t="s">
        <v>21</v>
      </c>
      <c r="F33" t="s">
        <v>29</v>
      </c>
      <c r="G33">
        <v>20675.378</v>
      </c>
      <c r="H33">
        <v>0.944822373393802</v>
      </c>
      <c r="I33">
        <v>553061387781.225</v>
      </c>
      <c r="J33">
        <v>275165008283.959</v>
      </c>
      <c r="K33">
        <v>42706.7371233725</v>
      </c>
      <c r="L33">
        <v>42706.7371233725</v>
      </c>
      <c r="M33">
        <f>_xlfn.IFNA(VLOOKUP(C33,Savings_solar!$A$1:$O$219,15,FALSE),0)</f>
        <v>15969.0067000475</v>
      </c>
      <c r="N33">
        <f>_xlfn.IFNA(VLOOKUP(C33,Savings_wind!$A$1:$O$157,15,FALSE),0)</f>
        <v>757.832402770947</v>
      </c>
      <c r="O33">
        <f t="shared" si="1"/>
        <v>16726.8391028184</v>
      </c>
      <c r="P33">
        <f>_xlfn.IFNA(VLOOKUP(C33,Savings_solar!$P$1:$AD$219,15,FALSE),0)</f>
        <v>9323.7669522769</v>
      </c>
      <c r="Q33">
        <f>_xlfn.IFNA(VLOOKUP(C33,Savings_wind!$P$1:$AD$157,15,FALSE),0)</f>
        <v>2283.1382706042</v>
      </c>
      <c r="R33">
        <f t="shared" si="0"/>
        <v>11606.9052228811</v>
      </c>
      <c r="S33">
        <f>_xlfn.IFNA(VLOOKUP(C33,Capacity_solar!$A$2:$O$220,15,FALSE)-VLOOKUP(C33,Capacity_solar!$A$2:$O$220,2,FALSE),0)</f>
        <v>8.776908</v>
      </c>
      <c r="T33">
        <f>_xlfn.IFNA(VLOOKUP(C33,Capacity_wind!$A$2:$O$158,15,FALSE)-VLOOKUP(C33,Capacity_wind!$A$2:$O$158,2,FALSE),0)</f>
        <v>4.460071</v>
      </c>
      <c r="U33">
        <f>VLOOKUP(B33,[1]Data!$B$5:$BO$270,66,FALSE)</f>
        <v>302116539409.03</v>
      </c>
    </row>
    <row r="34" spans="1:21">
      <c r="A34">
        <v>32</v>
      </c>
      <c r="B34" t="s">
        <v>112</v>
      </c>
      <c r="C34" t="s">
        <v>12</v>
      </c>
      <c r="D34" t="s">
        <v>16</v>
      </c>
      <c r="E34" t="s">
        <v>22</v>
      </c>
      <c r="F34" t="s">
        <v>30</v>
      </c>
      <c r="G34">
        <v>1342938.908</v>
      </c>
      <c r="H34">
        <v>0.971604848308193</v>
      </c>
      <c r="I34">
        <v>27849886583135.5</v>
      </c>
      <c r="J34">
        <v>16159532537433.2</v>
      </c>
      <c r="K34">
        <v>7339429.45855816</v>
      </c>
      <c r="L34">
        <v>7339429.45855816</v>
      </c>
      <c r="M34">
        <f>_xlfn.IFNA(VLOOKUP(C34,Savings_solar!$A$1:$O$219,15,FALSE),0)</f>
        <v>1081561.62528504</v>
      </c>
      <c r="N34">
        <f>_xlfn.IFNA(VLOOKUP(C34,Savings_wind!$A$1:$O$157,15,FALSE),0)</f>
        <v>86683.6603154688</v>
      </c>
      <c r="O34">
        <f t="shared" si="1"/>
        <v>1168245.28560051</v>
      </c>
      <c r="P34">
        <f>_xlfn.IFNA(VLOOKUP(C34,Savings_solar!$P$1:$AD$219,15,FALSE),0)</f>
        <v>281239.800205801</v>
      </c>
      <c r="Q34">
        <f>_xlfn.IFNA(VLOOKUP(C34,Savings_wind!$P$1:$AD$157,15,FALSE),0)</f>
        <v>51656.5915506571</v>
      </c>
      <c r="R34">
        <f t="shared" si="0"/>
        <v>332896.391756458</v>
      </c>
      <c r="S34">
        <f>_xlfn.IFNA(VLOOKUP(C34,Capacity_solar!$A$2:$O$220,15,FALSE)-VLOOKUP(C34,Capacity_solar!$A$2:$O$220,2,FALSE),0)</f>
        <v>608.329</v>
      </c>
      <c r="T34">
        <f>_xlfn.IFNA(VLOOKUP(C34,Capacity_wind!$A$2:$O$158,15,FALSE)-VLOOKUP(C34,Capacity_wind!$A$2:$O$158,2,FALSE),0)</f>
        <v>375.071472</v>
      </c>
      <c r="U34">
        <f>VLOOKUP(B34,[1]Data!$B$5:$BO$270,66,FALSE)</f>
        <v>17881783387000.9</v>
      </c>
    </row>
    <row r="35" spans="1:21">
      <c r="A35">
        <v>33</v>
      </c>
      <c r="B35" t="s">
        <v>113</v>
      </c>
      <c r="C35" t="s">
        <v>114</v>
      </c>
      <c r="D35" t="s">
        <v>16</v>
      </c>
      <c r="E35" t="s">
        <v>24</v>
      </c>
      <c r="F35" t="s">
        <v>31</v>
      </c>
      <c r="G35">
        <v>51358.243</v>
      </c>
      <c r="H35">
        <v>0.918404236459591</v>
      </c>
      <c r="I35">
        <v>160749183471.489</v>
      </c>
      <c r="J35">
        <v>65342546289.7639</v>
      </c>
      <c r="K35">
        <v>28044.5737151553</v>
      </c>
      <c r="L35">
        <v>28044.5737151553</v>
      </c>
      <c r="M35">
        <f>_xlfn.IFNA(VLOOKUP(C35,Savings_solar!$A$1:$O$219,15,FALSE),0)</f>
        <v>17.8418775441994</v>
      </c>
      <c r="N35">
        <f>_xlfn.IFNA(VLOOKUP(C35,Savings_wind!$A$1:$O$157,15,FALSE),0)</f>
        <v>0</v>
      </c>
      <c r="O35">
        <f t="shared" si="1"/>
        <v>17.8418775441994</v>
      </c>
      <c r="P35">
        <f>_xlfn.IFNA(VLOOKUP(C35,Savings_solar!$P$1:$AD$219,15,FALSE),0)</f>
        <v>21.2175698225782</v>
      </c>
      <c r="Q35">
        <f>_xlfn.IFNA(VLOOKUP(C35,Savings_wind!$P$1:$AD$157,15,FALSE),0)</f>
        <v>0</v>
      </c>
      <c r="R35">
        <f t="shared" si="0"/>
        <v>21.2175698225782</v>
      </c>
      <c r="S35">
        <f>_xlfn.IFNA(VLOOKUP(C35,Capacity_solar!$A$2:$O$220,15,FALSE)-VLOOKUP(C35,Capacity_solar!$A$2:$O$220,2,FALSE),0)</f>
        <v>0.038523</v>
      </c>
      <c r="T35">
        <f>_xlfn.IFNA(VLOOKUP(C35,Capacity_wind!$A$2:$O$158,15,FALSE)-VLOOKUP(C35,Capacity_wind!$A$2:$O$158,2,FALSE),0)</f>
        <v>0</v>
      </c>
      <c r="U35">
        <f>VLOOKUP(B35,[1]Data!$B$5:$BO$270,66,FALSE)</f>
        <v>70173140101.4315</v>
      </c>
    </row>
    <row r="36" spans="1:21">
      <c r="A36">
        <v>34</v>
      </c>
      <c r="B36" t="s">
        <v>115</v>
      </c>
      <c r="C36" t="s">
        <v>116</v>
      </c>
      <c r="D36" t="s">
        <v>16</v>
      </c>
      <c r="E36" t="s">
        <v>23</v>
      </c>
      <c r="F36" t="s">
        <v>31</v>
      </c>
      <c r="G36">
        <v>51279.56</v>
      </c>
      <c r="H36">
        <v>0.918404236459591</v>
      </c>
      <c r="I36">
        <v>110570898173.279</v>
      </c>
      <c r="J36">
        <v>38971899132.8178</v>
      </c>
      <c r="K36">
        <v>76253.8338862107</v>
      </c>
      <c r="L36">
        <v>76253.8338862107</v>
      </c>
      <c r="M36">
        <f>_xlfn.IFNA(VLOOKUP(C36,Savings_solar!$A$1:$O$219,15,FALSE),0)</f>
        <v>17.0591083880311</v>
      </c>
      <c r="N36">
        <f>_xlfn.IFNA(VLOOKUP(C36,Savings_wind!$A$1:$O$157,15,FALSE),0)</f>
        <v>0</v>
      </c>
      <c r="O36">
        <f t="shared" si="1"/>
        <v>17.0591083880311</v>
      </c>
      <c r="P36">
        <f>_xlfn.IFNA(VLOOKUP(C36,Savings_solar!$P$1:$AD$219,15,FALSE),0)</f>
        <v>24.3711399861696</v>
      </c>
      <c r="Q36">
        <f>_xlfn.IFNA(VLOOKUP(C36,Savings_wind!$P$1:$AD$157,15,FALSE),0)</f>
        <v>0</v>
      </c>
      <c r="R36">
        <f t="shared" si="0"/>
        <v>24.3711399861696</v>
      </c>
      <c r="S36">
        <f>_xlfn.IFNA(VLOOKUP(C36,Capacity_solar!$A$2:$O$220,15,FALSE)-VLOOKUP(C36,Capacity_solar!$A$2:$O$220,2,FALSE),0)</f>
        <v>0.061652</v>
      </c>
      <c r="T36">
        <f>_xlfn.IFNA(VLOOKUP(C36,Capacity_wind!$A$2:$O$158,15,FALSE)-VLOOKUP(C36,Capacity_wind!$A$2:$O$158,2,FALSE),0)</f>
        <v>0</v>
      </c>
      <c r="U36">
        <f>VLOOKUP(B36,[1]Data!$B$5:$BO$270,66,FALSE)</f>
        <v>43644068310.851</v>
      </c>
    </row>
    <row r="37" spans="1:21">
      <c r="A37">
        <v>35</v>
      </c>
      <c r="B37" t="s">
        <v>117</v>
      </c>
      <c r="C37" t="s">
        <v>118</v>
      </c>
      <c r="D37" t="s">
        <v>17</v>
      </c>
      <c r="E37" t="s">
        <v>24</v>
      </c>
      <c r="F37" t="s">
        <v>32</v>
      </c>
      <c r="G37">
        <v>217494.003</v>
      </c>
      <c r="H37">
        <v>0.878317845661988</v>
      </c>
      <c r="I37">
        <v>113107029912.041</v>
      </c>
      <c r="J37">
        <v>48065878270.7532</v>
      </c>
      <c r="K37">
        <v>20044.145303932</v>
      </c>
      <c r="L37">
        <v>20268.9953588304</v>
      </c>
      <c r="M37">
        <f>_xlfn.IFNA(VLOOKUP(C37,Savings_solar!$A$1:$O$219,15,FALSE),0)</f>
        <v>0</v>
      </c>
      <c r="N37">
        <f>_xlfn.IFNA(VLOOKUP(C37,Savings_wind!$A$1:$O$157,15,FALSE),0)</f>
        <v>0</v>
      </c>
      <c r="O37">
        <f t="shared" si="1"/>
        <v>0</v>
      </c>
      <c r="P37">
        <f>_xlfn.IFNA(VLOOKUP(C37,Savings_solar!$P$1:$AD$219,15,FALSE),0)</f>
        <v>0</v>
      </c>
      <c r="Q37">
        <f>_xlfn.IFNA(VLOOKUP(C37,Savings_wind!$P$1:$AD$157,15,FALSE),0)</f>
        <v>0</v>
      </c>
      <c r="R37">
        <f t="shared" si="0"/>
        <v>0</v>
      </c>
      <c r="S37">
        <f>_xlfn.IFNA(VLOOKUP(C37,Capacity_solar!$A$2:$O$220,15,FALSE)-VLOOKUP(C37,Capacity_solar!$A$2:$O$220,2,FALSE),0)</f>
        <v>0</v>
      </c>
      <c r="T37">
        <f>_xlfn.IFNA(VLOOKUP(C37,Capacity_wind!$A$2:$O$158,15,FALSE)-VLOOKUP(C37,Capacity_wind!$A$2:$O$158,2,FALSE),0)</f>
        <v>0</v>
      </c>
      <c r="U37">
        <f>VLOOKUP(B37,[1]Data!$B$5:$BO$270,66,FALSE)</f>
        <v>65801547619.5974</v>
      </c>
    </row>
    <row r="38" spans="1:21">
      <c r="A38">
        <v>36</v>
      </c>
      <c r="B38" t="s">
        <v>119</v>
      </c>
      <c r="C38" t="s">
        <v>120</v>
      </c>
      <c r="D38" t="s">
        <v>16</v>
      </c>
      <c r="E38" t="s">
        <v>23</v>
      </c>
      <c r="F38" t="s">
        <v>31</v>
      </c>
      <c r="G38">
        <v>10378.912</v>
      </c>
      <c r="H38">
        <v>0.918404236459591</v>
      </c>
      <c r="I38">
        <v>20736299344.6761</v>
      </c>
      <c r="J38">
        <v>8846462526.11771</v>
      </c>
      <c r="K38">
        <v>184162.881140262</v>
      </c>
      <c r="L38">
        <v>184168.18141239</v>
      </c>
      <c r="M38">
        <f>_xlfn.IFNA(VLOOKUP(C38,Savings_solar!$A$1:$O$219,15,FALSE),0)</f>
        <v>0</v>
      </c>
      <c r="N38">
        <f>_xlfn.IFNA(VLOOKUP(C38,Savings_wind!$A$1:$O$157,15,FALSE),0)</f>
        <v>0</v>
      </c>
      <c r="O38">
        <f t="shared" si="1"/>
        <v>0</v>
      </c>
      <c r="P38">
        <f>_xlfn.IFNA(VLOOKUP(C38,Savings_solar!$P$1:$AD$219,15,FALSE),0)</f>
        <v>0</v>
      </c>
      <c r="Q38">
        <f>_xlfn.IFNA(VLOOKUP(C38,Savings_wind!$P$1:$AD$157,15,FALSE),0)</f>
        <v>0</v>
      </c>
      <c r="R38">
        <f t="shared" si="0"/>
        <v>0</v>
      </c>
      <c r="S38">
        <f>_xlfn.IFNA(VLOOKUP(C38,Capacity_solar!$A$2:$O$220,15,FALSE)-VLOOKUP(C38,Capacity_solar!$A$2:$O$220,2,FALSE),0)</f>
        <v>0</v>
      </c>
      <c r="T38">
        <f>_xlfn.IFNA(VLOOKUP(C38,Capacity_wind!$A$2:$O$158,15,FALSE)-VLOOKUP(C38,Capacity_wind!$A$2:$O$158,2,FALSE),0)</f>
        <v>0</v>
      </c>
      <c r="U38">
        <f>VLOOKUP(B38,[1]Data!$B$5:$BO$270,66,FALSE)</f>
        <v>15817030156.9459</v>
      </c>
    </row>
    <row r="39" spans="1:21">
      <c r="A39">
        <v>37</v>
      </c>
      <c r="B39" t="s">
        <v>121</v>
      </c>
      <c r="C39" t="s">
        <v>122</v>
      </c>
      <c r="D39" t="s">
        <v>16</v>
      </c>
      <c r="E39" t="s">
        <v>123</v>
      </c>
      <c r="F39" t="s">
        <v>123</v>
      </c>
      <c r="G39">
        <v>17.674</v>
      </c>
      <c r="H39">
        <v>0.918404236459591</v>
      </c>
      <c r="K39">
        <v>0</v>
      </c>
      <c r="L39">
        <v>0</v>
      </c>
      <c r="M39">
        <f>_xlfn.IFNA(VLOOKUP(C39,Savings_solar!$A$1:$O$219,15,FALSE),0)</f>
        <v>8.04316593293594</v>
      </c>
      <c r="N39">
        <f>_xlfn.IFNA(VLOOKUP(C39,Savings_wind!$A$1:$O$157,15,FALSE),0)</f>
        <v>0</v>
      </c>
      <c r="O39">
        <f t="shared" si="1"/>
        <v>8.04316593293594</v>
      </c>
      <c r="P39">
        <f>_xlfn.IFNA(VLOOKUP(C39,Savings_solar!$P$1:$AD$219,15,FALSE),0)</f>
        <v>9.77307698656385</v>
      </c>
      <c r="Q39">
        <f>_xlfn.IFNA(VLOOKUP(C39,Savings_wind!$P$1:$AD$157,15,FALSE),0)</f>
        <v>0</v>
      </c>
      <c r="R39">
        <f t="shared" si="0"/>
        <v>9.77307698656385</v>
      </c>
      <c r="S39">
        <f>_xlfn.IFNA(VLOOKUP(C39,Capacity_solar!$A$2:$O$220,15,FALSE)-VLOOKUP(C39,Capacity_solar!$A$2:$O$220,2,FALSE),0)</f>
        <v>0.005513</v>
      </c>
      <c r="T39">
        <f>_xlfn.IFNA(VLOOKUP(C39,Capacity_wind!$A$2:$O$158,15,FALSE)-VLOOKUP(C39,Capacity_wind!$A$2:$O$158,2,FALSE),0)</f>
        <v>-4e-5</v>
      </c>
      <c r="U39">
        <v>0</v>
      </c>
    </row>
    <row r="40" spans="1:21">
      <c r="A40">
        <v>38</v>
      </c>
      <c r="B40" t="s">
        <v>124</v>
      </c>
      <c r="C40" t="s">
        <v>125</v>
      </c>
      <c r="D40" t="s">
        <v>16</v>
      </c>
      <c r="E40" t="s">
        <v>22</v>
      </c>
      <c r="F40" t="s">
        <v>30</v>
      </c>
      <c r="G40">
        <v>56987.651</v>
      </c>
      <c r="H40">
        <v>0.883743537625381</v>
      </c>
      <c r="I40">
        <v>870825345566.264</v>
      </c>
      <c r="J40">
        <v>330638330721.984</v>
      </c>
      <c r="K40">
        <v>711355.012153552</v>
      </c>
      <c r="L40">
        <v>711355.012153552</v>
      </c>
      <c r="M40">
        <f>_xlfn.IFNA(VLOOKUP(C40,Savings_solar!$A$1:$O$219,15,FALSE),0)</f>
        <v>1484.98858125387</v>
      </c>
      <c r="N40">
        <f>_xlfn.IFNA(VLOOKUP(C40,Savings_wind!$A$1:$O$157,15,FALSE),0)</f>
        <v>0</v>
      </c>
      <c r="O40">
        <f t="shared" si="1"/>
        <v>1484.98858125387</v>
      </c>
      <c r="P40">
        <f>_xlfn.IFNA(VLOOKUP(C40,Savings_solar!$P$1:$AD$219,15,FALSE),0)</f>
        <v>578.827497469675</v>
      </c>
      <c r="Q40">
        <f>_xlfn.IFNA(VLOOKUP(C40,Savings_wind!$P$1:$AD$157,15,FALSE),0)</f>
        <v>0</v>
      </c>
      <c r="R40">
        <f t="shared" si="0"/>
        <v>578.827497469675</v>
      </c>
      <c r="S40">
        <f>_xlfn.IFNA(VLOOKUP(C40,Capacity_solar!$A$2:$O$220,15,FALSE)-VLOOKUP(C40,Capacity_solar!$A$2:$O$220,2,FALSE),0)</f>
        <v>0.714712</v>
      </c>
      <c r="T40">
        <f>_xlfn.IFNA(VLOOKUP(C40,Capacity_wind!$A$2:$O$158,15,FALSE)-VLOOKUP(C40,Capacity_wind!$A$2:$O$158,2,FALSE),0)</f>
        <v>0.015379999</v>
      </c>
      <c r="U40">
        <f>VLOOKUP(B40,[1]Data!$B$5:$BO$270,66,FALSE)</f>
        <v>345329875078.512</v>
      </c>
    </row>
    <row r="41" spans="1:21">
      <c r="A41">
        <v>39</v>
      </c>
      <c r="B41" t="s">
        <v>126</v>
      </c>
      <c r="C41" t="s">
        <v>127</v>
      </c>
      <c r="D41" t="s">
        <v>17</v>
      </c>
      <c r="E41" t="s">
        <v>23</v>
      </c>
      <c r="F41" t="s">
        <v>31</v>
      </c>
      <c r="G41">
        <v>1246.207</v>
      </c>
      <c r="H41">
        <v>0.878317845661988</v>
      </c>
      <c r="I41">
        <v>2914175292.48454</v>
      </c>
      <c r="J41">
        <v>1113744509.2175</v>
      </c>
      <c r="K41">
        <v>0</v>
      </c>
      <c r="L41">
        <v>0</v>
      </c>
      <c r="M41">
        <f>_xlfn.IFNA(VLOOKUP(C41,Savings_solar!$A$1:$O$219,15,FALSE),0)</f>
        <v>14.3666993979891</v>
      </c>
      <c r="N41">
        <f>_xlfn.IFNA(VLOOKUP(C41,Savings_wind!$A$1:$O$157,15,FALSE),0)</f>
        <v>0</v>
      </c>
      <c r="O41">
        <f t="shared" si="1"/>
        <v>14.3666993979891</v>
      </c>
      <c r="P41">
        <f>_xlfn.IFNA(VLOOKUP(C41,Savings_solar!$P$1:$AD$219,15,FALSE),0)</f>
        <v>4.96837818103397</v>
      </c>
      <c r="Q41">
        <f>_xlfn.IFNA(VLOOKUP(C41,Savings_wind!$P$1:$AD$157,15,FALSE),0)</f>
        <v>0</v>
      </c>
      <c r="R41">
        <f t="shared" si="0"/>
        <v>4.96837818103397</v>
      </c>
      <c r="S41">
        <f>_xlfn.IFNA(VLOOKUP(C41,Capacity_solar!$A$2:$O$220,15,FALSE)-VLOOKUP(C41,Capacity_solar!$A$2:$O$220,2,FALSE),0)</f>
        <v>0.00307</v>
      </c>
      <c r="T41">
        <f>_xlfn.IFNA(VLOOKUP(C41,Capacity_wind!$A$2:$O$158,15,FALSE)-VLOOKUP(C41,Capacity_wind!$A$2:$O$158,2,FALSE),0)</f>
        <v>0</v>
      </c>
      <c r="U41">
        <f>VLOOKUP(B41,[1]Data!$B$5:$BO$270,66,FALSE)</f>
        <v>1242519407.77603</v>
      </c>
    </row>
    <row r="42" spans="1:21">
      <c r="A42">
        <v>40</v>
      </c>
      <c r="B42" t="s">
        <v>128</v>
      </c>
      <c r="C42" t="s">
        <v>129</v>
      </c>
      <c r="D42" t="s">
        <v>16</v>
      </c>
      <c r="E42" t="s">
        <v>23</v>
      </c>
      <c r="F42" t="s">
        <v>31</v>
      </c>
      <c r="G42">
        <v>727.457</v>
      </c>
      <c r="H42">
        <v>0.918404236459591</v>
      </c>
      <c r="I42">
        <v>3949066550.61253</v>
      </c>
      <c r="J42">
        <v>1745467468.15938</v>
      </c>
      <c r="K42">
        <v>0</v>
      </c>
      <c r="L42">
        <v>0</v>
      </c>
      <c r="M42">
        <f>_xlfn.IFNA(VLOOKUP(C42,Savings_solar!$A$1:$O$219,15,FALSE),0)</f>
        <v>3.34812293505654</v>
      </c>
      <c r="N42">
        <f>_xlfn.IFNA(VLOOKUP(C42,Savings_wind!$A$1:$O$157,15,FALSE),0)</f>
        <v>0.737199814249538</v>
      </c>
      <c r="O42">
        <f t="shared" si="1"/>
        <v>4.08532274930607</v>
      </c>
      <c r="P42">
        <f>_xlfn.IFNA(VLOOKUP(C42,Savings_solar!$P$1:$AD$219,15,FALSE),0)</f>
        <v>3.71123135655227</v>
      </c>
      <c r="Q42">
        <f>_xlfn.IFNA(VLOOKUP(C42,Savings_wind!$P$1:$AD$157,15,FALSE),0)</f>
        <v>5.00383475171283</v>
      </c>
      <c r="R42">
        <f t="shared" si="0"/>
        <v>8.71506610826509</v>
      </c>
      <c r="S42">
        <f>_xlfn.IFNA(VLOOKUP(C42,Capacity_solar!$A$2:$O$220,15,FALSE)-VLOOKUP(C42,Capacity_solar!$A$2:$O$220,2,FALSE),0)</f>
        <v>0.020543</v>
      </c>
      <c r="T42">
        <f>_xlfn.IFNA(VLOOKUP(C42,Capacity_wind!$A$2:$O$158,15,FALSE)-VLOOKUP(C42,Capacity_wind!$A$2:$O$158,2,FALSE),0)</f>
        <v>0.025</v>
      </c>
      <c r="U42">
        <f>VLOOKUP(B42,[1]Data!$B$5:$BO$270,66,FALSE)</f>
        <v>2303738020.15148</v>
      </c>
    </row>
    <row r="43" spans="1:21">
      <c r="A43">
        <v>41</v>
      </c>
      <c r="B43" t="s">
        <v>130</v>
      </c>
      <c r="C43" t="s">
        <v>131</v>
      </c>
      <c r="D43" t="s">
        <v>16</v>
      </c>
      <c r="E43" t="s">
        <v>21</v>
      </c>
      <c r="F43" t="s">
        <v>30</v>
      </c>
      <c r="G43">
        <v>5702.525</v>
      </c>
      <c r="H43">
        <v>0.918404236459591</v>
      </c>
      <c r="I43">
        <v>116551487629.757</v>
      </c>
      <c r="J43">
        <v>66456647135.0333</v>
      </c>
      <c r="K43">
        <v>0</v>
      </c>
      <c r="L43">
        <v>0</v>
      </c>
      <c r="M43">
        <f>_xlfn.IFNA(VLOOKUP(C43,Savings_solar!$A$1:$O$219,15,FALSE),0)</f>
        <v>140.562372998274</v>
      </c>
      <c r="N43">
        <f>_xlfn.IFNA(VLOOKUP(C43,Savings_wind!$A$1:$O$157,15,FALSE),0)</f>
        <v>28.0270302988869</v>
      </c>
      <c r="O43">
        <f t="shared" si="1"/>
        <v>168.589403297161</v>
      </c>
      <c r="P43">
        <f>_xlfn.IFNA(VLOOKUP(C43,Savings_solar!$P$1:$AD$219,15,FALSE),0)</f>
        <v>100.431325068761</v>
      </c>
      <c r="Q43">
        <f>_xlfn.IFNA(VLOOKUP(C43,Savings_wind!$P$1:$AD$157,15,FALSE),0)</f>
        <v>125.351795379352</v>
      </c>
      <c r="R43">
        <f t="shared" si="0"/>
        <v>225.783120448113</v>
      </c>
      <c r="S43">
        <f>_xlfn.IFNA(VLOOKUP(C43,Capacity_solar!$A$2:$O$220,15,FALSE)-VLOOKUP(C43,Capacity_solar!$A$2:$O$220,2,FALSE),0)</f>
        <v>0.066351</v>
      </c>
      <c r="T43">
        <f>_xlfn.IFNA(VLOOKUP(C43,Capacity_wind!$A$2:$O$158,15,FALSE)-VLOOKUP(C43,Capacity_wind!$A$2:$O$158,2,FALSE),0)</f>
        <v>0.29212</v>
      </c>
      <c r="U43">
        <f>VLOOKUP(B43,[1]Data!$B$5:$BO$270,66,FALSE)</f>
        <v>69243626028.5936</v>
      </c>
    </row>
    <row r="44" spans="1:21">
      <c r="A44">
        <v>42</v>
      </c>
      <c r="B44" t="s">
        <v>132</v>
      </c>
      <c r="C44" t="s">
        <v>133</v>
      </c>
      <c r="D44" t="s">
        <v>16</v>
      </c>
      <c r="E44" t="s">
        <v>22</v>
      </c>
      <c r="F44" t="s">
        <v>30</v>
      </c>
      <c r="G44">
        <v>10028.085</v>
      </c>
      <c r="H44">
        <v>0.918404236459591</v>
      </c>
      <c r="J44">
        <v>82070972392.6605</v>
      </c>
      <c r="K44">
        <v>34287.1674270616</v>
      </c>
      <c r="L44">
        <v>34287.1674270616</v>
      </c>
      <c r="M44">
        <f>_xlfn.IFNA(VLOOKUP(C44,Savings_solar!$A$1:$O$219,15,FALSE),0)</f>
        <v>545.796243567611</v>
      </c>
      <c r="N44">
        <f>_xlfn.IFNA(VLOOKUP(C44,Savings_wind!$A$1:$O$157,15,FALSE),0)</f>
        <v>0.0714166175724234</v>
      </c>
      <c r="O44">
        <f t="shared" si="1"/>
        <v>545.867660185184</v>
      </c>
      <c r="P44">
        <f>_xlfn.IFNA(VLOOKUP(C44,Savings_solar!$P$1:$AD$219,15,FALSE),0)</f>
        <v>397.531792069527</v>
      </c>
      <c r="Q44">
        <f>_xlfn.IFNA(VLOOKUP(C44,Savings_wind!$P$1:$AD$157,15,FALSE),0)</f>
        <v>0.608051603980038</v>
      </c>
      <c r="R44">
        <f t="shared" si="0"/>
        <v>398.139843673507</v>
      </c>
      <c r="S44">
        <f>_xlfn.IFNA(VLOOKUP(C44,Capacity_solar!$A$2:$O$220,15,FALSE)-VLOOKUP(C44,Capacity_solar!$A$2:$O$220,2,FALSE),0)</f>
        <v>0.279643</v>
      </c>
      <c r="T44">
        <f>_xlfn.IFNA(VLOOKUP(C44,Capacity_wind!$A$2:$O$158,15,FALSE)-VLOOKUP(C44,Capacity_wind!$A$2:$O$158,2,FALSE),0)</f>
        <v>0.00875</v>
      </c>
      <c r="U44">
        <f>VLOOKUP(B44,[1]Data!$B$5:$BO$270,66,FALSE)</f>
        <v>0</v>
      </c>
    </row>
    <row r="45" spans="1:21">
      <c r="A45">
        <v>43</v>
      </c>
      <c r="B45" t="s">
        <v>134</v>
      </c>
      <c r="C45" t="s">
        <v>135</v>
      </c>
      <c r="D45" t="s">
        <v>15</v>
      </c>
      <c r="E45" t="s">
        <v>21</v>
      </c>
      <c r="F45" t="s">
        <v>29</v>
      </c>
      <c r="G45">
        <v>1391.785</v>
      </c>
      <c r="H45">
        <v>0.960208941465663</v>
      </c>
      <c r="I45">
        <v>39970191234.3408</v>
      </c>
      <c r="J45">
        <v>25506368382.3966</v>
      </c>
      <c r="K45">
        <v>0</v>
      </c>
      <c r="L45">
        <v>0</v>
      </c>
      <c r="M45">
        <f>_xlfn.IFNA(VLOOKUP(C45,Savings_solar!$A$1:$O$219,15,FALSE),0)</f>
        <v>1198.16463118081</v>
      </c>
      <c r="N45">
        <f>_xlfn.IFNA(VLOOKUP(C45,Savings_wind!$A$1:$O$157,15,FALSE),0)</f>
        <v>2.38138527578699</v>
      </c>
      <c r="O45">
        <f t="shared" si="1"/>
        <v>1200.5460164566</v>
      </c>
      <c r="P45">
        <f>_xlfn.IFNA(VLOOKUP(C45,Savings_solar!$P$1:$AD$219,15,FALSE),0)</f>
        <v>642.216769508031</v>
      </c>
      <c r="Q45">
        <f>_xlfn.IFNA(VLOOKUP(C45,Savings_wind!$P$1:$AD$157,15,FALSE),0)</f>
        <v>15.2335338542106</v>
      </c>
      <c r="R45">
        <f t="shared" si="0"/>
        <v>657.450303362242</v>
      </c>
      <c r="S45">
        <f>_xlfn.IFNA(VLOOKUP(C45,Capacity_solar!$A$2:$O$220,15,FALSE)-VLOOKUP(C45,Capacity_solar!$A$2:$O$220,2,FALSE),0)</f>
        <v>0.57372</v>
      </c>
      <c r="T45">
        <f>_xlfn.IFNA(VLOOKUP(C45,Capacity_wind!$A$2:$O$158,15,FALSE)-VLOOKUP(C45,Capacity_wind!$A$2:$O$158,2,FALSE),0)</f>
        <v>0.075275</v>
      </c>
      <c r="U45">
        <f>VLOOKUP(B45,[1]Data!$B$5:$BO$270,66,FALSE)</f>
        <v>29250532020.0746</v>
      </c>
    </row>
    <row r="46" spans="1:21">
      <c r="A46">
        <v>44</v>
      </c>
      <c r="B46" t="s">
        <v>136</v>
      </c>
      <c r="C46" t="s">
        <v>137</v>
      </c>
      <c r="D46" t="s">
        <v>15</v>
      </c>
      <c r="E46" t="s">
        <v>21</v>
      </c>
      <c r="F46" t="s">
        <v>29</v>
      </c>
      <c r="G46">
        <v>10577.126</v>
      </c>
      <c r="H46">
        <v>0.953506998741371</v>
      </c>
      <c r="I46">
        <v>480192270471.593</v>
      </c>
      <c r="J46">
        <v>210995924589.664</v>
      </c>
      <c r="K46">
        <v>98302.4244768226</v>
      </c>
      <c r="L46">
        <v>98302.4244768226</v>
      </c>
      <c r="M46">
        <f>_xlfn.IFNA(VLOOKUP(C46,Savings_solar!$A$1:$O$219,15,FALSE),0)</f>
        <v>1981.37145874698</v>
      </c>
      <c r="N46">
        <f>_xlfn.IFNA(VLOOKUP(C46,Savings_wind!$A$1:$O$157,15,FALSE),0)</f>
        <v>13.4121712257792</v>
      </c>
      <c r="O46">
        <f t="shared" si="1"/>
        <v>1994.78362997276</v>
      </c>
      <c r="P46">
        <f>_xlfn.IFNA(VLOOKUP(C46,Savings_solar!$P$1:$AD$219,15,FALSE),0)</f>
        <v>1238.97556536366</v>
      </c>
      <c r="Q46">
        <f>_xlfn.IFNA(VLOOKUP(C46,Savings_wind!$P$1:$AD$157,15,FALSE),0)</f>
        <v>55.4467847982655</v>
      </c>
      <c r="R46">
        <f t="shared" si="0"/>
        <v>1294.42235016193</v>
      </c>
      <c r="S46">
        <f>_xlfn.IFNA(VLOOKUP(C46,Capacity_solar!$A$2:$O$220,15,FALSE)-VLOOKUP(C46,Capacity_solar!$A$2:$O$220,2,FALSE),0)</f>
        <v>1.5239609</v>
      </c>
      <c r="T46">
        <f>_xlfn.IFNA(VLOOKUP(C46,Capacity_wind!$A$2:$O$158,15,FALSE)-VLOOKUP(C46,Capacity_wind!$A$2:$O$158,2,FALSE),0)</f>
        <v>0.12949999</v>
      </c>
      <c r="U46">
        <f>VLOOKUP(B46,[1]Data!$B$5:$BO$270,66,FALSE)</f>
        <v>290565654835.809</v>
      </c>
    </row>
    <row r="47" spans="1:21">
      <c r="A47">
        <v>45</v>
      </c>
      <c r="B47" t="s">
        <v>138</v>
      </c>
      <c r="C47" t="s">
        <v>139</v>
      </c>
      <c r="D47" t="s">
        <v>15</v>
      </c>
      <c r="E47" t="s">
        <v>21</v>
      </c>
      <c r="F47" t="s">
        <v>29</v>
      </c>
      <c r="G47">
        <v>78932.228</v>
      </c>
      <c r="H47">
        <v>0.974597125913076</v>
      </c>
      <c r="I47">
        <v>4848335897390.62</v>
      </c>
      <c r="J47">
        <v>3554676005515.55</v>
      </c>
      <c r="K47">
        <v>1065860.51575495</v>
      </c>
      <c r="L47">
        <v>1065860.51575495</v>
      </c>
      <c r="M47">
        <f>_xlfn.IFNA(VLOOKUP(C47,Savings_solar!$A$1:$O$219,15,FALSE),0)</f>
        <v>34723.1083259669</v>
      </c>
      <c r="N47">
        <f>_xlfn.IFNA(VLOOKUP(C47,Savings_wind!$A$1:$O$157,15,FALSE),0)</f>
        <v>2532.82930150816</v>
      </c>
      <c r="O47">
        <f t="shared" si="1"/>
        <v>37255.937627475</v>
      </c>
      <c r="P47">
        <f>_xlfn.IFNA(VLOOKUP(C47,Savings_solar!$P$1:$AD$219,15,FALSE),0)</f>
        <v>63322.7673619369</v>
      </c>
      <c r="Q47">
        <f>_xlfn.IFNA(VLOOKUP(C47,Savings_wind!$P$1:$AD$157,15,FALSE),0)</f>
        <v>16392.2248631889</v>
      </c>
      <c r="R47">
        <f t="shared" si="0"/>
        <v>79714.9922251258</v>
      </c>
      <c r="S47">
        <f>_xlfn.IFNA(VLOOKUP(C47,Capacity_solar!$A$2:$O$220,15,FALSE)-VLOOKUP(C47,Capacity_solar!$A$2:$O$220,2,FALSE),0)</f>
        <v>56.876</v>
      </c>
      <c r="T47">
        <f>_xlfn.IFNA(VLOOKUP(C47,Capacity_wind!$A$2:$O$158,15,FALSE)-VLOOKUP(C47,Capacity_wind!$A$2:$O$158,2,FALSE),0)</f>
        <v>34.109998</v>
      </c>
      <c r="U47">
        <f>VLOOKUP(B47,[1]Data!$B$5:$BO$270,66,FALSE)</f>
        <v>4082469490797.68</v>
      </c>
    </row>
    <row r="48" spans="1:21">
      <c r="A48">
        <v>46</v>
      </c>
      <c r="B48" t="s">
        <v>140</v>
      </c>
      <c r="C48" t="s">
        <v>141</v>
      </c>
      <c r="D48" t="s">
        <v>17</v>
      </c>
      <c r="E48" t="s">
        <v>24</v>
      </c>
      <c r="F48" t="s">
        <v>31</v>
      </c>
      <c r="G48">
        <v>1502.575</v>
      </c>
      <c r="H48">
        <v>0.878317845661988</v>
      </c>
      <c r="I48">
        <v>5967441822.44195</v>
      </c>
      <c r="J48">
        <v>3212645612.37725</v>
      </c>
      <c r="K48">
        <v>0</v>
      </c>
      <c r="L48">
        <v>0</v>
      </c>
      <c r="M48">
        <f>_xlfn.IFNA(VLOOKUP(C48,Savings_solar!$A$1:$O$219,15,FALSE),0)</f>
        <v>0.240330882811014</v>
      </c>
      <c r="N48">
        <f>_xlfn.IFNA(VLOOKUP(C48,Savings_wind!$A$1:$O$157,15,FALSE),0)</f>
        <v>5.33044110244325</v>
      </c>
      <c r="O48">
        <f t="shared" si="1"/>
        <v>5.57077198525426</v>
      </c>
      <c r="P48">
        <f>_xlfn.IFNA(VLOOKUP(C48,Savings_solar!$P$1:$AD$219,15,FALSE),0)</f>
        <v>0.610265002645362</v>
      </c>
      <c r="Q48">
        <f>_xlfn.IFNA(VLOOKUP(C48,Savings_wind!$P$1:$AD$157,15,FALSE),0)</f>
        <v>14.2564299745174</v>
      </c>
      <c r="R48">
        <f t="shared" si="0"/>
        <v>14.8666949771628</v>
      </c>
      <c r="S48">
        <f>_xlfn.IFNA(VLOOKUP(C48,Capacity_solar!$A$2:$O$220,15,FALSE)-VLOOKUP(C48,Capacity_solar!$A$2:$O$220,2,FALSE),0)</f>
        <v>0.000362</v>
      </c>
      <c r="T48">
        <f>_xlfn.IFNA(VLOOKUP(C48,Capacity_wind!$A$2:$O$158,15,FALSE)-VLOOKUP(C48,Capacity_wind!$A$2:$O$158,2,FALSE),0)</f>
        <v>0.08</v>
      </c>
      <c r="U48">
        <f>VLOOKUP(B48,[1]Data!$B$5:$BO$270,66,FALSE)</f>
        <v>3674298479.07676</v>
      </c>
    </row>
    <row r="49" spans="1:21">
      <c r="A49">
        <v>47</v>
      </c>
      <c r="B49" t="s">
        <v>142</v>
      </c>
      <c r="C49" t="s">
        <v>143</v>
      </c>
      <c r="D49" t="s">
        <v>16</v>
      </c>
      <c r="E49" t="s">
        <v>22</v>
      </c>
      <c r="F49" t="s">
        <v>30</v>
      </c>
      <c r="G49">
        <v>74.167</v>
      </c>
      <c r="H49">
        <v>0.918404236459591</v>
      </c>
      <c r="I49">
        <v>865363745.087201</v>
      </c>
      <c r="J49">
        <v>504333887.003359</v>
      </c>
      <c r="K49">
        <v>0</v>
      </c>
      <c r="L49">
        <v>0</v>
      </c>
      <c r="M49">
        <f>_xlfn.IFNA(VLOOKUP(C49,Savings_solar!$A$1:$O$219,15,FALSE),0)</f>
        <v>-0.0423771400329201</v>
      </c>
      <c r="N49">
        <f>_xlfn.IFNA(VLOOKUP(C49,Savings_wind!$A$1:$O$157,15,FALSE),0)</f>
        <v>0</v>
      </c>
      <c r="O49">
        <f t="shared" si="1"/>
        <v>-0.0423771400329201</v>
      </c>
      <c r="P49">
        <f>_xlfn.IFNA(VLOOKUP(C49,Savings_solar!$P$1:$AD$219,15,FALSE),0)</f>
        <v>0.257214381727224</v>
      </c>
      <c r="Q49">
        <f>_xlfn.IFNA(VLOOKUP(C49,Savings_wind!$P$1:$AD$157,15,FALSE),0)</f>
        <v>0</v>
      </c>
      <c r="R49">
        <f t="shared" si="0"/>
        <v>0.257214381727224</v>
      </c>
      <c r="S49">
        <f>_xlfn.IFNA(VLOOKUP(C49,Capacity_solar!$A$2:$O$220,15,FALSE)-VLOOKUP(C49,Capacity_solar!$A$2:$O$220,2,FALSE),0)</f>
        <v>9.5e-5</v>
      </c>
      <c r="T49">
        <f>_xlfn.IFNA(VLOOKUP(C49,Capacity_wind!$A$2:$O$158,15,FALSE)-VLOOKUP(C49,Capacity_wind!$A$2:$O$158,2,FALSE),0)</f>
        <v>-9e-6</v>
      </c>
      <c r="U49">
        <f>VLOOKUP(B49,[1]Data!$B$5:$BO$270,66,FALSE)</f>
        <v>607159259.259259</v>
      </c>
    </row>
    <row r="50" spans="1:21">
      <c r="A50">
        <v>48</v>
      </c>
      <c r="B50" t="s">
        <v>144</v>
      </c>
      <c r="C50" t="s">
        <v>145</v>
      </c>
      <c r="D50" t="s">
        <v>15</v>
      </c>
      <c r="E50" t="s">
        <v>21</v>
      </c>
      <c r="F50" t="s">
        <v>29</v>
      </c>
      <c r="G50">
        <v>6558.55</v>
      </c>
      <c r="H50">
        <v>0.972379558636918</v>
      </c>
      <c r="I50">
        <v>378767959255.256</v>
      </c>
      <c r="J50">
        <v>341796501447.231</v>
      </c>
      <c r="K50">
        <v>183338.712646394</v>
      </c>
      <c r="L50">
        <v>183338.712646394</v>
      </c>
      <c r="M50">
        <f>_xlfn.IFNA(VLOOKUP(C50,Savings_solar!$A$1:$O$219,15,FALSE),0)</f>
        <v>5734.61421133224</v>
      </c>
      <c r="N50">
        <f>_xlfn.IFNA(VLOOKUP(C50,Savings_wind!$A$1:$O$157,15,FALSE),0)</f>
        <v>12.8776429990329</v>
      </c>
      <c r="O50">
        <f t="shared" si="1"/>
        <v>5747.49185433127</v>
      </c>
      <c r="P50">
        <f>_xlfn.IFNA(VLOOKUP(C50,Savings_solar!$P$1:$AD$219,15,FALSE),0)</f>
        <v>3622.00424062036</v>
      </c>
      <c r="Q50">
        <f>_xlfn.IFNA(VLOOKUP(C50,Savings_wind!$P$1:$AD$157,15,FALSE),0)</f>
        <v>1111.39072679386</v>
      </c>
      <c r="R50">
        <f t="shared" si="0"/>
        <v>4733.39496741421</v>
      </c>
      <c r="S50">
        <f>_xlfn.IFNA(VLOOKUP(C50,Capacity_solar!$A$2:$O$220,15,FALSE)-VLOOKUP(C50,Capacity_solar!$A$2:$O$220,2,FALSE),0)</f>
        <v>3.522</v>
      </c>
      <c r="T50">
        <f>_xlfn.IFNA(VLOOKUP(C50,Capacity_wind!$A$2:$O$158,15,FALSE)-VLOOKUP(C50,Capacity_wind!$A$2:$O$158,2,FALSE),0)</f>
        <v>1.0060767</v>
      </c>
      <c r="U50">
        <f>VLOOKUP(B50,[1]Data!$B$5:$BO$270,66,FALSE)</f>
        <v>400167196948.707</v>
      </c>
    </row>
    <row r="51" spans="1:21">
      <c r="A51">
        <v>49</v>
      </c>
      <c r="B51" t="s">
        <v>146</v>
      </c>
      <c r="C51" t="s">
        <v>147</v>
      </c>
      <c r="D51" t="s">
        <v>16</v>
      </c>
      <c r="E51" t="s">
        <v>22</v>
      </c>
      <c r="F51" t="s">
        <v>30</v>
      </c>
      <c r="G51">
        <v>13180.541</v>
      </c>
      <c r="H51">
        <v>0.918404236459591</v>
      </c>
      <c r="I51">
        <v>227499666712.829</v>
      </c>
      <c r="J51">
        <v>93508045538.4091</v>
      </c>
      <c r="K51">
        <v>0</v>
      </c>
      <c r="L51">
        <v>0</v>
      </c>
      <c r="M51">
        <f>_xlfn.IFNA(VLOOKUP(C51,Savings_solar!$A$1:$O$219,15,FALSE),0)</f>
        <v>1925.56712898265</v>
      </c>
      <c r="N51">
        <f>_xlfn.IFNA(VLOOKUP(C51,Savings_wind!$A$1:$O$157,15,FALSE),0)</f>
        <v>67.0337808755298</v>
      </c>
      <c r="O51">
        <f t="shared" si="1"/>
        <v>1992.60090985818</v>
      </c>
      <c r="P51">
        <f>_xlfn.IFNA(VLOOKUP(C51,Savings_solar!$P$1:$AD$219,15,FALSE),0)</f>
        <v>1066.84930922323</v>
      </c>
      <c r="Q51">
        <f>_xlfn.IFNA(VLOOKUP(C51,Savings_wind!$P$1:$AD$157,15,FALSE),0)</f>
        <v>225.645151181705</v>
      </c>
      <c r="R51">
        <f t="shared" si="0"/>
        <v>1292.49446040493</v>
      </c>
      <c r="S51">
        <f>_xlfn.IFNA(VLOOKUP(C51,Capacity_solar!$A$2:$O$220,15,FALSE)-VLOOKUP(C51,Capacity_solar!$A$2:$O$220,2,FALSE),0)</f>
        <v>1.076787</v>
      </c>
      <c r="T51">
        <f>_xlfn.IFNA(VLOOKUP(C51,Capacity_wind!$A$2:$O$158,15,FALSE)-VLOOKUP(C51,Capacity_wind!$A$2:$O$158,2,FALSE),0)</f>
        <v>0.4171</v>
      </c>
      <c r="U51">
        <f>VLOOKUP(B51,[1]Data!$B$5:$BO$270,66,FALSE)</f>
        <v>113537368176.13</v>
      </c>
    </row>
    <row r="52" spans="1:21">
      <c r="A52">
        <v>50</v>
      </c>
      <c r="B52" t="s">
        <v>148</v>
      </c>
      <c r="C52" t="s">
        <v>149</v>
      </c>
      <c r="D52" t="s">
        <v>16</v>
      </c>
      <c r="E52" t="s">
        <v>22</v>
      </c>
      <c r="F52" t="s">
        <v>31</v>
      </c>
      <c r="G52">
        <v>60001.113</v>
      </c>
      <c r="H52">
        <v>0.918404236459591</v>
      </c>
      <c r="I52">
        <v>535802556587.487</v>
      </c>
      <c r="J52">
        <v>174201329643.303</v>
      </c>
      <c r="K52">
        <v>1698288.63387057</v>
      </c>
      <c r="L52">
        <v>1703139.40695627</v>
      </c>
      <c r="M52">
        <f>_xlfn.IFNA(VLOOKUP(C52,Savings_solar!$A$1:$O$219,15,FALSE),0)</f>
        <v>649.342817179462</v>
      </c>
      <c r="N52">
        <f>_xlfn.IFNA(VLOOKUP(C52,Savings_wind!$A$1:$O$157,15,FALSE),0)</f>
        <v>0.811698222665741</v>
      </c>
      <c r="O52">
        <f t="shared" si="1"/>
        <v>650.154515402127</v>
      </c>
      <c r="P52">
        <f>_xlfn.IFNA(VLOOKUP(C52,Savings_solar!$P$1:$AD$219,15,FALSE),0)</f>
        <v>839.989392294689</v>
      </c>
      <c r="Q52">
        <f>_xlfn.IFNA(VLOOKUP(C52,Savings_wind!$P$1:$AD$157,15,FALSE),0)</f>
        <v>3.88951751104942</v>
      </c>
      <c r="R52">
        <f t="shared" si="0"/>
        <v>843.878909805738</v>
      </c>
      <c r="S52">
        <f>_xlfn.IFNA(VLOOKUP(C52,Capacity_solar!$A$2:$O$220,15,FALSE)-VLOOKUP(C52,Capacity_solar!$A$2:$O$220,2,FALSE),0)</f>
        <v>0.4118</v>
      </c>
      <c r="T52">
        <f>_xlfn.IFNA(VLOOKUP(C52,Capacity_wind!$A$2:$O$158,15,FALSE)-VLOOKUP(C52,Capacity_wind!$A$2:$O$158,2,FALSE),0)</f>
        <v>0.01</v>
      </c>
      <c r="U52">
        <f>VLOOKUP(B52,[1]Data!$B$5:$BO$270,66,FALSE)</f>
        <v>225560256621.757</v>
      </c>
    </row>
    <row r="53" spans="1:21">
      <c r="A53">
        <v>51</v>
      </c>
      <c r="B53" t="s">
        <v>150</v>
      </c>
      <c r="C53" t="s">
        <v>151</v>
      </c>
      <c r="D53" t="s">
        <v>16</v>
      </c>
      <c r="E53" t="s">
        <v>22</v>
      </c>
      <c r="F53" t="s">
        <v>30</v>
      </c>
      <c r="G53">
        <v>22269.779</v>
      </c>
      <c r="H53">
        <v>0.918404236459591</v>
      </c>
      <c r="I53">
        <v>208600950803.523</v>
      </c>
      <c r="J53">
        <v>97753879511.9558</v>
      </c>
      <c r="K53">
        <v>389723.69838496</v>
      </c>
      <c r="L53">
        <v>389723.69838496</v>
      </c>
      <c r="M53">
        <f>_xlfn.IFNA(VLOOKUP(C53,Savings_solar!$A$1:$O$219,15,FALSE),0)</f>
        <v>32.5397635328563</v>
      </c>
      <c r="N53">
        <f>_xlfn.IFNA(VLOOKUP(C53,Savings_wind!$A$1:$O$157,15,FALSE),0)</f>
        <v>1.17816358857435</v>
      </c>
      <c r="O53">
        <f t="shared" si="1"/>
        <v>33.7179271214306</v>
      </c>
      <c r="P53">
        <f>_xlfn.IFNA(VLOOKUP(C53,Savings_solar!$P$1:$AD$219,15,FALSE),0)</f>
        <v>53.3961556026992</v>
      </c>
      <c r="Q53">
        <f>_xlfn.IFNA(VLOOKUP(C53,Savings_wind!$P$1:$AD$157,15,FALSE),0)</f>
        <v>6.0515368444556</v>
      </c>
      <c r="R53">
        <f t="shared" si="0"/>
        <v>59.4476924471548</v>
      </c>
      <c r="S53">
        <f>_xlfn.IFNA(VLOOKUP(C53,Capacity_solar!$A$2:$O$220,15,FALSE)-VLOOKUP(C53,Capacity_solar!$A$2:$O$220,2,FALSE),0)</f>
        <v>0.031459</v>
      </c>
      <c r="T53">
        <f>_xlfn.IFNA(VLOOKUP(C53,Capacity_wind!$A$2:$O$158,15,FALSE)-VLOOKUP(C53,Capacity_wind!$A$2:$O$158,2,FALSE),0)</f>
        <v>0.06873</v>
      </c>
      <c r="U53">
        <f>VLOOKUP(B53,[1]Data!$B$5:$BO$270,66,FALSE)</f>
        <v>116586079000</v>
      </c>
    </row>
    <row r="54" spans="1:21">
      <c r="A54">
        <v>52</v>
      </c>
      <c r="B54" t="s">
        <v>152</v>
      </c>
      <c r="C54" t="s">
        <v>153</v>
      </c>
      <c r="D54" t="s">
        <v>16</v>
      </c>
      <c r="E54" t="s">
        <v>22</v>
      </c>
      <c r="F54" t="s">
        <v>31</v>
      </c>
      <c r="G54">
        <v>160339.889</v>
      </c>
      <c r="H54">
        <v>0.82500763132059</v>
      </c>
      <c r="I54">
        <v>1388329424822.99</v>
      </c>
      <c r="J54">
        <v>425960412713.496</v>
      </c>
      <c r="K54">
        <v>849599.88842015</v>
      </c>
      <c r="L54">
        <v>849945.429897424</v>
      </c>
      <c r="M54">
        <f>_xlfn.IFNA(VLOOKUP(C54,Savings_solar!$A$1:$O$219,15,FALSE),0)</f>
        <v>3483.31179932021</v>
      </c>
      <c r="N54">
        <f>_xlfn.IFNA(VLOOKUP(C54,Savings_wind!$A$1:$O$157,15,FALSE),0)</f>
        <v>211.343729095927</v>
      </c>
      <c r="O54">
        <f t="shared" si="1"/>
        <v>3694.65552841614</v>
      </c>
      <c r="P54">
        <f>_xlfn.IFNA(VLOOKUP(C54,Savings_solar!$P$1:$AD$219,15,FALSE),0)</f>
        <v>2629.22825442266</v>
      </c>
      <c r="Q54">
        <f>_xlfn.IFNA(VLOOKUP(C54,Savings_wind!$P$1:$AD$157,15,FALSE),0)</f>
        <v>682.091248184161</v>
      </c>
      <c r="R54">
        <f t="shared" si="0"/>
        <v>3311.31950260682</v>
      </c>
      <c r="S54">
        <f>_xlfn.IFNA(VLOOKUP(C54,Capacity_solar!$A$2:$O$220,15,FALSE)-VLOOKUP(C54,Capacity_solar!$A$2:$O$220,2,FALSE),0)</f>
        <v>1.821279999</v>
      </c>
      <c r="T54">
        <f>_xlfn.IFNA(VLOOKUP(C54,Capacity_wind!$A$2:$O$158,15,FALSE)-VLOOKUP(C54,Capacity_wind!$A$2:$O$158,2,FALSE),0)</f>
        <v>1.335</v>
      </c>
      <c r="U54">
        <f>VLOOKUP(B54,[1]Data!$B$5:$BO$270,66,FALSE)</f>
        <v>476747720364.742</v>
      </c>
    </row>
    <row r="55" spans="1:21">
      <c r="A55">
        <v>53</v>
      </c>
      <c r="B55" t="s">
        <v>154</v>
      </c>
      <c r="C55" t="s">
        <v>155</v>
      </c>
      <c r="D55" t="s">
        <v>17</v>
      </c>
      <c r="E55" t="s">
        <v>24</v>
      </c>
      <c r="F55" t="s">
        <v>32</v>
      </c>
      <c r="G55">
        <v>5964.021</v>
      </c>
      <c r="H55">
        <v>0.878317845661988</v>
      </c>
      <c r="K55">
        <v>0</v>
      </c>
      <c r="L55">
        <v>0</v>
      </c>
      <c r="M55">
        <f>_xlfn.IFNA(VLOOKUP(C55,Savings_solar!$A$1:$O$219,15,FALSE),0)</f>
        <v>11.3910547326106</v>
      </c>
      <c r="N55">
        <f>_xlfn.IFNA(VLOOKUP(C55,Savings_wind!$A$1:$O$157,15,FALSE),0)</f>
        <v>0</v>
      </c>
      <c r="O55">
        <f t="shared" si="1"/>
        <v>11.3910547326106</v>
      </c>
      <c r="P55">
        <f>_xlfn.IFNA(VLOOKUP(C55,Savings_solar!$P$1:$AD$219,15,FALSE),0)</f>
        <v>21.5139188926113</v>
      </c>
      <c r="Q55">
        <f>_xlfn.IFNA(VLOOKUP(C55,Savings_wind!$P$1:$AD$157,15,FALSE),0)</f>
        <v>0</v>
      </c>
      <c r="R55">
        <f t="shared" si="0"/>
        <v>21.5139188926113</v>
      </c>
      <c r="S55">
        <f>_xlfn.IFNA(VLOOKUP(C55,Capacity_solar!$A$2:$O$220,15,FALSE)-VLOOKUP(C55,Capacity_solar!$A$2:$O$220,2,FALSE),0)</f>
        <v>0.024781</v>
      </c>
      <c r="T55">
        <f>_xlfn.IFNA(VLOOKUP(C55,Capacity_wind!$A$2:$O$158,15,FALSE)-VLOOKUP(C55,Capacity_wind!$A$2:$O$158,2,FALSE),0)</f>
        <v>0</v>
      </c>
      <c r="U55">
        <f>VLOOKUP(B55,[1]Data!$B$5:$BO$270,66,FALSE)</f>
        <v>0</v>
      </c>
    </row>
    <row r="56" spans="1:21">
      <c r="A56">
        <v>54</v>
      </c>
      <c r="B56" t="s">
        <v>156</v>
      </c>
      <c r="C56" t="s">
        <v>157</v>
      </c>
      <c r="D56" t="s">
        <v>15</v>
      </c>
      <c r="E56" t="s">
        <v>21</v>
      </c>
      <c r="F56" t="s">
        <v>29</v>
      </c>
      <c r="G56">
        <v>44219.565</v>
      </c>
      <c r="H56">
        <v>0.964934287974989</v>
      </c>
      <c r="I56">
        <v>1924688711851.63</v>
      </c>
      <c r="J56">
        <v>1238777799460.16</v>
      </c>
      <c r="K56">
        <v>76488.4443003969</v>
      </c>
      <c r="L56">
        <v>75550.2774484267</v>
      </c>
      <c r="M56">
        <f>_xlfn.IFNA(VLOOKUP(C56,Savings_solar!$A$1:$O$219,15,FALSE),0)</f>
        <v>7618.94590184175</v>
      </c>
      <c r="N56">
        <f>_xlfn.IFNA(VLOOKUP(C56,Savings_wind!$A$1:$O$157,15,FALSE),0)</f>
        <v>385.326257476537</v>
      </c>
      <c r="O56">
        <f t="shared" si="1"/>
        <v>8004.27215931829</v>
      </c>
      <c r="P56">
        <f>_xlfn.IFNA(VLOOKUP(C56,Savings_solar!$P$1:$AD$219,15,FALSE),0)</f>
        <v>44710.8173339918</v>
      </c>
      <c r="Q56">
        <f>_xlfn.IFNA(VLOOKUP(C56,Savings_wind!$P$1:$AD$157,15,FALSE),0)</f>
        <v>11023.1917467206</v>
      </c>
      <c r="R56">
        <f t="shared" si="0"/>
        <v>55734.0090807124</v>
      </c>
      <c r="S56">
        <f>_xlfn.IFNA(VLOOKUP(C56,Capacity_solar!$A$2:$O$220,15,FALSE)-VLOOKUP(C56,Capacity_solar!$A$2:$O$220,2,FALSE),0)</f>
        <v>25.011403</v>
      </c>
      <c r="T56">
        <f>_xlfn.IFNA(VLOOKUP(C56,Capacity_wind!$A$2:$O$158,15,FALSE)-VLOOKUP(C56,Capacity_wind!$A$2:$O$158,2,FALSE),0)</f>
        <v>10.170495</v>
      </c>
      <c r="U56">
        <f>VLOOKUP(B56,[1]Data!$B$5:$BO$270,66,FALSE)</f>
        <v>1417800466262.65</v>
      </c>
    </row>
    <row r="57" spans="1:21">
      <c r="A57">
        <v>55</v>
      </c>
      <c r="B57" t="s">
        <v>158</v>
      </c>
      <c r="C57" t="s">
        <v>159</v>
      </c>
      <c r="D57" t="s">
        <v>15</v>
      </c>
      <c r="E57" t="s">
        <v>21</v>
      </c>
      <c r="F57" t="s">
        <v>29</v>
      </c>
      <c r="G57">
        <v>1171.695</v>
      </c>
      <c r="H57">
        <v>0.956249859625509</v>
      </c>
      <c r="I57">
        <v>56406185897.0233</v>
      </c>
      <c r="J57">
        <v>28890861346.9492</v>
      </c>
      <c r="K57">
        <v>0</v>
      </c>
      <c r="L57">
        <v>0</v>
      </c>
      <c r="M57">
        <f>_xlfn.IFNA(VLOOKUP(C57,Savings_solar!$A$1:$O$219,15,FALSE),0)</f>
        <v>1544.77751352966</v>
      </c>
      <c r="N57">
        <f>_xlfn.IFNA(VLOOKUP(C57,Savings_wind!$A$1:$O$157,15,FALSE),0)</f>
        <v>10.3755602702336</v>
      </c>
      <c r="O57">
        <f t="shared" si="1"/>
        <v>1555.15307379989</v>
      </c>
      <c r="P57">
        <f>_xlfn.IFNA(VLOOKUP(C57,Savings_solar!$P$1:$AD$219,15,FALSE),0)</f>
        <v>700.102899810647</v>
      </c>
      <c r="Q57">
        <f>_xlfn.IFNA(VLOOKUP(C57,Savings_wind!$P$1:$AD$157,15,FALSE),0)</f>
        <v>56.9138561583334</v>
      </c>
      <c r="R57">
        <f t="shared" si="0"/>
        <v>757.01675596898</v>
      </c>
      <c r="S57">
        <f>_xlfn.IFNA(VLOOKUP(C57,Capacity_solar!$A$2:$O$220,15,FALSE)-VLOOKUP(C57,Capacity_solar!$A$2:$O$220,2,FALSE),0)</f>
        <v>0.8129</v>
      </c>
      <c r="T57">
        <f>_xlfn.IFNA(VLOOKUP(C57,Capacity_wind!$A$2:$O$158,15,FALSE)-VLOOKUP(C57,Capacity_wind!$A$2:$O$158,2,FALSE),0)</f>
        <v>0.229</v>
      </c>
      <c r="U57">
        <f>VLOOKUP(B57,[1]Data!$B$5:$BO$270,66,FALSE)</f>
        <v>37921480881.5429</v>
      </c>
    </row>
    <row r="58" spans="1:21">
      <c r="A58">
        <v>56</v>
      </c>
      <c r="B58" t="s">
        <v>160</v>
      </c>
      <c r="C58" t="s">
        <v>161</v>
      </c>
      <c r="D58" t="s">
        <v>17</v>
      </c>
      <c r="E58" t="s">
        <v>24</v>
      </c>
      <c r="F58" t="s">
        <v>32</v>
      </c>
      <c r="G58">
        <v>214812.309</v>
      </c>
      <c r="H58">
        <v>0.937866354044549</v>
      </c>
      <c r="I58">
        <v>306447087760.791</v>
      </c>
      <c r="J58">
        <v>100431269846.861</v>
      </c>
      <c r="K58">
        <v>5.73499656169651</v>
      </c>
      <c r="L58">
        <v>5.73499656169651</v>
      </c>
      <c r="M58">
        <f>_xlfn.IFNA(VLOOKUP(C58,Savings_solar!$A$1:$O$219,15,FALSE),0)</f>
        <v>33.8549173647649</v>
      </c>
      <c r="N58">
        <f>_xlfn.IFNA(VLOOKUP(C58,Savings_wind!$A$1:$O$157,15,FALSE),0)</f>
        <v>46.3425957271027</v>
      </c>
      <c r="O58">
        <f t="shared" si="1"/>
        <v>80.1975130918676</v>
      </c>
      <c r="P58">
        <f>_xlfn.IFNA(VLOOKUP(C58,Savings_solar!$P$1:$AD$219,15,FALSE),0)</f>
        <v>33.719996262174</v>
      </c>
      <c r="Q58">
        <f>_xlfn.IFNA(VLOOKUP(C58,Savings_wind!$P$1:$AD$157,15,FALSE),0)</f>
        <v>171.473259768675</v>
      </c>
      <c r="R58">
        <f t="shared" si="0"/>
        <v>205.193256030849</v>
      </c>
      <c r="S58">
        <f>_xlfn.IFNA(VLOOKUP(C58,Capacity_solar!$A$2:$O$220,15,FALSE)-VLOOKUP(C58,Capacity_solar!$A$2:$O$220,2,FALSE),0)</f>
        <v>0.021156</v>
      </c>
      <c r="T58">
        <f>_xlfn.IFNA(VLOOKUP(C58,Capacity_wind!$A$2:$O$158,15,FALSE)-VLOOKUP(C58,Capacity_wind!$A$2:$O$158,2,FALSE),0)</f>
        <v>0.324006</v>
      </c>
      <c r="U58">
        <f>VLOOKUP(B58,[1]Data!$B$5:$BO$270,66,FALSE)</f>
        <v>126772703047.701</v>
      </c>
    </row>
    <row r="59" spans="1:21">
      <c r="A59">
        <v>57</v>
      </c>
      <c r="B59" t="s">
        <v>162</v>
      </c>
      <c r="C59" t="s">
        <v>163</v>
      </c>
      <c r="D59" t="s">
        <v>15</v>
      </c>
      <c r="E59" t="s">
        <v>21</v>
      </c>
      <c r="F59" t="s">
        <v>29</v>
      </c>
      <c r="G59">
        <v>5460.917</v>
      </c>
      <c r="H59">
        <v>0.969541843002089</v>
      </c>
      <c r="I59">
        <v>305882580581.182</v>
      </c>
      <c r="J59">
        <v>256533803980.078</v>
      </c>
      <c r="K59">
        <v>0</v>
      </c>
      <c r="L59">
        <v>0</v>
      </c>
      <c r="M59">
        <f>_xlfn.IFNA(VLOOKUP(C59,Savings_solar!$A$1:$O$219,15,FALSE),0)</f>
        <v>1560.78213941312</v>
      </c>
      <c r="N59">
        <f>_xlfn.IFNA(VLOOKUP(C59,Savings_wind!$A$1:$O$157,15,FALSE),0)</f>
        <v>1193.97615539979</v>
      </c>
      <c r="O59">
        <f t="shared" si="1"/>
        <v>2754.75829481292</v>
      </c>
      <c r="P59">
        <f>_xlfn.IFNA(VLOOKUP(C59,Savings_solar!$P$1:$AD$219,15,FALSE),0)</f>
        <v>817.432870236196</v>
      </c>
      <c r="Q59">
        <f>_xlfn.IFNA(VLOOKUP(C59,Savings_wind!$P$1:$AD$157,15,FALSE),0)</f>
        <v>3461.30463497265</v>
      </c>
      <c r="R59">
        <f t="shared" si="0"/>
        <v>4278.73750520885</v>
      </c>
      <c r="S59">
        <f>_xlfn.IFNA(VLOOKUP(C59,Capacity_solar!$A$2:$O$220,15,FALSE)-VLOOKUP(C59,Capacity_solar!$A$2:$O$220,2,FALSE),0)</f>
        <v>0.979206</v>
      </c>
      <c r="T59">
        <f>_xlfn.IFNA(VLOOKUP(C59,Capacity_wind!$A$2:$O$158,15,FALSE)-VLOOKUP(C59,Capacity_wind!$A$2:$O$158,2,FALSE),0)</f>
        <v>6.71699999</v>
      </c>
      <c r="U59">
        <f>VLOOKUP(B59,[1]Data!$B$5:$BO$270,66,FALSE)</f>
        <v>281887430795.721</v>
      </c>
    </row>
    <row r="60" spans="1:21">
      <c r="A60">
        <v>58</v>
      </c>
      <c r="B60" t="s">
        <v>164</v>
      </c>
      <c r="C60" t="s">
        <v>165</v>
      </c>
      <c r="D60" t="s">
        <v>16</v>
      </c>
      <c r="E60" t="s">
        <v>22</v>
      </c>
      <c r="F60" t="s">
        <v>30</v>
      </c>
      <c r="G60">
        <v>1094.174</v>
      </c>
      <c r="H60">
        <v>0.918404236459591</v>
      </c>
      <c r="I60">
        <v>10522588362.3812</v>
      </c>
      <c r="J60">
        <v>4107979915.10721</v>
      </c>
      <c r="K60">
        <v>0</v>
      </c>
      <c r="L60">
        <v>0</v>
      </c>
      <c r="M60">
        <f>_xlfn.IFNA(VLOOKUP(C60,Savings_solar!$A$1:$O$219,15,FALSE),0)</f>
        <v>13.9231510869469</v>
      </c>
      <c r="N60">
        <f>_xlfn.IFNA(VLOOKUP(C60,Savings_wind!$A$1:$O$157,15,FALSE),0)</f>
        <v>0</v>
      </c>
      <c r="O60">
        <f t="shared" si="1"/>
        <v>13.9231510869469</v>
      </c>
      <c r="P60">
        <f>_xlfn.IFNA(VLOOKUP(C60,Savings_solar!$P$1:$AD$219,15,FALSE),0)</f>
        <v>16.7089549244786</v>
      </c>
      <c r="Q60">
        <f>_xlfn.IFNA(VLOOKUP(C60,Savings_wind!$P$1:$AD$157,15,FALSE),0)</f>
        <v>0</v>
      </c>
      <c r="R60">
        <f t="shared" si="0"/>
        <v>16.7089549244786</v>
      </c>
      <c r="S60">
        <f>_xlfn.IFNA(VLOOKUP(C60,Capacity_solar!$A$2:$O$220,15,FALSE)-VLOOKUP(C60,Capacity_solar!$A$2:$O$220,2,FALSE),0)</f>
        <v>0.01065</v>
      </c>
      <c r="T60">
        <f>_xlfn.IFNA(VLOOKUP(C60,Capacity_wind!$A$2:$O$158,15,FALSE)-VLOOKUP(C60,Capacity_wind!$A$2:$O$158,2,FALSE),0)</f>
        <v>-9.99999999473644e-10</v>
      </c>
      <c r="U60">
        <f>VLOOKUP(B60,[1]Data!$B$5:$BO$270,66,FALSE)</f>
        <v>4979979531.2725</v>
      </c>
    </row>
    <row r="61" spans="1:21">
      <c r="A61">
        <v>59</v>
      </c>
      <c r="B61" t="s">
        <v>166</v>
      </c>
      <c r="C61" t="s">
        <v>167</v>
      </c>
      <c r="D61" t="s">
        <v>15</v>
      </c>
      <c r="E61" t="s">
        <v>21</v>
      </c>
      <c r="F61" t="s">
        <v>29</v>
      </c>
      <c r="G61">
        <v>69632.207</v>
      </c>
      <c r="H61">
        <v>0.970219123989153</v>
      </c>
      <c r="I61">
        <v>3454989851832.58</v>
      </c>
      <c r="J61">
        <v>2582977752134.3</v>
      </c>
      <c r="K61">
        <v>225897.609718533</v>
      </c>
      <c r="L61">
        <v>218615.211833658</v>
      </c>
      <c r="M61">
        <f>_xlfn.IFNA(VLOOKUP(C61,Savings_solar!$A$1:$O$219,15,FALSE),0)</f>
        <v>10619.5079829478</v>
      </c>
      <c r="N61">
        <f>_xlfn.IFNA(VLOOKUP(C61,Savings_wind!$A$1:$O$157,15,FALSE),0)</f>
        <v>300.742867269467</v>
      </c>
      <c r="O61">
        <f t="shared" si="1"/>
        <v>10920.2508502173</v>
      </c>
      <c r="P61">
        <f>_xlfn.IFNA(VLOOKUP(C61,Savings_solar!$P$1:$AD$219,15,FALSE),0)</f>
        <v>57229.9622856963</v>
      </c>
      <c r="Q61">
        <f>_xlfn.IFNA(VLOOKUP(C61,Savings_wind!$P$1:$AD$157,15,FALSE),0)</f>
        <v>6185.8836183531</v>
      </c>
      <c r="R61">
        <f t="shared" si="0"/>
        <v>63415.8459040494</v>
      </c>
      <c r="S61">
        <f>_xlfn.IFNA(VLOOKUP(C61,Capacity_solar!$A$2:$O$220,15,FALSE)-VLOOKUP(C61,Capacity_solar!$A$2:$O$220,2,FALSE),0)</f>
        <v>16.355136</v>
      </c>
      <c r="T61">
        <f>_xlfn.IFNA(VLOOKUP(C61,Capacity_wind!$A$2:$O$158,15,FALSE)-VLOOKUP(C61,Capacity_wind!$A$2:$O$158,2,FALSE),0)</f>
        <v>15.733114</v>
      </c>
      <c r="U61">
        <f>VLOOKUP(B61,[1]Data!$B$5:$BO$270,66,FALSE)</f>
        <v>2779092236505.85</v>
      </c>
    </row>
    <row r="62" spans="1:21">
      <c r="A62">
        <v>60</v>
      </c>
      <c r="B62" t="s">
        <v>168</v>
      </c>
      <c r="C62" s="1" t="s">
        <v>169</v>
      </c>
      <c r="D62" t="s">
        <v>16</v>
      </c>
      <c r="E62" t="s">
        <v>23</v>
      </c>
      <c r="F62" t="s">
        <v>31</v>
      </c>
      <c r="G62">
        <v>135.457</v>
      </c>
      <c r="H62">
        <v>0.918404236459591</v>
      </c>
      <c r="I62">
        <v>412033894.04114</v>
      </c>
      <c r="J62">
        <v>316176982.024014</v>
      </c>
      <c r="K62">
        <v>0</v>
      </c>
      <c r="L62">
        <v>0</v>
      </c>
      <c r="M62">
        <f>_xlfn.IFNA(VLOOKUP(C62,Savings_solar!$A$1:$O$219,15,FALSE),0)</f>
        <v>3.69119883182774</v>
      </c>
      <c r="N62">
        <f>_xlfn.IFNA(VLOOKUP(C62,Savings_wind!$A$1:$O$157,15,FALSE),0)</f>
        <v>0.140620854289578</v>
      </c>
      <c r="O62">
        <f t="shared" si="1"/>
        <v>3.83181968611732</v>
      </c>
      <c r="P62">
        <f>_xlfn.IFNA(VLOOKUP(C62,Savings_solar!$P$1:$AD$219,15,FALSE),0)</f>
        <v>4.20200416349668</v>
      </c>
      <c r="Q62">
        <f>_xlfn.IFNA(VLOOKUP(C62,Savings_wind!$P$1:$AD$157,15,FALSE),0)</f>
        <v>0.496385835712196</v>
      </c>
      <c r="R62">
        <f t="shared" si="0"/>
        <v>4.69838999920888</v>
      </c>
      <c r="S62">
        <f>_xlfn.IFNA(VLOOKUP(C62,Capacity_solar!$A$2:$O$220,15,FALSE)-VLOOKUP(C62,Capacity_solar!$A$2:$O$220,2,FALSE),0)</f>
        <v>0.004413</v>
      </c>
      <c r="T62">
        <f>_xlfn.IFNA(VLOOKUP(C62,Capacity_wind!$A$2:$O$158,15,FALSE)-VLOOKUP(C62,Capacity_wind!$A$2:$O$158,2,FALSE),0)</f>
        <v>0.000825</v>
      </c>
      <c r="U62">
        <f>VLOOKUP(B62,[1]Data!$B$5:$BO$270,66,FALSE)</f>
        <v>430000000</v>
      </c>
    </row>
    <row r="63" spans="1:21">
      <c r="A63">
        <v>61</v>
      </c>
      <c r="B63" t="s">
        <v>170</v>
      </c>
      <c r="C63" t="s">
        <v>171</v>
      </c>
      <c r="D63" t="s">
        <v>16</v>
      </c>
      <c r="E63" t="s">
        <v>23</v>
      </c>
      <c r="F63" t="s">
        <v>30</v>
      </c>
      <c r="G63">
        <v>3757.053</v>
      </c>
      <c r="H63">
        <v>0.918404236459591</v>
      </c>
      <c r="I63">
        <v>35529000505.4917</v>
      </c>
      <c r="J63">
        <v>15398037653.6153</v>
      </c>
      <c r="K63">
        <v>211934.774511386</v>
      </c>
      <c r="L63">
        <v>212178.009116905</v>
      </c>
      <c r="M63">
        <f>_xlfn.IFNA(VLOOKUP(C63,Savings_solar!$A$1:$O$219,15,FALSE),0)</f>
        <v>0</v>
      </c>
      <c r="N63">
        <f>_xlfn.IFNA(VLOOKUP(C63,Savings_wind!$A$1:$O$157,15,FALSE),0)</f>
        <v>0</v>
      </c>
      <c r="O63">
        <f t="shared" si="1"/>
        <v>0</v>
      </c>
      <c r="P63">
        <f>_xlfn.IFNA(VLOOKUP(C63,Savings_solar!$P$1:$AD$219,15,FALSE),0)</f>
        <v>0</v>
      </c>
      <c r="Q63">
        <f>_xlfn.IFNA(VLOOKUP(C63,Savings_wind!$P$1:$AD$157,15,FALSE),0)</f>
        <v>0</v>
      </c>
      <c r="R63">
        <f t="shared" si="0"/>
        <v>0</v>
      </c>
      <c r="S63">
        <f>_xlfn.IFNA(VLOOKUP(C63,Capacity_solar!$A$2:$O$220,15,FALSE)-VLOOKUP(C63,Capacity_solar!$A$2:$O$220,2,FALSE),0)</f>
        <v>-0.00086</v>
      </c>
      <c r="T63">
        <f>_xlfn.IFNA(VLOOKUP(C63,Capacity_wind!$A$2:$O$158,15,FALSE)-VLOOKUP(C63,Capacity_wind!$A$2:$O$158,2,FALSE),0)</f>
        <v>0</v>
      </c>
      <c r="U63">
        <f>VLOOKUP(B63,[1]Data!$B$5:$BO$270,66,FALSE)</f>
        <v>21071739227.9422</v>
      </c>
    </row>
    <row r="64" spans="1:21">
      <c r="A64">
        <v>62</v>
      </c>
      <c r="B64" t="s">
        <v>172</v>
      </c>
      <c r="C64" t="s">
        <v>173</v>
      </c>
      <c r="D64" t="s">
        <v>15</v>
      </c>
      <c r="E64" t="s">
        <v>21</v>
      </c>
      <c r="F64" t="s">
        <v>29</v>
      </c>
      <c r="G64">
        <v>72217.744</v>
      </c>
      <c r="H64">
        <v>0.963145247118992</v>
      </c>
      <c r="I64">
        <v>3432436272956.65</v>
      </c>
      <c r="J64">
        <v>3049286650874.42</v>
      </c>
      <c r="K64">
        <v>2834696.13289343</v>
      </c>
      <c r="L64">
        <v>2577510.11582656</v>
      </c>
      <c r="M64">
        <f>_xlfn.IFNA(VLOOKUP(C64,Savings_solar!$A$1:$O$219,15,FALSE),0)</f>
        <v>6372.04587198516</v>
      </c>
      <c r="N64">
        <f>_xlfn.IFNA(VLOOKUP(C64,Savings_wind!$A$1:$O$157,15,FALSE),0)</f>
        <v>2054.55396195348</v>
      </c>
      <c r="O64">
        <f t="shared" si="1"/>
        <v>8426.59983393864</v>
      </c>
      <c r="P64">
        <f>_xlfn.IFNA(VLOOKUP(C64,Savings_solar!$P$1:$AD$219,15,FALSE),0)</f>
        <v>35382.5128889459</v>
      </c>
      <c r="Q64">
        <f>_xlfn.IFNA(VLOOKUP(C64,Savings_wind!$P$1:$AD$157,15,FALSE),0)</f>
        <v>21883.3249339413</v>
      </c>
      <c r="R64">
        <f t="shared" si="0"/>
        <v>57265.8378228872</v>
      </c>
      <c r="S64">
        <f>_xlfn.IFNA(VLOOKUP(C64,Capacity_solar!$A$2:$O$220,15,FALSE)-VLOOKUP(C64,Capacity_solar!$A$2:$O$220,2,FALSE),0)</f>
        <v>16.180262994</v>
      </c>
      <c r="T64">
        <f>_xlfn.IFNA(VLOOKUP(C64,Capacity_wind!$A$2:$O$158,15,FALSE)-VLOOKUP(C64,Capacity_wind!$A$2:$O$158,2,FALSE),0)</f>
        <v>9.9968725</v>
      </c>
      <c r="U64">
        <f>VLOOKUP(B64,[1]Data!$B$5:$BO$270,66,FALSE)</f>
        <v>3088839763445.02</v>
      </c>
    </row>
    <row r="65" spans="1:21">
      <c r="A65">
        <v>63</v>
      </c>
      <c r="B65" t="s">
        <v>174</v>
      </c>
      <c r="C65" t="s">
        <v>175</v>
      </c>
      <c r="D65" t="s">
        <v>16</v>
      </c>
      <c r="E65" t="s">
        <v>21</v>
      </c>
      <c r="F65" t="s">
        <v>30</v>
      </c>
      <c r="G65">
        <v>3384.66</v>
      </c>
      <c r="H65">
        <v>0.918404236459591</v>
      </c>
      <c r="I65">
        <v>63096682194.0307</v>
      </c>
      <c r="J65">
        <v>18290210785.518</v>
      </c>
      <c r="K65">
        <v>870.296968533226</v>
      </c>
      <c r="L65">
        <v>870.296968533226</v>
      </c>
      <c r="M65">
        <f>_xlfn.IFNA(VLOOKUP(C65,Savings_solar!$A$1:$O$219,15,FALSE),0)</f>
        <v>53.319417203749</v>
      </c>
      <c r="N65">
        <f>_xlfn.IFNA(VLOOKUP(C65,Savings_wind!$A$1:$O$157,15,FALSE),0)</f>
        <v>5.12796455542915</v>
      </c>
      <c r="O65">
        <f t="shared" si="1"/>
        <v>58.4473817591781</v>
      </c>
      <c r="P65">
        <f>_xlfn.IFNA(VLOOKUP(C65,Savings_solar!$P$1:$AD$219,15,FALSE),0)</f>
        <v>24.4310284829045</v>
      </c>
      <c r="Q65">
        <f>_xlfn.IFNA(VLOOKUP(C65,Savings_wind!$P$1:$AD$157,15,FALSE),0)</f>
        <v>17.0848307211536</v>
      </c>
      <c r="R65">
        <f t="shared" si="0"/>
        <v>41.5158592040581</v>
      </c>
      <c r="S65">
        <f>_xlfn.IFNA(VLOOKUP(C65,Capacity_solar!$A$2:$O$220,15,FALSE)-VLOOKUP(C65,Capacity_solar!$A$2:$O$220,2,FALSE),0)</f>
        <v>0.064076</v>
      </c>
      <c r="T65">
        <f>_xlfn.IFNA(VLOOKUP(C65,Capacity_wind!$A$2:$O$158,15,FALSE)-VLOOKUP(C65,Capacity_wind!$A$2:$O$158,2,FALSE),0)</f>
        <v>0.021053</v>
      </c>
      <c r="U65">
        <f>VLOOKUP(B65,[1]Data!$B$5:$BO$270,66,FALSE)</f>
        <v>24984568959.605</v>
      </c>
    </row>
    <row r="66" spans="1:21">
      <c r="A66">
        <v>64</v>
      </c>
      <c r="B66" t="s">
        <v>176</v>
      </c>
      <c r="C66" t="s">
        <v>177</v>
      </c>
      <c r="D66" t="s">
        <v>16</v>
      </c>
      <c r="E66" t="s">
        <v>23</v>
      </c>
      <c r="F66" t="s">
        <v>31</v>
      </c>
      <c r="G66">
        <v>52231.785</v>
      </c>
      <c r="H66">
        <v>0.918404236459591</v>
      </c>
      <c r="I66">
        <v>196050132518.675</v>
      </c>
      <c r="J66">
        <v>66149905092.1402</v>
      </c>
      <c r="K66">
        <v>20320.8410303959</v>
      </c>
      <c r="L66">
        <v>20320.8410303959</v>
      </c>
      <c r="M66">
        <f>_xlfn.IFNA(VLOOKUP(C66,Savings_solar!$A$1:$O$219,15,FALSE),0)</f>
        <v>176.15727283125</v>
      </c>
      <c r="N66">
        <f>_xlfn.IFNA(VLOOKUP(C66,Savings_wind!$A$1:$O$157,15,FALSE),0)</f>
        <v>0.00212250719670727</v>
      </c>
      <c r="O66">
        <f t="shared" ref="O66:O129" si="2">SUM(M66:N66)</f>
        <v>176.159395338447</v>
      </c>
      <c r="P66">
        <f>_xlfn.IFNA(VLOOKUP(C66,Savings_solar!$P$1:$AD$219,15,FALSE),0)</f>
        <v>161.754084474446</v>
      </c>
      <c r="Q66">
        <f>_xlfn.IFNA(VLOOKUP(C66,Savings_wind!$P$1:$AD$157,15,FALSE),0)</f>
        <v>0.00965310461929103</v>
      </c>
      <c r="R66">
        <f t="shared" ref="R66:R129" si="3">SUM(P66:Q66)</f>
        <v>161.763737579065</v>
      </c>
      <c r="S66">
        <f>_xlfn.IFNA(VLOOKUP(C66,Capacity_solar!$A$2:$O$220,15,FALSE)-VLOOKUP(C66,Capacity_solar!$A$2:$O$220,2,FALSE),0)</f>
        <v>0.187982</v>
      </c>
      <c r="T66">
        <f>_xlfn.IFNA(VLOOKUP(C66,Capacity_wind!$A$2:$O$158,15,FALSE)-VLOOKUP(C66,Capacity_wind!$A$2:$O$158,2,FALSE),0)</f>
        <v>2e-5</v>
      </c>
      <c r="U66">
        <f>VLOOKUP(B66,[1]Data!$B$5:$BO$270,66,FALSE)</f>
        <v>74263364041.8742</v>
      </c>
    </row>
    <row r="67" spans="1:21">
      <c r="A67">
        <v>65</v>
      </c>
      <c r="B67" t="s">
        <v>178</v>
      </c>
      <c r="C67" t="s">
        <v>179</v>
      </c>
      <c r="D67" t="s">
        <v>17</v>
      </c>
      <c r="E67" t="s">
        <v>24</v>
      </c>
      <c r="F67" t="s">
        <v>31</v>
      </c>
      <c r="G67">
        <v>23711.7</v>
      </c>
      <c r="H67">
        <v>0.878317845661988</v>
      </c>
      <c r="I67">
        <v>39251579673.6738</v>
      </c>
      <c r="J67">
        <v>13163554464.6514</v>
      </c>
      <c r="K67">
        <v>0</v>
      </c>
      <c r="L67">
        <v>0</v>
      </c>
      <c r="M67">
        <f>_xlfn.IFNA(VLOOKUP(C67,Savings_solar!$A$1:$O$219,15,FALSE),0)</f>
        <v>4.74166066911736</v>
      </c>
      <c r="N67">
        <f>_xlfn.IFNA(VLOOKUP(C67,Savings_wind!$A$1:$O$157,15,FALSE),0)</f>
        <v>0</v>
      </c>
      <c r="O67">
        <f t="shared" si="2"/>
        <v>4.74166066911736</v>
      </c>
      <c r="P67">
        <f>_xlfn.IFNA(VLOOKUP(C67,Savings_solar!$P$1:$AD$219,15,FALSE),0)</f>
        <v>2.48262235679423</v>
      </c>
      <c r="Q67">
        <f>_xlfn.IFNA(VLOOKUP(C67,Savings_wind!$P$1:$AD$157,15,FALSE),0)</f>
        <v>0</v>
      </c>
      <c r="R67">
        <f t="shared" si="3"/>
        <v>2.48262235679423</v>
      </c>
      <c r="S67">
        <f>_xlfn.IFNA(VLOOKUP(C67,Capacity_solar!$A$2:$O$220,15,FALSE)-VLOOKUP(C67,Capacity_solar!$A$2:$O$220,2,FALSE),0)</f>
        <v>0.016276</v>
      </c>
      <c r="T67">
        <f>_xlfn.IFNA(VLOOKUP(C67,Capacity_wind!$A$2:$O$158,15,FALSE)-VLOOKUP(C67,Capacity_wind!$A$2:$O$158,2,FALSE),0)</f>
        <v>0</v>
      </c>
      <c r="U67">
        <f>VLOOKUP(B67,[1]Data!$B$5:$BO$270,66,FALSE)</f>
        <v>20999229260.4995</v>
      </c>
    </row>
    <row r="68" spans="1:21">
      <c r="A68">
        <v>66</v>
      </c>
      <c r="B68" t="s">
        <v>180</v>
      </c>
      <c r="C68" t="s">
        <v>181</v>
      </c>
      <c r="D68" t="s">
        <v>17</v>
      </c>
      <c r="E68" t="s">
        <v>24</v>
      </c>
      <c r="F68" t="s">
        <v>32</v>
      </c>
      <c r="G68">
        <v>4673.743</v>
      </c>
      <c r="H68">
        <v>0.878317845661988</v>
      </c>
      <c r="I68">
        <v>6022454960.04951</v>
      </c>
      <c r="J68">
        <v>1759428016.77239</v>
      </c>
      <c r="K68">
        <v>0</v>
      </c>
      <c r="L68">
        <v>0</v>
      </c>
      <c r="M68">
        <f>_xlfn.IFNA(VLOOKUP(C68,Savings_solar!$A$1:$O$219,15,FALSE),0)</f>
        <v>1.77466219506877</v>
      </c>
      <c r="N68">
        <f>_xlfn.IFNA(VLOOKUP(C68,Savings_wind!$A$1:$O$157,15,FALSE),0)</f>
        <v>0.0483372481784008</v>
      </c>
      <c r="O68">
        <f t="shared" si="2"/>
        <v>1.82299944324717</v>
      </c>
      <c r="P68">
        <f>_xlfn.IFNA(VLOOKUP(C68,Savings_solar!$P$1:$AD$219,15,FALSE),0)</f>
        <v>1.52400125798797</v>
      </c>
      <c r="Q68">
        <f>_xlfn.IFNA(VLOOKUP(C68,Savings_wind!$P$1:$AD$157,15,FALSE),0)</f>
        <v>0.2929101641166</v>
      </c>
      <c r="R68">
        <f t="shared" si="3"/>
        <v>1.81691142210457</v>
      </c>
      <c r="S68">
        <f>_xlfn.IFNA(VLOOKUP(C68,Capacity_solar!$A$2:$O$220,15,FALSE)-VLOOKUP(C68,Capacity_solar!$A$2:$O$220,2,FALSE),0)</f>
        <v>-4.69999999999999e-5</v>
      </c>
      <c r="T68">
        <f>_xlfn.IFNA(VLOOKUP(C68,Capacity_wind!$A$2:$O$158,15,FALSE)-VLOOKUP(C68,Capacity_wind!$A$2:$O$158,2,FALSE),0)</f>
        <v>0.001064</v>
      </c>
      <c r="U68">
        <f>VLOOKUP(B68,[1]Data!$B$5:$BO$270,66,FALSE)</f>
        <v>2175099789.97829</v>
      </c>
    </row>
    <row r="69" spans="1:21">
      <c r="A69">
        <v>67</v>
      </c>
      <c r="B69" t="s">
        <v>182</v>
      </c>
      <c r="C69" t="s">
        <v>183</v>
      </c>
      <c r="D69" t="s">
        <v>17</v>
      </c>
      <c r="E69" t="s">
        <v>24</v>
      </c>
      <c r="F69" t="s">
        <v>32</v>
      </c>
      <c r="G69">
        <v>3445.289</v>
      </c>
      <c r="H69">
        <v>0.878317845661988</v>
      </c>
      <c r="I69">
        <v>4146064483.44827</v>
      </c>
      <c r="J69">
        <v>1265072726.92494</v>
      </c>
      <c r="K69">
        <v>0</v>
      </c>
      <c r="L69">
        <v>0</v>
      </c>
      <c r="M69">
        <f>_xlfn.IFNA(VLOOKUP(C69,Savings_solar!$A$1:$O$219,15,FALSE),0)</f>
        <v>1.97969002278354</v>
      </c>
      <c r="N69">
        <f>_xlfn.IFNA(VLOOKUP(C69,Savings_wind!$A$1:$O$157,15,FALSE),0)</f>
        <v>0</v>
      </c>
      <c r="O69">
        <f t="shared" si="2"/>
        <v>1.97969002278354</v>
      </c>
      <c r="P69">
        <f>_xlfn.IFNA(VLOOKUP(C69,Savings_solar!$P$1:$AD$219,15,FALSE),0)</f>
        <v>2.09343132135849</v>
      </c>
      <c r="Q69">
        <f>_xlfn.IFNA(VLOOKUP(C69,Savings_wind!$P$1:$AD$157,15,FALSE),0)</f>
        <v>0</v>
      </c>
      <c r="R69">
        <f t="shared" si="3"/>
        <v>2.09343132135849</v>
      </c>
      <c r="S69">
        <f>_xlfn.IFNA(VLOOKUP(C69,Capacity_solar!$A$2:$O$220,15,FALSE)-VLOOKUP(C69,Capacity_solar!$A$2:$O$220,2,FALSE),0)</f>
        <v>0.00198</v>
      </c>
      <c r="T69">
        <f>_xlfn.IFNA(VLOOKUP(C69,Capacity_wind!$A$2:$O$158,15,FALSE)-VLOOKUP(C69,Capacity_wind!$A$2:$O$158,2,FALSE),0)</f>
        <v>0</v>
      </c>
      <c r="U69">
        <f>VLOOKUP(B69,[1]Data!$B$5:$BO$270,66,FALSE)</f>
        <v>1714166526.44573</v>
      </c>
    </row>
    <row r="70" spans="1:21">
      <c r="A70">
        <v>68</v>
      </c>
      <c r="B70" t="s">
        <v>184</v>
      </c>
      <c r="C70" t="s">
        <v>185</v>
      </c>
      <c r="D70" t="s">
        <v>16</v>
      </c>
      <c r="E70" t="s">
        <v>23</v>
      </c>
      <c r="F70" t="s">
        <v>30</v>
      </c>
      <c r="G70">
        <v>2790.533</v>
      </c>
      <c r="H70">
        <v>0.918404236459591</v>
      </c>
      <c r="I70">
        <v>26282447438.7075</v>
      </c>
      <c r="J70">
        <v>9534008416.9666</v>
      </c>
      <c r="K70">
        <v>146776.368132507</v>
      </c>
      <c r="L70">
        <v>146776.368132507</v>
      </c>
      <c r="M70">
        <f>_xlfn.IFNA(VLOOKUP(C70,Savings_solar!$A$1:$O$219,15,FALSE),0)</f>
        <v>0.0400191952480499</v>
      </c>
      <c r="N70">
        <f>_xlfn.IFNA(VLOOKUP(C70,Savings_wind!$A$1:$O$157,15,FALSE),0)</f>
        <v>0</v>
      </c>
      <c r="O70">
        <f t="shared" si="2"/>
        <v>0.0400191952480499</v>
      </c>
      <c r="P70">
        <f>_xlfn.IFNA(VLOOKUP(C70,Savings_solar!$P$1:$AD$219,15,FALSE),0)</f>
        <v>0.467688478652158</v>
      </c>
      <c r="Q70">
        <f>_xlfn.IFNA(VLOOKUP(C70,Savings_wind!$P$1:$AD$157,15,FALSE),0)</f>
        <v>0</v>
      </c>
      <c r="R70">
        <f t="shared" si="3"/>
        <v>0.467688478652158</v>
      </c>
      <c r="S70">
        <f>_xlfn.IFNA(VLOOKUP(C70,Capacity_solar!$A$2:$O$220,15,FALSE)-VLOOKUP(C70,Capacity_solar!$A$2:$O$220,2,FALSE),0)</f>
        <v>6e-6</v>
      </c>
      <c r="T70">
        <f>_xlfn.IFNA(VLOOKUP(C70,Capacity_wind!$A$2:$O$158,15,FALSE)-VLOOKUP(C70,Capacity_wind!$A$2:$O$158,2,FALSE),0)</f>
        <v>0</v>
      </c>
      <c r="U70">
        <f>VLOOKUP(B70,[1]Data!$B$5:$BO$270,66,FALSE)</f>
        <v>13486788878.9757</v>
      </c>
    </row>
    <row r="71" spans="1:21">
      <c r="A71">
        <v>69</v>
      </c>
      <c r="B71" t="s">
        <v>186</v>
      </c>
      <c r="C71" t="s">
        <v>187</v>
      </c>
      <c r="D71" t="s">
        <v>15</v>
      </c>
      <c r="E71" t="s">
        <v>21</v>
      </c>
      <c r="F71" t="s">
        <v>29</v>
      </c>
      <c r="G71">
        <v>9144.951</v>
      </c>
      <c r="H71">
        <v>0.957973694042362</v>
      </c>
      <c r="I71">
        <v>335048280778.401</v>
      </c>
      <c r="J71">
        <v>201202601384.494</v>
      </c>
      <c r="K71">
        <v>32217.8162061312</v>
      </c>
      <c r="L71">
        <v>32217.8162061312</v>
      </c>
      <c r="M71">
        <f>_xlfn.IFNA(VLOOKUP(C71,Savings_solar!$A$1:$O$219,15,FALSE),0)</f>
        <v>10728.5473988054</v>
      </c>
      <c r="N71">
        <f>_xlfn.IFNA(VLOOKUP(C71,Savings_wind!$A$1:$O$157,15,FALSE),0)</f>
        <v>620.79547621554</v>
      </c>
      <c r="O71">
        <f t="shared" si="2"/>
        <v>11349.3428750209</v>
      </c>
      <c r="P71">
        <f>_xlfn.IFNA(VLOOKUP(C71,Savings_solar!$P$1:$AD$219,15,FALSE),0)</f>
        <v>7716.81516884943</v>
      </c>
      <c r="Q71">
        <f>_xlfn.IFNA(VLOOKUP(C71,Savings_wind!$P$1:$AD$157,15,FALSE),0)</f>
        <v>2022.20076123142</v>
      </c>
      <c r="R71">
        <f t="shared" si="3"/>
        <v>9739.01593008085</v>
      </c>
      <c r="S71">
        <f>_xlfn.IFNA(VLOOKUP(C71,Capacity_solar!$A$2:$O$220,15,FALSE)-VLOOKUP(C71,Capacity_solar!$A$2:$O$220,2,FALSE),0)</f>
        <v>6.486703</v>
      </c>
      <c r="T71">
        <f>_xlfn.IFNA(VLOOKUP(C71,Capacity_wind!$A$2:$O$158,15,FALSE)-VLOOKUP(C71,Capacity_wind!$A$2:$O$158,2,FALSE),0)</f>
        <v>3.9337029</v>
      </c>
      <c r="U71">
        <f>VLOOKUP(B71,[1]Data!$B$5:$BO$270,66,FALSE)</f>
        <v>217581324512.059</v>
      </c>
    </row>
    <row r="72" spans="1:21">
      <c r="A72">
        <v>70</v>
      </c>
      <c r="B72" t="s">
        <v>188</v>
      </c>
      <c r="C72" t="s">
        <v>189</v>
      </c>
      <c r="D72" t="s">
        <v>16</v>
      </c>
      <c r="E72" t="s">
        <v>22</v>
      </c>
      <c r="F72" t="s">
        <v>30</v>
      </c>
      <c r="G72">
        <v>136.253</v>
      </c>
      <c r="H72">
        <v>0.918404236459591</v>
      </c>
      <c r="I72">
        <v>1873866431.76793</v>
      </c>
      <c r="J72">
        <v>1024705223.28044</v>
      </c>
      <c r="K72">
        <v>0</v>
      </c>
      <c r="L72">
        <v>0</v>
      </c>
      <c r="M72">
        <f>_xlfn.IFNA(VLOOKUP(C72,Savings_solar!$A$1:$O$219,15,FALSE),0)</f>
        <v>5.48929688201305</v>
      </c>
      <c r="N72">
        <f>_xlfn.IFNA(VLOOKUP(C72,Savings_wind!$A$1:$O$157,15,FALSE),0)</f>
        <v>0</v>
      </c>
      <c r="O72">
        <f t="shared" si="2"/>
        <v>5.48929688201305</v>
      </c>
      <c r="P72">
        <f>_xlfn.IFNA(VLOOKUP(C72,Savings_solar!$P$1:$AD$219,15,FALSE),0)</f>
        <v>5.96549249714917</v>
      </c>
      <c r="Q72">
        <f>_xlfn.IFNA(VLOOKUP(C72,Savings_wind!$P$1:$AD$157,15,FALSE),0)</f>
        <v>0</v>
      </c>
      <c r="R72">
        <f t="shared" si="3"/>
        <v>5.96549249714917</v>
      </c>
      <c r="S72">
        <f>_xlfn.IFNA(VLOOKUP(C72,Capacity_solar!$A$2:$O$220,15,FALSE)-VLOOKUP(C72,Capacity_solar!$A$2:$O$220,2,FALSE),0)</f>
        <v>0.003601</v>
      </c>
      <c r="T72">
        <f>_xlfn.IFNA(VLOOKUP(C72,Capacity_wind!$A$2:$O$158,15,FALSE)-VLOOKUP(C72,Capacity_wind!$A$2:$O$158,2,FALSE),0)</f>
        <v>0</v>
      </c>
      <c r="U72">
        <f>VLOOKUP(B72,[1]Data!$B$5:$BO$270,66,FALSE)</f>
        <v>1224577777.77778</v>
      </c>
    </row>
    <row r="73" spans="1:21">
      <c r="A73">
        <v>71</v>
      </c>
      <c r="B73" t="s">
        <v>190</v>
      </c>
      <c r="C73" t="s">
        <v>191</v>
      </c>
      <c r="D73" t="s">
        <v>16</v>
      </c>
      <c r="E73" t="s">
        <v>23</v>
      </c>
      <c r="F73" t="s">
        <v>30</v>
      </c>
      <c r="G73">
        <v>24600.727</v>
      </c>
      <c r="H73">
        <v>0.918404236459591</v>
      </c>
      <c r="I73">
        <v>167792339917.516</v>
      </c>
      <c r="J73">
        <v>75085039041.421</v>
      </c>
      <c r="K73">
        <v>8535.63240672448</v>
      </c>
      <c r="L73">
        <v>8535.63240672448</v>
      </c>
      <c r="M73">
        <f>_xlfn.IFNA(VLOOKUP(C73,Savings_solar!$A$1:$O$219,15,FALSE),0)</f>
        <v>131.390194280343</v>
      </c>
      <c r="N73">
        <f>_xlfn.IFNA(VLOOKUP(C73,Savings_wind!$A$1:$O$157,15,FALSE),0)</f>
        <v>13.4240764070559</v>
      </c>
      <c r="O73">
        <f t="shared" si="2"/>
        <v>144.814270687399</v>
      </c>
      <c r="P73">
        <f>_xlfn.IFNA(VLOOKUP(C73,Savings_solar!$P$1:$AD$219,15,FALSE),0)</f>
        <v>198.584877465622</v>
      </c>
      <c r="Q73">
        <f>_xlfn.IFNA(VLOOKUP(C73,Savings_wind!$P$1:$AD$157,15,FALSE),0)</f>
        <v>55.5864517742004</v>
      </c>
      <c r="R73">
        <f t="shared" si="3"/>
        <v>254.171329239822</v>
      </c>
      <c r="S73">
        <f>_xlfn.IFNA(VLOOKUP(C73,Capacity_solar!$A$2:$O$220,15,FALSE)-VLOOKUP(C73,Capacity_solar!$A$2:$O$220,2,FALSE),0)</f>
        <v>0.101294</v>
      </c>
      <c r="T73">
        <f>_xlfn.IFNA(VLOOKUP(C73,Capacity_wind!$A$2:$O$158,15,FALSE)-VLOOKUP(C73,Capacity_wind!$A$2:$O$158,2,FALSE),0)</f>
        <v>0.1074</v>
      </c>
      <c r="U73">
        <f>VLOOKUP(B73,[1]Data!$B$5:$BO$270,66,FALSE)</f>
        <v>95003330315.8754</v>
      </c>
    </row>
    <row r="74" spans="1:21">
      <c r="A74">
        <v>72</v>
      </c>
      <c r="B74" t="s">
        <v>192</v>
      </c>
      <c r="C74" t="s">
        <v>193</v>
      </c>
      <c r="D74" t="s">
        <v>16</v>
      </c>
      <c r="E74" t="s">
        <v>22</v>
      </c>
      <c r="F74" t="s">
        <v>29</v>
      </c>
      <c r="G74">
        <v>878.746</v>
      </c>
      <c r="H74">
        <v>0.918404236459591</v>
      </c>
      <c r="I74">
        <v>19379525610.189</v>
      </c>
      <c r="J74">
        <v>8735455982.28699</v>
      </c>
      <c r="K74">
        <v>0</v>
      </c>
      <c r="L74">
        <v>0</v>
      </c>
      <c r="M74">
        <f>_xlfn.IFNA(VLOOKUP(C74,Savings_solar!$A$1:$O$219,15,FALSE),0)</f>
        <v>13.6528200229324</v>
      </c>
      <c r="N74">
        <f>_xlfn.IFNA(VLOOKUP(C74,Savings_wind!$A$1:$O$157,15,FALSE),0)</f>
        <v>0.00627614886447578</v>
      </c>
      <c r="O74">
        <f t="shared" si="2"/>
        <v>13.6590961717969</v>
      </c>
      <c r="P74">
        <f>_xlfn.IFNA(VLOOKUP(C74,Savings_solar!$P$1:$AD$219,15,FALSE),0)</f>
        <v>13.7739121539436</v>
      </c>
      <c r="Q74">
        <f>_xlfn.IFNA(VLOOKUP(C74,Savings_wind!$P$1:$AD$157,15,FALSE),0)</f>
        <v>0.0295004806404123</v>
      </c>
      <c r="R74">
        <f t="shared" si="3"/>
        <v>13.803412634584</v>
      </c>
      <c r="S74">
        <f>_xlfn.IFNA(VLOOKUP(C74,Capacity_solar!$A$2:$O$220,15,FALSE)-VLOOKUP(C74,Capacity_solar!$A$2:$O$220,2,FALSE),0)</f>
        <v>0.017093</v>
      </c>
      <c r="T74">
        <f>_xlfn.IFNA(VLOOKUP(C74,Capacity_wind!$A$2:$O$158,15,FALSE)-VLOOKUP(C74,Capacity_wind!$A$2:$O$158,2,FALSE),0)</f>
        <v>3e-5</v>
      </c>
      <c r="U74">
        <f>VLOOKUP(B74,[1]Data!$B$5:$BO$270,66,FALSE)</f>
        <v>14718388489.2086</v>
      </c>
    </row>
    <row r="75" spans="1:21">
      <c r="A75">
        <v>73</v>
      </c>
      <c r="B75" t="s">
        <v>194</v>
      </c>
      <c r="C75" t="s">
        <v>195</v>
      </c>
      <c r="D75" t="s">
        <v>16</v>
      </c>
      <c r="E75" t="s">
        <v>23</v>
      </c>
      <c r="F75" t="s">
        <v>31</v>
      </c>
      <c r="G75">
        <v>14258.514</v>
      </c>
      <c r="H75">
        <v>0.918404236459591</v>
      </c>
      <c r="I75">
        <v>62919565687.4281</v>
      </c>
      <c r="J75">
        <v>24956121590.0023</v>
      </c>
      <c r="K75">
        <v>0</v>
      </c>
      <c r="L75">
        <v>0</v>
      </c>
      <c r="M75">
        <f>_xlfn.IFNA(VLOOKUP(C75,Savings_solar!$A$1:$O$219,15,FALSE),0)</f>
        <v>690.394866608423</v>
      </c>
      <c r="N75">
        <f>_xlfn.IFNA(VLOOKUP(C75,Savings_wind!$A$1:$O$157,15,FALSE),0)</f>
        <v>17.2258510337334</v>
      </c>
      <c r="O75">
        <f t="shared" si="2"/>
        <v>707.620717642156</v>
      </c>
      <c r="P75">
        <f>_xlfn.IFNA(VLOOKUP(C75,Savings_solar!$P$1:$AD$219,15,FALSE),0)</f>
        <v>996.524354547597</v>
      </c>
      <c r="Q75">
        <f>_xlfn.IFNA(VLOOKUP(C75,Savings_wind!$P$1:$AD$157,15,FALSE),0)</f>
        <v>78.4629797833444</v>
      </c>
      <c r="R75">
        <f t="shared" si="3"/>
        <v>1074.98733433094</v>
      </c>
      <c r="S75">
        <f>_xlfn.IFNA(VLOOKUP(C75,Capacity_solar!$A$2:$O$220,15,FALSE)-VLOOKUP(C75,Capacity_solar!$A$2:$O$220,2,FALSE),0)</f>
        <v>0.525084</v>
      </c>
      <c r="T75">
        <f>_xlfn.IFNA(VLOOKUP(C75,Capacity_wind!$A$2:$O$158,15,FALSE)-VLOOKUP(C75,Capacity_wind!$A$2:$O$158,2,FALSE),0)</f>
        <v>0.2389</v>
      </c>
      <c r="U75">
        <f>VLOOKUP(B75,[1]Data!$B$5:$BO$270,66,FALSE)</f>
        <v>31426041806.7985</v>
      </c>
    </row>
    <row r="76" spans="1:21">
      <c r="A76">
        <v>74</v>
      </c>
      <c r="B76" t="s">
        <v>196</v>
      </c>
      <c r="C76" t="s">
        <v>197</v>
      </c>
      <c r="D76" t="s">
        <v>15</v>
      </c>
      <c r="E76" t="s">
        <v>21</v>
      </c>
      <c r="F76" t="s">
        <v>29</v>
      </c>
      <c r="G76">
        <v>3333.425</v>
      </c>
      <c r="H76">
        <v>0.961732657555853</v>
      </c>
      <c r="I76">
        <v>134652041021.903</v>
      </c>
      <c r="J76">
        <v>59133845410.8868</v>
      </c>
      <c r="K76">
        <v>19497.9947181216</v>
      </c>
      <c r="L76">
        <v>19497.9947181216</v>
      </c>
      <c r="M76">
        <f>_xlfn.IFNA(VLOOKUP(C76,Savings_solar!$A$1:$O$219,15,FALSE),0)</f>
        <v>422.988150414202</v>
      </c>
      <c r="N76">
        <f>_xlfn.IFNA(VLOOKUP(C76,Savings_wind!$A$1:$O$157,15,FALSE),0)</f>
        <v>158.643997518516</v>
      </c>
      <c r="O76">
        <f t="shared" si="2"/>
        <v>581.632147932718</v>
      </c>
      <c r="P76">
        <f>_xlfn.IFNA(VLOOKUP(C76,Savings_solar!$P$1:$AD$219,15,FALSE),0)</f>
        <v>270.139413988118</v>
      </c>
      <c r="Q76">
        <f>_xlfn.IFNA(VLOOKUP(C76,Savings_wind!$P$1:$AD$157,15,FALSE),0)</f>
        <v>526.599326904114</v>
      </c>
      <c r="R76">
        <f t="shared" si="3"/>
        <v>796.738740892232</v>
      </c>
      <c r="S76">
        <f>_xlfn.IFNA(VLOOKUP(C76,Capacity_solar!$A$2:$O$220,15,FALSE)-VLOOKUP(C76,Capacity_solar!$A$2:$O$220,2,FALSE),0)</f>
        <v>0.4622</v>
      </c>
      <c r="T76">
        <f>_xlfn.IFNA(VLOOKUP(C76,Capacity_wind!$A$2:$O$158,15,FALSE)-VLOOKUP(C76,Capacity_wind!$A$2:$O$158,2,FALSE),0)</f>
        <v>1.0812</v>
      </c>
      <c r="U76">
        <f>VLOOKUP(B76,[1]Data!$B$5:$BO$270,66,FALSE)</f>
        <v>71997070660.4835</v>
      </c>
    </row>
    <row r="77" spans="1:21">
      <c r="A77">
        <v>75</v>
      </c>
      <c r="B77" t="s">
        <v>198</v>
      </c>
      <c r="C77" t="s">
        <v>199</v>
      </c>
      <c r="D77" t="s">
        <v>17</v>
      </c>
      <c r="E77" t="s">
        <v>23</v>
      </c>
      <c r="F77" t="s">
        <v>31</v>
      </c>
      <c r="G77">
        <v>15087.52</v>
      </c>
      <c r="H77">
        <v>0.878317845661988</v>
      </c>
      <c r="I77">
        <v>36095639132.6724</v>
      </c>
      <c r="J77">
        <v>14687836255.8884</v>
      </c>
      <c r="K77">
        <v>0</v>
      </c>
      <c r="L77">
        <v>0</v>
      </c>
      <c r="M77">
        <f>_xlfn.IFNA(VLOOKUP(C77,Savings_solar!$A$1:$O$219,15,FALSE),0)</f>
        <v>2.19870290707032</v>
      </c>
      <c r="N77">
        <f>_xlfn.IFNA(VLOOKUP(C77,Savings_wind!$A$1:$O$157,15,FALSE),0)</f>
        <v>0.0040907884884241</v>
      </c>
      <c r="O77">
        <f t="shared" si="2"/>
        <v>2.20279369555875</v>
      </c>
      <c r="P77">
        <f>_xlfn.IFNA(VLOOKUP(C77,Savings_solar!$P$1:$AD$219,15,FALSE),0)</f>
        <v>3.70773971014785</v>
      </c>
      <c r="Q77">
        <f>_xlfn.IFNA(VLOOKUP(C77,Savings_wind!$P$1:$AD$157,15,FALSE),0)</f>
        <v>0.0144403152207184</v>
      </c>
      <c r="R77">
        <f t="shared" si="3"/>
        <v>3.72218002536856</v>
      </c>
      <c r="S77">
        <f>_xlfn.IFNA(VLOOKUP(C77,Capacity_solar!$A$2:$O$220,15,FALSE)-VLOOKUP(C77,Capacity_solar!$A$2:$O$220,2,FALSE),0)</f>
        <v>0.00332</v>
      </c>
      <c r="T77">
        <f>_xlfn.IFNA(VLOOKUP(C77,Capacity_wind!$A$2:$O$158,15,FALSE)-VLOOKUP(C77,Capacity_wind!$A$2:$O$158,2,FALSE),0)</f>
        <v>2.4e-5</v>
      </c>
      <c r="U77">
        <f>VLOOKUP(B77,[1]Data!$B$5:$BO$270,66,FALSE)</f>
        <v>20253551920.5516</v>
      </c>
    </row>
    <row r="78" spans="1:21">
      <c r="A78">
        <v>76</v>
      </c>
      <c r="B78" t="s">
        <v>200</v>
      </c>
      <c r="C78" t="s">
        <v>201</v>
      </c>
      <c r="D78" t="s">
        <v>15</v>
      </c>
      <c r="E78" t="s">
        <v>21</v>
      </c>
      <c r="F78" t="s">
        <v>29</v>
      </c>
      <c r="G78">
        <v>8817.396</v>
      </c>
      <c r="H78">
        <v>0.920090168836546</v>
      </c>
      <c r="I78">
        <v>356984484063.972</v>
      </c>
      <c r="J78">
        <v>150685552164.535</v>
      </c>
      <c r="K78">
        <v>108948.924453893</v>
      </c>
      <c r="L78">
        <v>108948.924453893</v>
      </c>
      <c r="M78">
        <f>_xlfn.IFNA(VLOOKUP(C78,Savings_solar!$A$1:$O$219,15,FALSE),0)</f>
        <v>7075.74956743522</v>
      </c>
      <c r="N78">
        <f>_xlfn.IFNA(VLOOKUP(C78,Savings_wind!$A$1:$O$157,15,FALSE),0)</f>
        <v>-0.28104534637128</v>
      </c>
      <c r="O78">
        <f t="shared" si="2"/>
        <v>7075.46852208885</v>
      </c>
      <c r="P78">
        <f>_xlfn.IFNA(VLOOKUP(C78,Savings_solar!$P$1:$AD$219,15,FALSE),0)</f>
        <v>4221.41364788317</v>
      </c>
      <c r="Q78">
        <f>_xlfn.IFNA(VLOOKUP(C78,Savings_wind!$P$1:$AD$157,15,FALSE),0)</f>
        <v>1.77885508557678</v>
      </c>
      <c r="R78">
        <f t="shared" si="3"/>
        <v>4223.19250296875</v>
      </c>
      <c r="S78">
        <f>_xlfn.IFNA(VLOOKUP(C78,Capacity_solar!$A$2:$O$220,15,FALSE)-VLOOKUP(C78,Capacity_solar!$A$2:$O$220,2,FALSE),0)</f>
        <v>5.908</v>
      </c>
      <c r="T78">
        <f>_xlfn.IFNA(VLOOKUP(C78,Capacity_wind!$A$2:$O$158,15,FALSE)-VLOOKUP(C78,Capacity_wind!$A$2:$O$158,2,FALSE),0)</f>
        <v>0.031</v>
      </c>
      <c r="U78">
        <f>VLOOKUP(B78,[1]Data!$B$5:$BO$270,66,FALSE)</f>
        <v>177006128624.627</v>
      </c>
    </row>
    <row r="79" spans="1:21">
      <c r="A79">
        <v>77</v>
      </c>
      <c r="B79" t="s">
        <v>202</v>
      </c>
      <c r="C79" t="s">
        <v>203</v>
      </c>
      <c r="D79" t="s">
        <v>16</v>
      </c>
      <c r="E79" t="s">
        <v>22</v>
      </c>
      <c r="F79" t="s">
        <v>30</v>
      </c>
      <c r="G79">
        <v>317225.213</v>
      </c>
      <c r="H79">
        <v>0.935296208309171</v>
      </c>
      <c r="I79">
        <v>3566265111446.87</v>
      </c>
      <c r="J79">
        <v>1065594969739.24</v>
      </c>
      <c r="K79">
        <v>1960599.93272887</v>
      </c>
      <c r="L79">
        <v>1985181.51869927</v>
      </c>
      <c r="M79">
        <f>_xlfn.IFNA(VLOOKUP(C79,Savings_solar!$A$1:$O$219,15,FALSE),0)</f>
        <v>652.316153094684</v>
      </c>
      <c r="N79">
        <f>_xlfn.IFNA(VLOOKUP(C79,Savings_wind!$A$1:$O$157,15,FALSE),0)</f>
        <v>26.3673823414564</v>
      </c>
      <c r="O79">
        <f t="shared" si="2"/>
        <v>678.683535436141</v>
      </c>
      <c r="P79">
        <f>_xlfn.IFNA(VLOOKUP(C79,Savings_solar!$P$1:$AD$219,15,FALSE),0)</f>
        <v>390.284449726039</v>
      </c>
      <c r="Q79">
        <f>_xlfn.IFNA(VLOOKUP(C79,Savings_wind!$P$1:$AD$157,15,FALSE),0)</f>
        <v>92.6480605974455</v>
      </c>
      <c r="R79">
        <f t="shared" si="3"/>
        <v>482.932510323484</v>
      </c>
      <c r="S79">
        <f>_xlfn.IFNA(VLOOKUP(C79,Capacity_solar!$A$2:$O$220,15,FALSE)-VLOOKUP(C79,Capacity_solar!$A$2:$O$220,2,FALSE),0)</f>
        <v>0.615675999</v>
      </c>
      <c r="T79">
        <f>_xlfn.IFNA(VLOOKUP(C79,Capacity_wind!$A$2:$O$158,15,FALSE)-VLOOKUP(C79,Capacity_wind!$A$2:$O$158,2,FALSE),0)</f>
        <v>0.15196</v>
      </c>
      <c r="U79">
        <f>VLOOKUP(B79,[1]Data!$B$5:$BO$270,66,FALSE)</f>
        <v>1319076267310.16</v>
      </c>
    </row>
    <row r="80" spans="1:21">
      <c r="A80">
        <v>78</v>
      </c>
      <c r="B80" t="s">
        <v>204</v>
      </c>
      <c r="C80" t="s">
        <v>13</v>
      </c>
      <c r="D80" t="s">
        <v>16</v>
      </c>
      <c r="E80" t="s">
        <v>23</v>
      </c>
      <c r="F80" t="s">
        <v>31</v>
      </c>
      <c r="G80">
        <v>1670490.596</v>
      </c>
      <c r="H80">
        <v>0.930622120887814</v>
      </c>
      <c r="I80">
        <v>10193555145927.3</v>
      </c>
      <c r="J80">
        <v>2726370511450.72</v>
      </c>
      <c r="K80">
        <v>1404520.53176948</v>
      </c>
      <c r="L80">
        <v>1435661.00111635</v>
      </c>
      <c r="M80">
        <f>_xlfn.IFNA(VLOOKUP(C80,Savings_solar!$A$1:$O$219,15,FALSE),0)</f>
        <v>99996.0471123104</v>
      </c>
      <c r="N80">
        <f>_xlfn.IFNA(VLOOKUP(C80,Savings_wind!$A$1:$O$157,15,FALSE),0)</f>
        <v>1110.81297775069</v>
      </c>
      <c r="O80">
        <f t="shared" si="2"/>
        <v>101106.860090061</v>
      </c>
      <c r="P80">
        <f>_xlfn.IFNA(VLOOKUP(C80,Savings_solar!$P$1:$AD$219,15,FALSE),0)</f>
        <v>159456.175452739</v>
      </c>
      <c r="Q80">
        <f>_xlfn.IFNA(VLOOKUP(C80,Savings_wind!$P$1:$AD$157,15,FALSE),0)</f>
        <v>9717.50840752564</v>
      </c>
      <c r="R80">
        <f t="shared" si="3"/>
        <v>169173.683860265</v>
      </c>
      <c r="S80">
        <f>_xlfn.IFNA(VLOOKUP(C80,Capacity_solar!$A$2:$O$220,15,FALSE)-VLOOKUP(C80,Capacity_solar!$A$2:$O$220,2,FALSE),0)</f>
        <v>72.451419</v>
      </c>
      <c r="T80">
        <f>_xlfn.IFNA(VLOOKUP(C80,Capacity_wind!$A$2:$O$158,15,FALSE)-VLOOKUP(C80,Capacity_wind!$A$2:$O$158,2,FALSE),0)</f>
        <v>31.552239</v>
      </c>
      <c r="U80">
        <f>VLOOKUP(B80,[1]Data!$B$5:$BO$270,66,FALSE)</f>
        <v>3353470496885.95</v>
      </c>
    </row>
    <row r="81" spans="1:21">
      <c r="A81">
        <v>79</v>
      </c>
      <c r="B81" t="s">
        <v>205</v>
      </c>
      <c r="C81" t="s">
        <v>206</v>
      </c>
      <c r="D81" t="s">
        <v>15</v>
      </c>
      <c r="E81" t="s">
        <v>21</v>
      </c>
      <c r="F81" t="s">
        <v>29</v>
      </c>
      <c r="G81">
        <v>5724.686</v>
      </c>
      <c r="H81">
        <v>0.970049715047896</v>
      </c>
      <c r="I81">
        <v>530270098234.694</v>
      </c>
      <c r="J81">
        <v>447783940484.606</v>
      </c>
      <c r="K81">
        <v>9638.81668104364</v>
      </c>
      <c r="L81">
        <v>9638.81668104364</v>
      </c>
      <c r="M81">
        <f>_xlfn.IFNA(VLOOKUP(C81,Savings_solar!$A$1:$O$219,15,FALSE),0)</f>
        <v>329.345388034781</v>
      </c>
      <c r="N81">
        <f>_xlfn.IFNA(VLOOKUP(C81,Savings_wind!$A$1:$O$157,15,FALSE),0)</f>
        <v>468.281097903182</v>
      </c>
      <c r="O81">
        <f t="shared" si="2"/>
        <v>797.626485937964</v>
      </c>
      <c r="P81">
        <f>_xlfn.IFNA(VLOOKUP(C81,Savings_solar!$P$1:$AD$219,15,FALSE),0)</f>
        <v>190.175555834035</v>
      </c>
      <c r="Q81">
        <f>_xlfn.IFNA(VLOOKUP(C81,Savings_wind!$P$1:$AD$157,15,FALSE),0)</f>
        <v>1682.10916726036</v>
      </c>
      <c r="R81">
        <f t="shared" si="3"/>
        <v>1872.2847230944</v>
      </c>
      <c r="S81">
        <f>_xlfn.IFNA(VLOOKUP(C81,Capacity_solar!$A$2:$O$220,15,FALSE)-VLOOKUP(C81,Capacity_solar!$A$2:$O$220,2,FALSE),0)</f>
        <v>0.887483</v>
      </c>
      <c r="T81">
        <f>_xlfn.IFNA(VLOOKUP(C81,Capacity_wind!$A$2:$O$158,15,FALSE)-VLOOKUP(C81,Capacity_wind!$A$2:$O$158,2,FALSE),0)</f>
        <v>3.323651</v>
      </c>
      <c r="U81">
        <f>VLOOKUP(B81,[1]Data!$B$5:$BO$270,66,FALSE)</f>
        <v>533140011838.276</v>
      </c>
    </row>
    <row r="82" spans="1:21">
      <c r="A82">
        <v>80</v>
      </c>
      <c r="B82" t="s">
        <v>207</v>
      </c>
      <c r="C82" t="s">
        <v>208</v>
      </c>
      <c r="D82" t="s">
        <v>16</v>
      </c>
      <c r="E82" t="s">
        <v>22</v>
      </c>
      <c r="F82" t="s">
        <v>31</v>
      </c>
      <c r="G82">
        <v>99007.204</v>
      </c>
      <c r="H82">
        <v>0.862068965517241</v>
      </c>
      <c r="I82">
        <v>1449336478964.25</v>
      </c>
      <c r="J82">
        <v>469947053637.552</v>
      </c>
      <c r="K82">
        <v>4150571.97046306</v>
      </c>
      <c r="L82">
        <v>4150571.97046306</v>
      </c>
      <c r="M82">
        <f>_xlfn.IFNA(VLOOKUP(C82,Savings_solar!$A$1:$O$219,15,FALSE),0)</f>
        <v>1195.16359746965</v>
      </c>
      <c r="N82">
        <f>_xlfn.IFNA(VLOOKUP(C82,Savings_wind!$A$1:$O$157,15,FALSE),0)</f>
        <v>38.0478634908701</v>
      </c>
      <c r="O82">
        <f t="shared" si="2"/>
        <v>1233.21146096052</v>
      </c>
      <c r="P82">
        <f>_xlfn.IFNA(VLOOKUP(C82,Savings_solar!$P$1:$AD$219,15,FALSE),0)</f>
        <v>855.053923211607</v>
      </c>
      <c r="Q82">
        <f>_xlfn.IFNA(VLOOKUP(C82,Savings_wind!$P$1:$AD$157,15,FALSE),0)</f>
        <v>135.469602316135</v>
      </c>
      <c r="R82">
        <f t="shared" si="3"/>
        <v>990.523525527742</v>
      </c>
      <c r="S82">
        <f>_xlfn.IFNA(VLOOKUP(C82,Capacity_solar!$A$2:$O$220,15,FALSE)-VLOOKUP(C82,Capacity_solar!$A$2:$O$220,2,FALSE),0)</f>
        <v>0.594639</v>
      </c>
      <c r="T82">
        <f>_xlfn.IFNA(VLOOKUP(C82,Capacity_wind!$A$2:$O$158,15,FALSE)-VLOOKUP(C82,Capacity_wind!$A$2:$O$158,2,FALSE),0)</f>
        <v>0.269889994</v>
      </c>
      <c r="U82">
        <f>VLOOKUP(B82,[1]Data!$B$5:$BO$270,66,FALSE)</f>
        <v>413394567603.552</v>
      </c>
    </row>
    <row r="83" spans="1:21">
      <c r="A83">
        <v>81</v>
      </c>
      <c r="B83" t="s">
        <v>209</v>
      </c>
      <c r="C83" t="s">
        <v>210</v>
      </c>
      <c r="D83" t="s">
        <v>16</v>
      </c>
      <c r="E83" t="s">
        <v>23</v>
      </c>
      <c r="F83" t="s">
        <v>30</v>
      </c>
      <c r="G83">
        <v>74515.14</v>
      </c>
      <c r="H83">
        <v>0.937207122774133</v>
      </c>
      <c r="I83">
        <v>428633553457.637</v>
      </c>
      <c r="J83">
        <v>183896942952.401</v>
      </c>
      <c r="K83">
        <v>2371280.7297761</v>
      </c>
      <c r="L83">
        <v>2371344.74635308</v>
      </c>
      <c r="M83">
        <f>_xlfn.IFNA(VLOOKUP(C83,Savings_solar!$A$1:$O$219,15,FALSE),0)</f>
        <v>47.0650535558747</v>
      </c>
      <c r="N83">
        <f>_xlfn.IFNA(VLOOKUP(C83,Savings_wind!$A$1:$O$157,15,FALSE),0)</f>
        <v>0</v>
      </c>
      <c r="O83">
        <f t="shared" si="2"/>
        <v>47.0650535558747</v>
      </c>
      <c r="P83">
        <f>_xlfn.IFNA(VLOOKUP(C83,Savings_solar!$P$1:$AD$219,15,FALSE),0)</f>
        <v>71.4191478036724</v>
      </c>
      <c r="Q83">
        <f>_xlfn.IFNA(VLOOKUP(C83,Savings_wind!$P$1:$AD$157,15,FALSE),0)</f>
        <v>0</v>
      </c>
      <c r="R83">
        <f t="shared" si="3"/>
        <v>71.4191478036724</v>
      </c>
      <c r="S83">
        <f>_xlfn.IFNA(VLOOKUP(C83,Capacity_solar!$A$2:$O$220,15,FALSE)-VLOOKUP(C83,Capacity_solar!$A$2:$O$220,2,FALSE),0)</f>
        <v>0.041576</v>
      </c>
      <c r="T83">
        <f>_xlfn.IFNA(VLOOKUP(C83,Capacity_wind!$A$2:$O$158,15,FALSE)-VLOOKUP(C83,Capacity_wind!$A$2:$O$158,2,FALSE),0)</f>
        <v>0</v>
      </c>
      <c r="U83">
        <f>VLOOKUP(B83,[1]Data!$B$5:$BO$270,66,FALSE)</f>
        <v>286640340965.517</v>
      </c>
    </row>
    <row r="84" spans="1:21">
      <c r="A84">
        <v>82</v>
      </c>
      <c r="B84" t="s">
        <v>211</v>
      </c>
      <c r="C84" t="s">
        <v>212</v>
      </c>
      <c r="D84" t="s">
        <v>15</v>
      </c>
      <c r="E84" t="s">
        <v>21</v>
      </c>
      <c r="F84" t="s">
        <v>29</v>
      </c>
      <c r="G84">
        <v>408.783</v>
      </c>
      <c r="H84">
        <v>0.931198405788329</v>
      </c>
      <c r="I84">
        <v>21593972514.3213</v>
      </c>
      <c r="J84">
        <v>20271528517.8067</v>
      </c>
      <c r="K84">
        <v>0</v>
      </c>
      <c r="L84">
        <v>0</v>
      </c>
      <c r="M84">
        <f>_xlfn.IFNA(VLOOKUP(C84,Savings_solar!$A$1:$O$219,15,FALSE),0)</f>
        <v>10.5057097281882</v>
      </c>
      <c r="N84">
        <f>_xlfn.IFNA(VLOOKUP(C84,Savings_wind!$A$1:$O$157,15,FALSE),0)</f>
        <v>-0.0198818441679162</v>
      </c>
      <c r="O84">
        <f t="shared" si="2"/>
        <v>10.4858278840203</v>
      </c>
      <c r="P84">
        <f>_xlfn.IFNA(VLOOKUP(C84,Savings_solar!$P$1:$AD$219,15,FALSE),0)</f>
        <v>12.1809881800622</v>
      </c>
      <c r="Q84">
        <f>_xlfn.IFNA(VLOOKUP(C84,Savings_wind!$P$1:$AD$157,15,FALSE),0)</f>
        <v>0.260212387598968</v>
      </c>
      <c r="R84">
        <f t="shared" si="3"/>
        <v>12.4412005676612</v>
      </c>
      <c r="S84">
        <f>_xlfn.IFNA(VLOOKUP(C84,Capacity_solar!$A$2:$O$220,15,FALSE)-VLOOKUP(C84,Capacity_solar!$A$2:$O$220,2,FALSE),0)</f>
        <v>0.007037</v>
      </c>
      <c r="T84">
        <f>_xlfn.IFNA(VLOOKUP(C84,Capacity_wind!$A$2:$O$158,15,FALSE)-VLOOKUP(C84,Capacity_wind!$A$2:$O$158,2,FALSE),0)</f>
        <v>0.00364</v>
      </c>
      <c r="U84">
        <f>VLOOKUP(B84,[1]Data!$B$5:$BO$270,66,FALSE)</f>
        <v>28701830401.6837</v>
      </c>
    </row>
    <row r="85" spans="1:21">
      <c r="A85">
        <v>83</v>
      </c>
      <c r="B85" t="s">
        <v>213</v>
      </c>
      <c r="C85" t="s">
        <v>214</v>
      </c>
      <c r="D85" t="s">
        <v>15</v>
      </c>
      <c r="E85" t="s">
        <v>21</v>
      </c>
      <c r="F85" t="s">
        <v>29</v>
      </c>
      <c r="G85">
        <v>12991.79</v>
      </c>
      <c r="H85">
        <v>0.961039460280239</v>
      </c>
      <c r="I85">
        <v>406870957145.084</v>
      </c>
      <c r="J85">
        <v>382099815616.826</v>
      </c>
      <c r="K85">
        <v>10163.9177752873</v>
      </c>
      <c r="L85">
        <v>10163.9177752873</v>
      </c>
      <c r="M85">
        <f>_xlfn.IFNA(VLOOKUP(C85,Savings_solar!$A$1:$O$219,15,FALSE),0)</f>
        <v>10372.3489180299</v>
      </c>
      <c r="N85">
        <f>_xlfn.IFNA(VLOOKUP(C85,Savings_wind!$A$1:$O$157,15,FALSE),0)</f>
        <v>2.75578629680965</v>
      </c>
      <c r="O85">
        <f t="shared" si="2"/>
        <v>10375.1047043267</v>
      </c>
      <c r="P85">
        <f>_xlfn.IFNA(VLOOKUP(C85,Savings_solar!$P$1:$AD$219,15,FALSE),0)</f>
        <v>6214.97830501158</v>
      </c>
      <c r="Q85">
        <f>_xlfn.IFNA(VLOOKUP(C85,Savings_wind!$P$1:$AD$157,15,FALSE),0)</f>
        <v>11.2649035674792</v>
      </c>
      <c r="R85">
        <f t="shared" si="3"/>
        <v>6226.24320857906</v>
      </c>
      <c r="S85">
        <f>_xlfn.IFNA(VLOOKUP(C85,Capacity_solar!$A$2:$O$220,15,FALSE)-VLOOKUP(C85,Capacity_solar!$A$2:$O$220,2,FALSE),0)</f>
        <v>5.197999995</v>
      </c>
      <c r="T85">
        <f>_xlfn.IFNA(VLOOKUP(C85,Capacity_wind!$A$2:$O$158,15,FALSE)-VLOOKUP(C85,Capacity_wind!$A$2:$O$158,2,FALSE),0)</f>
        <v>0.33725</v>
      </c>
      <c r="U85">
        <f>VLOOKUP(B85,[1]Data!$B$5:$BO$270,66,FALSE)</f>
        <v>525002447652.773</v>
      </c>
    </row>
    <row r="86" spans="1:21">
      <c r="A86">
        <v>84</v>
      </c>
      <c r="B86" t="s">
        <v>215</v>
      </c>
      <c r="C86" t="s">
        <v>216</v>
      </c>
      <c r="D86" t="s">
        <v>15</v>
      </c>
      <c r="E86" t="s">
        <v>21</v>
      </c>
      <c r="F86" t="s">
        <v>29</v>
      </c>
      <c r="G86">
        <v>52250.484</v>
      </c>
      <c r="H86">
        <v>0.957450882769714</v>
      </c>
      <c r="I86">
        <v>2741123105616.15</v>
      </c>
      <c r="J86">
        <v>1862306180833.87</v>
      </c>
      <c r="K86">
        <v>187411.209322969</v>
      </c>
      <c r="L86">
        <v>187411.209322969</v>
      </c>
      <c r="M86">
        <f>_xlfn.IFNA(VLOOKUP(C86,Savings_solar!$A$1:$O$219,15,FALSE),0)</f>
        <v>15935.0360843543</v>
      </c>
      <c r="N86">
        <f>_xlfn.IFNA(VLOOKUP(C86,Savings_wind!$A$1:$O$157,15,FALSE),0)</f>
        <v>225.923527409995</v>
      </c>
      <c r="O86">
        <f t="shared" si="2"/>
        <v>16160.9596117643</v>
      </c>
      <c r="P86">
        <f>_xlfn.IFNA(VLOOKUP(C86,Savings_solar!$P$1:$AD$219,15,FALSE),0)</f>
        <v>35499.6887482493</v>
      </c>
      <c r="Q86">
        <f>_xlfn.IFNA(VLOOKUP(C86,Savings_wind!$P$1:$AD$157,15,FALSE),0)</f>
        <v>7273.90201619784</v>
      </c>
      <c r="R86">
        <f t="shared" si="3"/>
        <v>42773.5907644471</v>
      </c>
      <c r="S86">
        <f>_xlfn.IFNA(VLOOKUP(C86,Capacity_solar!$A$2:$O$220,15,FALSE)-VLOOKUP(C86,Capacity_solar!$A$2:$O$220,2,FALSE),0)</f>
        <v>25.7546758</v>
      </c>
      <c r="T86">
        <f>_xlfn.IFNA(VLOOKUP(C86,Capacity_wind!$A$2:$O$158,15,FALSE)-VLOOKUP(C86,Capacity_wind!$A$2:$O$158,2,FALSE),0)</f>
        <v>6.482306</v>
      </c>
      <c r="U86">
        <f>VLOOKUP(B86,[1]Data!$B$5:$BO$270,66,FALSE)</f>
        <v>2066972096553.7</v>
      </c>
    </row>
    <row r="87" spans="1:21">
      <c r="A87">
        <v>85</v>
      </c>
      <c r="B87" t="s">
        <v>217</v>
      </c>
      <c r="C87" t="s">
        <v>218</v>
      </c>
      <c r="D87" t="s">
        <v>16</v>
      </c>
      <c r="E87" t="s">
        <v>22</v>
      </c>
      <c r="F87" t="s">
        <v>30</v>
      </c>
      <c r="G87">
        <v>2493.823</v>
      </c>
      <c r="H87">
        <v>0.918404236459591</v>
      </c>
      <c r="I87">
        <v>29811646922.6362</v>
      </c>
      <c r="J87">
        <v>14058988365.3687</v>
      </c>
      <c r="K87">
        <v>0</v>
      </c>
      <c r="L87">
        <v>0</v>
      </c>
      <c r="M87">
        <f>_xlfn.IFNA(VLOOKUP(C87,Savings_solar!$A$1:$O$219,15,FALSE),0)</f>
        <v>159.238164271605</v>
      </c>
      <c r="N87">
        <f>_xlfn.IFNA(VLOOKUP(C87,Savings_wind!$A$1:$O$157,15,FALSE),0)</f>
        <v>7.7940126086942</v>
      </c>
      <c r="O87">
        <f t="shared" si="2"/>
        <v>167.032176880299</v>
      </c>
      <c r="P87">
        <f>_xlfn.IFNA(VLOOKUP(C87,Savings_solar!$P$1:$AD$219,15,FALSE),0)</f>
        <v>157.002389195606</v>
      </c>
      <c r="Q87">
        <f>_xlfn.IFNA(VLOOKUP(C87,Savings_wind!$P$1:$AD$157,15,FALSE),0)</f>
        <v>31.8598000658835</v>
      </c>
      <c r="R87">
        <f t="shared" si="3"/>
        <v>188.862189261489</v>
      </c>
      <c r="S87">
        <f>_xlfn.IFNA(VLOOKUP(C87,Capacity_solar!$A$2:$O$220,15,FALSE)-VLOOKUP(C87,Capacity_solar!$A$2:$O$220,2,FALSE),0)</f>
        <v>0.112063</v>
      </c>
      <c r="T87">
        <f>_xlfn.IFNA(VLOOKUP(C87,Capacity_wind!$A$2:$O$158,15,FALSE)-VLOOKUP(C87,Capacity_wind!$A$2:$O$158,2,FALSE),0)</f>
        <v>0.063099997</v>
      </c>
      <c r="U87">
        <f>VLOOKUP(B87,[1]Data!$B$5:$BO$270,66,FALSE)</f>
        <v>17097760686.7775</v>
      </c>
    </row>
    <row r="88" spans="1:21">
      <c r="A88">
        <v>86</v>
      </c>
      <c r="B88" t="s">
        <v>219</v>
      </c>
      <c r="C88" t="s">
        <v>220</v>
      </c>
      <c r="D88" t="s">
        <v>16</v>
      </c>
      <c r="E88" t="s">
        <v>22</v>
      </c>
      <c r="F88" t="s">
        <v>31</v>
      </c>
      <c r="G88">
        <v>15005.941</v>
      </c>
      <c r="H88">
        <v>0.968457344296271</v>
      </c>
      <c r="I88">
        <v>112959970081.443</v>
      </c>
      <c r="J88">
        <v>42157528600.2302</v>
      </c>
      <c r="K88">
        <v>1270.47620566427</v>
      </c>
      <c r="L88">
        <v>1270.47620566427</v>
      </c>
      <c r="M88">
        <f>_xlfn.IFNA(VLOOKUP(C88,Savings_solar!$A$1:$O$219,15,FALSE),0)</f>
        <v>4453.01907008798</v>
      </c>
      <c r="N88">
        <f>_xlfn.IFNA(VLOOKUP(C88,Savings_wind!$A$1:$O$157,15,FALSE),0)</f>
        <v>112.67173244452</v>
      </c>
      <c r="O88">
        <f t="shared" si="2"/>
        <v>4565.6908025325</v>
      </c>
      <c r="P88">
        <f>_xlfn.IFNA(VLOOKUP(C88,Savings_solar!$P$1:$AD$219,15,FALSE),0)</f>
        <v>2860.97701760464</v>
      </c>
      <c r="Q88">
        <f>_xlfn.IFNA(VLOOKUP(C88,Savings_wind!$P$1:$AD$157,15,FALSE),0)</f>
        <v>375.411601490508</v>
      </c>
      <c r="R88">
        <f t="shared" si="3"/>
        <v>3236.38861909515</v>
      </c>
      <c r="S88">
        <f>_xlfn.IFNA(VLOOKUP(C88,Capacity_solar!$A$2:$O$220,15,FALSE)-VLOOKUP(C88,Capacity_solar!$A$2:$O$220,2,FALSE),0)</f>
        <v>1.98991</v>
      </c>
      <c r="T88">
        <f>_xlfn.IFNA(VLOOKUP(C88,Capacity_wind!$A$2:$O$158,15,FALSE)-VLOOKUP(C88,Capacity_wind!$A$2:$O$158,2,FALSE),0)</f>
        <v>0.62971</v>
      </c>
      <c r="U88">
        <f>VLOOKUP(B88,[1]Data!$B$5:$BO$270,66,FALSE)</f>
        <v>48653381830.9859</v>
      </c>
    </row>
    <row r="89" spans="1:21">
      <c r="A89">
        <v>87</v>
      </c>
      <c r="B89" t="s">
        <v>221</v>
      </c>
      <c r="C89" t="s">
        <v>222</v>
      </c>
      <c r="D89" t="s">
        <v>15</v>
      </c>
      <c r="E89" t="s">
        <v>21</v>
      </c>
      <c r="F89" t="s">
        <v>29</v>
      </c>
      <c r="G89">
        <v>103784.357</v>
      </c>
      <c r="H89">
        <v>0.995034776465437</v>
      </c>
      <c r="I89">
        <v>5296220731881.53</v>
      </c>
      <c r="J89">
        <v>4435430839945.36</v>
      </c>
      <c r="K89">
        <v>158883.5483311</v>
      </c>
      <c r="L89">
        <v>158883.5483311</v>
      </c>
      <c r="M89">
        <f>_xlfn.IFNA(VLOOKUP(C89,Savings_solar!$A$1:$O$219,15,FALSE),0)</f>
        <v>85725.5638681869</v>
      </c>
      <c r="N89">
        <f>_xlfn.IFNA(VLOOKUP(C89,Savings_wind!$A$1:$O$157,15,FALSE),0)</f>
        <v>360.939213654475</v>
      </c>
      <c r="O89">
        <f t="shared" si="2"/>
        <v>86086.5030818414</v>
      </c>
      <c r="P89">
        <f>_xlfn.IFNA(VLOOKUP(C89,Savings_solar!$P$1:$AD$219,15,FALSE),0)</f>
        <v>131314.610355712</v>
      </c>
      <c r="Q89">
        <f>_xlfn.IFNA(VLOOKUP(C89,Savings_wind!$P$1:$AD$157,15,FALSE),0)</f>
        <v>1250.91140402586</v>
      </c>
      <c r="R89">
        <f t="shared" si="3"/>
        <v>132565.521759738</v>
      </c>
      <c r="S89">
        <f>_xlfn.IFNA(VLOOKUP(C89,Capacity_solar!$A$2:$O$220,15,FALSE)-VLOOKUP(C89,Capacity_solar!$A$2:$O$220,2,FALSE),0)</f>
        <v>85.4589997</v>
      </c>
      <c r="T89">
        <f>_xlfn.IFNA(VLOOKUP(C89,Capacity_wind!$A$2:$O$158,15,FALSE)-VLOOKUP(C89,Capacity_wind!$A$2:$O$158,2,FALSE),0)</f>
        <v>2.8589999</v>
      </c>
      <c r="U89">
        <f>VLOOKUP(B89,[1]Data!$B$5:$BO$270,66,FALSE)</f>
        <v>4256410760723.75</v>
      </c>
    </row>
    <row r="90" spans="1:21">
      <c r="A90">
        <v>88</v>
      </c>
      <c r="B90" t="s">
        <v>223</v>
      </c>
      <c r="C90" t="s">
        <v>224</v>
      </c>
      <c r="D90" t="s">
        <v>16</v>
      </c>
      <c r="E90" t="s">
        <v>21</v>
      </c>
      <c r="F90" t="s">
        <v>30</v>
      </c>
      <c r="G90">
        <v>25609.978</v>
      </c>
      <c r="H90">
        <v>0.883610787120489</v>
      </c>
      <c r="I90">
        <v>545041403819.964</v>
      </c>
      <c r="J90">
        <v>214679957540.774</v>
      </c>
      <c r="K90">
        <v>1053869.8090878</v>
      </c>
      <c r="L90">
        <v>1053869.8090878</v>
      </c>
      <c r="M90">
        <f>_xlfn.IFNA(VLOOKUP(C90,Savings_solar!$A$1:$O$219,15,FALSE),0)</f>
        <v>4598.52924226602</v>
      </c>
      <c r="N90">
        <f>_xlfn.IFNA(VLOOKUP(C90,Savings_wind!$A$1:$O$157,15,FALSE),0)</f>
        <v>266.922891871327</v>
      </c>
      <c r="O90">
        <f t="shared" si="2"/>
        <v>4865.45213413735</v>
      </c>
      <c r="P90">
        <f>_xlfn.IFNA(VLOOKUP(C90,Savings_solar!$P$1:$AD$219,15,FALSE),0)</f>
        <v>2852.07929684798</v>
      </c>
      <c r="Q90">
        <f>_xlfn.IFNA(VLOOKUP(C90,Savings_wind!$P$1:$AD$157,15,FALSE),0)</f>
        <v>750.669383246061</v>
      </c>
      <c r="R90">
        <f t="shared" si="3"/>
        <v>3602.74868009405</v>
      </c>
      <c r="S90">
        <f>_xlfn.IFNA(VLOOKUP(C90,Capacity_solar!$A$2:$O$220,15,FALSE)-VLOOKUP(C90,Capacity_solar!$A$2:$O$220,2,FALSE),0)</f>
        <v>1.304733</v>
      </c>
      <c r="T90">
        <f>_xlfn.IFNA(VLOOKUP(C90,Capacity_wind!$A$2:$O$158,15,FALSE)-VLOOKUP(C90,Capacity_wind!$A$2:$O$158,2,FALSE),0)</f>
        <v>1.44</v>
      </c>
      <c r="U90">
        <f>VLOOKUP(B90,[1]Data!$B$5:$BO$270,66,FALSE)</f>
        <v>225496328925.494</v>
      </c>
    </row>
    <row r="91" spans="1:21">
      <c r="A91">
        <v>89</v>
      </c>
      <c r="B91" t="s">
        <v>225</v>
      </c>
      <c r="C91" t="s">
        <v>226</v>
      </c>
      <c r="D91" t="s">
        <v>16</v>
      </c>
      <c r="E91" t="s">
        <v>23</v>
      </c>
      <c r="F91" t="s">
        <v>31</v>
      </c>
      <c r="G91">
        <v>85211.739</v>
      </c>
      <c r="H91">
        <v>0.873461615729297</v>
      </c>
      <c r="I91">
        <v>276221293785.249</v>
      </c>
      <c r="J91">
        <v>90372800190.2183</v>
      </c>
      <c r="K91">
        <v>0</v>
      </c>
      <c r="L91">
        <v>0</v>
      </c>
      <c r="M91">
        <f>_xlfn.IFNA(VLOOKUP(C91,Savings_solar!$A$1:$O$219,15,FALSE),0)</f>
        <v>805.184058411303</v>
      </c>
      <c r="N91">
        <f>_xlfn.IFNA(VLOOKUP(C91,Savings_wind!$A$1:$O$157,15,FALSE),0)</f>
        <v>81.6544403614238</v>
      </c>
      <c r="O91">
        <f t="shared" si="2"/>
        <v>886.838498772727</v>
      </c>
      <c r="P91">
        <f>_xlfn.IFNA(VLOOKUP(C91,Savings_solar!$P$1:$AD$219,15,FALSE),0)</f>
        <v>447.579737581958</v>
      </c>
      <c r="Q91">
        <f>_xlfn.IFNA(VLOOKUP(C91,Savings_wind!$P$1:$AD$157,15,FALSE),0)</f>
        <v>267.652079454933</v>
      </c>
      <c r="R91">
        <f t="shared" si="3"/>
        <v>715.231817036891</v>
      </c>
      <c r="S91">
        <f>_xlfn.IFNA(VLOOKUP(C91,Capacity_solar!$A$2:$O$220,15,FALSE)-VLOOKUP(C91,Capacity_solar!$A$2:$O$220,2,FALSE),0)</f>
        <v>0.368686</v>
      </c>
      <c r="T91">
        <f>_xlfn.IFNA(VLOOKUP(C91,Capacity_wind!$A$2:$O$158,15,FALSE)-VLOOKUP(C91,Capacity_wind!$A$2:$O$158,2,FALSE),0)</f>
        <v>0.43045</v>
      </c>
      <c r="U91">
        <f>VLOOKUP(B91,[1]Data!$B$5:$BO$270,66,FALSE)</f>
        <v>113419826113.903</v>
      </c>
    </row>
    <row r="92" spans="1:21">
      <c r="A92">
        <v>90</v>
      </c>
      <c r="B92" t="s">
        <v>227</v>
      </c>
      <c r="C92" t="s">
        <v>228</v>
      </c>
      <c r="D92" t="s">
        <v>16</v>
      </c>
      <c r="E92" t="s">
        <v>22</v>
      </c>
      <c r="F92" t="s">
        <v>31</v>
      </c>
      <c r="G92">
        <v>9426.858</v>
      </c>
      <c r="H92">
        <v>0.918404236459591</v>
      </c>
      <c r="I92">
        <v>35397528301.5484</v>
      </c>
      <c r="J92">
        <v>7517386396.51847</v>
      </c>
      <c r="K92">
        <v>1449.67360449642</v>
      </c>
      <c r="L92">
        <v>1449.67360449642</v>
      </c>
      <c r="M92">
        <f>_xlfn.IFNA(VLOOKUP(C92,Savings_solar!$A$1:$O$219,15,FALSE),0)</f>
        <v>0</v>
      </c>
      <c r="N92">
        <f>_xlfn.IFNA(VLOOKUP(C92,Savings_wind!$A$1:$O$157,15,FALSE),0)</f>
        <v>0</v>
      </c>
      <c r="O92">
        <f t="shared" si="2"/>
        <v>0</v>
      </c>
      <c r="P92">
        <f>_xlfn.IFNA(VLOOKUP(C92,Savings_solar!$P$1:$AD$219,15,FALSE),0)</f>
        <v>0</v>
      </c>
      <c r="Q92">
        <f>_xlfn.IFNA(VLOOKUP(C92,Savings_wind!$P$1:$AD$157,15,FALSE),0)</f>
        <v>0</v>
      </c>
      <c r="R92">
        <f t="shared" si="3"/>
        <v>0</v>
      </c>
      <c r="S92">
        <f>_xlfn.IFNA(VLOOKUP(C92,Capacity_solar!$A$2:$O$220,15,FALSE)-VLOOKUP(C92,Capacity_solar!$A$2:$O$220,2,FALSE),0)</f>
        <v>0</v>
      </c>
      <c r="T92">
        <f>_xlfn.IFNA(VLOOKUP(C92,Capacity_wind!$A$2:$O$158,15,FALSE)-VLOOKUP(C92,Capacity_wind!$A$2:$O$158,2,FALSE),0)</f>
        <v>0</v>
      </c>
      <c r="U92">
        <f>VLOOKUP(B92,[1]Data!$B$5:$BO$270,66,FALSE)</f>
        <v>12134931017.9465</v>
      </c>
    </row>
    <row r="93" spans="1:21">
      <c r="A93">
        <v>91</v>
      </c>
      <c r="B93" t="s">
        <v>229</v>
      </c>
      <c r="C93" t="s">
        <v>230</v>
      </c>
      <c r="D93" t="s">
        <v>17</v>
      </c>
      <c r="E93" t="s">
        <v>23</v>
      </c>
      <c r="F93" t="s">
        <v>31</v>
      </c>
      <c r="G93">
        <v>20258.435</v>
      </c>
      <c r="H93">
        <v>0.878317845661988</v>
      </c>
      <c r="I93">
        <v>79360287089.7949</v>
      </c>
      <c r="J93">
        <v>23721258226.5713</v>
      </c>
      <c r="K93">
        <v>0</v>
      </c>
      <c r="L93">
        <v>0</v>
      </c>
      <c r="M93">
        <f>_xlfn.IFNA(VLOOKUP(C93,Savings_solar!$A$1:$O$219,15,FALSE),0)</f>
        <v>1175.84086187971</v>
      </c>
      <c r="N93">
        <f>_xlfn.IFNA(VLOOKUP(C93,Savings_wind!$A$1:$O$157,15,FALSE),0)</f>
        <v>0</v>
      </c>
      <c r="O93">
        <f t="shared" si="2"/>
        <v>1175.84086187971</v>
      </c>
      <c r="P93">
        <f>_xlfn.IFNA(VLOOKUP(C93,Savings_solar!$P$1:$AD$219,15,FALSE),0)</f>
        <v>583.617418267935</v>
      </c>
      <c r="Q93">
        <f>_xlfn.IFNA(VLOOKUP(C93,Savings_wind!$P$1:$AD$157,15,FALSE),0)</f>
        <v>0</v>
      </c>
      <c r="R93">
        <f t="shared" si="3"/>
        <v>583.617418267935</v>
      </c>
      <c r="S93">
        <f>_xlfn.IFNA(VLOOKUP(C93,Capacity_solar!$A$2:$O$220,15,FALSE)-VLOOKUP(C93,Capacity_solar!$A$2:$O$220,2,FALSE),0)</f>
        <v>0.48486</v>
      </c>
      <c r="T93">
        <f>_xlfn.IFNA(VLOOKUP(C93,Capacity_wind!$A$2:$O$158,15,FALSE)-VLOOKUP(C93,Capacity_wind!$A$2:$O$158,2,FALSE),0)</f>
        <v>0</v>
      </c>
      <c r="U93">
        <f>VLOOKUP(B93,[1]Data!$B$5:$BO$270,66,FALSE)</f>
        <v>29504829319.3169</v>
      </c>
    </row>
    <row r="94" spans="1:21">
      <c r="A94">
        <v>92</v>
      </c>
      <c r="B94" t="s">
        <v>231</v>
      </c>
      <c r="C94" t="s">
        <v>232</v>
      </c>
      <c r="D94" t="s">
        <v>17</v>
      </c>
      <c r="E94" t="s">
        <v>23</v>
      </c>
      <c r="F94" t="s">
        <v>31</v>
      </c>
      <c r="G94">
        <v>188.57</v>
      </c>
      <c r="H94">
        <v>0.878317845661988</v>
      </c>
      <c r="I94">
        <v>274253748.691423</v>
      </c>
      <c r="J94">
        <v>178690724.1202</v>
      </c>
      <c r="K94">
        <v>0</v>
      </c>
      <c r="L94">
        <v>0</v>
      </c>
      <c r="M94">
        <f>_xlfn.IFNA(VLOOKUP(C94,Savings_solar!$A$1:$O$219,15,FALSE),0)</f>
        <v>2.85709043972023</v>
      </c>
      <c r="N94">
        <f>_xlfn.IFNA(VLOOKUP(C94,Savings_wind!$A$1:$O$157,15,FALSE),0)</f>
        <v>0</v>
      </c>
      <c r="O94">
        <f t="shared" si="2"/>
        <v>2.85709043972023</v>
      </c>
      <c r="P94">
        <f>_xlfn.IFNA(VLOOKUP(C94,Savings_solar!$P$1:$AD$219,15,FALSE),0)</f>
        <v>4.77160754638663</v>
      </c>
      <c r="Q94">
        <f>_xlfn.IFNA(VLOOKUP(C94,Savings_wind!$P$1:$AD$157,15,FALSE),0)</f>
        <v>0</v>
      </c>
      <c r="R94">
        <f t="shared" si="3"/>
        <v>4.77160754638663</v>
      </c>
      <c r="S94">
        <f>_xlfn.IFNA(VLOOKUP(C94,Capacity_solar!$A$2:$O$220,15,FALSE)-VLOOKUP(C94,Capacity_solar!$A$2:$O$220,2,FALSE),0)</f>
        <v>0.001784</v>
      </c>
      <c r="T94">
        <f>_xlfn.IFNA(VLOOKUP(C94,Capacity_wind!$A$2:$O$158,15,FALSE)-VLOOKUP(C94,Capacity_wind!$A$2:$O$158,2,FALSE),0)</f>
        <v>0</v>
      </c>
      <c r="U94">
        <f>VLOOKUP(B94,[1]Data!$B$5:$BO$270,66,FALSE)</f>
        <v>270520731.599041</v>
      </c>
    </row>
    <row r="95" spans="1:21">
      <c r="A95">
        <v>93</v>
      </c>
      <c r="B95" t="s">
        <v>233</v>
      </c>
      <c r="C95" s="1" t="s">
        <v>234</v>
      </c>
      <c r="D95" t="s">
        <v>16</v>
      </c>
      <c r="E95" t="s">
        <v>21</v>
      </c>
      <c r="F95" t="s">
        <v>29</v>
      </c>
      <c r="G95">
        <v>46.882</v>
      </c>
      <c r="H95">
        <v>0.918404236459591</v>
      </c>
      <c r="I95">
        <v>1385200670.02527</v>
      </c>
      <c r="J95">
        <v>894798332.818047</v>
      </c>
      <c r="K95">
        <v>0</v>
      </c>
      <c r="L95">
        <v>0</v>
      </c>
      <c r="M95">
        <f>_xlfn.IFNA(VLOOKUP(C95,Savings_solar!$A$1:$O$219,15,FALSE),0)</f>
        <v>3.68004634126247</v>
      </c>
      <c r="N95">
        <f>_xlfn.IFNA(VLOOKUP(C95,Savings_wind!$A$1:$O$157,15,FALSE),0)</f>
        <v>0</v>
      </c>
      <c r="O95">
        <f t="shared" si="2"/>
        <v>3.68004634126247</v>
      </c>
      <c r="P95">
        <f>_xlfn.IFNA(VLOOKUP(C95,Savings_solar!$P$1:$AD$219,15,FALSE),0)</f>
        <v>3.46373104994444</v>
      </c>
      <c r="Q95">
        <f>_xlfn.IFNA(VLOOKUP(C95,Savings_wind!$P$1:$AD$157,15,FALSE),0)</f>
        <v>0</v>
      </c>
      <c r="R95">
        <f t="shared" si="3"/>
        <v>3.46373104994444</v>
      </c>
      <c r="S95">
        <f>_xlfn.IFNA(VLOOKUP(C95,Capacity_solar!$A$2:$O$220,15,FALSE)-VLOOKUP(C95,Capacity_solar!$A$2:$O$220,2,FALSE),0)</f>
        <v>0.003014</v>
      </c>
      <c r="T95">
        <f>_xlfn.IFNA(VLOOKUP(C95,Capacity_wind!$A$2:$O$158,15,FALSE)-VLOOKUP(C95,Capacity_wind!$A$2:$O$158,2,FALSE),0)</f>
        <v>0</v>
      </c>
      <c r="U95">
        <f>VLOOKUP(B95,[1]Data!$B$5:$BO$270,66,FALSE)</f>
        <v>981429629.62963</v>
      </c>
    </row>
    <row r="96" spans="1:21">
      <c r="A96">
        <v>94</v>
      </c>
      <c r="B96" t="s">
        <v>235</v>
      </c>
      <c r="C96" t="s">
        <v>236</v>
      </c>
      <c r="D96" t="s">
        <v>15</v>
      </c>
      <c r="E96" t="s">
        <v>21</v>
      </c>
      <c r="F96" t="s">
        <v>29</v>
      </c>
      <c r="G96">
        <v>45770.874</v>
      </c>
      <c r="H96">
        <v>0.964548036903608</v>
      </c>
      <c r="I96">
        <v>2426254696936.43</v>
      </c>
      <c r="J96">
        <v>1693643458139.12</v>
      </c>
      <c r="K96">
        <v>31568.5773622431</v>
      </c>
      <c r="L96">
        <v>31568.5773622431</v>
      </c>
      <c r="M96">
        <f>_xlfn.IFNA(VLOOKUP(C96,Savings_solar!$A$1:$O$219,15,FALSE),0)</f>
        <v>11060.7723112595</v>
      </c>
      <c r="N96">
        <f>_xlfn.IFNA(VLOOKUP(C96,Savings_wind!$A$1:$O$157,15,FALSE),0)</f>
        <v>241.274064963047</v>
      </c>
      <c r="O96">
        <f t="shared" si="2"/>
        <v>11302.0463762225</v>
      </c>
      <c r="P96">
        <f>_xlfn.IFNA(VLOOKUP(C96,Savings_solar!$P$1:$AD$219,15,FALSE),0)</f>
        <v>60939.3299077313</v>
      </c>
      <c r="Q96">
        <f>_xlfn.IFNA(VLOOKUP(C96,Savings_wind!$P$1:$AD$157,15,FALSE),0)</f>
        <v>834.312872542298</v>
      </c>
      <c r="R96">
        <f t="shared" si="3"/>
        <v>61773.6427802736</v>
      </c>
      <c r="S96">
        <f>_xlfn.IFNA(VLOOKUP(C96,Capacity_solar!$A$2:$O$220,15,FALSE)-VLOOKUP(C96,Capacity_solar!$A$2:$O$220,2,FALSE),0)</f>
        <v>22.84308496</v>
      </c>
      <c r="T96">
        <f>_xlfn.IFNA(VLOOKUP(C96,Capacity_wind!$A$2:$O$158,15,FALSE)-VLOOKUP(C96,Capacity_wind!$A$2:$O$158,2,FALSE),0)</f>
        <v>1.68685997</v>
      </c>
      <c r="U96">
        <f>VLOOKUP(B96,[1]Data!$B$5:$BO$270,66,FALSE)</f>
        <v>1673916511799.71</v>
      </c>
    </row>
    <row r="97" spans="1:21">
      <c r="A97">
        <v>95</v>
      </c>
      <c r="B97" t="s">
        <v>237</v>
      </c>
      <c r="C97" t="s">
        <v>238</v>
      </c>
      <c r="D97" t="s">
        <v>16</v>
      </c>
      <c r="E97" t="s">
        <v>21</v>
      </c>
      <c r="F97" t="s">
        <v>29</v>
      </c>
      <c r="G97">
        <v>5155.414</v>
      </c>
      <c r="H97">
        <v>0.962695547533093</v>
      </c>
      <c r="K97">
        <v>2264751.11608175</v>
      </c>
      <c r="L97">
        <v>2338829.68367774</v>
      </c>
      <c r="M97">
        <f>_xlfn.IFNA(VLOOKUP(C97,Savings_solar!$A$1:$O$219,15,FALSE),0)</f>
        <v>170.422706739733</v>
      </c>
      <c r="N97">
        <f>_xlfn.IFNA(VLOOKUP(C97,Savings_wind!$A$1:$O$157,15,FALSE),0)</f>
        <v>1.59887928943608</v>
      </c>
      <c r="O97">
        <f t="shared" si="2"/>
        <v>172.021586029169</v>
      </c>
      <c r="P97">
        <f>_xlfn.IFNA(VLOOKUP(C97,Savings_solar!$P$1:$AD$219,15,FALSE),0)</f>
        <v>150.690509024654</v>
      </c>
      <c r="Q97">
        <f>_xlfn.IFNA(VLOOKUP(C97,Savings_wind!$P$1:$AD$157,15,FALSE),0)</f>
        <v>6.47504975008643</v>
      </c>
      <c r="R97">
        <f t="shared" si="3"/>
        <v>157.16555877474</v>
      </c>
      <c r="S97">
        <f>_xlfn.IFNA(VLOOKUP(C97,Capacity_solar!$A$2:$O$220,15,FALSE)-VLOOKUP(C97,Capacity_solar!$A$2:$O$220,2,FALSE),0)</f>
        <v>0.050162</v>
      </c>
      <c r="T97">
        <f>_xlfn.IFNA(VLOOKUP(C97,Capacity_wind!$A$2:$O$158,15,FALSE)-VLOOKUP(C97,Capacity_wind!$A$2:$O$158,2,FALSE),0)</f>
        <v>0.0124</v>
      </c>
      <c r="U97">
        <f>VLOOKUP(B97,[1]Data!$B$5:$BO$270,66,FALSE)</f>
        <v>182809482400.924</v>
      </c>
    </row>
    <row r="98" spans="1:21">
      <c r="A98">
        <v>96</v>
      </c>
      <c r="B98" t="s">
        <v>239</v>
      </c>
      <c r="C98" t="s">
        <v>240</v>
      </c>
      <c r="D98" t="s">
        <v>17</v>
      </c>
      <c r="E98" t="s">
        <v>23</v>
      </c>
      <c r="F98" t="s">
        <v>31</v>
      </c>
      <c r="G98">
        <v>9775.552</v>
      </c>
      <c r="H98">
        <v>0.878317845661988</v>
      </c>
      <c r="I98">
        <v>64008799938.2234</v>
      </c>
      <c r="J98">
        <v>19054756138.7783</v>
      </c>
      <c r="K98">
        <v>575.422769871551</v>
      </c>
      <c r="L98">
        <v>575.422769871551</v>
      </c>
      <c r="M98">
        <f>_xlfn.IFNA(VLOOKUP(C98,Savings_solar!$A$1:$O$219,15,FALSE),0)</f>
        <v>61.2661102661543</v>
      </c>
      <c r="N98">
        <f>_xlfn.IFNA(VLOOKUP(C98,Savings_wind!$A$1:$O$157,15,FALSE),0)</f>
        <v>0</v>
      </c>
      <c r="O98">
        <f t="shared" si="2"/>
        <v>61.2661102661543</v>
      </c>
      <c r="P98">
        <f>_xlfn.IFNA(VLOOKUP(C98,Savings_solar!$P$1:$AD$219,15,FALSE),0)</f>
        <v>60.7819372735605</v>
      </c>
      <c r="Q98">
        <f>_xlfn.IFNA(VLOOKUP(C98,Savings_wind!$P$1:$AD$157,15,FALSE),0)</f>
        <v>0</v>
      </c>
      <c r="R98">
        <f t="shared" si="3"/>
        <v>60.7819372735605</v>
      </c>
      <c r="S98">
        <f>_xlfn.IFNA(VLOOKUP(C98,Capacity_solar!$A$2:$O$220,15,FALSE)-VLOOKUP(C98,Capacity_solar!$A$2:$O$220,2,FALSE),0)</f>
        <v>0.058092</v>
      </c>
      <c r="T98">
        <f>_xlfn.IFNA(VLOOKUP(C98,Capacity_wind!$A$2:$O$158,15,FALSE)-VLOOKUP(C98,Capacity_wind!$A$2:$O$158,2,FALSE),0)</f>
        <v>0</v>
      </c>
      <c r="U98">
        <f>VLOOKUP(B98,[1]Data!$B$5:$BO$270,66,FALSE)</f>
        <v>15468785203.7532</v>
      </c>
    </row>
    <row r="99" spans="1:21">
      <c r="A99">
        <v>97</v>
      </c>
      <c r="B99" t="s">
        <v>241</v>
      </c>
      <c r="C99" t="s">
        <v>242</v>
      </c>
      <c r="D99" t="s">
        <v>16</v>
      </c>
      <c r="E99" t="s">
        <v>22</v>
      </c>
      <c r="F99" t="s">
        <v>31</v>
      </c>
      <c r="G99">
        <v>4937.579</v>
      </c>
      <c r="H99">
        <v>0.918404236459591</v>
      </c>
      <c r="I99">
        <v>79732404838.245</v>
      </c>
      <c r="J99">
        <v>34090266918.9041</v>
      </c>
      <c r="K99">
        <v>0</v>
      </c>
      <c r="L99">
        <v>0</v>
      </c>
      <c r="M99">
        <f>_xlfn.IFNA(VLOOKUP(C99,Savings_solar!$A$1:$O$219,15,FALSE),0)</f>
        <v>1377.40156875667</v>
      </c>
      <c r="N99">
        <f>_xlfn.IFNA(VLOOKUP(C99,Savings_wind!$A$1:$O$157,15,FALSE),0)</f>
        <v>0.192364240390464</v>
      </c>
      <c r="O99">
        <f t="shared" si="2"/>
        <v>1377.59393299706</v>
      </c>
      <c r="P99">
        <f>_xlfn.IFNA(VLOOKUP(C99,Savings_solar!$P$1:$AD$219,15,FALSE),0)</f>
        <v>588.911745278856</v>
      </c>
      <c r="Q99">
        <f>_xlfn.IFNA(VLOOKUP(C99,Savings_wind!$P$1:$AD$157,15,FALSE),0)</f>
        <v>0.989761073801672</v>
      </c>
      <c r="R99">
        <f t="shared" si="3"/>
        <v>589.901506352657</v>
      </c>
      <c r="S99">
        <f>_xlfn.IFNA(VLOOKUP(C99,Capacity_solar!$A$2:$O$220,15,FALSE)-VLOOKUP(C99,Capacity_solar!$A$2:$O$220,2,FALSE),0)</f>
        <v>1.004558</v>
      </c>
      <c r="T99">
        <f>_xlfn.IFNA(VLOOKUP(C99,Capacity_wind!$A$2:$O$158,15,FALSE)-VLOOKUP(C99,Capacity_wind!$A$2:$O$158,2,FALSE),0)</f>
        <v>0.003</v>
      </c>
      <c r="U99">
        <f>VLOOKUP(B99,[1]Data!$B$5:$BO$270,66,FALSE)</f>
        <v>20992421948.8081</v>
      </c>
    </row>
    <row r="100" spans="1:21">
      <c r="A100">
        <v>98</v>
      </c>
      <c r="B100" t="s">
        <v>243</v>
      </c>
      <c r="C100" t="s">
        <v>244</v>
      </c>
      <c r="D100" t="s">
        <v>17</v>
      </c>
      <c r="E100" t="s">
        <v>24</v>
      </c>
      <c r="F100" t="s">
        <v>32</v>
      </c>
      <c r="G100">
        <v>8890.7</v>
      </c>
      <c r="H100">
        <v>0.878317845661988</v>
      </c>
      <c r="I100">
        <v>8120180788.46175</v>
      </c>
      <c r="J100">
        <v>3270920145.66908</v>
      </c>
      <c r="K100">
        <v>0</v>
      </c>
      <c r="L100">
        <v>0</v>
      </c>
      <c r="M100">
        <f>_xlfn.IFNA(VLOOKUP(C100,Savings_solar!$A$1:$O$219,15,FALSE),0)</f>
        <v>4.29829036482527</v>
      </c>
      <c r="N100">
        <f>_xlfn.IFNA(VLOOKUP(C100,Savings_wind!$A$1:$O$157,15,FALSE),0)</f>
        <v>0</v>
      </c>
      <c r="O100">
        <f t="shared" si="2"/>
        <v>4.29829036482527</v>
      </c>
      <c r="P100">
        <f>_xlfn.IFNA(VLOOKUP(C100,Savings_solar!$P$1:$AD$219,15,FALSE),0)</f>
        <v>4.99524911630876</v>
      </c>
      <c r="Q100">
        <f>_xlfn.IFNA(VLOOKUP(C100,Savings_wind!$P$1:$AD$157,15,FALSE),0)</f>
        <v>0</v>
      </c>
      <c r="R100">
        <f t="shared" si="3"/>
        <v>4.99524911630876</v>
      </c>
      <c r="S100">
        <f>_xlfn.IFNA(VLOOKUP(C100,Capacity_solar!$A$2:$O$220,15,FALSE)-VLOOKUP(C100,Capacity_solar!$A$2:$O$220,2,FALSE),0)</f>
        <v>0.00362</v>
      </c>
      <c r="T100">
        <f>_xlfn.IFNA(VLOOKUP(C100,Capacity_wind!$A$2:$O$158,15,FALSE)-VLOOKUP(C100,Capacity_wind!$A$2:$O$158,2,FALSE),0)</f>
        <v>0</v>
      </c>
      <c r="U100">
        <f>VLOOKUP(B100,[1]Data!$B$5:$BO$270,66,FALSE)</f>
        <v>4001047000</v>
      </c>
    </row>
    <row r="101" spans="1:21">
      <c r="A101">
        <v>99</v>
      </c>
      <c r="B101" t="s">
        <v>245</v>
      </c>
      <c r="C101" t="s">
        <v>246</v>
      </c>
      <c r="D101" t="s">
        <v>16</v>
      </c>
      <c r="E101" t="s">
        <v>22</v>
      </c>
      <c r="F101" t="s">
        <v>30</v>
      </c>
      <c r="G101">
        <v>8539.976</v>
      </c>
      <c r="H101">
        <v>0.918404236459591</v>
      </c>
      <c r="I101">
        <v>162527823149.666</v>
      </c>
      <c r="J101">
        <v>60910775962.4039</v>
      </c>
      <c r="K101">
        <v>1359180.23116043</v>
      </c>
      <c r="L101">
        <v>1359180.23116043</v>
      </c>
      <c r="M101">
        <f>_xlfn.IFNA(VLOOKUP(C101,Savings_solar!$A$1:$O$219,15,FALSE),0)</f>
        <v>4.72907006987717</v>
      </c>
      <c r="N101">
        <f>_xlfn.IFNA(VLOOKUP(C101,Savings_wind!$A$1:$O$157,15,FALSE),0)</f>
        <v>0</v>
      </c>
      <c r="O101">
        <f t="shared" si="2"/>
        <v>4.72907006987717</v>
      </c>
      <c r="P101">
        <f>_xlfn.IFNA(VLOOKUP(C101,Savings_solar!$P$1:$AD$219,15,FALSE),0)</f>
        <v>3.88740532997896</v>
      </c>
      <c r="Q101">
        <f>_xlfn.IFNA(VLOOKUP(C101,Savings_wind!$P$1:$AD$157,15,FALSE),0)</f>
        <v>0</v>
      </c>
      <c r="R101">
        <f t="shared" si="3"/>
        <v>3.88740532997896</v>
      </c>
      <c r="S101">
        <f>_xlfn.IFNA(VLOOKUP(C101,Capacity_solar!$A$2:$O$220,15,FALSE)-VLOOKUP(C101,Capacity_solar!$A$2:$O$220,2,FALSE),0)</f>
        <v>0.004633</v>
      </c>
      <c r="T101">
        <f>_xlfn.IFNA(VLOOKUP(C101,Capacity_wind!$A$2:$O$158,15,FALSE)-VLOOKUP(C101,Capacity_wind!$A$2:$O$158,2,FALSE),0)</f>
        <v>0</v>
      </c>
      <c r="U101">
        <f>VLOOKUP(B101,[1]Data!$B$5:$BO$270,66,FALSE)</f>
        <v>55938727098.0174</v>
      </c>
    </row>
    <row r="102" spans="1:21">
      <c r="A102">
        <v>100</v>
      </c>
      <c r="B102" t="s">
        <v>247</v>
      </c>
      <c r="C102" t="s">
        <v>248</v>
      </c>
      <c r="D102" t="s">
        <v>16</v>
      </c>
      <c r="E102" t="s">
        <v>22</v>
      </c>
      <c r="F102" t="s">
        <v>30</v>
      </c>
      <c r="G102">
        <v>177.856</v>
      </c>
      <c r="H102">
        <v>0.918404236459591</v>
      </c>
      <c r="I102">
        <v>2574797926.14676</v>
      </c>
      <c r="J102">
        <v>1681956324.94567</v>
      </c>
      <c r="K102">
        <v>0</v>
      </c>
      <c r="L102">
        <v>0</v>
      </c>
      <c r="M102">
        <f>_xlfn.IFNA(VLOOKUP(C102,Savings_solar!$A$1:$O$219,15,FALSE),0)</f>
        <v>0</v>
      </c>
      <c r="N102">
        <f>_xlfn.IFNA(VLOOKUP(C102,Savings_wind!$A$1:$O$157,15,FALSE),0)</f>
        <v>0</v>
      </c>
      <c r="O102">
        <f t="shared" si="2"/>
        <v>0</v>
      </c>
      <c r="P102">
        <f>_xlfn.IFNA(VLOOKUP(C102,Savings_solar!$P$1:$AD$219,15,FALSE),0)</f>
        <v>0</v>
      </c>
      <c r="Q102">
        <f>_xlfn.IFNA(VLOOKUP(C102,Savings_wind!$P$1:$AD$157,15,FALSE),0)</f>
        <v>0</v>
      </c>
      <c r="R102">
        <f t="shared" si="3"/>
        <v>0</v>
      </c>
      <c r="S102">
        <f>_xlfn.IFNA(VLOOKUP(C102,Capacity_solar!$A$2:$O$220,15,FALSE)-VLOOKUP(C102,Capacity_solar!$A$2:$O$220,2,FALSE),0)</f>
        <v>0</v>
      </c>
      <c r="T102">
        <f>_xlfn.IFNA(VLOOKUP(C102,Capacity_wind!$A$2:$O$158,15,FALSE)-VLOOKUP(C102,Capacity_wind!$A$2:$O$158,2,FALSE),0)</f>
        <v>0</v>
      </c>
      <c r="U102">
        <f>VLOOKUP(B102,[1]Data!$B$5:$BO$270,66,FALSE)</f>
        <v>2343703788.17323</v>
      </c>
    </row>
    <row r="103" spans="1:21">
      <c r="A103">
        <v>101</v>
      </c>
      <c r="B103" t="s">
        <v>249</v>
      </c>
      <c r="C103" t="s">
        <v>250</v>
      </c>
      <c r="D103" t="s">
        <v>15</v>
      </c>
      <c r="E103" t="s">
        <v>21</v>
      </c>
      <c r="F103" t="s">
        <v>29</v>
      </c>
      <c r="G103">
        <v>42.287</v>
      </c>
      <c r="H103">
        <v>0.956249859625509</v>
      </c>
      <c r="K103">
        <v>0</v>
      </c>
      <c r="L103">
        <v>0</v>
      </c>
      <c r="M103">
        <f>_xlfn.IFNA(VLOOKUP(C103,Savings_solar!$A$1:$O$219,15,FALSE),0)</f>
        <v>0</v>
      </c>
      <c r="N103">
        <f>_xlfn.IFNA(VLOOKUP(C103,Savings_wind!$A$1:$O$157,15,FALSE),0)</f>
        <v>0</v>
      </c>
      <c r="O103">
        <f t="shared" si="2"/>
        <v>0</v>
      </c>
      <c r="P103">
        <f>_xlfn.IFNA(VLOOKUP(C103,Savings_solar!$P$1:$AD$219,15,FALSE),0)</f>
        <v>0</v>
      </c>
      <c r="Q103">
        <f>_xlfn.IFNA(VLOOKUP(C103,Savings_wind!$P$1:$AD$157,15,FALSE),0)</f>
        <v>0</v>
      </c>
      <c r="R103">
        <f t="shared" si="3"/>
        <v>0</v>
      </c>
      <c r="S103">
        <f>_xlfn.IFNA(VLOOKUP(C103,Capacity_solar!$A$2:$O$220,15,FALSE)-VLOOKUP(C103,Capacity_solar!$A$2:$O$220,2,FALSE),0)</f>
        <v>0</v>
      </c>
      <c r="T103">
        <f>_xlfn.IFNA(VLOOKUP(C103,Capacity_wind!$A$2:$O$158,15,FALSE)-VLOOKUP(C103,Capacity_wind!$A$2:$O$158,2,FALSE),0)</f>
        <v>0</v>
      </c>
      <c r="U103">
        <f>VLOOKUP(B103,[1]Data!$B$5:$BO$270,66,FALSE)</f>
        <v>7364654515.13984</v>
      </c>
    </row>
    <row r="104" spans="1:21">
      <c r="A104">
        <v>102</v>
      </c>
      <c r="B104" t="s">
        <v>251</v>
      </c>
      <c r="C104" t="s">
        <v>252</v>
      </c>
      <c r="D104" t="s">
        <v>16</v>
      </c>
      <c r="E104" t="s">
        <v>22</v>
      </c>
      <c r="F104" t="s">
        <v>31</v>
      </c>
      <c r="G104">
        <v>21814.985</v>
      </c>
      <c r="H104">
        <v>0.780341633567176</v>
      </c>
      <c r="I104">
        <v>325838129451.801</v>
      </c>
      <c r="J104">
        <v>96953497412.3508</v>
      </c>
      <c r="K104">
        <v>0</v>
      </c>
      <c r="L104">
        <v>0</v>
      </c>
      <c r="M104">
        <f>_xlfn.IFNA(VLOOKUP(C104,Savings_solar!$A$1:$O$219,15,FALSE),0)</f>
        <v>1740.17161246805</v>
      </c>
      <c r="N104">
        <f>_xlfn.IFNA(VLOOKUP(C104,Savings_wind!$A$1:$O$157,15,FALSE),0)</f>
        <v>36.4069751025938</v>
      </c>
      <c r="O104">
        <f t="shared" si="2"/>
        <v>1776.57858757064</v>
      </c>
      <c r="P104">
        <f>_xlfn.IFNA(VLOOKUP(C104,Savings_solar!$P$1:$AD$219,15,FALSE),0)</f>
        <v>1042.49966174565</v>
      </c>
      <c r="Q104">
        <f>_xlfn.IFNA(VLOOKUP(C104,Savings_wind!$P$1:$AD$157,15,FALSE),0)</f>
        <v>116.919538281924</v>
      </c>
      <c r="R104">
        <f t="shared" si="3"/>
        <v>1159.41920002757</v>
      </c>
      <c r="S104">
        <f>_xlfn.IFNA(VLOOKUP(C104,Capacity_solar!$A$2:$O$220,15,FALSE)-VLOOKUP(C104,Capacity_solar!$A$2:$O$220,2,FALSE),0)</f>
        <v>0.950898</v>
      </c>
      <c r="T104">
        <f>_xlfn.IFNA(VLOOKUP(C104,Capacity_wind!$A$2:$O$158,15,FALSE)-VLOOKUP(C104,Capacity_wind!$A$2:$O$158,2,FALSE),0)</f>
        <v>0.23315</v>
      </c>
      <c r="U104">
        <f>VLOOKUP(B104,[1]Data!$B$5:$BO$270,66,FALSE)</f>
        <v>74144875098.0587</v>
      </c>
    </row>
    <row r="105" spans="1:21">
      <c r="A105">
        <v>103</v>
      </c>
      <c r="B105" t="s">
        <v>253</v>
      </c>
      <c r="C105" t="s">
        <v>254</v>
      </c>
      <c r="D105" t="s">
        <v>17</v>
      </c>
      <c r="E105" t="s">
        <v>24</v>
      </c>
      <c r="F105" t="s">
        <v>31</v>
      </c>
      <c r="G105">
        <v>2898.369</v>
      </c>
      <c r="H105">
        <v>0.878317845661988</v>
      </c>
      <c r="I105">
        <v>5752756216.43659</v>
      </c>
      <c r="J105">
        <v>2221460906.64255</v>
      </c>
      <c r="K105">
        <v>0</v>
      </c>
      <c r="L105">
        <v>0</v>
      </c>
      <c r="M105">
        <f>_xlfn.IFNA(VLOOKUP(C105,Savings_solar!$A$1:$O$219,15,FALSE),0)</f>
        <v>0.438071922006844</v>
      </c>
      <c r="N105">
        <f>_xlfn.IFNA(VLOOKUP(C105,Savings_wind!$A$1:$O$157,15,FALSE),0)</f>
        <v>0</v>
      </c>
      <c r="O105">
        <f t="shared" si="2"/>
        <v>0.438071922006844</v>
      </c>
      <c r="P105">
        <f>_xlfn.IFNA(VLOOKUP(C105,Savings_solar!$P$1:$AD$219,15,FALSE),0)</f>
        <v>0.695680666863079</v>
      </c>
      <c r="Q105">
        <f>_xlfn.IFNA(VLOOKUP(C105,Savings_wind!$P$1:$AD$157,15,FALSE),0)</f>
        <v>0</v>
      </c>
      <c r="R105">
        <f t="shared" si="3"/>
        <v>0.695680666863079</v>
      </c>
      <c r="S105">
        <f>_xlfn.IFNA(VLOOKUP(C105,Capacity_solar!$A$2:$O$220,15,FALSE)-VLOOKUP(C105,Capacity_solar!$A$2:$O$220,2,FALSE),0)</f>
        <v>0.028795</v>
      </c>
      <c r="T105">
        <f>_xlfn.IFNA(VLOOKUP(C105,Capacity_wind!$A$2:$O$158,15,FALSE)-VLOOKUP(C105,Capacity_wind!$A$2:$O$158,2,FALSE),0)</f>
        <v>0</v>
      </c>
      <c r="U105">
        <f>VLOOKUP(B105,[1]Data!$B$5:$BO$270,66,FALSE)</f>
        <v>2289355249.40148</v>
      </c>
    </row>
    <row r="106" spans="1:21">
      <c r="A106">
        <v>104</v>
      </c>
      <c r="B106" t="s">
        <v>255</v>
      </c>
      <c r="C106" t="s">
        <v>256</v>
      </c>
      <c r="D106" t="s">
        <v>15</v>
      </c>
      <c r="E106" t="s">
        <v>21</v>
      </c>
      <c r="F106" t="s">
        <v>29</v>
      </c>
      <c r="G106">
        <v>2187.55</v>
      </c>
      <c r="H106">
        <v>0.955566172957477</v>
      </c>
      <c r="I106">
        <v>120954215578.147</v>
      </c>
      <c r="J106">
        <v>51069702271.8047</v>
      </c>
      <c r="K106">
        <v>1663.94613873758</v>
      </c>
      <c r="L106">
        <v>1663.94613873758</v>
      </c>
      <c r="M106">
        <f>_xlfn.IFNA(VLOOKUP(C106,Savings_solar!$A$1:$O$219,15,FALSE),0)</f>
        <v>1678.94486851518</v>
      </c>
      <c r="N106">
        <f>_xlfn.IFNA(VLOOKUP(C106,Savings_wind!$A$1:$O$157,15,FALSE),0)</f>
        <v>112.24226491892</v>
      </c>
      <c r="O106">
        <f t="shared" si="2"/>
        <v>1791.1871334341</v>
      </c>
      <c r="P106">
        <f>_xlfn.IFNA(VLOOKUP(C106,Savings_solar!$P$1:$AD$219,15,FALSE),0)</f>
        <v>750.845441171803</v>
      </c>
      <c r="Q106">
        <f>_xlfn.IFNA(VLOOKUP(C106,Savings_wind!$P$1:$AD$157,15,FALSE),0)</f>
        <v>359.672658916379</v>
      </c>
      <c r="R106">
        <f t="shared" si="3"/>
        <v>1110.51810008818</v>
      </c>
      <c r="S106">
        <f>_xlfn.IFNA(VLOOKUP(C106,Capacity_solar!$A$2:$O$220,15,FALSE)-VLOOKUP(C106,Capacity_solar!$A$2:$O$220,2,FALSE),0)</f>
        <v>1.3239</v>
      </c>
      <c r="T106">
        <f>_xlfn.IFNA(VLOOKUP(C106,Capacity_wind!$A$2:$O$158,15,FALSE)-VLOOKUP(C106,Capacity_wind!$A$2:$O$158,2,FALSE),0)</f>
        <v>1.151</v>
      </c>
      <c r="U106">
        <f>VLOOKUP(B106,[1]Data!$B$5:$BO$270,66,FALSE)</f>
        <v>71013953448.2085</v>
      </c>
    </row>
    <row r="107" spans="1:21">
      <c r="A107">
        <v>105</v>
      </c>
      <c r="B107" t="s">
        <v>257</v>
      </c>
      <c r="C107" t="s">
        <v>258</v>
      </c>
      <c r="D107" t="s">
        <v>15</v>
      </c>
      <c r="E107" t="s">
        <v>21</v>
      </c>
      <c r="F107" t="s">
        <v>29</v>
      </c>
      <c r="G107">
        <v>781.91</v>
      </c>
      <c r="H107">
        <v>0.956249859625509</v>
      </c>
      <c r="I107">
        <v>85339620686.8049</v>
      </c>
      <c r="J107">
        <v>68993899662.5449</v>
      </c>
      <c r="K107">
        <v>0</v>
      </c>
      <c r="L107">
        <v>0</v>
      </c>
      <c r="M107">
        <f>_xlfn.IFNA(VLOOKUP(C107,Savings_solar!$A$1:$O$219,15,FALSE),0)</f>
        <v>645.770599074837</v>
      </c>
      <c r="N107">
        <f>_xlfn.IFNA(VLOOKUP(C107,Savings_wind!$A$1:$O$157,15,FALSE),0)</f>
        <v>19.3675387214271</v>
      </c>
      <c r="O107">
        <f t="shared" si="2"/>
        <v>665.138137796264</v>
      </c>
      <c r="P107">
        <f>_xlfn.IFNA(VLOOKUP(C107,Savings_solar!$P$1:$AD$219,15,FALSE),0)</f>
        <v>418.017467056908</v>
      </c>
      <c r="Q107">
        <f>_xlfn.IFNA(VLOOKUP(C107,Savings_wind!$P$1:$AD$157,15,FALSE),0)</f>
        <v>67.2803501678207</v>
      </c>
      <c r="R107">
        <f t="shared" si="3"/>
        <v>485.297817224729</v>
      </c>
      <c r="S107">
        <f>_xlfn.IFNA(VLOOKUP(C107,Capacity_solar!$A$2:$O$220,15,FALSE)-VLOOKUP(C107,Capacity_solar!$A$2:$O$220,2,FALSE),0)</f>
        <v>0.364804999</v>
      </c>
      <c r="T107">
        <f>_xlfn.IFNA(VLOOKUP(C107,Capacity_wind!$A$2:$O$158,15,FALSE)-VLOOKUP(C107,Capacity_wind!$A$2:$O$158,2,FALSE),0)</f>
        <v>0.163607997</v>
      </c>
      <c r="U107">
        <f>VLOOKUP(B107,[1]Data!$B$5:$BO$270,66,FALSE)</f>
        <v>81641807865.7591</v>
      </c>
    </row>
    <row r="108" spans="1:21">
      <c r="A108">
        <v>106</v>
      </c>
      <c r="B108" t="s">
        <v>259</v>
      </c>
      <c r="C108" t="s">
        <v>260</v>
      </c>
      <c r="D108" t="s">
        <v>15</v>
      </c>
      <c r="E108" t="s">
        <v>21</v>
      </c>
      <c r="F108" t="s">
        <v>29</v>
      </c>
      <c r="G108">
        <v>1433.728</v>
      </c>
      <c r="H108">
        <v>0.974901169393953</v>
      </c>
      <c r="I108">
        <v>64558824107.1395</v>
      </c>
      <c r="J108">
        <v>31300856486.9336</v>
      </c>
      <c r="K108">
        <v>0</v>
      </c>
      <c r="L108">
        <v>0</v>
      </c>
      <c r="M108">
        <f>_xlfn.IFNA(VLOOKUP(C108,Savings_solar!$A$1:$O$219,15,FALSE),0)</f>
        <v>193.026140650476</v>
      </c>
      <c r="N108">
        <f>_xlfn.IFNA(VLOOKUP(C108,Savings_wind!$A$1:$O$157,15,FALSE),0)</f>
        <v>20.0176531400901</v>
      </c>
      <c r="O108">
        <f t="shared" si="2"/>
        <v>213.043793790566</v>
      </c>
      <c r="P108">
        <f>_xlfn.IFNA(VLOOKUP(C108,Savings_solar!$P$1:$AD$219,15,FALSE),0)</f>
        <v>71.0597382136764</v>
      </c>
      <c r="Q108">
        <f>_xlfn.IFNA(VLOOKUP(C108,Savings_wind!$P$1:$AD$157,15,FALSE),0)</f>
        <v>57.7232630987402</v>
      </c>
      <c r="R108">
        <f t="shared" si="3"/>
        <v>128.783001312417</v>
      </c>
      <c r="S108">
        <f>_xlfn.IFNA(VLOOKUP(C108,Capacity_solar!$A$2:$O$220,15,FALSE)-VLOOKUP(C108,Capacity_solar!$A$2:$O$220,2,FALSE),0)</f>
        <v>0.319</v>
      </c>
      <c r="T108">
        <f>_xlfn.IFNA(VLOOKUP(C108,Capacity_wind!$A$2:$O$158,15,FALSE)-VLOOKUP(C108,Capacity_wind!$A$2:$O$158,2,FALSE),0)</f>
        <v>0.098267999</v>
      </c>
      <c r="U108">
        <f>VLOOKUP(B108,[1]Data!$B$5:$BO$270,66,FALSE)</f>
        <v>40422521943.4418</v>
      </c>
    </row>
    <row r="109" spans="1:21">
      <c r="A109">
        <v>107</v>
      </c>
      <c r="B109" t="s">
        <v>261</v>
      </c>
      <c r="C109" t="s">
        <v>262</v>
      </c>
      <c r="D109" t="s">
        <v>16</v>
      </c>
      <c r="E109" t="s">
        <v>23</v>
      </c>
      <c r="F109" t="s">
        <v>31</v>
      </c>
      <c r="G109">
        <v>45896.057</v>
      </c>
      <c r="H109">
        <v>0.958396028406858</v>
      </c>
      <c r="I109">
        <v>333242868979.042</v>
      </c>
      <c r="J109">
        <v>123866072116.035</v>
      </c>
      <c r="K109">
        <v>1874.17117995291</v>
      </c>
      <c r="L109">
        <v>3159.38244111752</v>
      </c>
      <c r="M109">
        <f>_xlfn.IFNA(VLOOKUP(C109,Savings_solar!$A$1:$O$219,15,FALSE),0)</f>
        <v>1563.47733939471</v>
      </c>
      <c r="N109">
        <f>_xlfn.IFNA(VLOOKUP(C109,Savings_wind!$A$1:$O$157,15,FALSE),0)</f>
        <v>187.385384289262</v>
      </c>
      <c r="O109">
        <f t="shared" si="2"/>
        <v>1750.86272368397</v>
      </c>
      <c r="P109">
        <f>_xlfn.IFNA(VLOOKUP(C109,Savings_solar!$P$1:$AD$219,15,FALSE),0)</f>
        <v>1407.39505246485</v>
      </c>
      <c r="Q109">
        <f>_xlfn.IFNA(VLOOKUP(C109,Savings_wind!$P$1:$AD$157,15,FALSE),0)</f>
        <v>677.99523360737</v>
      </c>
      <c r="R109">
        <f t="shared" si="3"/>
        <v>2085.39028607222</v>
      </c>
      <c r="S109">
        <f>_xlfn.IFNA(VLOOKUP(C109,Capacity_solar!$A$2:$O$220,15,FALSE)-VLOOKUP(C109,Capacity_solar!$A$2:$O$220,2,FALSE),0)</f>
        <v>0.360455</v>
      </c>
      <c r="T109">
        <f>_xlfn.IFNA(VLOOKUP(C109,Capacity_wind!$A$2:$O$158,15,FALSE)-VLOOKUP(C109,Capacity_wind!$A$2:$O$158,2,FALSE),0)</f>
        <v>1.63699998</v>
      </c>
      <c r="U109">
        <f>VLOOKUP(B109,[1]Data!$B$5:$BO$270,66,FALSE)</f>
        <v>130912558829.84</v>
      </c>
    </row>
    <row r="110" spans="1:21">
      <c r="A110">
        <v>108</v>
      </c>
      <c r="B110" t="s">
        <v>263</v>
      </c>
      <c r="C110" t="s">
        <v>264</v>
      </c>
      <c r="D110" t="s">
        <v>15</v>
      </c>
      <c r="E110" t="s">
        <v>123</v>
      </c>
      <c r="F110" t="s">
        <v>29</v>
      </c>
      <c r="G110">
        <v>37.664</v>
      </c>
      <c r="H110">
        <v>0.956249859625509</v>
      </c>
      <c r="J110">
        <v>7490920324.03835</v>
      </c>
      <c r="K110">
        <v>0</v>
      </c>
      <c r="L110">
        <v>0</v>
      </c>
      <c r="M110">
        <f>_xlfn.IFNA(VLOOKUP(C110,Savings_solar!$A$1:$O$219,15,FALSE),0)</f>
        <v>0</v>
      </c>
      <c r="N110">
        <f>_xlfn.IFNA(VLOOKUP(C110,Savings_wind!$A$1:$O$157,15,FALSE),0)</f>
        <v>0</v>
      </c>
      <c r="O110">
        <f t="shared" si="2"/>
        <v>0</v>
      </c>
      <c r="P110">
        <f>_xlfn.IFNA(VLOOKUP(C110,Savings_solar!$P$1:$AD$219,15,FALSE),0)</f>
        <v>0</v>
      </c>
      <c r="Q110">
        <f>_xlfn.IFNA(VLOOKUP(C110,Savings_wind!$P$1:$AD$157,15,FALSE),0)</f>
        <v>0</v>
      </c>
      <c r="R110">
        <f t="shared" si="3"/>
        <v>0</v>
      </c>
      <c r="S110">
        <f>_xlfn.IFNA(VLOOKUP(C110,Capacity_solar!$A$2:$O$220,15,FALSE)-VLOOKUP(C110,Capacity_solar!$A$2:$O$220,2,FALSE),0)</f>
        <v>0</v>
      </c>
      <c r="T110">
        <f>_xlfn.IFNA(VLOOKUP(C110,Capacity_wind!$A$2:$O$158,15,FALSE)-VLOOKUP(C110,Capacity_wind!$A$2:$O$158,2,FALSE),0)</f>
        <v>0</v>
      </c>
      <c r="U110">
        <f>VLOOKUP(B110,[1]Data!$B$5:$BO$270,66,FALSE)</f>
        <v>8784002931.68665</v>
      </c>
    </row>
    <row r="111" spans="1:21">
      <c r="A111">
        <v>109</v>
      </c>
      <c r="B111" t="s">
        <v>265</v>
      </c>
      <c r="C111" t="s">
        <v>266</v>
      </c>
      <c r="D111" t="s">
        <v>15</v>
      </c>
      <c r="E111" t="s">
        <v>22</v>
      </c>
      <c r="F111" t="s">
        <v>30</v>
      </c>
      <c r="G111">
        <v>2997.532</v>
      </c>
      <c r="H111">
        <v>0.956249859625509</v>
      </c>
      <c r="I111">
        <v>40249130836.3919</v>
      </c>
      <c r="J111">
        <v>9662250294.38284</v>
      </c>
      <c r="K111">
        <v>38.1586414507789</v>
      </c>
      <c r="L111">
        <v>38.1586414507789</v>
      </c>
      <c r="M111">
        <f>_xlfn.IFNA(VLOOKUP(C111,Savings_solar!$A$1:$O$219,15,FALSE),0)</f>
        <v>54.6396113781298</v>
      </c>
      <c r="N111">
        <f>_xlfn.IFNA(VLOOKUP(C111,Savings_wind!$A$1:$O$157,15,FALSE),0)</f>
        <v>23.9069307280786</v>
      </c>
      <c r="O111">
        <f t="shared" si="2"/>
        <v>78.5465421062085</v>
      </c>
      <c r="P111">
        <f>_xlfn.IFNA(VLOOKUP(C111,Savings_solar!$P$1:$AD$219,15,FALSE),0)</f>
        <v>26.3257156080204</v>
      </c>
      <c r="Q111">
        <f>_xlfn.IFNA(VLOOKUP(C111,Savings_wind!$P$1:$AD$157,15,FALSE),0)</f>
        <v>68.387832378619</v>
      </c>
      <c r="R111">
        <f t="shared" si="3"/>
        <v>94.7135479866394</v>
      </c>
      <c r="S111">
        <f>_xlfn.IFNA(VLOOKUP(C111,Capacity_solar!$A$2:$O$220,15,FALSE)-VLOOKUP(C111,Capacity_solar!$A$2:$O$220,2,FALSE),0)</f>
        <v>0.20061</v>
      </c>
      <c r="T111">
        <f>_xlfn.IFNA(VLOOKUP(C111,Capacity_wind!$A$2:$O$158,15,FALSE)-VLOOKUP(C111,Capacity_wind!$A$2:$O$158,2,FALSE),0)</f>
        <v>0.14132</v>
      </c>
      <c r="U111">
        <f>VLOOKUP(B111,[1]Data!$B$5:$BO$270,66,FALSE)</f>
        <v>14510490660.2516</v>
      </c>
    </row>
    <row r="112" spans="1:21">
      <c r="A112">
        <v>110</v>
      </c>
      <c r="B112" t="s">
        <v>267</v>
      </c>
      <c r="C112" t="s">
        <v>268</v>
      </c>
      <c r="D112" t="s">
        <v>17</v>
      </c>
      <c r="E112" t="s">
        <v>24</v>
      </c>
      <c r="F112" t="s">
        <v>32</v>
      </c>
      <c r="G112">
        <v>51592.965</v>
      </c>
      <c r="H112">
        <v>0.878317845661988</v>
      </c>
      <c r="I112">
        <v>46494497008.9213</v>
      </c>
      <c r="J112">
        <v>12784234882.5211</v>
      </c>
      <c r="K112">
        <v>0.224530502356927</v>
      </c>
      <c r="L112">
        <v>1.25299596916536</v>
      </c>
      <c r="M112">
        <f>_xlfn.IFNA(VLOOKUP(C112,Savings_solar!$A$1:$O$219,15,FALSE),0)</f>
        <v>50.5469150402092</v>
      </c>
      <c r="N112">
        <f>_xlfn.IFNA(VLOOKUP(C112,Savings_wind!$A$1:$O$157,15,FALSE),0)</f>
        <v>7.93517796689637e-5</v>
      </c>
      <c r="O112">
        <f t="shared" si="2"/>
        <v>50.5469943919889</v>
      </c>
      <c r="P112">
        <f>_xlfn.IFNA(VLOOKUP(C112,Savings_solar!$P$1:$AD$219,15,FALSE),0)</f>
        <v>56.2414753775651</v>
      </c>
      <c r="Q112">
        <f>_xlfn.IFNA(VLOOKUP(C112,Savings_wind!$P$1:$AD$157,15,FALSE),0)</f>
        <v>0.000675612743174987</v>
      </c>
      <c r="R112">
        <f t="shared" si="3"/>
        <v>56.2421509903083</v>
      </c>
      <c r="S112">
        <f>_xlfn.IFNA(VLOOKUP(C112,Capacity_solar!$A$2:$O$220,15,FALSE)-VLOOKUP(C112,Capacity_solar!$A$2:$O$220,2,FALSE),0)</f>
        <v>0.056522</v>
      </c>
      <c r="T112">
        <f>_xlfn.IFNA(VLOOKUP(C112,Capacity_wind!$A$2:$O$158,15,FALSE)-VLOOKUP(C112,Capacity_wind!$A$2:$O$158,2,FALSE),0)</f>
        <v>4.99999999999999e-6</v>
      </c>
      <c r="U112">
        <f>VLOOKUP(B112,[1]Data!$B$5:$BO$270,66,FALSE)</f>
        <v>15302510500.0528</v>
      </c>
    </row>
    <row r="113" spans="1:21">
      <c r="A113">
        <v>111</v>
      </c>
      <c r="B113" t="s">
        <v>269</v>
      </c>
      <c r="C113" t="s">
        <v>270</v>
      </c>
      <c r="D113" t="s">
        <v>16</v>
      </c>
      <c r="E113" t="s">
        <v>22</v>
      </c>
      <c r="F113" t="s">
        <v>30</v>
      </c>
      <c r="G113">
        <v>569.909</v>
      </c>
      <c r="H113">
        <v>0.918404236459591</v>
      </c>
      <c r="I113">
        <v>10750030600.0902</v>
      </c>
      <c r="J113">
        <v>5114229739.90564</v>
      </c>
      <c r="K113">
        <v>0</v>
      </c>
      <c r="L113">
        <v>0</v>
      </c>
      <c r="M113">
        <f>_xlfn.IFNA(VLOOKUP(C113,Savings_solar!$A$1:$O$219,15,FALSE),0)</f>
        <v>78.49805516566</v>
      </c>
      <c r="N113">
        <f>_xlfn.IFNA(VLOOKUP(C113,Savings_wind!$A$1:$O$157,15,FALSE),0)</f>
        <v>0</v>
      </c>
      <c r="O113">
        <f t="shared" si="2"/>
        <v>78.49805516566</v>
      </c>
      <c r="P113">
        <f>_xlfn.IFNA(VLOOKUP(C113,Savings_solar!$P$1:$AD$219,15,FALSE),0)</f>
        <v>54.5532909499939</v>
      </c>
      <c r="Q113">
        <f>_xlfn.IFNA(VLOOKUP(C113,Savings_wind!$P$1:$AD$157,15,FALSE),0)</f>
        <v>0</v>
      </c>
      <c r="R113">
        <f t="shared" si="3"/>
        <v>54.5532909499939</v>
      </c>
      <c r="S113">
        <f>_xlfn.IFNA(VLOOKUP(C113,Capacity_solar!$A$2:$O$220,15,FALSE)-VLOOKUP(C113,Capacity_solar!$A$2:$O$220,2,FALSE),0)</f>
        <v>0.054834</v>
      </c>
      <c r="T113">
        <f>_xlfn.IFNA(VLOOKUP(C113,Capacity_wind!$A$2:$O$158,15,FALSE)-VLOOKUP(C113,Capacity_wind!$A$2:$O$158,2,FALSE),0)</f>
        <v>0</v>
      </c>
      <c r="U113">
        <f>VLOOKUP(B113,[1]Data!$B$5:$BO$270,66,FALSE)</f>
        <v>6170638746.31376</v>
      </c>
    </row>
    <row r="114" spans="1:21">
      <c r="A114">
        <v>112</v>
      </c>
      <c r="B114" t="s">
        <v>271</v>
      </c>
      <c r="C114" t="s">
        <v>272</v>
      </c>
      <c r="D114" t="s">
        <v>16</v>
      </c>
      <c r="E114" t="s">
        <v>22</v>
      </c>
      <c r="F114" t="s">
        <v>30</v>
      </c>
      <c r="G114">
        <v>143772.364</v>
      </c>
      <c r="H114">
        <v>0.913500625747929</v>
      </c>
      <c r="I114">
        <v>2481478532887.77</v>
      </c>
      <c r="J114">
        <v>1206918348543.94</v>
      </c>
      <c r="K114">
        <v>2849595.76345902</v>
      </c>
      <c r="L114">
        <v>2849595.76345902</v>
      </c>
      <c r="M114">
        <f>_xlfn.IFNA(VLOOKUP(C114,Savings_solar!$A$1:$O$219,15,FALSE),0)</f>
        <v>21313.2033517529</v>
      </c>
      <c r="N114">
        <f>_xlfn.IFNA(VLOOKUP(C114,Savings_wind!$A$1:$O$157,15,FALSE),0)</f>
        <v>941.445716319845</v>
      </c>
      <c r="O114">
        <f t="shared" si="2"/>
        <v>22254.6490680727</v>
      </c>
      <c r="P114">
        <f>_xlfn.IFNA(VLOOKUP(C114,Savings_solar!$P$1:$AD$219,15,FALSE),0)</f>
        <v>12883.2862029677</v>
      </c>
      <c r="Q114">
        <f>_xlfn.IFNA(VLOOKUP(C114,Savings_wind!$P$1:$AD$157,15,FALSE),0)</f>
        <v>3439.02938780318</v>
      </c>
      <c r="R114">
        <f t="shared" si="3"/>
        <v>16322.3155907709</v>
      </c>
      <c r="S114">
        <f>_xlfn.IFNA(VLOOKUP(C114,Capacity_solar!$A$2:$O$220,15,FALSE)-VLOOKUP(C114,Capacity_solar!$A$2:$O$220,2,FALSE),0)</f>
        <v>10.862983</v>
      </c>
      <c r="T114">
        <f>_xlfn.IFNA(VLOOKUP(C114,Capacity_wind!$A$2:$O$158,15,FALSE)-VLOOKUP(C114,Capacity_wind!$A$2:$O$158,2,FALSE),0)</f>
        <v>6.79871995</v>
      </c>
      <c r="U114">
        <f>VLOOKUP(B114,[1]Data!$B$5:$BO$270,66,FALSE)</f>
        <v>1463323889036.56</v>
      </c>
    </row>
    <row r="115" spans="1:21">
      <c r="A115">
        <v>113</v>
      </c>
      <c r="B115" t="s">
        <v>273</v>
      </c>
      <c r="C115" t="s">
        <v>274</v>
      </c>
      <c r="D115" t="s">
        <v>16</v>
      </c>
      <c r="E115" t="s">
        <v>22</v>
      </c>
      <c r="F115" t="s">
        <v>30</v>
      </c>
      <c r="G115">
        <v>51.211</v>
      </c>
      <c r="H115">
        <v>0.918404236459591</v>
      </c>
      <c r="I115">
        <v>275411600.233808</v>
      </c>
      <c r="J115">
        <v>221287100</v>
      </c>
      <c r="K115">
        <v>0</v>
      </c>
      <c r="L115">
        <v>0</v>
      </c>
      <c r="M115">
        <f>_xlfn.IFNA(VLOOKUP(C115,Savings_solar!$A$1:$O$219,15,FALSE),0)</f>
        <v>1.82447850062715</v>
      </c>
      <c r="N115">
        <f>_xlfn.IFNA(VLOOKUP(C115,Savings_wind!$A$1:$O$157,15,FALSE),0)</f>
        <v>0.000170449520351004</v>
      </c>
      <c r="O115">
        <f t="shared" si="2"/>
        <v>1.8246489501475</v>
      </c>
      <c r="P115">
        <f>_xlfn.IFNA(VLOOKUP(C115,Savings_solar!$P$1:$AD$219,15,FALSE),0)</f>
        <v>2.72415241174798</v>
      </c>
      <c r="Q115">
        <f>_xlfn.IFNA(VLOOKUP(C115,Savings_wind!$P$1:$AD$157,15,FALSE),0)</f>
        <v>0.000601679800863268</v>
      </c>
      <c r="R115">
        <f t="shared" si="3"/>
        <v>2.72475409154884</v>
      </c>
      <c r="S115">
        <f>_xlfn.IFNA(VLOOKUP(C115,Capacity_solar!$A$2:$O$220,15,FALSE)-VLOOKUP(C115,Capacity_solar!$A$2:$O$220,2,FALSE),0)</f>
        <v>0.001568</v>
      </c>
      <c r="T115">
        <f>_xlfn.IFNA(VLOOKUP(C115,Capacity_wind!$A$2:$O$158,15,FALSE)-VLOOKUP(C115,Capacity_wind!$A$2:$O$158,2,FALSE),0)</f>
        <v>1.1e-5</v>
      </c>
      <c r="U115">
        <f>VLOOKUP(B115,[1]Data!$B$5:$BO$270,66,FALSE)</f>
        <v>258774475.097656</v>
      </c>
    </row>
    <row r="116" spans="1:21">
      <c r="A116">
        <v>114</v>
      </c>
      <c r="B116" t="s">
        <v>275</v>
      </c>
      <c r="C116" t="s">
        <v>276</v>
      </c>
      <c r="D116" t="s">
        <v>15</v>
      </c>
      <c r="E116" t="s">
        <v>22</v>
      </c>
      <c r="F116" t="s">
        <v>30</v>
      </c>
      <c r="G116">
        <v>1909.309</v>
      </c>
      <c r="H116">
        <v>0.956249859625509</v>
      </c>
      <c r="I116">
        <v>37873059504.451</v>
      </c>
      <c r="J116">
        <v>10918282612.6373</v>
      </c>
      <c r="K116">
        <v>2043.22248176322</v>
      </c>
      <c r="L116">
        <v>2043.22248176322</v>
      </c>
      <c r="M116">
        <f>_xlfn.IFNA(VLOOKUP(C116,Savings_solar!$A$1:$O$219,15,FALSE),0)</f>
        <v>197.391301853921</v>
      </c>
      <c r="N116">
        <f>_xlfn.IFNA(VLOOKUP(C116,Savings_wind!$A$1:$O$157,15,FALSE),0)</f>
        <v>3.06805435123506</v>
      </c>
      <c r="O116">
        <f t="shared" si="2"/>
        <v>200.459356205156</v>
      </c>
      <c r="P116">
        <f>_xlfn.IFNA(VLOOKUP(C116,Savings_solar!$P$1:$AD$219,15,FALSE),0)</f>
        <v>124.509685157986</v>
      </c>
      <c r="Q116">
        <f>_xlfn.IFNA(VLOOKUP(C116,Savings_wind!$P$1:$AD$157,15,FALSE),0)</f>
        <v>14.5455447228494</v>
      </c>
      <c r="R116">
        <f t="shared" si="3"/>
        <v>139.055229880835</v>
      </c>
      <c r="S116">
        <f>_xlfn.IFNA(VLOOKUP(C116,Capacity_solar!$A$2:$O$220,15,FALSE)-VLOOKUP(C116,Capacity_solar!$A$2:$O$220,2,FALSE),0)</f>
        <v>0.50599</v>
      </c>
      <c r="T116">
        <f>_xlfn.IFNA(VLOOKUP(C116,Capacity_wind!$A$2:$O$158,15,FALSE)-VLOOKUP(C116,Capacity_wind!$A$2:$O$158,2,FALSE),0)</f>
        <v>0.0736</v>
      </c>
      <c r="U116">
        <f>VLOOKUP(B116,[1]Data!$B$5:$BO$270,66,FALSE)</f>
        <v>13711469681.1535</v>
      </c>
    </row>
    <row r="117" spans="1:21">
      <c r="A117">
        <v>115</v>
      </c>
      <c r="B117" t="s">
        <v>277</v>
      </c>
      <c r="C117" t="s">
        <v>278</v>
      </c>
      <c r="D117" t="s">
        <v>17</v>
      </c>
      <c r="E117" t="s">
        <v>24</v>
      </c>
      <c r="F117" t="s">
        <v>32</v>
      </c>
      <c r="G117">
        <v>47439.802</v>
      </c>
      <c r="H117">
        <v>0.878317845661988</v>
      </c>
      <c r="I117">
        <v>51032174284.6998</v>
      </c>
      <c r="J117">
        <v>16313964444.3202</v>
      </c>
      <c r="K117">
        <v>0</v>
      </c>
      <c r="L117">
        <v>0</v>
      </c>
      <c r="M117">
        <f>_xlfn.IFNA(VLOOKUP(C117,Savings_solar!$A$1:$O$219,15,FALSE),0)</f>
        <v>730.964414378336</v>
      </c>
      <c r="N117">
        <f>_xlfn.IFNA(VLOOKUP(C117,Savings_wind!$A$1:$O$157,15,FALSE),0)</f>
        <v>0</v>
      </c>
      <c r="O117">
        <f t="shared" si="2"/>
        <v>730.964414378336</v>
      </c>
      <c r="P117">
        <f>_xlfn.IFNA(VLOOKUP(C117,Savings_solar!$P$1:$AD$219,15,FALSE),0)</f>
        <v>286.816337742849</v>
      </c>
      <c r="Q117">
        <f>_xlfn.IFNA(VLOOKUP(C117,Savings_wind!$P$1:$AD$157,15,FALSE),0)</f>
        <v>0</v>
      </c>
      <c r="R117">
        <f t="shared" si="3"/>
        <v>286.816337742849</v>
      </c>
      <c r="S117">
        <f>_xlfn.IFNA(VLOOKUP(C117,Capacity_solar!$A$2:$O$220,15,FALSE)-VLOOKUP(C117,Capacity_solar!$A$2:$O$220,2,FALSE),0)</f>
        <v>0.096459</v>
      </c>
      <c r="T117">
        <f>_xlfn.IFNA(VLOOKUP(C117,Capacity_wind!$A$2:$O$158,15,FALSE)-VLOOKUP(C117,Capacity_wind!$A$2:$O$158,2,FALSE),0)</f>
        <v>0</v>
      </c>
      <c r="U117">
        <f>VLOOKUP(B117,[1]Data!$B$5:$BO$270,66,FALSE)</f>
        <v>18780322203.7584</v>
      </c>
    </row>
    <row r="118" spans="1:21">
      <c r="A118">
        <v>116</v>
      </c>
      <c r="B118" t="s">
        <v>279</v>
      </c>
      <c r="C118" t="s">
        <v>280</v>
      </c>
      <c r="D118" t="s">
        <v>15</v>
      </c>
      <c r="E118" t="s">
        <v>21</v>
      </c>
      <c r="F118" t="s">
        <v>29</v>
      </c>
      <c r="G118">
        <v>522.737</v>
      </c>
      <c r="H118">
        <v>0.965148488094893</v>
      </c>
      <c r="I118">
        <v>25353476545.2147</v>
      </c>
      <c r="J118">
        <v>14462554088.5388</v>
      </c>
      <c r="K118">
        <v>0</v>
      </c>
      <c r="L118">
        <v>0</v>
      </c>
      <c r="M118">
        <f>_xlfn.IFNA(VLOOKUP(C118,Savings_solar!$A$1:$O$219,15,FALSE),0)</f>
        <v>344.81511944967</v>
      </c>
      <c r="N118">
        <f>_xlfn.IFNA(VLOOKUP(C118,Savings_wind!$A$1:$O$157,15,FALSE),0)</f>
        <v>0.00456657247125928</v>
      </c>
      <c r="O118">
        <f t="shared" si="2"/>
        <v>344.819686022141</v>
      </c>
      <c r="P118">
        <f>_xlfn.IFNA(VLOOKUP(C118,Savings_solar!$P$1:$AD$219,15,FALSE),0)</f>
        <v>336.66206744932</v>
      </c>
      <c r="Q118">
        <f>_xlfn.IFNA(VLOOKUP(C118,Savings_wind!$P$1:$AD$157,15,FALSE),0)</f>
        <v>0.0268057378099201</v>
      </c>
      <c r="R118">
        <f t="shared" si="3"/>
        <v>336.68887318713</v>
      </c>
      <c r="S118">
        <f>_xlfn.IFNA(VLOOKUP(C118,Capacity_solar!$A$2:$O$220,15,FALSE)-VLOOKUP(C118,Capacity_solar!$A$2:$O$220,2,FALSE),0)</f>
        <v>0.224947</v>
      </c>
      <c r="T118">
        <f>_xlfn.IFNA(VLOOKUP(C118,Capacity_wind!$A$2:$O$158,15,FALSE)-VLOOKUP(C118,Capacity_wind!$A$2:$O$158,2,FALSE),0)</f>
        <v>5.7e-5</v>
      </c>
      <c r="U118">
        <f>VLOOKUP(B118,[1]Data!$B$5:$BO$270,66,FALSE)</f>
        <v>18357069272.7682</v>
      </c>
    </row>
    <row r="119" spans="1:21">
      <c r="A119">
        <v>117</v>
      </c>
      <c r="B119" t="s">
        <v>281</v>
      </c>
      <c r="C119" t="s">
        <v>282</v>
      </c>
      <c r="D119" t="s">
        <v>17</v>
      </c>
      <c r="E119" t="s">
        <v>23</v>
      </c>
      <c r="F119" t="s">
        <v>31</v>
      </c>
      <c r="G119">
        <v>59929.399</v>
      </c>
      <c r="H119">
        <v>0.878317845661988</v>
      </c>
      <c r="I119">
        <v>238337478243.118</v>
      </c>
      <c r="J119">
        <v>70876447890.5865</v>
      </c>
      <c r="K119">
        <v>72404.467758641</v>
      </c>
      <c r="L119">
        <v>74063.897991975</v>
      </c>
      <c r="M119">
        <f>_xlfn.IFNA(VLOOKUP(C119,Savings_solar!$A$1:$O$219,15,FALSE),0)</f>
        <v>209.281870092356</v>
      </c>
      <c r="N119">
        <f>_xlfn.IFNA(VLOOKUP(C119,Savings_wind!$A$1:$O$157,15,FALSE),0)</f>
        <v>0.000754770365012349</v>
      </c>
      <c r="O119">
        <f t="shared" si="2"/>
        <v>209.282624862721</v>
      </c>
      <c r="P119">
        <f>_xlfn.IFNA(VLOOKUP(C119,Savings_solar!$P$1:$AD$219,15,FALSE),0)</f>
        <v>164.312967623562</v>
      </c>
      <c r="Q119">
        <f>_xlfn.IFNA(VLOOKUP(C119,Savings_wind!$P$1:$AD$157,15,FALSE),0)</f>
        <v>0.00316501106637872</v>
      </c>
      <c r="R119">
        <f t="shared" si="3"/>
        <v>164.316132634629</v>
      </c>
      <c r="S119">
        <f>_xlfn.IFNA(VLOOKUP(C119,Capacity_solar!$A$2:$O$220,15,FALSE)-VLOOKUP(C119,Capacity_solar!$A$2:$O$220,2,FALSE),0)</f>
        <v>0.1806</v>
      </c>
      <c r="T119">
        <f>_xlfn.IFNA(VLOOKUP(C119,Capacity_wind!$A$2:$O$158,15,FALSE)-VLOOKUP(C119,Capacity_wind!$A$2:$O$158,2,FALSE),0)</f>
        <v>6e-6</v>
      </c>
      <c r="U119">
        <f>VLOOKUP(B119,[1]Data!$B$5:$BO$270,66,FALSE)</f>
        <v>62253049891.6449</v>
      </c>
    </row>
    <row r="120" spans="1:21">
      <c r="A120">
        <v>118</v>
      </c>
      <c r="B120" t="s">
        <v>283</v>
      </c>
      <c r="C120" t="s">
        <v>284</v>
      </c>
      <c r="D120" t="s">
        <v>15</v>
      </c>
      <c r="E120" t="s">
        <v>21</v>
      </c>
      <c r="F120" t="s">
        <v>30</v>
      </c>
      <c r="G120">
        <v>586.385</v>
      </c>
      <c r="H120">
        <v>0.956249859625509</v>
      </c>
      <c r="I120">
        <v>14510920379.1554</v>
      </c>
      <c r="J120">
        <v>4551482433.07461</v>
      </c>
      <c r="K120">
        <v>385.368091750695</v>
      </c>
      <c r="L120">
        <v>385.368091750695</v>
      </c>
      <c r="M120">
        <f>_xlfn.IFNA(VLOOKUP(C120,Savings_solar!$A$1:$O$219,15,FALSE),0)</f>
        <v>80.5925898070928</v>
      </c>
      <c r="N120">
        <f>_xlfn.IFNA(VLOOKUP(C120,Savings_wind!$A$1:$O$157,15,FALSE),0)</f>
        <v>19.3624526819299</v>
      </c>
      <c r="O120">
        <f t="shared" si="2"/>
        <v>99.9550424890227</v>
      </c>
      <c r="P120">
        <f>_xlfn.IFNA(VLOOKUP(C120,Savings_solar!$P$1:$AD$219,15,FALSE),0)</f>
        <v>34.1852121259863</v>
      </c>
      <c r="Q120">
        <f>_xlfn.IFNA(VLOOKUP(C120,Savings_wind!$P$1:$AD$157,15,FALSE),0)</f>
        <v>70.3293748718181</v>
      </c>
      <c r="R120">
        <f t="shared" si="3"/>
        <v>104.514586997804</v>
      </c>
      <c r="S120">
        <f>_xlfn.IFNA(VLOOKUP(C120,Capacity_solar!$A$2:$O$220,15,FALSE)-VLOOKUP(C120,Capacity_solar!$A$2:$O$220,2,FALSE),0)</f>
        <v>0.016716</v>
      </c>
      <c r="T120">
        <f>_xlfn.IFNA(VLOOKUP(C120,Capacity_wind!$A$2:$O$158,15,FALSE)-VLOOKUP(C120,Capacity_wind!$A$2:$O$158,2,FALSE),0)</f>
        <v>0.118</v>
      </c>
      <c r="U120">
        <f>VLOOKUP(B120,[1]Data!$B$5:$BO$270,66,FALSE)</f>
        <v>6229801580.79157</v>
      </c>
    </row>
    <row r="121" spans="1:21">
      <c r="A121">
        <v>119</v>
      </c>
      <c r="B121" t="s">
        <v>285</v>
      </c>
      <c r="C121" t="s">
        <v>286</v>
      </c>
      <c r="D121" t="s">
        <v>16</v>
      </c>
      <c r="E121" t="s">
        <v>22</v>
      </c>
      <c r="F121" t="s">
        <v>31</v>
      </c>
      <c r="G121">
        <v>4518.856</v>
      </c>
      <c r="H121">
        <v>0.918404236459591</v>
      </c>
      <c r="I121">
        <v>42914813892.9472</v>
      </c>
      <c r="J121">
        <v>13749955501.4005</v>
      </c>
      <c r="K121">
        <v>29882.672091016</v>
      </c>
      <c r="L121">
        <v>29882.672091016</v>
      </c>
      <c r="M121">
        <f>_xlfn.IFNA(VLOOKUP(C121,Savings_solar!$A$1:$O$219,15,FALSE),0)</f>
        <v>525.485260737595</v>
      </c>
      <c r="N121">
        <f>_xlfn.IFNA(VLOOKUP(C121,Savings_wind!$A$1:$O$157,15,FALSE),0)</f>
        <v>19.6968419766285</v>
      </c>
      <c r="O121">
        <f t="shared" si="2"/>
        <v>545.182102714224</v>
      </c>
      <c r="P121">
        <f>_xlfn.IFNA(VLOOKUP(C121,Savings_solar!$P$1:$AD$219,15,FALSE),0)</f>
        <v>277.981978173272</v>
      </c>
      <c r="Q121">
        <f>_xlfn.IFNA(VLOOKUP(C121,Savings_wind!$P$1:$AD$157,15,FALSE),0)</f>
        <v>77.5472003167621</v>
      </c>
      <c r="R121">
        <f t="shared" si="3"/>
        <v>355.529178490034</v>
      </c>
      <c r="S121">
        <f>_xlfn.IFNA(VLOOKUP(C121,Capacity_solar!$A$2:$O$220,15,FALSE)-VLOOKUP(C121,Capacity_solar!$A$2:$O$220,2,FALSE),0)</f>
        <v>0.103812</v>
      </c>
      <c r="T121">
        <f>_xlfn.IFNA(VLOOKUP(C121,Capacity_wind!$A$2:$O$158,15,FALSE)-VLOOKUP(C121,Capacity_wind!$A$2:$O$158,2,FALSE),0)</f>
        <v>0.153916</v>
      </c>
      <c r="U121">
        <f>VLOOKUP(B121,[1]Data!$B$5:$BO$270,66,FALSE)</f>
        <v>17146471713.748</v>
      </c>
    </row>
    <row r="122" spans="1:21">
      <c r="A122">
        <v>120</v>
      </c>
      <c r="B122" t="s">
        <v>287</v>
      </c>
      <c r="C122" t="s">
        <v>288</v>
      </c>
      <c r="D122" t="s">
        <v>17</v>
      </c>
      <c r="E122" t="s">
        <v>24</v>
      </c>
      <c r="F122" t="s">
        <v>32</v>
      </c>
      <c r="G122">
        <v>63044.497</v>
      </c>
      <c r="H122">
        <v>0.878317845661988</v>
      </c>
      <c r="I122">
        <v>43230912231.7895</v>
      </c>
      <c r="J122">
        <v>18383776165.8719</v>
      </c>
      <c r="K122">
        <v>12068.4394475783</v>
      </c>
      <c r="L122">
        <v>12370.0471851334</v>
      </c>
      <c r="M122">
        <f>_xlfn.IFNA(VLOOKUP(C122,Savings_solar!$A$1:$O$219,15,FALSE),0)</f>
        <v>272.768045377367</v>
      </c>
      <c r="N122">
        <f>_xlfn.IFNA(VLOOKUP(C122,Savings_wind!$A$1:$O$157,15,FALSE),0)</f>
        <v>0</v>
      </c>
      <c r="O122">
        <f t="shared" si="2"/>
        <v>272.768045377367</v>
      </c>
      <c r="P122">
        <f>_xlfn.IFNA(VLOOKUP(C122,Savings_solar!$P$1:$AD$219,15,FALSE),0)</f>
        <v>163.449313629328</v>
      </c>
      <c r="Q122">
        <f>_xlfn.IFNA(VLOOKUP(C122,Savings_wind!$P$1:$AD$157,15,FALSE),0)</f>
        <v>0</v>
      </c>
      <c r="R122">
        <f t="shared" si="3"/>
        <v>163.449313629328</v>
      </c>
      <c r="S122">
        <f>_xlfn.IFNA(VLOOKUP(C122,Capacity_solar!$A$2:$O$220,15,FALSE)-VLOOKUP(C122,Capacity_solar!$A$2:$O$220,2,FALSE),0)</f>
        <v>0.102525</v>
      </c>
      <c r="T122">
        <f>_xlfn.IFNA(VLOOKUP(C122,Capacity_wind!$A$2:$O$158,15,FALSE)-VLOOKUP(C122,Capacity_wind!$A$2:$O$158,2,FALSE),0)</f>
        <v>0</v>
      </c>
      <c r="U122">
        <f>VLOOKUP(B122,[1]Data!$B$5:$BO$270,66,FALSE)</f>
        <v>18406835494.9468</v>
      </c>
    </row>
    <row r="123" spans="1:21">
      <c r="A123">
        <v>121</v>
      </c>
      <c r="B123" t="s">
        <v>289</v>
      </c>
      <c r="C123" t="s">
        <v>290</v>
      </c>
      <c r="D123" t="s">
        <v>17</v>
      </c>
      <c r="E123" t="s">
        <v>24</v>
      </c>
      <c r="F123" t="s">
        <v>31</v>
      </c>
      <c r="G123">
        <v>8914.673</v>
      </c>
      <c r="H123">
        <v>0.878317845661988</v>
      </c>
      <c r="I123">
        <v>26909069259.1698</v>
      </c>
      <c r="J123">
        <v>7429785380.35569</v>
      </c>
      <c r="K123">
        <v>3593.88146333336</v>
      </c>
      <c r="L123">
        <v>3593.88146333336</v>
      </c>
      <c r="M123">
        <f>_xlfn.IFNA(VLOOKUP(C123,Savings_solar!$A$1:$O$219,15,FALSE),0)</f>
        <v>142.119195295091</v>
      </c>
      <c r="N123">
        <f>_xlfn.IFNA(VLOOKUP(C123,Savings_wind!$A$1:$O$157,15,FALSE),0)</f>
        <v>3.4481860560045</v>
      </c>
      <c r="O123">
        <f t="shared" si="2"/>
        <v>145.567381351096</v>
      </c>
      <c r="P123">
        <f>_xlfn.IFNA(VLOOKUP(C123,Savings_solar!$P$1:$AD$219,15,FALSE),0)</f>
        <v>157.511345746853</v>
      </c>
      <c r="Q123">
        <f>_xlfn.IFNA(VLOOKUP(C123,Savings_wind!$P$1:$AD$157,15,FALSE),0)</f>
        <v>15.8575288238513</v>
      </c>
      <c r="R123">
        <f t="shared" si="3"/>
        <v>173.368874570704</v>
      </c>
      <c r="S123">
        <f>_xlfn.IFNA(VLOOKUP(C123,Capacity_solar!$A$2:$O$220,15,FALSE)-VLOOKUP(C123,Capacity_solar!$A$2:$O$220,2,FALSE),0)</f>
        <v>0.123009</v>
      </c>
      <c r="T123">
        <f>_xlfn.IFNA(VLOOKUP(C123,Capacity_wind!$A$2:$O$158,15,FALSE)-VLOOKUP(C123,Capacity_wind!$A$2:$O$158,2,FALSE),0)</f>
        <v>0.136775</v>
      </c>
      <c r="U123">
        <f>VLOOKUP(B123,[1]Data!$B$5:$BO$270,66,FALSE)</f>
        <v>9744039514.55646</v>
      </c>
    </row>
    <row r="124" spans="1:21">
      <c r="A124">
        <v>122</v>
      </c>
      <c r="B124" t="s">
        <v>291</v>
      </c>
      <c r="C124" t="s">
        <v>292</v>
      </c>
      <c r="D124" t="s">
        <v>16</v>
      </c>
      <c r="E124" t="s">
        <v>22</v>
      </c>
      <c r="F124" t="s">
        <v>30</v>
      </c>
      <c r="G124">
        <v>1226.235</v>
      </c>
      <c r="H124">
        <v>0.94766968025625</v>
      </c>
      <c r="I124">
        <v>29164050394.3789</v>
      </c>
      <c r="J124">
        <v>12285243876.5082</v>
      </c>
      <c r="K124">
        <v>0</v>
      </c>
      <c r="L124">
        <v>0</v>
      </c>
      <c r="M124">
        <f>_xlfn.IFNA(VLOOKUP(C124,Savings_solar!$A$1:$O$219,15,FALSE),0)</f>
        <v>199.367966484406</v>
      </c>
      <c r="N124">
        <f>_xlfn.IFNA(VLOOKUP(C124,Savings_wind!$A$1:$O$157,15,FALSE),0)</f>
        <v>1.21254591353526</v>
      </c>
      <c r="O124">
        <f t="shared" si="2"/>
        <v>200.580512397941</v>
      </c>
      <c r="P124">
        <f>_xlfn.IFNA(VLOOKUP(C124,Savings_solar!$P$1:$AD$219,15,FALSE),0)</f>
        <v>181.955125261622</v>
      </c>
      <c r="Q124">
        <f>_xlfn.IFNA(VLOOKUP(C124,Savings_wind!$P$1:$AD$157,15,FALSE),0)</f>
        <v>4.95655733644109</v>
      </c>
      <c r="R124">
        <f t="shared" si="3"/>
        <v>186.911682598063</v>
      </c>
      <c r="S124">
        <f>_xlfn.IFNA(VLOOKUP(C124,Capacity_solar!$A$2:$O$220,15,FALSE)-VLOOKUP(C124,Capacity_solar!$A$2:$O$220,2,FALSE),0)</f>
        <v>0.12511</v>
      </c>
      <c r="T124">
        <f>_xlfn.IFNA(VLOOKUP(C124,Capacity_wind!$A$2:$O$158,15,FALSE)-VLOOKUP(C124,Capacity_wind!$A$2:$O$158,2,FALSE),0)</f>
        <v>0.00935</v>
      </c>
      <c r="U124">
        <f>VLOOKUP(B124,[1]Data!$B$5:$BO$270,66,FALSE)</f>
        <v>12927979286.0453</v>
      </c>
    </row>
    <row r="125" spans="1:21">
      <c r="A125">
        <v>123</v>
      </c>
      <c r="B125" t="s">
        <v>293</v>
      </c>
      <c r="C125" t="s">
        <v>294</v>
      </c>
      <c r="D125" t="s">
        <v>17</v>
      </c>
      <c r="E125" t="s">
        <v>24</v>
      </c>
      <c r="F125" t="s">
        <v>32</v>
      </c>
      <c r="G125">
        <v>37159.3</v>
      </c>
      <c r="H125">
        <v>0.878317845661988</v>
      </c>
      <c r="I125">
        <v>32582425634.7195</v>
      </c>
      <c r="J125">
        <v>7744644244.4961</v>
      </c>
      <c r="K125">
        <v>89.9308985502522</v>
      </c>
      <c r="L125">
        <v>89.9308985502522</v>
      </c>
      <c r="M125">
        <f>_xlfn.IFNA(VLOOKUP(C125,Savings_solar!$A$1:$O$219,15,FALSE),0)</f>
        <v>347.359434338674</v>
      </c>
      <c r="N125">
        <f>_xlfn.IFNA(VLOOKUP(C125,Savings_wind!$A$1:$O$157,15,FALSE),0)</f>
        <v>0</v>
      </c>
      <c r="O125">
        <f t="shared" si="2"/>
        <v>347.359434338674</v>
      </c>
      <c r="P125">
        <f>_xlfn.IFNA(VLOOKUP(C125,Savings_solar!$P$1:$AD$219,15,FALSE),0)</f>
        <v>201.909871608865</v>
      </c>
      <c r="Q125">
        <f>_xlfn.IFNA(VLOOKUP(C125,Savings_wind!$P$1:$AD$157,15,FALSE),0)</f>
        <v>0</v>
      </c>
      <c r="R125">
        <f t="shared" si="3"/>
        <v>201.909871608865</v>
      </c>
      <c r="S125">
        <f>_xlfn.IFNA(VLOOKUP(C125,Capacity_solar!$A$2:$O$220,15,FALSE)-VLOOKUP(C125,Capacity_solar!$A$2:$O$220,2,FALSE),0)</f>
        <v>0.108591</v>
      </c>
      <c r="T125">
        <f>_xlfn.IFNA(VLOOKUP(C125,Capacity_wind!$A$2:$O$158,15,FALSE)-VLOOKUP(C125,Capacity_wind!$A$2:$O$158,2,FALSE),0)</f>
        <v>0</v>
      </c>
      <c r="U125">
        <f>VLOOKUP(B125,[1]Data!$B$5:$BO$270,66,FALSE)</f>
        <v>13129458325.7379</v>
      </c>
    </row>
    <row r="126" spans="1:21">
      <c r="A126">
        <v>124</v>
      </c>
      <c r="B126" t="s">
        <v>295</v>
      </c>
      <c r="C126" t="s">
        <v>296</v>
      </c>
      <c r="D126" t="s">
        <v>16</v>
      </c>
      <c r="E126" t="s">
        <v>21</v>
      </c>
      <c r="F126" t="s">
        <v>30</v>
      </c>
      <c r="G126">
        <v>41032.433</v>
      </c>
      <c r="H126">
        <v>0.961996334793965</v>
      </c>
      <c r="I126">
        <v>971274521662.056</v>
      </c>
      <c r="J126">
        <v>355073045619.288</v>
      </c>
      <c r="K126">
        <v>793849.98262256</v>
      </c>
      <c r="L126">
        <v>795730.80988668</v>
      </c>
      <c r="M126">
        <f>_xlfn.IFNA(VLOOKUP(C126,Savings_solar!$A$1:$O$219,15,FALSE),0)</f>
        <v>4359.89383599774</v>
      </c>
      <c r="N126">
        <f>_xlfn.IFNA(VLOOKUP(C126,Savings_wind!$A$1:$O$157,15,FALSE),0)</f>
        <v>0</v>
      </c>
      <c r="O126">
        <f t="shared" si="2"/>
        <v>4359.89383599774</v>
      </c>
      <c r="P126">
        <f>_xlfn.IFNA(VLOOKUP(C126,Savings_solar!$P$1:$AD$219,15,FALSE),0)</f>
        <v>2744.68513017581</v>
      </c>
      <c r="Q126">
        <f>_xlfn.IFNA(VLOOKUP(C126,Savings_wind!$P$1:$AD$157,15,FALSE),0)</f>
        <v>0</v>
      </c>
      <c r="R126">
        <f t="shared" si="3"/>
        <v>2744.68513017581</v>
      </c>
      <c r="S126">
        <f>_xlfn.IFNA(VLOOKUP(C126,Capacity_solar!$A$2:$O$220,15,FALSE)-VLOOKUP(C126,Capacity_solar!$A$2:$O$220,2,FALSE),0)</f>
        <v>2.145811</v>
      </c>
      <c r="T126">
        <f>_xlfn.IFNA(VLOOKUP(C126,Capacity_wind!$A$2:$O$158,15,FALSE)-VLOOKUP(C126,Capacity_wind!$A$2:$O$158,2,FALSE),0)</f>
        <v>0</v>
      </c>
      <c r="U126">
        <f>VLOOKUP(B126,[1]Data!$B$5:$BO$270,66,FALSE)</f>
        <v>407027451714.616</v>
      </c>
    </row>
    <row r="127" spans="1:21">
      <c r="A127">
        <v>125</v>
      </c>
      <c r="B127" t="s">
        <v>297</v>
      </c>
      <c r="C127" t="s">
        <v>298</v>
      </c>
      <c r="D127" t="s">
        <v>16</v>
      </c>
      <c r="E127" t="s">
        <v>23</v>
      </c>
      <c r="F127" t="s">
        <v>30</v>
      </c>
      <c r="G127">
        <v>3779.918</v>
      </c>
      <c r="H127">
        <v>0.939496429913566</v>
      </c>
      <c r="I127">
        <v>25399523677.949</v>
      </c>
      <c r="J127">
        <v>10617235457.7711</v>
      </c>
      <c r="K127">
        <v>0</v>
      </c>
      <c r="L127">
        <v>0</v>
      </c>
      <c r="M127">
        <f>_xlfn.IFNA(VLOOKUP(C127,Savings_solar!$A$1:$O$219,15,FALSE),0)</f>
        <v>344.46388500942</v>
      </c>
      <c r="N127">
        <f>_xlfn.IFNA(VLOOKUP(C127,Savings_wind!$A$1:$O$157,15,FALSE),0)</f>
        <v>0.728710188265988</v>
      </c>
      <c r="O127">
        <f t="shared" si="2"/>
        <v>345.192595197686</v>
      </c>
      <c r="P127">
        <f>_xlfn.IFNA(VLOOKUP(C127,Savings_solar!$P$1:$AD$219,15,FALSE),0)</f>
        <v>279.360955258147</v>
      </c>
      <c r="Q127">
        <f>_xlfn.IFNA(VLOOKUP(C127,Savings_wind!$P$1:$AD$157,15,FALSE),0)</f>
        <v>2.86740106530653</v>
      </c>
      <c r="R127">
        <f t="shared" si="3"/>
        <v>282.228356323454</v>
      </c>
      <c r="S127">
        <f>_xlfn.IFNA(VLOOKUP(C127,Capacity_solar!$A$2:$O$220,15,FALSE)-VLOOKUP(C127,Capacity_solar!$A$2:$O$220,2,FALSE),0)</f>
        <v>0.158386</v>
      </c>
      <c r="T127">
        <f>_xlfn.IFNA(VLOOKUP(C127,Capacity_wind!$A$2:$O$158,15,FALSE)-VLOOKUP(C127,Capacity_wind!$A$2:$O$158,2,FALSE),0)</f>
        <v>0.005011</v>
      </c>
      <c r="U127">
        <f>VLOOKUP(B127,[1]Data!$B$5:$BO$270,66,FALSE)</f>
        <v>12567271004.6761</v>
      </c>
    </row>
    <row r="128" spans="1:21">
      <c r="A128">
        <v>126</v>
      </c>
      <c r="B128" t="s">
        <v>299</v>
      </c>
      <c r="C128" t="s">
        <v>300</v>
      </c>
      <c r="D128" t="s">
        <v>17</v>
      </c>
      <c r="E128" t="s">
        <v>24</v>
      </c>
      <c r="F128" t="s">
        <v>32</v>
      </c>
      <c r="G128">
        <v>67043.296</v>
      </c>
      <c r="H128">
        <v>0.878317845661988</v>
      </c>
      <c r="I128">
        <v>32918624235.7563</v>
      </c>
      <c r="J128">
        <v>12821088020.2472</v>
      </c>
      <c r="K128">
        <v>3419.69077938701</v>
      </c>
      <c r="L128">
        <v>3419.69077938701</v>
      </c>
      <c r="M128">
        <f>_xlfn.IFNA(VLOOKUP(C128,Savings_solar!$A$1:$O$219,15,FALSE),0)</f>
        <v>166.579642406668</v>
      </c>
      <c r="N128">
        <f>_xlfn.IFNA(VLOOKUP(C128,Savings_wind!$A$1:$O$157,15,FALSE),0)</f>
        <v>0</v>
      </c>
      <c r="O128">
        <f t="shared" si="2"/>
        <v>166.579642406668</v>
      </c>
      <c r="P128">
        <f>_xlfn.IFNA(VLOOKUP(C128,Savings_solar!$P$1:$AD$219,15,FALSE),0)</f>
        <v>87.3200354092056</v>
      </c>
      <c r="Q128">
        <f>_xlfn.IFNA(VLOOKUP(C128,Savings_wind!$P$1:$AD$157,15,FALSE),0)</f>
        <v>0</v>
      </c>
      <c r="R128">
        <f t="shared" si="3"/>
        <v>87.3200354092056</v>
      </c>
      <c r="S128">
        <f>_xlfn.IFNA(VLOOKUP(C128,Capacity_solar!$A$2:$O$220,15,FALSE)-VLOOKUP(C128,Capacity_solar!$A$2:$O$220,2,FALSE),0)</f>
        <v>0.080892</v>
      </c>
      <c r="T128">
        <f>_xlfn.IFNA(VLOOKUP(C128,Capacity_wind!$A$2:$O$158,15,FALSE)-VLOOKUP(C128,Capacity_wind!$A$2:$O$158,2,FALSE),0)</f>
        <v>0</v>
      </c>
      <c r="U128">
        <f>VLOOKUP(B128,[1]Data!$B$5:$BO$270,66,FALSE)</f>
        <v>15433852712.2963</v>
      </c>
    </row>
    <row r="129" spans="1:21">
      <c r="A129">
        <v>127</v>
      </c>
      <c r="B129" t="s">
        <v>301</v>
      </c>
      <c r="C129" t="s">
        <v>302</v>
      </c>
      <c r="D129" t="s">
        <v>16</v>
      </c>
      <c r="E129" t="s">
        <v>24</v>
      </c>
      <c r="F129" t="s">
        <v>31</v>
      </c>
      <c r="G129">
        <v>377459.883</v>
      </c>
      <c r="H129">
        <v>0.876136239185193</v>
      </c>
      <c r="I129">
        <v>1154069970945.9</v>
      </c>
      <c r="J129">
        <v>518476820025.41</v>
      </c>
      <c r="K129">
        <v>1993049.46212812</v>
      </c>
      <c r="L129">
        <v>1994028.67691755</v>
      </c>
      <c r="M129">
        <f>_xlfn.IFNA(VLOOKUP(C129,Savings_solar!$A$1:$O$219,15,FALSE),0)</f>
        <v>60.4756338057517</v>
      </c>
      <c r="N129">
        <f>_xlfn.IFNA(VLOOKUP(C129,Savings_wind!$A$1:$O$157,15,FALSE),0)</f>
        <v>0</v>
      </c>
      <c r="O129">
        <f t="shared" si="2"/>
        <v>60.4756338057517</v>
      </c>
      <c r="P129">
        <f>_xlfn.IFNA(VLOOKUP(C129,Savings_solar!$P$1:$AD$219,15,FALSE),0)</f>
        <v>55.3653202934159</v>
      </c>
      <c r="Q129">
        <f>_xlfn.IFNA(VLOOKUP(C129,Savings_wind!$P$1:$AD$157,15,FALSE),0)</f>
        <v>0</v>
      </c>
      <c r="R129">
        <f t="shared" si="3"/>
        <v>55.3653202934159</v>
      </c>
      <c r="S129">
        <f>_xlfn.IFNA(VLOOKUP(C129,Capacity_solar!$A$2:$O$220,15,FALSE)-VLOOKUP(C129,Capacity_solar!$A$2:$O$220,2,FALSE),0)</f>
        <v>0.143492</v>
      </c>
      <c r="T129">
        <f>_xlfn.IFNA(VLOOKUP(C129,Capacity_wind!$A$2:$O$158,15,FALSE)-VLOOKUP(C129,Capacity_wind!$A$2:$O$158,2,FALSE),0)</f>
        <v>0</v>
      </c>
      <c r="U129">
        <f>VLOOKUP(B129,[1]Data!$B$5:$BO$270,66,FALSE)</f>
        <v>472624596925.938</v>
      </c>
    </row>
    <row r="130" spans="1:21">
      <c r="A130">
        <v>128</v>
      </c>
      <c r="B130" t="s">
        <v>303</v>
      </c>
      <c r="C130" t="s">
        <v>304</v>
      </c>
      <c r="D130" t="s">
        <v>16</v>
      </c>
      <c r="E130" t="s">
        <v>23</v>
      </c>
      <c r="F130" t="s">
        <v>31</v>
      </c>
      <c r="G130">
        <v>9094.641</v>
      </c>
      <c r="H130">
        <v>0.918404236459591</v>
      </c>
      <c r="I130">
        <v>42437042534.81</v>
      </c>
      <c r="J130">
        <v>14063479455.7512</v>
      </c>
      <c r="K130">
        <v>0</v>
      </c>
      <c r="L130">
        <v>0</v>
      </c>
      <c r="M130">
        <f>_xlfn.IFNA(VLOOKUP(C130,Savings_solar!$A$1:$O$219,15,FALSE),0)</f>
        <v>26.9378854924191</v>
      </c>
      <c r="N130">
        <f>_xlfn.IFNA(VLOOKUP(C130,Savings_wind!$A$1:$O$157,15,FALSE),0)</f>
        <v>6.51045025884224</v>
      </c>
      <c r="O130">
        <f t="shared" ref="O130:O193" si="4">SUM(M130:N130)</f>
        <v>33.4483357512614</v>
      </c>
      <c r="P130">
        <f>_xlfn.IFNA(VLOOKUP(C130,Savings_solar!$P$1:$AD$219,15,FALSE),0)</f>
        <v>30.2003491631905</v>
      </c>
      <c r="Q130">
        <f>_xlfn.IFNA(VLOOKUP(C130,Savings_wind!$P$1:$AD$157,15,FALSE),0)</f>
        <v>36.7870204721242</v>
      </c>
      <c r="R130">
        <f t="shared" ref="R130:R193" si="5">SUM(P130:Q130)</f>
        <v>66.9873696353147</v>
      </c>
      <c r="S130">
        <f>_xlfn.IFNA(VLOOKUP(C130,Capacity_solar!$A$2:$O$220,15,FALSE)-VLOOKUP(C130,Capacity_solar!$A$2:$O$220,2,FALSE),0)</f>
        <v>0.018489</v>
      </c>
      <c r="T130">
        <f>_xlfn.IFNA(VLOOKUP(C130,Capacity_wind!$A$2:$O$158,15,FALSE)-VLOOKUP(C130,Capacity_wind!$A$2:$O$158,2,FALSE),0)</f>
        <v>0.1232</v>
      </c>
      <c r="U130">
        <f>VLOOKUP(B130,[1]Data!$B$5:$BO$270,66,FALSE)</f>
        <v>15649934214.9276</v>
      </c>
    </row>
    <row r="131" spans="1:21">
      <c r="A131">
        <v>129</v>
      </c>
      <c r="B131" t="s">
        <v>305</v>
      </c>
      <c r="C131" t="s">
        <v>306</v>
      </c>
      <c r="D131" t="s">
        <v>16</v>
      </c>
      <c r="E131" t="s">
        <v>123</v>
      </c>
      <c r="F131" t="s">
        <v>123</v>
      </c>
      <c r="G131">
        <v>2.096</v>
      </c>
      <c r="H131">
        <v>0.918404236459591</v>
      </c>
      <c r="K131">
        <v>0</v>
      </c>
      <c r="L131">
        <v>0</v>
      </c>
      <c r="M131">
        <f>_xlfn.IFNA(VLOOKUP(C131,Savings_solar!$A$1:$O$219,15,FALSE),0)</f>
        <v>1.55659780581151</v>
      </c>
      <c r="N131">
        <f>_xlfn.IFNA(VLOOKUP(C131,Savings_wind!$A$1:$O$157,15,FALSE),0)</f>
        <v>0</v>
      </c>
      <c r="O131">
        <f t="shared" si="4"/>
        <v>1.55659780581151</v>
      </c>
      <c r="P131">
        <f>_xlfn.IFNA(VLOOKUP(C131,Savings_solar!$P$1:$AD$219,15,FALSE),0)</f>
        <v>1.37418528292258</v>
      </c>
      <c r="Q131">
        <f>_xlfn.IFNA(VLOOKUP(C131,Savings_wind!$P$1:$AD$157,15,FALSE),0)</f>
        <v>0</v>
      </c>
      <c r="R131">
        <f t="shared" si="5"/>
        <v>1.37418528292258</v>
      </c>
      <c r="S131">
        <f>_xlfn.IFNA(VLOOKUP(C131,Capacity_solar!$A$2:$O$220,15,FALSE)-VLOOKUP(C131,Capacity_solar!$A$2:$O$220,2,FALSE),0)</f>
        <v>0.000886</v>
      </c>
      <c r="T131">
        <f>_xlfn.IFNA(VLOOKUP(C131,Capacity_wind!$A$2:$O$158,15,FALSE)-VLOOKUP(C131,Capacity_wind!$A$2:$O$158,2,FALSE),0)</f>
        <v>0</v>
      </c>
      <c r="U131">
        <v>0</v>
      </c>
    </row>
    <row r="132" spans="1:21">
      <c r="A132">
        <v>130</v>
      </c>
      <c r="B132" t="s">
        <v>307</v>
      </c>
      <c r="C132" t="s">
        <v>308</v>
      </c>
      <c r="D132" t="s">
        <v>15</v>
      </c>
      <c r="E132" t="s">
        <v>21</v>
      </c>
      <c r="F132" t="s">
        <v>29</v>
      </c>
      <c r="G132">
        <v>18262.976</v>
      </c>
      <c r="H132">
        <v>0.971770079199261</v>
      </c>
      <c r="I132">
        <v>1125613982603.65</v>
      </c>
      <c r="J132">
        <v>852479922980.271</v>
      </c>
      <c r="K132">
        <v>623851.254030436</v>
      </c>
      <c r="L132">
        <v>599269.668060046</v>
      </c>
      <c r="M132">
        <f>_xlfn.IFNA(VLOOKUP(C132,Savings_solar!$A$1:$O$219,15,FALSE),0)</f>
        <v>61200.4200260124</v>
      </c>
      <c r="N132">
        <f>_xlfn.IFNA(VLOOKUP(C132,Savings_wind!$A$1:$O$157,15,FALSE),0)</f>
        <v>1481.76866320454</v>
      </c>
      <c r="O132">
        <f t="shared" si="4"/>
        <v>62682.188689217</v>
      </c>
      <c r="P132">
        <f>_xlfn.IFNA(VLOOKUP(C132,Savings_solar!$P$1:$AD$219,15,FALSE),0)</f>
        <v>30952.4426932091</v>
      </c>
      <c r="Q132">
        <f>_xlfn.IFNA(VLOOKUP(C132,Savings_wind!$P$1:$AD$157,15,FALSE),0)</f>
        <v>4463.66932280214</v>
      </c>
      <c r="R132">
        <f t="shared" si="5"/>
        <v>35416.1120160112</v>
      </c>
      <c r="S132">
        <f>_xlfn.IFNA(VLOOKUP(C132,Capacity_solar!$A$2:$O$220,15,FALSE)-VLOOKUP(C132,Capacity_solar!$A$2:$O$220,2,FALSE),0)</f>
        <v>21.184637</v>
      </c>
      <c r="T132">
        <f>_xlfn.IFNA(VLOOKUP(C132,Capacity_wind!$A$2:$O$158,15,FALSE)-VLOOKUP(C132,Capacity_wind!$A$2:$O$158,2,FALSE),0)</f>
        <v>4.519618</v>
      </c>
      <c r="U132">
        <f>VLOOKUP(B132,[1]Data!$B$5:$BO$270,66,FALSE)</f>
        <v>1009398719033.08</v>
      </c>
    </row>
    <row r="133" spans="1:21">
      <c r="A133">
        <v>131</v>
      </c>
      <c r="B133" t="s">
        <v>309</v>
      </c>
      <c r="C133" t="s">
        <v>310</v>
      </c>
      <c r="D133" t="s">
        <v>15</v>
      </c>
      <c r="E133" t="s">
        <v>21</v>
      </c>
      <c r="F133" t="s">
        <v>29</v>
      </c>
      <c r="G133">
        <v>6367.559</v>
      </c>
      <c r="H133">
        <v>0.965992243082288</v>
      </c>
      <c r="I133">
        <v>435556945705.23</v>
      </c>
      <c r="J133">
        <v>419214549963.832</v>
      </c>
      <c r="K133">
        <v>1938578.38100334</v>
      </c>
      <c r="L133">
        <v>1938578.38100334</v>
      </c>
      <c r="M133">
        <f>_xlfn.IFNA(VLOOKUP(C133,Savings_solar!$A$1:$O$219,15,FALSE),0)</f>
        <v>862.387997040734</v>
      </c>
      <c r="N133">
        <f>_xlfn.IFNA(VLOOKUP(C133,Savings_wind!$A$1:$O$157,15,FALSE),0)</f>
        <v>934.969096920413</v>
      </c>
      <c r="O133">
        <f t="shared" si="4"/>
        <v>1797.35709396115</v>
      </c>
      <c r="P133">
        <f>_xlfn.IFNA(VLOOKUP(C133,Savings_solar!$P$1:$AD$219,15,FALSE),0)</f>
        <v>431.134360808197</v>
      </c>
      <c r="Q133">
        <f>_xlfn.IFNA(VLOOKUP(C133,Savings_wind!$P$1:$AD$157,15,FALSE),0)</f>
        <v>2935.14601099112</v>
      </c>
      <c r="R133">
        <f t="shared" si="5"/>
        <v>3366.28037179932</v>
      </c>
      <c r="S133">
        <f>_xlfn.IFNA(VLOOKUP(C133,Capacity_solar!$A$2:$O$220,15,FALSE)-VLOOKUP(C133,Capacity_solar!$A$2:$O$220,2,FALSE),0)</f>
        <v>0.643875</v>
      </c>
      <c r="T133">
        <f>_xlfn.IFNA(VLOOKUP(C133,Capacity_wind!$A$2:$O$158,15,FALSE)-VLOOKUP(C133,Capacity_wind!$A$2:$O$158,2,FALSE),0)</f>
        <v>4.6367</v>
      </c>
      <c r="U133">
        <f>VLOOKUP(B133,[1]Data!$B$5:$BO$270,66,FALSE)</f>
        <v>593726965415.619</v>
      </c>
    </row>
    <row r="134" spans="1:21">
      <c r="A134">
        <v>132</v>
      </c>
      <c r="B134" t="s">
        <v>311</v>
      </c>
      <c r="C134" t="s">
        <v>312</v>
      </c>
      <c r="D134" t="s">
        <v>17</v>
      </c>
      <c r="E134" t="s">
        <v>23</v>
      </c>
      <c r="F134" t="s">
        <v>31</v>
      </c>
      <c r="G134">
        <v>37401.365</v>
      </c>
      <c r="H134">
        <v>0.878317845661988</v>
      </c>
      <c r="I134">
        <v>126440077054.981</v>
      </c>
      <c r="J134">
        <v>31149050463.281</v>
      </c>
      <c r="K134">
        <v>11.7787917122512</v>
      </c>
      <c r="L134">
        <v>11.7787917122512</v>
      </c>
      <c r="M134">
        <f>_xlfn.IFNA(VLOOKUP(C134,Savings_solar!$A$1:$O$219,15,FALSE),0)</f>
        <v>267.972642247124</v>
      </c>
      <c r="N134">
        <f>_xlfn.IFNA(VLOOKUP(C134,Savings_wind!$A$1:$O$157,15,FALSE),0)</f>
        <v>0.0269887787233703</v>
      </c>
      <c r="O134">
        <f t="shared" si="4"/>
        <v>267.999631025847</v>
      </c>
      <c r="P134">
        <f>_xlfn.IFNA(VLOOKUP(C134,Savings_solar!$P$1:$AD$219,15,FALSE),0)</f>
        <v>173.845598337969</v>
      </c>
      <c r="Q134">
        <f>_xlfn.IFNA(VLOOKUP(C134,Savings_wind!$P$1:$AD$157,15,FALSE),0)</f>
        <v>0.100766965615107</v>
      </c>
      <c r="R134">
        <f t="shared" si="5"/>
        <v>173.946365303584</v>
      </c>
      <c r="S134">
        <f>_xlfn.IFNA(VLOOKUP(C134,Capacity_solar!$A$2:$O$220,15,FALSE)-VLOOKUP(C134,Capacity_solar!$A$2:$O$220,2,FALSE),0)</f>
        <v>0.112504</v>
      </c>
      <c r="T134">
        <f>_xlfn.IFNA(VLOOKUP(C134,Capacity_wind!$A$2:$O$158,15,FALSE)-VLOOKUP(C134,Capacity_wind!$A$2:$O$158,2,FALSE),0)</f>
        <v>0.000199</v>
      </c>
      <c r="U134">
        <f>VLOOKUP(B134,[1]Data!$B$5:$BO$270,66,FALSE)</f>
        <v>41182939600.67</v>
      </c>
    </row>
    <row r="135" spans="1:21">
      <c r="A135">
        <v>133</v>
      </c>
      <c r="B135" t="s">
        <v>313</v>
      </c>
      <c r="C135" t="s">
        <v>314</v>
      </c>
      <c r="D135" t="s">
        <v>16</v>
      </c>
      <c r="E135" t="s">
        <v>23</v>
      </c>
      <c r="F135" t="s">
        <v>29</v>
      </c>
      <c r="G135">
        <v>14.695</v>
      </c>
      <c r="H135">
        <v>0.918404236459591</v>
      </c>
      <c r="I135">
        <v>164211233.477789</v>
      </c>
      <c r="J135">
        <v>92009873.2562332</v>
      </c>
      <c r="K135">
        <v>0</v>
      </c>
      <c r="L135">
        <v>0</v>
      </c>
      <c r="M135">
        <f>_xlfn.IFNA(VLOOKUP(C135,Savings_solar!$A$1:$O$219,15,FALSE),0)</f>
        <v>6.7962857970176</v>
      </c>
      <c r="N135">
        <f>_xlfn.IFNA(VLOOKUP(C135,Savings_wind!$A$1:$O$157,15,FALSE),0)</f>
        <v>0</v>
      </c>
      <c r="O135">
        <f t="shared" si="4"/>
        <v>6.7962857970176</v>
      </c>
      <c r="P135">
        <f>_xlfn.IFNA(VLOOKUP(C135,Savings_solar!$P$1:$AD$219,15,FALSE),0)</f>
        <v>4.60841409273852</v>
      </c>
      <c r="Q135">
        <f>_xlfn.IFNA(VLOOKUP(C135,Savings_wind!$P$1:$AD$157,15,FALSE),0)</f>
        <v>0</v>
      </c>
      <c r="R135">
        <f t="shared" si="5"/>
        <v>4.60841409273852</v>
      </c>
      <c r="S135">
        <f>_xlfn.IFNA(VLOOKUP(C135,Capacity_solar!$A$2:$O$220,15,FALSE)-VLOOKUP(C135,Capacity_solar!$A$2:$O$220,2,FALSE),0)</f>
        <v>0.003123</v>
      </c>
      <c r="T135">
        <f>_xlfn.IFNA(VLOOKUP(C135,Capacity_wind!$A$2:$O$158,15,FALSE)-VLOOKUP(C135,Capacity_wind!$A$2:$O$158,2,FALSE),0)</f>
        <v>0</v>
      </c>
      <c r="U135">
        <f>VLOOKUP(B135,[1]Data!$B$5:$BO$270,66,FALSE)</f>
        <v>153824609.470517</v>
      </c>
    </row>
    <row r="136" spans="1:21">
      <c r="A136">
        <v>134</v>
      </c>
      <c r="B136" t="s">
        <v>315</v>
      </c>
      <c r="C136" t="s">
        <v>316</v>
      </c>
      <c r="D136" t="s">
        <v>15</v>
      </c>
      <c r="E136" t="s">
        <v>21</v>
      </c>
      <c r="F136" t="s">
        <v>29</v>
      </c>
      <c r="G136">
        <v>5951.432</v>
      </c>
      <c r="H136">
        <v>0.95530600839714</v>
      </c>
      <c r="I136">
        <v>240711896658.932</v>
      </c>
      <c r="J136">
        <v>207032276406.53</v>
      </c>
      <c r="K136">
        <v>72403.7709485205</v>
      </c>
      <c r="L136">
        <v>72845.6948430711</v>
      </c>
      <c r="M136">
        <f>_xlfn.IFNA(VLOOKUP(C136,Savings_solar!$A$1:$O$219,15,FALSE),0)</f>
        <v>775.175667491073</v>
      </c>
      <c r="N136">
        <f>_xlfn.IFNA(VLOOKUP(C136,Savings_wind!$A$1:$O$157,15,FALSE),0)</f>
        <v>66.5165309941612</v>
      </c>
      <c r="O136">
        <f t="shared" si="4"/>
        <v>841.692198485234</v>
      </c>
      <c r="P136">
        <f>_xlfn.IFNA(VLOOKUP(C136,Savings_solar!$P$1:$AD$219,15,FALSE),0)</f>
        <v>436.304020757068</v>
      </c>
      <c r="Q136">
        <f>_xlfn.IFNA(VLOOKUP(C136,Savings_wind!$P$1:$AD$157,15,FALSE),0)</f>
        <v>197.277328414948</v>
      </c>
      <c r="R136">
        <f t="shared" si="5"/>
        <v>633.581349172016</v>
      </c>
      <c r="S136">
        <f>_xlfn.IFNA(VLOOKUP(C136,Capacity_solar!$A$2:$O$220,15,FALSE)-VLOOKUP(C136,Capacity_solar!$A$2:$O$220,2,FALSE),0)</f>
        <v>0.36</v>
      </c>
      <c r="T136">
        <f>_xlfn.IFNA(VLOOKUP(C136,Capacity_wind!$A$2:$O$158,15,FALSE)-VLOOKUP(C136,Capacity_wind!$A$2:$O$158,2,FALSE),0)</f>
        <v>0.51999997</v>
      </c>
      <c r="U136">
        <f>VLOOKUP(B136,[1]Data!$B$5:$BO$270,66,FALSE)</f>
        <v>246733522841.353</v>
      </c>
    </row>
    <row r="137" spans="1:21">
      <c r="A137">
        <v>135</v>
      </c>
      <c r="B137" t="s">
        <v>317</v>
      </c>
      <c r="C137" t="s">
        <v>318</v>
      </c>
      <c r="D137" t="s">
        <v>16</v>
      </c>
      <c r="E137" t="s">
        <v>21</v>
      </c>
      <c r="F137" t="s">
        <v>29</v>
      </c>
      <c r="G137">
        <v>6328.978</v>
      </c>
      <c r="H137">
        <v>0.918404236459591</v>
      </c>
      <c r="I137">
        <v>170313524882.259</v>
      </c>
      <c r="J137">
        <v>82728063877.9983</v>
      </c>
      <c r="K137">
        <v>742295.685268934</v>
      </c>
      <c r="L137">
        <v>742295.685268934</v>
      </c>
      <c r="M137">
        <f>_xlfn.IFNA(VLOOKUP(C137,Savings_solar!$A$1:$O$219,15,FALSE),0)</f>
        <v>2140.04248713503</v>
      </c>
      <c r="N137">
        <f>_xlfn.IFNA(VLOOKUP(C137,Savings_wind!$A$1:$O$157,15,FALSE),0)</f>
        <v>9.66194357444283</v>
      </c>
      <c r="O137">
        <f t="shared" si="4"/>
        <v>2149.70443070948</v>
      </c>
      <c r="P137">
        <f>_xlfn.IFNA(VLOOKUP(C137,Savings_solar!$P$1:$AD$219,15,FALSE),0)</f>
        <v>792.509805740966</v>
      </c>
      <c r="Q137">
        <f>_xlfn.IFNA(VLOOKUP(C137,Savings_wind!$P$1:$AD$157,15,FALSE),0)</f>
        <v>31.6524780657451</v>
      </c>
      <c r="R137">
        <f t="shared" si="5"/>
        <v>824.162283806711</v>
      </c>
      <c r="S137">
        <f>_xlfn.IFNA(VLOOKUP(C137,Capacity_solar!$A$2:$O$220,15,FALSE)-VLOOKUP(C137,Capacity_solar!$A$2:$O$220,2,FALSE),0)</f>
        <v>0.672089</v>
      </c>
      <c r="T137">
        <f>_xlfn.IFNA(VLOOKUP(C137,Capacity_wind!$A$2:$O$158,15,FALSE)-VLOOKUP(C137,Capacity_wind!$A$2:$O$158,2,FALSE),0)</f>
        <v>0.05</v>
      </c>
      <c r="U137">
        <f>VLOOKUP(B137,[1]Data!$B$5:$BO$270,66,FALSE)</f>
        <v>114667360208.062</v>
      </c>
    </row>
    <row r="138" spans="1:21">
      <c r="A138">
        <v>136</v>
      </c>
      <c r="B138" t="s">
        <v>319</v>
      </c>
      <c r="C138" t="s">
        <v>320</v>
      </c>
      <c r="D138" t="s">
        <v>16</v>
      </c>
      <c r="E138" t="s">
        <v>24</v>
      </c>
      <c r="F138" t="s">
        <v>31</v>
      </c>
      <c r="G138">
        <v>367808.468</v>
      </c>
      <c r="H138">
        <v>0.863423647446856</v>
      </c>
      <c r="I138">
        <v>1330100745810.55</v>
      </c>
      <c r="J138">
        <v>341055457917.518</v>
      </c>
      <c r="K138">
        <v>210661.884978787</v>
      </c>
      <c r="L138">
        <v>210693.544594426</v>
      </c>
      <c r="M138">
        <f>_xlfn.IFNA(VLOOKUP(C138,Savings_solar!$A$1:$O$219,15,FALSE),0)</f>
        <v>2539.51755514645</v>
      </c>
      <c r="N138">
        <f>_xlfn.IFNA(VLOOKUP(C138,Savings_wind!$A$1:$O$157,15,FALSE),0)</f>
        <v>222.587552077812</v>
      </c>
      <c r="O138">
        <f t="shared" si="4"/>
        <v>2762.10510722426</v>
      </c>
      <c r="P138">
        <f>_xlfn.IFNA(VLOOKUP(C138,Savings_solar!$P$1:$AD$219,15,FALSE),0)</f>
        <v>1999.49560404458</v>
      </c>
      <c r="Q138">
        <f>_xlfn.IFNA(VLOOKUP(C138,Savings_wind!$P$1:$AD$157,15,FALSE),0)</f>
        <v>794.592562175375</v>
      </c>
      <c r="R138">
        <f t="shared" si="5"/>
        <v>2794.08816621996</v>
      </c>
      <c r="S138">
        <f>_xlfn.IFNA(VLOOKUP(C138,Capacity_solar!$A$2:$O$220,15,FALSE)-VLOOKUP(C138,Capacity_solar!$A$2:$O$220,2,FALSE),0)</f>
        <v>1.233321</v>
      </c>
      <c r="T138">
        <f>_xlfn.IFNA(VLOOKUP(C138,Capacity_wind!$A$2:$O$158,15,FALSE)-VLOOKUP(C138,Capacity_wind!$A$2:$O$158,2,FALSE),0)</f>
        <v>1.839155</v>
      </c>
      <c r="U138">
        <f>VLOOKUP(B138,[1]Data!$B$5:$BO$270,66,FALSE)</f>
        <v>374787958882.308</v>
      </c>
    </row>
    <row r="139" spans="1:21">
      <c r="A139">
        <v>137</v>
      </c>
      <c r="B139" t="s">
        <v>321</v>
      </c>
      <c r="C139" t="s">
        <v>322</v>
      </c>
      <c r="D139" t="s">
        <v>16</v>
      </c>
      <c r="E139" t="s">
        <v>21</v>
      </c>
      <c r="F139" t="s">
        <v>29</v>
      </c>
      <c r="G139">
        <v>5736.121</v>
      </c>
      <c r="H139">
        <v>0.918404236459591</v>
      </c>
      <c r="I139">
        <v>138809515093.799</v>
      </c>
      <c r="J139">
        <v>60575131170.7591</v>
      </c>
      <c r="K139">
        <v>0</v>
      </c>
      <c r="L139">
        <v>0</v>
      </c>
      <c r="M139">
        <f>_xlfn.IFNA(VLOOKUP(C139,Savings_solar!$A$1:$O$219,15,FALSE),0)</f>
        <v>1324.91762492924</v>
      </c>
      <c r="N139">
        <f>_xlfn.IFNA(VLOOKUP(C139,Savings_wind!$A$1:$O$157,15,FALSE),0)</f>
        <v>27.3333736040495</v>
      </c>
      <c r="O139">
        <f t="shared" si="4"/>
        <v>1352.25099853329</v>
      </c>
      <c r="P139">
        <f>_xlfn.IFNA(VLOOKUP(C139,Savings_solar!$P$1:$AD$219,15,FALSE),0)</f>
        <v>788.168375725076</v>
      </c>
      <c r="Q139">
        <f>_xlfn.IFNA(VLOOKUP(C139,Savings_wind!$P$1:$AD$157,15,FALSE),0)</f>
        <v>124.623728899392</v>
      </c>
      <c r="R139">
        <f t="shared" si="5"/>
        <v>912.792104624468</v>
      </c>
      <c r="S139">
        <f>_xlfn.IFNA(VLOOKUP(C139,Capacity_solar!$A$2:$O$220,15,FALSE)-VLOOKUP(C139,Capacity_solar!$A$2:$O$220,2,FALSE),0)</f>
        <v>0.644497</v>
      </c>
      <c r="T139">
        <f>_xlfn.IFNA(VLOOKUP(C139,Capacity_wind!$A$2:$O$158,15,FALSE)-VLOOKUP(C139,Capacity_wind!$A$2:$O$158,2,FALSE),0)</f>
        <v>0.336</v>
      </c>
      <c r="U139">
        <f>VLOOKUP(B139,[1]Data!$B$5:$BO$270,66,FALSE)</f>
        <v>76522511780.6222</v>
      </c>
    </row>
    <row r="140" spans="1:21">
      <c r="A140">
        <v>138</v>
      </c>
      <c r="B140" t="s">
        <v>323</v>
      </c>
      <c r="C140" t="s">
        <v>324</v>
      </c>
      <c r="D140" t="s">
        <v>16</v>
      </c>
      <c r="E140" t="s">
        <v>22</v>
      </c>
      <c r="F140" t="s">
        <v>30</v>
      </c>
      <c r="G140">
        <v>42022.554</v>
      </c>
      <c r="H140">
        <v>0.92563452246515</v>
      </c>
      <c r="I140">
        <v>463538286394.483</v>
      </c>
      <c r="J140">
        <v>217029926567.802</v>
      </c>
      <c r="K140">
        <v>165106.097879809</v>
      </c>
      <c r="L140">
        <v>165106.097879809</v>
      </c>
      <c r="M140">
        <f>_xlfn.IFNA(VLOOKUP(C140,Savings_solar!$A$1:$O$219,15,FALSE),0)</f>
        <v>410.640089615349</v>
      </c>
      <c r="N140">
        <f>_xlfn.IFNA(VLOOKUP(C140,Savings_wind!$A$1:$O$157,15,FALSE),0)</f>
        <v>52.9138627584438</v>
      </c>
      <c r="O140">
        <f t="shared" si="4"/>
        <v>463.553952373793</v>
      </c>
      <c r="P140">
        <f>_xlfn.IFNA(VLOOKUP(C140,Savings_solar!$P$1:$AD$219,15,FALSE),0)</f>
        <v>583.373768677099</v>
      </c>
      <c r="Q140">
        <f>_xlfn.IFNA(VLOOKUP(C140,Savings_wind!$P$1:$AD$157,15,FALSE),0)</f>
        <v>207.778302705175</v>
      </c>
      <c r="R140">
        <f t="shared" si="5"/>
        <v>791.152071382274</v>
      </c>
      <c r="S140">
        <f>_xlfn.IFNA(VLOOKUP(C140,Capacity_solar!$A$2:$O$220,15,FALSE)-VLOOKUP(C140,Capacity_solar!$A$2:$O$220,2,FALSE),0)</f>
        <v>0.434666</v>
      </c>
      <c r="T140">
        <f>_xlfn.IFNA(VLOOKUP(C140,Capacity_wind!$A$2:$O$158,15,FALSE)-VLOOKUP(C140,Capacity_wind!$A$2:$O$158,2,FALSE),0)</f>
        <v>1.01429</v>
      </c>
      <c r="U140">
        <f>VLOOKUP(B140,[1]Data!$B$5:$BO$270,66,FALSE)</f>
        <v>246488757636.211</v>
      </c>
    </row>
    <row r="141" spans="1:21">
      <c r="A141">
        <v>139</v>
      </c>
      <c r="B141" t="s">
        <v>325</v>
      </c>
      <c r="C141" t="s">
        <v>326</v>
      </c>
      <c r="D141" t="s">
        <v>16</v>
      </c>
      <c r="E141" t="s">
        <v>22</v>
      </c>
      <c r="F141" t="s">
        <v>31</v>
      </c>
      <c r="G141">
        <v>157891.622</v>
      </c>
      <c r="H141">
        <v>0.940132370637786</v>
      </c>
      <c r="I141">
        <v>1012713767557.36</v>
      </c>
      <c r="J141">
        <v>378957382755.316</v>
      </c>
      <c r="K141">
        <v>28989.3257605059</v>
      </c>
      <c r="L141">
        <v>28989.3257605059</v>
      </c>
      <c r="M141">
        <f>_xlfn.IFNA(VLOOKUP(C141,Savings_solar!$A$1:$O$219,15,FALSE),0)</f>
        <v>3474.99375575556</v>
      </c>
      <c r="N141">
        <f>_xlfn.IFNA(VLOOKUP(C141,Savings_wind!$A$1:$O$157,15,FALSE),0)</f>
        <v>37.8426102030675</v>
      </c>
      <c r="O141">
        <f t="shared" si="4"/>
        <v>3512.83636595863</v>
      </c>
      <c r="P141">
        <f>_xlfn.IFNA(VLOOKUP(C141,Savings_solar!$P$1:$AD$219,15,FALSE),0)</f>
        <v>2696.69202831338</v>
      </c>
      <c r="Q141">
        <f>_xlfn.IFNA(VLOOKUP(C141,Savings_wind!$P$1:$AD$157,15,FALSE),0)</f>
        <v>173.037791910387</v>
      </c>
      <c r="R141">
        <f t="shared" si="5"/>
        <v>2869.72982022377</v>
      </c>
      <c r="S141">
        <f>_xlfn.IFNA(VLOOKUP(C141,Capacity_solar!$A$2:$O$220,15,FALSE)-VLOOKUP(C141,Capacity_solar!$A$2:$O$220,2,FALSE),0)</f>
        <v>1.800434</v>
      </c>
      <c r="T141">
        <f>_xlfn.IFNA(VLOOKUP(C141,Capacity_wind!$A$2:$O$158,15,FALSE)-VLOOKUP(C141,Capacity_wind!$A$2:$O$158,2,FALSE),0)</f>
        <v>0.41046</v>
      </c>
      <c r="U141">
        <f>VLOOKUP(B141,[1]Data!$B$5:$BO$270,66,FALSE)</f>
        <v>404353369604.631</v>
      </c>
    </row>
    <row r="142" spans="1:21">
      <c r="A142">
        <v>140</v>
      </c>
      <c r="B142" t="s">
        <v>327</v>
      </c>
      <c r="C142" t="s">
        <v>328</v>
      </c>
      <c r="D142" t="s">
        <v>16</v>
      </c>
      <c r="E142" t="s">
        <v>22</v>
      </c>
      <c r="F142" t="s">
        <v>30</v>
      </c>
      <c r="G142">
        <v>16.689</v>
      </c>
      <c r="H142">
        <v>0.918404236459591</v>
      </c>
      <c r="I142">
        <v>272965710.988114</v>
      </c>
      <c r="J142">
        <v>212807414.38012</v>
      </c>
      <c r="K142">
        <v>0</v>
      </c>
      <c r="L142">
        <v>0</v>
      </c>
      <c r="M142">
        <f>_xlfn.IFNA(VLOOKUP(C142,Savings_solar!$A$1:$O$219,15,FALSE),0)</f>
        <v>7.4015353243403</v>
      </c>
      <c r="N142">
        <f>_xlfn.IFNA(VLOOKUP(C142,Savings_wind!$A$1:$O$157,15,FALSE),0)</f>
        <v>0</v>
      </c>
      <c r="O142">
        <f t="shared" si="4"/>
        <v>7.4015353243403</v>
      </c>
      <c r="P142">
        <f>_xlfn.IFNA(VLOOKUP(C142,Savings_solar!$P$1:$AD$219,15,FALSE),0)</f>
        <v>6.07192602476179</v>
      </c>
      <c r="Q142">
        <f>_xlfn.IFNA(VLOOKUP(C142,Savings_wind!$P$1:$AD$157,15,FALSE),0)</f>
        <v>0</v>
      </c>
      <c r="R142">
        <f t="shared" si="5"/>
        <v>6.07192602476179</v>
      </c>
      <c r="S142">
        <f>_xlfn.IFNA(VLOOKUP(C142,Capacity_solar!$A$2:$O$220,15,FALSE)-VLOOKUP(C142,Capacity_solar!$A$2:$O$220,2,FALSE),0)</f>
        <v>0.019326</v>
      </c>
      <c r="T142">
        <f>_xlfn.IFNA(VLOOKUP(C142,Capacity_wind!$A$2:$O$158,15,FALSE)-VLOOKUP(C142,Capacity_wind!$A$2:$O$158,2,FALSE),0)</f>
        <v>0</v>
      </c>
      <c r="U142">
        <f>VLOOKUP(B142,[1]Data!$B$5:$BO$270,66,FALSE)</f>
        <v>242333709.716797</v>
      </c>
    </row>
    <row r="143" spans="1:21">
      <c r="A143">
        <v>141</v>
      </c>
      <c r="B143" t="s">
        <v>329</v>
      </c>
      <c r="C143" t="s">
        <v>330</v>
      </c>
      <c r="D143" t="s">
        <v>16</v>
      </c>
      <c r="E143" t="s">
        <v>23</v>
      </c>
      <c r="F143" t="s">
        <v>31</v>
      </c>
      <c r="G143">
        <v>14910.369</v>
      </c>
      <c r="H143">
        <v>0.918404236459591</v>
      </c>
      <c r="I143">
        <v>40196117944.8066</v>
      </c>
      <c r="J143">
        <v>24008697651.1126</v>
      </c>
      <c r="K143">
        <v>27132.4343837666</v>
      </c>
      <c r="L143">
        <v>27132.4343837666</v>
      </c>
      <c r="M143">
        <f>_xlfn.IFNA(VLOOKUP(C143,Savings_solar!$A$1:$O$219,15,FALSE),0)</f>
        <v>7.67203894601974</v>
      </c>
      <c r="N143">
        <f>_xlfn.IFNA(VLOOKUP(C143,Savings_wind!$A$1:$O$157,15,FALSE),0)</f>
        <v>0</v>
      </c>
      <c r="O143">
        <f t="shared" si="4"/>
        <v>7.67203894601974</v>
      </c>
      <c r="P143">
        <f>_xlfn.IFNA(VLOOKUP(C143,Savings_solar!$P$1:$AD$219,15,FALSE),0)</f>
        <v>5.28371371649325</v>
      </c>
      <c r="Q143">
        <f>_xlfn.IFNA(VLOOKUP(C143,Savings_wind!$P$1:$AD$157,15,FALSE),0)</f>
        <v>0</v>
      </c>
      <c r="R143">
        <f t="shared" si="5"/>
        <v>5.28371371649325</v>
      </c>
      <c r="S143">
        <f>_xlfn.IFNA(VLOOKUP(C143,Capacity_solar!$A$2:$O$220,15,FALSE)-VLOOKUP(C143,Capacity_solar!$A$2:$O$220,2,FALSE),0)</f>
        <v>0.003548</v>
      </c>
      <c r="T143">
        <f>_xlfn.IFNA(VLOOKUP(C143,Capacity_wind!$A$2:$O$158,15,FALSE)-VLOOKUP(C143,Capacity_wind!$A$2:$O$158,2,FALSE),0)</f>
        <v>0</v>
      </c>
      <c r="U143">
        <f>VLOOKUP(B143,[1]Data!$B$5:$BO$270,66,FALSE)</f>
        <v>31603619036.6338</v>
      </c>
    </row>
    <row r="144" spans="1:21">
      <c r="A144">
        <v>142</v>
      </c>
      <c r="B144" t="s">
        <v>331</v>
      </c>
      <c r="C144" t="s">
        <v>332</v>
      </c>
      <c r="D144" t="s">
        <v>15</v>
      </c>
      <c r="E144" t="s">
        <v>21</v>
      </c>
      <c r="F144" t="s">
        <v>29</v>
      </c>
      <c r="G144">
        <v>34932.339</v>
      </c>
      <c r="H144">
        <v>0.938385601411332</v>
      </c>
      <c r="I144">
        <v>1439116329961.25</v>
      </c>
      <c r="J144">
        <v>598302692664.81</v>
      </c>
      <c r="K144">
        <v>593339.375910398</v>
      </c>
      <c r="L144">
        <v>593339.375910398</v>
      </c>
      <c r="M144">
        <f>_xlfn.IFNA(VLOOKUP(C144,Savings_solar!$A$1:$O$219,15,FALSE),0)</f>
        <v>33248.6227903123</v>
      </c>
      <c r="N144">
        <f>_xlfn.IFNA(VLOOKUP(C144,Savings_wind!$A$1:$O$157,15,FALSE),0)</f>
        <v>946.512447047857</v>
      </c>
      <c r="O144">
        <f t="shared" si="4"/>
        <v>34195.1352373601</v>
      </c>
      <c r="P144">
        <f>_xlfn.IFNA(VLOOKUP(C144,Savings_solar!$P$1:$AD$219,15,FALSE),0)</f>
        <v>14395.8609879192</v>
      </c>
      <c r="Q144">
        <f>_xlfn.IFNA(VLOOKUP(C144,Savings_wind!$P$1:$AD$157,15,FALSE),0)</f>
        <v>3279.2689089845</v>
      </c>
      <c r="R144">
        <f t="shared" si="5"/>
        <v>17675.1298969037</v>
      </c>
      <c r="S144">
        <f>_xlfn.IFNA(VLOOKUP(C144,Capacity_solar!$A$2:$O$220,15,FALSE)-VLOOKUP(C144,Capacity_solar!$A$2:$O$220,2,FALSE),0)</f>
        <v>16.427526</v>
      </c>
      <c r="T144">
        <f>_xlfn.IFNA(VLOOKUP(C144,Capacity_wind!$A$2:$O$158,15,FALSE)-VLOOKUP(C144,Capacity_wind!$A$2:$O$158,2,FALSE),0)</f>
        <v>8.235321</v>
      </c>
      <c r="U144">
        <f>VLOOKUP(B144,[1]Data!$B$5:$BO$270,66,FALSE)</f>
        <v>689763329458.441</v>
      </c>
    </row>
    <row r="145" spans="1:21">
      <c r="A145">
        <v>143</v>
      </c>
      <c r="B145" t="s">
        <v>333</v>
      </c>
      <c r="C145" t="s">
        <v>334</v>
      </c>
      <c r="D145" t="s">
        <v>16</v>
      </c>
      <c r="E145" t="s">
        <v>123</v>
      </c>
      <c r="F145" t="s">
        <v>32</v>
      </c>
      <c r="G145">
        <v>25807.197</v>
      </c>
      <c r="H145">
        <v>0.918404236459591</v>
      </c>
      <c r="K145">
        <v>90497.5949986176</v>
      </c>
      <c r="L145">
        <v>90497.5949986176</v>
      </c>
      <c r="M145">
        <f>_xlfn.IFNA(VLOOKUP(C145,Savings_solar!$A$1:$O$219,15,FALSE),0)</f>
        <v>85.162722149508</v>
      </c>
      <c r="N145">
        <f>_xlfn.IFNA(VLOOKUP(C145,Savings_wind!$A$1:$O$157,15,FALSE),0)</f>
        <v>0.0581859047341677</v>
      </c>
      <c r="O145">
        <f t="shared" si="4"/>
        <v>85.2209080542422</v>
      </c>
      <c r="P145">
        <f>_xlfn.IFNA(VLOOKUP(C145,Savings_solar!$P$1:$AD$219,15,FALSE),0)</f>
        <v>88.3887552133987</v>
      </c>
      <c r="Q145">
        <f>_xlfn.IFNA(VLOOKUP(C145,Savings_wind!$P$1:$AD$157,15,FALSE),0)</f>
        <v>0.228939383131341</v>
      </c>
      <c r="R145">
        <f t="shared" si="5"/>
        <v>88.6176945965301</v>
      </c>
      <c r="S145">
        <f>_xlfn.IFNA(VLOOKUP(C145,Capacity_solar!$A$2:$O$220,15,FALSE)-VLOOKUP(C145,Capacity_solar!$A$2:$O$220,2,FALSE),0)</f>
        <v>0.128236</v>
      </c>
      <c r="T145">
        <f>_xlfn.IFNA(VLOOKUP(C145,Capacity_wind!$A$2:$O$158,15,FALSE)-VLOOKUP(C145,Capacity_wind!$A$2:$O$158,2,FALSE),0)</f>
        <v>0.0014</v>
      </c>
      <c r="U145">
        <f>VLOOKUP(B145,[1]Data!$B$5:$BO$270,66,FALSE)</f>
        <v>0</v>
      </c>
    </row>
    <row r="146" spans="1:21">
      <c r="A146">
        <v>144</v>
      </c>
      <c r="B146" t="s">
        <v>335</v>
      </c>
      <c r="C146" t="s">
        <v>336</v>
      </c>
      <c r="D146" t="s">
        <v>15</v>
      </c>
      <c r="E146" t="s">
        <v>21</v>
      </c>
      <c r="F146" t="s">
        <v>29</v>
      </c>
      <c r="G146">
        <v>9261.305</v>
      </c>
      <c r="H146">
        <v>0.966449698709306</v>
      </c>
      <c r="I146">
        <v>372097211704.078</v>
      </c>
      <c r="J146">
        <v>215084035589.303</v>
      </c>
      <c r="K146">
        <v>7752.9955515539</v>
      </c>
      <c r="L146">
        <v>1092.01908137934</v>
      </c>
      <c r="M146">
        <f>_xlfn.IFNA(VLOOKUP(C146,Savings_solar!$A$1:$O$219,15,FALSE),0)</f>
        <v>6514.73644465274</v>
      </c>
      <c r="N146">
        <f>_xlfn.IFNA(VLOOKUP(C146,Savings_wind!$A$1:$O$157,15,FALSE),0)</f>
        <v>163.33520209128</v>
      </c>
      <c r="O146">
        <f t="shared" si="4"/>
        <v>6678.07164674402</v>
      </c>
      <c r="P146">
        <f>_xlfn.IFNA(VLOOKUP(C146,Savings_solar!$P$1:$AD$219,15,FALSE),0)</f>
        <v>3342.69432903553</v>
      </c>
      <c r="Q146">
        <f>_xlfn.IFNA(VLOOKUP(C146,Savings_wind!$P$1:$AD$157,15,FALSE),0)</f>
        <v>628.081477679745</v>
      </c>
      <c r="R146">
        <f t="shared" si="5"/>
        <v>3970.77580671527</v>
      </c>
      <c r="S146">
        <f>_xlfn.IFNA(VLOOKUP(C146,Capacity_solar!$A$2:$O$220,15,FALSE)-VLOOKUP(C146,Capacity_solar!$A$2:$O$220,2,FALSE),0)</f>
        <v>3.906001</v>
      </c>
      <c r="T146">
        <f>_xlfn.IFNA(VLOOKUP(C146,Capacity_wind!$A$2:$O$158,15,FALSE)-VLOOKUP(C146,Capacity_wind!$A$2:$O$158,2,FALSE),0)</f>
        <v>1.7171408</v>
      </c>
      <c r="U146">
        <f>VLOOKUP(B146,[1]Data!$B$5:$BO$270,66,FALSE)</f>
        <v>255196659934.378</v>
      </c>
    </row>
    <row r="147" spans="1:21">
      <c r="A147">
        <v>145</v>
      </c>
      <c r="B147" t="s">
        <v>337</v>
      </c>
      <c r="C147" t="s">
        <v>338</v>
      </c>
      <c r="D147" t="s">
        <v>16</v>
      </c>
      <c r="E147" t="s">
        <v>22</v>
      </c>
      <c r="F147" t="s">
        <v>30</v>
      </c>
      <c r="G147">
        <v>8591.486</v>
      </c>
      <c r="H147">
        <v>0.918404236459591</v>
      </c>
      <c r="I147">
        <v>100806296877.808</v>
      </c>
      <c r="J147">
        <v>41998595069.0638</v>
      </c>
      <c r="K147">
        <v>0</v>
      </c>
      <c r="L147">
        <v>0</v>
      </c>
      <c r="M147">
        <f>_xlfn.IFNA(VLOOKUP(C147,Savings_solar!$A$1:$O$219,15,FALSE),0)</f>
        <v>0.0412039130451143</v>
      </c>
      <c r="N147">
        <f>_xlfn.IFNA(VLOOKUP(C147,Savings_wind!$A$1:$O$157,15,FALSE),0)</f>
        <v>0</v>
      </c>
      <c r="O147">
        <f t="shared" si="4"/>
        <v>0.0412039130451143</v>
      </c>
      <c r="P147">
        <f>_xlfn.IFNA(VLOOKUP(C147,Savings_solar!$P$1:$AD$219,15,FALSE),0)</f>
        <v>0.0961772080585781</v>
      </c>
      <c r="Q147">
        <f>_xlfn.IFNA(VLOOKUP(C147,Savings_wind!$P$1:$AD$157,15,FALSE),0)</f>
        <v>0</v>
      </c>
      <c r="R147">
        <f t="shared" si="5"/>
        <v>0.0961772080585781</v>
      </c>
      <c r="S147">
        <f>_xlfn.IFNA(VLOOKUP(C147,Capacity_solar!$A$2:$O$220,15,FALSE)-VLOOKUP(C147,Capacity_solar!$A$2:$O$220,2,FALSE),0)</f>
        <v>0.001165</v>
      </c>
      <c r="T147">
        <f>_xlfn.IFNA(VLOOKUP(C147,Capacity_wind!$A$2:$O$158,15,FALSE)-VLOOKUP(C147,Capacity_wind!$A$2:$O$158,2,FALSE),0)</f>
        <v>0</v>
      </c>
      <c r="U147">
        <f>VLOOKUP(B147,[1]Data!$B$5:$BO$270,66,FALSE)</f>
        <v>41952910858.0846</v>
      </c>
    </row>
    <row r="148" spans="1:21">
      <c r="A148">
        <v>146</v>
      </c>
      <c r="B148" t="s">
        <v>339</v>
      </c>
      <c r="C148" t="s">
        <v>340</v>
      </c>
      <c r="D148" t="s">
        <v>16</v>
      </c>
      <c r="E148" t="s">
        <v>21</v>
      </c>
      <c r="F148" t="s">
        <v>29</v>
      </c>
      <c r="G148">
        <v>3358.454</v>
      </c>
      <c r="H148">
        <v>0.961261174661155</v>
      </c>
      <c r="I148">
        <v>274248669907.902</v>
      </c>
      <c r="J148">
        <v>163984573110.552</v>
      </c>
      <c r="K148">
        <v>1240832.63987692</v>
      </c>
      <c r="L148">
        <v>1258694.84377716</v>
      </c>
      <c r="M148">
        <f>_xlfn.IFNA(VLOOKUP(C148,Savings_solar!$A$1:$O$219,15,FALSE),0)</f>
        <v>2878.03127620314</v>
      </c>
      <c r="N148">
        <f>_xlfn.IFNA(VLOOKUP(C148,Savings_wind!$A$1:$O$157,15,FALSE),0)</f>
        <v>0</v>
      </c>
      <c r="O148">
        <f t="shared" si="4"/>
        <v>2878.03127620314</v>
      </c>
      <c r="P148">
        <f>_xlfn.IFNA(VLOOKUP(C148,Savings_solar!$P$1:$AD$219,15,FALSE),0)</f>
        <v>1002.97030523519</v>
      </c>
      <c r="Q148">
        <f>_xlfn.IFNA(VLOOKUP(C148,Savings_wind!$P$1:$AD$157,15,FALSE),0)</f>
        <v>0</v>
      </c>
      <c r="R148">
        <f t="shared" si="5"/>
        <v>1002.97030523519</v>
      </c>
      <c r="S148">
        <f>_xlfn.IFNA(VLOOKUP(C148,Capacity_solar!$A$2:$O$220,15,FALSE)-VLOOKUP(C148,Capacity_solar!$A$2:$O$220,2,FALSE),0)</f>
        <v>0.8051</v>
      </c>
      <c r="T148">
        <f>_xlfn.IFNA(VLOOKUP(C148,Capacity_wind!$A$2:$O$158,15,FALSE)-VLOOKUP(C148,Capacity_wind!$A$2:$O$158,2,FALSE),0)</f>
        <v>0</v>
      </c>
      <c r="U148">
        <f>VLOOKUP(B148,[1]Data!$B$5:$BO$270,66,FALSE)</f>
        <v>235770403734.9</v>
      </c>
    </row>
    <row r="149" spans="1:21">
      <c r="A149">
        <v>147</v>
      </c>
      <c r="B149" t="s">
        <v>341</v>
      </c>
      <c r="C149" t="s">
        <v>342</v>
      </c>
      <c r="D149" t="s">
        <v>15</v>
      </c>
      <c r="E149" t="s">
        <v>21</v>
      </c>
      <c r="F149" t="s">
        <v>29</v>
      </c>
      <c r="G149">
        <v>17457.213</v>
      </c>
      <c r="H149">
        <v>0.927643784786642</v>
      </c>
      <c r="I149">
        <v>690240163454.731</v>
      </c>
      <c r="J149">
        <v>220677389818.034</v>
      </c>
      <c r="K149">
        <v>398030.030730688</v>
      </c>
      <c r="L149">
        <v>398030.030730688</v>
      </c>
      <c r="M149">
        <f>_xlfn.IFNA(VLOOKUP(C149,Savings_solar!$A$1:$O$219,15,FALSE),0)</f>
        <v>1336.91429444666</v>
      </c>
      <c r="N149">
        <f>_xlfn.IFNA(VLOOKUP(C149,Savings_wind!$A$1:$O$157,15,FALSE),0)</f>
        <v>109.349445373092</v>
      </c>
      <c r="O149">
        <f t="shared" si="4"/>
        <v>1446.26373981976</v>
      </c>
      <c r="P149">
        <f>_xlfn.IFNA(VLOOKUP(C149,Savings_solar!$P$1:$AD$219,15,FALSE),0)</f>
        <v>2568.19942141628</v>
      </c>
      <c r="Q149">
        <f>_xlfn.IFNA(VLOOKUP(C149,Savings_wind!$P$1:$AD$157,15,FALSE),0)</f>
        <v>656.915084395578</v>
      </c>
      <c r="R149">
        <f t="shared" si="5"/>
        <v>3225.11450581186</v>
      </c>
      <c r="S149">
        <f>_xlfn.IFNA(VLOOKUP(C149,Capacity_solar!$A$2:$O$220,15,FALSE)-VLOOKUP(C149,Capacity_solar!$A$2:$O$220,2,FALSE),0)</f>
        <v>2.987877</v>
      </c>
      <c r="T149">
        <f>_xlfn.IFNA(VLOOKUP(C149,Capacity_wind!$A$2:$O$158,15,FALSE)-VLOOKUP(C149,Capacity_wind!$A$2:$O$158,2,FALSE),0)</f>
        <v>2.63776397</v>
      </c>
      <c r="U149">
        <f>VLOOKUP(B149,[1]Data!$B$5:$BO$270,66,FALSE)</f>
        <v>298891515898.026</v>
      </c>
    </row>
    <row r="150" spans="1:21">
      <c r="A150">
        <v>148</v>
      </c>
      <c r="B150" t="s">
        <v>343</v>
      </c>
      <c r="C150" t="s">
        <v>344</v>
      </c>
      <c r="D150" t="s">
        <v>15</v>
      </c>
      <c r="E150" t="s">
        <v>21</v>
      </c>
      <c r="F150" t="s">
        <v>30</v>
      </c>
      <c r="G150">
        <v>133133.035</v>
      </c>
      <c r="H150">
        <v>0.900961776696624</v>
      </c>
      <c r="I150">
        <v>4808614596417.49</v>
      </c>
      <c r="J150">
        <v>1490186403606.44</v>
      </c>
      <c r="K150">
        <v>10432094.68043</v>
      </c>
      <c r="L150">
        <v>10432094.68043</v>
      </c>
      <c r="M150">
        <f>_xlfn.IFNA(VLOOKUP(C150,Savings_solar!$A$1:$O$219,15,FALSE),0)</f>
        <v>4151.46458701984</v>
      </c>
      <c r="N150">
        <f>_xlfn.IFNA(VLOOKUP(C150,Savings_wind!$A$1:$O$157,15,FALSE),0)</f>
        <v>552.533549016259</v>
      </c>
      <c r="O150">
        <f t="shared" si="4"/>
        <v>4703.9981360361</v>
      </c>
      <c r="P150">
        <f>_xlfn.IFNA(VLOOKUP(C150,Savings_solar!$P$1:$AD$219,15,FALSE),0)</f>
        <v>2664.12391824153</v>
      </c>
      <c r="Q150">
        <f>_xlfn.IFNA(VLOOKUP(C150,Savings_wind!$P$1:$AD$157,15,FALSE),0)</f>
        <v>1552.04193256798</v>
      </c>
      <c r="R150">
        <f t="shared" si="5"/>
        <v>4216.16585080951</v>
      </c>
      <c r="S150">
        <f>_xlfn.IFNA(VLOOKUP(C150,Capacity_solar!$A$2:$O$220,15,FALSE)-VLOOKUP(C150,Capacity_solar!$A$2:$O$220,2,FALSE),0)</f>
        <v>2.19279</v>
      </c>
      <c r="T150">
        <f>_xlfn.IFNA(VLOOKUP(C150,Capacity_wind!$A$2:$O$158,15,FALSE)-VLOOKUP(C150,Capacity_wind!$A$2:$O$158,2,FALSE),0)</f>
        <v>2.522399999</v>
      </c>
      <c r="U150">
        <f>VLOOKUP(B150,[1]Data!$B$5:$BO$270,66,FALSE)</f>
        <v>2266029240645.34</v>
      </c>
    </row>
    <row r="151" spans="1:21">
      <c r="A151">
        <v>149</v>
      </c>
      <c r="B151" t="s">
        <v>345</v>
      </c>
      <c r="C151" t="s">
        <v>346</v>
      </c>
      <c r="D151" t="s">
        <v>17</v>
      </c>
      <c r="E151" t="s">
        <v>24</v>
      </c>
      <c r="F151" t="s">
        <v>32</v>
      </c>
      <c r="G151">
        <v>23030.046</v>
      </c>
      <c r="H151">
        <v>0.878317845661988</v>
      </c>
      <c r="I151">
        <v>33112304813.9971</v>
      </c>
      <c r="J151">
        <v>11983600399.7754</v>
      </c>
      <c r="K151">
        <v>0</v>
      </c>
      <c r="L151">
        <v>0</v>
      </c>
      <c r="M151">
        <f>_xlfn.IFNA(VLOOKUP(C151,Savings_solar!$A$1:$O$219,15,FALSE),0)</f>
        <v>36.7607946478686</v>
      </c>
      <c r="N151">
        <f>_xlfn.IFNA(VLOOKUP(C151,Savings_wind!$A$1:$O$157,15,FALSE),0)</f>
        <v>0</v>
      </c>
      <c r="O151">
        <f t="shared" si="4"/>
        <v>36.7607946478686</v>
      </c>
      <c r="P151">
        <f>_xlfn.IFNA(VLOOKUP(C151,Savings_solar!$P$1:$AD$219,15,FALSE),0)</f>
        <v>45.3653834457875</v>
      </c>
      <c r="Q151">
        <f>_xlfn.IFNA(VLOOKUP(C151,Savings_wind!$P$1:$AD$157,15,FALSE),0)</f>
        <v>0</v>
      </c>
      <c r="R151">
        <f t="shared" si="5"/>
        <v>45.3653834457875</v>
      </c>
      <c r="S151">
        <f>_xlfn.IFNA(VLOOKUP(C151,Capacity_solar!$A$2:$O$220,15,FALSE)-VLOOKUP(C151,Capacity_solar!$A$2:$O$220,2,FALSE),0)</f>
        <v>0.027304</v>
      </c>
      <c r="T151">
        <f>_xlfn.IFNA(VLOOKUP(C151,Capacity_wind!$A$2:$O$158,15,FALSE)-VLOOKUP(C151,Capacity_wind!$A$2:$O$158,2,FALSE),0)</f>
        <v>0</v>
      </c>
      <c r="U151">
        <f>VLOOKUP(B151,[1]Data!$B$5:$BO$270,66,FALSE)</f>
        <v>13316160803.5187</v>
      </c>
    </row>
    <row r="152" spans="1:21">
      <c r="A152">
        <v>150</v>
      </c>
      <c r="B152" t="s">
        <v>347</v>
      </c>
      <c r="C152" t="s">
        <v>348</v>
      </c>
      <c r="D152" t="s">
        <v>16</v>
      </c>
      <c r="E152" t="s">
        <v>21</v>
      </c>
      <c r="F152" t="s">
        <v>29</v>
      </c>
      <c r="G152">
        <v>48374.543</v>
      </c>
      <c r="H152">
        <v>0.958680855143323</v>
      </c>
      <c r="I152">
        <v>1751177858646.92</v>
      </c>
      <c r="J152">
        <v>672126508709.167</v>
      </c>
      <c r="K152">
        <v>9075757.50106827</v>
      </c>
      <c r="L152">
        <v>9075757.50106827</v>
      </c>
      <c r="M152">
        <f>_xlfn.IFNA(VLOOKUP(C152,Savings_solar!$A$1:$O$219,15,FALSE),0)</f>
        <v>1225.82570259342</v>
      </c>
      <c r="N152">
        <f>_xlfn.IFNA(VLOOKUP(C152,Savings_wind!$A$1:$O$157,15,FALSE),0)</f>
        <v>0.496647530791831</v>
      </c>
      <c r="O152">
        <f t="shared" si="4"/>
        <v>1226.32235012422</v>
      </c>
      <c r="P152">
        <f>_xlfn.IFNA(VLOOKUP(C152,Savings_solar!$P$1:$AD$219,15,FALSE),0)</f>
        <v>610.412622418502</v>
      </c>
      <c r="Q152">
        <f>_xlfn.IFNA(VLOOKUP(C152,Savings_wind!$P$1:$AD$157,15,FALSE),0)</f>
        <v>1.89048303968542</v>
      </c>
      <c r="R152">
        <f t="shared" si="5"/>
        <v>612.303105458188</v>
      </c>
      <c r="S152">
        <f>_xlfn.IFNA(VLOOKUP(C152,Capacity_solar!$A$2:$O$220,15,FALSE)-VLOOKUP(C152,Capacity_solar!$A$2:$O$220,2,FALSE),0)</f>
        <v>2.533024</v>
      </c>
      <c r="T152">
        <f>_xlfn.IFNA(VLOOKUP(C152,Capacity_wind!$A$2:$O$158,15,FALSE)-VLOOKUP(C152,Capacity_wind!$A$2:$O$158,2,FALSE),0)</f>
        <v>0.403</v>
      </c>
      <c r="U152">
        <f>VLOOKUP(B152,[1]Data!$B$5:$BO$270,66,FALSE)</f>
        <v>1108571466666.67</v>
      </c>
    </row>
    <row r="153" spans="1:21">
      <c r="A153">
        <v>151</v>
      </c>
      <c r="B153" t="s">
        <v>349</v>
      </c>
      <c r="C153" t="s">
        <v>350</v>
      </c>
      <c r="D153" t="s">
        <v>17</v>
      </c>
      <c r="E153" t="s">
        <v>24</v>
      </c>
      <c r="F153" t="s">
        <v>32</v>
      </c>
      <c r="G153">
        <v>84494.269</v>
      </c>
      <c r="H153">
        <v>0.878317845661988</v>
      </c>
      <c r="I153">
        <v>185641085414.245</v>
      </c>
      <c r="J153">
        <v>79726256121.3698</v>
      </c>
      <c r="K153">
        <v>117285.775993481</v>
      </c>
      <c r="L153">
        <v>117285.775993481</v>
      </c>
      <c r="M153">
        <f>_xlfn.IFNA(VLOOKUP(C153,Savings_solar!$A$1:$O$219,15,FALSE),0)</f>
        <v>469.186188558535</v>
      </c>
      <c r="N153">
        <f>_xlfn.IFNA(VLOOKUP(C153,Savings_wind!$A$1:$O$157,15,FALSE),0)</f>
        <v>0</v>
      </c>
      <c r="O153">
        <f t="shared" si="4"/>
        <v>469.186188558535</v>
      </c>
      <c r="P153">
        <f>_xlfn.IFNA(VLOOKUP(C153,Savings_solar!$P$1:$AD$219,15,FALSE),0)</f>
        <v>266.463196911626</v>
      </c>
      <c r="Q153">
        <f>_xlfn.IFNA(VLOOKUP(C153,Savings_wind!$P$1:$AD$157,15,FALSE),0)</f>
        <v>0</v>
      </c>
      <c r="R153">
        <f t="shared" si="5"/>
        <v>266.463196911626</v>
      </c>
      <c r="S153">
        <f>_xlfn.IFNA(VLOOKUP(C153,Capacity_solar!$A$2:$O$220,15,FALSE)-VLOOKUP(C153,Capacity_solar!$A$2:$O$220,2,FALSE),0)</f>
        <v>0.18759</v>
      </c>
      <c r="T153">
        <f>_xlfn.IFNA(VLOOKUP(C153,Capacity_wind!$A$2:$O$158,15,FALSE)-VLOOKUP(C153,Capacity_wind!$A$2:$O$158,2,FALSE),0)</f>
        <v>0</v>
      </c>
      <c r="U153">
        <f>VLOOKUP(B153,[1]Data!$B$5:$BO$270,66,FALSE)</f>
        <v>51666875363.0963</v>
      </c>
    </row>
    <row r="154" spans="1:21">
      <c r="A154">
        <v>152</v>
      </c>
      <c r="B154" t="s">
        <v>351</v>
      </c>
      <c r="C154" t="s">
        <v>352</v>
      </c>
      <c r="D154" t="s">
        <v>17</v>
      </c>
      <c r="E154" t="s">
        <v>24</v>
      </c>
      <c r="F154" t="s">
        <v>31</v>
      </c>
      <c r="G154">
        <v>32562.869</v>
      </c>
      <c r="H154">
        <v>0.878317845661988</v>
      </c>
      <c r="I154">
        <v>64807161045.8899</v>
      </c>
      <c r="J154">
        <v>24246000776.7559</v>
      </c>
      <c r="K154">
        <v>205.230702939098</v>
      </c>
      <c r="L154">
        <v>205.230702939098</v>
      </c>
      <c r="M154">
        <f>_xlfn.IFNA(VLOOKUP(C154,Savings_solar!$A$1:$O$219,15,FALSE),0)</f>
        <v>581.715487240595</v>
      </c>
      <c r="N154">
        <f>_xlfn.IFNA(VLOOKUP(C154,Savings_wind!$A$1:$O$157,15,FALSE),0)</f>
        <v>33.9485743805548</v>
      </c>
      <c r="O154">
        <f t="shared" si="4"/>
        <v>615.66406162115</v>
      </c>
      <c r="P154">
        <f>_xlfn.IFNA(VLOOKUP(C154,Savings_solar!$P$1:$AD$219,15,FALSE),0)</f>
        <v>424.108303362531</v>
      </c>
      <c r="Q154">
        <f>_xlfn.IFNA(VLOOKUP(C154,Savings_wind!$P$1:$AD$157,15,FALSE),0)</f>
        <v>106.519025344412</v>
      </c>
      <c r="R154">
        <f t="shared" si="5"/>
        <v>530.627328706943</v>
      </c>
      <c r="S154">
        <f>_xlfn.IFNA(VLOOKUP(C154,Capacity_solar!$A$2:$O$220,15,FALSE)-VLOOKUP(C154,Capacity_solar!$A$2:$O$220,2,FALSE),0)</f>
        <v>0.227822</v>
      </c>
      <c r="T154">
        <f>_xlfn.IFNA(VLOOKUP(C154,Capacity_wind!$A$2:$O$158,15,FALSE)-VLOOKUP(C154,Capacity_wind!$A$2:$O$158,2,FALSE),0)</f>
        <v>0.1587</v>
      </c>
      <c r="U154">
        <f>VLOOKUP(B154,[1]Data!$B$5:$BO$270,66,FALSE)</f>
        <v>27619479059.6131</v>
      </c>
    </row>
    <row r="155" spans="1:21">
      <c r="A155">
        <v>153</v>
      </c>
      <c r="B155" t="s">
        <v>353</v>
      </c>
      <c r="C155" t="s">
        <v>354</v>
      </c>
      <c r="D155" t="s">
        <v>16</v>
      </c>
      <c r="E155" t="s">
        <v>21</v>
      </c>
      <c r="F155" t="s">
        <v>29</v>
      </c>
      <c r="G155">
        <v>6337.235</v>
      </c>
      <c r="H155">
        <v>0.967375269051247</v>
      </c>
      <c r="I155">
        <v>635266669765.65</v>
      </c>
      <c r="J155">
        <v>360897294151.877</v>
      </c>
      <c r="K155">
        <v>0</v>
      </c>
      <c r="L155">
        <v>0</v>
      </c>
      <c r="M155">
        <f>_xlfn.IFNA(VLOOKUP(C155,Savings_solar!$A$1:$O$219,15,FALSE),0)</f>
        <v>1403.55169756246</v>
      </c>
      <c r="N155">
        <f>_xlfn.IFNA(VLOOKUP(C155,Savings_wind!$A$1:$O$157,15,FALSE),0)</f>
        <v>0.0145464761835419</v>
      </c>
      <c r="O155">
        <f t="shared" si="4"/>
        <v>1403.56624403864</v>
      </c>
      <c r="P155">
        <f>_xlfn.IFNA(VLOOKUP(C155,Savings_solar!$P$1:$AD$219,15,FALSE),0)</f>
        <v>826.31769844732</v>
      </c>
      <c r="Q155">
        <f>_xlfn.IFNA(VLOOKUP(C155,Savings_wind!$P$1:$AD$157,15,FALSE),0)</f>
        <v>0.0572348457828354</v>
      </c>
      <c r="R155">
        <f t="shared" si="5"/>
        <v>826.374933293103</v>
      </c>
      <c r="S155">
        <f>_xlfn.IFNA(VLOOKUP(C155,Capacity_solar!$A$2:$O$220,15,FALSE)-VLOOKUP(C155,Capacity_solar!$A$2:$O$220,2,FALSE),0)</f>
        <v>0.9156</v>
      </c>
      <c r="T155">
        <f>_xlfn.IFNA(VLOOKUP(C155,Capacity_wind!$A$2:$O$158,15,FALSE)-VLOOKUP(C155,Capacity_wind!$A$2:$O$158,2,FALSE),0)</f>
        <v>0.0001</v>
      </c>
      <c r="U155">
        <f>VLOOKUP(B155,[1]Data!$B$5:$BO$270,66,FALSE)</f>
        <v>498474540987.78</v>
      </c>
    </row>
    <row r="156" spans="1:21">
      <c r="A156">
        <v>154</v>
      </c>
      <c r="B156" t="s">
        <v>355</v>
      </c>
      <c r="C156" t="s">
        <v>356</v>
      </c>
      <c r="D156" t="s">
        <v>17</v>
      </c>
      <c r="E156" t="s">
        <v>23</v>
      </c>
      <c r="F156" t="s">
        <v>31</v>
      </c>
      <c r="G156">
        <v>1225.407</v>
      </c>
      <c r="H156">
        <v>0.878317845661988</v>
      </c>
      <c r="I156">
        <v>1874907741.44896</v>
      </c>
      <c r="J156">
        <v>1434447635.13469</v>
      </c>
      <c r="K156">
        <v>0</v>
      </c>
      <c r="L156">
        <v>0</v>
      </c>
      <c r="M156">
        <f>_xlfn.IFNA(VLOOKUP(C156,Savings_solar!$A$1:$O$219,15,FALSE),0)</f>
        <v>8.49947375474732</v>
      </c>
      <c r="N156">
        <f>_xlfn.IFNA(VLOOKUP(C156,Savings_wind!$A$1:$O$157,15,FALSE),0)</f>
        <v>0</v>
      </c>
      <c r="O156">
        <f t="shared" si="4"/>
        <v>8.49947375474732</v>
      </c>
      <c r="P156">
        <f>_xlfn.IFNA(VLOOKUP(C156,Savings_solar!$P$1:$AD$219,15,FALSE),0)</f>
        <v>6.54328665302349</v>
      </c>
      <c r="Q156">
        <f>_xlfn.IFNA(VLOOKUP(C156,Savings_wind!$P$1:$AD$157,15,FALSE),0)</f>
        <v>0</v>
      </c>
      <c r="R156">
        <f t="shared" si="5"/>
        <v>6.54328665302349</v>
      </c>
      <c r="S156">
        <f>_xlfn.IFNA(VLOOKUP(C156,Capacity_solar!$A$2:$O$220,15,FALSE)-VLOOKUP(C156,Capacity_solar!$A$2:$O$220,2,FALSE),0)</f>
        <v>0.006186</v>
      </c>
      <c r="T156">
        <f>_xlfn.IFNA(VLOOKUP(C156,Capacity_wind!$A$2:$O$158,15,FALSE)-VLOOKUP(C156,Capacity_wind!$A$2:$O$158,2,FALSE),0)</f>
        <v>0</v>
      </c>
      <c r="U156">
        <f>VLOOKUP(B156,[1]Data!$B$5:$BO$270,66,FALSE)</f>
        <v>1566360686.10632</v>
      </c>
    </row>
    <row r="157" spans="1:21">
      <c r="A157">
        <v>155</v>
      </c>
      <c r="B157" t="s">
        <v>357</v>
      </c>
      <c r="C157" t="s">
        <v>358</v>
      </c>
      <c r="D157" t="s">
        <v>17</v>
      </c>
      <c r="E157" t="s">
        <v>24</v>
      </c>
      <c r="F157" t="s">
        <v>32</v>
      </c>
      <c r="G157">
        <v>13595.023</v>
      </c>
      <c r="H157">
        <v>0.878317845661988</v>
      </c>
      <c r="I157">
        <v>14937368723.3692</v>
      </c>
      <c r="J157">
        <v>5181034757.05245</v>
      </c>
      <c r="K157">
        <v>0</v>
      </c>
      <c r="L157">
        <v>0</v>
      </c>
      <c r="M157">
        <f>_xlfn.IFNA(VLOOKUP(C157,Savings_solar!$A$1:$O$219,15,FALSE),0)</f>
        <v>25.0048540913847</v>
      </c>
      <c r="N157">
        <f>_xlfn.IFNA(VLOOKUP(C157,Savings_wind!$A$1:$O$157,15,FALSE),0)</f>
        <v>0</v>
      </c>
      <c r="O157">
        <f t="shared" si="4"/>
        <v>25.0048540913847</v>
      </c>
      <c r="P157">
        <f>_xlfn.IFNA(VLOOKUP(C157,Savings_solar!$P$1:$AD$219,15,FALSE),0)</f>
        <v>14.4234895600975</v>
      </c>
      <c r="Q157">
        <f>_xlfn.IFNA(VLOOKUP(C157,Savings_wind!$P$1:$AD$157,15,FALSE),0)</f>
        <v>0</v>
      </c>
      <c r="R157">
        <f t="shared" si="5"/>
        <v>14.4234895600975</v>
      </c>
      <c r="S157">
        <f>_xlfn.IFNA(VLOOKUP(C157,Capacity_solar!$A$2:$O$220,15,FALSE)-VLOOKUP(C157,Capacity_solar!$A$2:$O$220,2,FALSE),0)</f>
        <v>0.020327</v>
      </c>
      <c r="T157">
        <f>_xlfn.IFNA(VLOOKUP(C157,Capacity_wind!$A$2:$O$158,15,FALSE)-VLOOKUP(C157,Capacity_wind!$A$2:$O$158,2,FALSE),0)</f>
        <v>0</v>
      </c>
      <c r="U157">
        <f>VLOOKUP(B157,[1]Data!$B$5:$BO$270,66,FALSE)</f>
        <v>4094563859.43556</v>
      </c>
    </row>
    <row r="158" spans="1:21">
      <c r="A158">
        <v>156</v>
      </c>
      <c r="B158" t="s">
        <v>359</v>
      </c>
      <c r="C158" t="s">
        <v>360</v>
      </c>
      <c r="D158" t="s">
        <v>16</v>
      </c>
      <c r="E158" t="s">
        <v>23</v>
      </c>
      <c r="F158" t="s">
        <v>30</v>
      </c>
      <c r="G158">
        <v>6636.854</v>
      </c>
      <c r="H158">
        <v>0.918404236459591</v>
      </c>
      <c r="I158">
        <v>63027295302.7531</v>
      </c>
      <c r="J158">
        <v>26104797578.125</v>
      </c>
      <c r="K158">
        <v>0</v>
      </c>
      <c r="L158">
        <v>0</v>
      </c>
      <c r="M158">
        <f>_xlfn.IFNA(VLOOKUP(C158,Savings_solar!$A$1:$O$219,15,FALSE),0)</f>
        <v>1542.90549303087</v>
      </c>
      <c r="N158">
        <f>_xlfn.IFNA(VLOOKUP(C158,Savings_wind!$A$1:$O$157,15,FALSE),0)</f>
        <v>12.8954101542139</v>
      </c>
      <c r="O158">
        <f t="shared" si="4"/>
        <v>1555.80090318508</v>
      </c>
      <c r="P158">
        <f>_xlfn.IFNA(VLOOKUP(C158,Savings_solar!$P$1:$AD$219,15,FALSE),0)</f>
        <v>977.110173286385</v>
      </c>
      <c r="Q158">
        <f>_xlfn.IFNA(VLOOKUP(C158,Savings_wind!$P$1:$AD$157,15,FALSE),0)</f>
        <v>37.7263305487292</v>
      </c>
      <c r="R158">
        <f t="shared" si="5"/>
        <v>1014.83650383511</v>
      </c>
      <c r="S158">
        <f>_xlfn.IFNA(VLOOKUP(C158,Capacity_solar!$A$2:$O$220,15,FALSE)-VLOOKUP(C158,Capacity_solar!$A$2:$O$220,2,FALSE),0)</f>
        <v>0.646862</v>
      </c>
      <c r="T158">
        <f>_xlfn.IFNA(VLOOKUP(C158,Capacity_wind!$A$2:$O$158,15,FALSE)-VLOOKUP(C158,Capacity_wind!$A$2:$O$158,2,FALSE),0)</f>
        <v>0.054</v>
      </c>
      <c r="U158">
        <f>VLOOKUP(B158,[1]Data!$B$5:$BO$270,66,FALSE)</f>
        <v>31988920000</v>
      </c>
    </row>
    <row r="159" spans="1:21">
      <c r="A159">
        <v>157</v>
      </c>
      <c r="B159" t="s">
        <v>361</v>
      </c>
      <c r="C159" t="s">
        <v>362</v>
      </c>
      <c r="D159" t="s">
        <v>15</v>
      </c>
      <c r="E159" t="s">
        <v>21</v>
      </c>
      <c r="F159" t="s">
        <v>29</v>
      </c>
      <c r="G159">
        <v>32.044</v>
      </c>
      <c r="H159">
        <v>0.956249859625509</v>
      </c>
      <c r="K159">
        <v>0</v>
      </c>
      <c r="L159">
        <v>0</v>
      </c>
      <c r="M159">
        <f>_xlfn.IFNA(VLOOKUP(C159,Savings_solar!$A$1:$O$219,15,FALSE),0)</f>
        <v>0</v>
      </c>
      <c r="N159">
        <f>_xlfn.IFNA(VLOOKUP(C159,Savings_wind!$A$1:$O$157,15,FALSE),0)</f>
        <v>0</v>
      </c>
      <c r="O159">
        <f t="shared" si="4"/>
        <v>0</v>
      </c>
      <c r="P159">
        <f>_xlfn.IFNA(VLOOKUP(C159,Savings_solar!$P$1:$AD$219,15,FALSE),0)</f>
        <v>0</v>
      </c>
      <c r="Q159">
        <f>_xlfn.IFNA(VLOOKUP(C159,Savings_wind!$P$1:$AD$157,15,FALSE),0)</f>
        <v>0</v>
      </c>
      <c r="R159">
        <f t="shared" si="5"/>
        <v>0</v>
      </c>
      <c r="S159">
        <f>_xlfn.IFNA(VLOOKUP(C159,Capacity_solar!$A$2:$O$220,15,FALSE)-VLOOKUP(C159,Capacity_solar!$A$2:$O$220,2,FALSE),0)</f>
        <v>0</v>
      </c>
      <c r="T159">
        <f>_xlfn.IFNA(VLOOKUP(C159,Capacity_wind!$A$2:$O$158,15,FALSE)-VLOOKUP(C159,Capacity_wind!$A$2:$O$158,2,FALSE),0)</f>
        <v>0</v>
      </c>
      <c r="U159">
        <f>VLOOKUP(B159,[1]Data!$B$5:$BO$270,66,FALSE)</f>
        <v>0</v>
      </c>
    </row>
    <row r="160" spans="1:21">
      <c r="A160">
        <v>158</v>
      </c>
      <c r="B160" t="s">
        <v>363</v>
      </c>
      <c r="C160" t="s">
        <v>364</v>
      </c>
      <c r="D160" t="s">
        <v>17</v>
      </c>
      <c r="E160" t="s">
        <v>24</v>
      </c>
      <c r="F160" t="s">
        <v>32</v>
      </c>
      <c r="G160">
        <v>36462.83</v>
      </c>
      <c r="H160">
        <v>0.878317845661988</v>
      </c>
      <c r="I160">
        <v>21311710656.3811</v>
      </c>
      <c r="J160">
        <v>7302356498.62434</v>
      </c>
      <c r="K160">
        <v>0</v>
      </c>
      <c r="L160">
        <v>0</v>
      </c>
      <c r="M160">
        <f>_xlfn.IFNA(VLOOKUP(C160,Savings_solar!$A$1:$O$219,15,FALSE),0)</f>
        <v>140.604208820161</v>
      </c>
      <c r="N160">
        <f>_xlfn.IFNA(VLOOKUP(C160,Savings_wind!$A$1:$O$157,15,FALSE),0)</f>
        <v>0.257689642887279</v>
      </c>
      <c r="O160">
        <f t="shared" si="4"/>
        <v>140.861898463048</v>
      </c>
      <c r="P160">
        <f>_xlfn.IFNA(VLOOKUP(C160,Savings_solar!$P$1:$AD$219,15,FALSE),0)</f>
        <v>63.4596837645675</v>
      </c>
      <c r="Q160">
        <f>_xlfn.IFNA(VLOOKUP(C160,Savings_wind!$P$1:$AD$157,15,FALSE),0)</f>
        <v>1.27725853069135</v>
      </c>
      <c r="R160">
        <f t="shared" si="5"/>
        <v>64.7369422952589</v>
      </c>
      <c r="S160">
        <f>_xlfn.IFNA(VLOOKUP(C160,Capacity_solar!$A$2:$O$220,15,FALSE)-VLOOKUP(C160,Capacity_solar!$A$2:$O$220,2,FALSE),0)</f>
        <v>0.045909</v>
      </c>
      <c r="T160">
        <f>_xlfn.IFNA(VLOOKUP(C160,Capacity_wind!$A$2:$O$158,15,FALSE)-VLOOKUP(C160,Capacity_wind!$A$2:$O$158,2,FALSE),0)</f>
        <v>0.00355</v>
      </c>
      <c r="U160">
        <f>VLOOKUP(B160,[1]Data!$B$5:$BO$270,66,FALSE)</f>
        <v>10419541202.0391</v>
      </c>
    </row>
    <row r="161" spans="1:21">
      <c r="A161">
        <v>159</v>
      </c>
      <c r="B161" t="s">
        <v>365</v>
      </c>
      <c r="C161" t="s">
        <v>366</v>
      </c>
      <c r="D161" t="s">
        <v>15</v>
      </c>
      <c r="E161" t="s">
        <v>21</v>
      </c>
      <c r="F161" t="s">
        <v>30</v>
      </c>
      <c r="G161">
        <v>5777.806</v>
      </c>
      <c r="H161">
        <v>0.932609628261802</v>
      </c>
      <c r="I161">
        <v>147907468213.87</v>
      </c>
      <c r="J161">
        <v>48616503417.8404</v>
      </c>
      <c r="K161">
        <v>28513.1989046329</v>
      </c>
      <c r="L161">
        <v>28513.1989046329</v>
      </c>
      <c r="M161">
        <f>_xlfn.IFNA(VLOOKUP(C161,Savings_solar!$A$1:$O$219,15,FALSE),0)</f>
        <v>414.920134926081</v>
      </c>
      <c r="N161">
        <f>_xlfn.IFNA(VLOOKUP(C161,Savings_wind!$A$1:$O$157,15,FALSE),0)</f>
        <v>70.5642286824119</v>
      </c>
      <c r="O161">
        <f t="shared" si="4"/>
        <v>485.484363608493</v>
      </c>
      <c r="P161">
        <f>_xlfn.IFNA(VLOOKUP(C161,Savings_solar!$P$1:$AD$219,15,FALSE),0)</f>
        <v>177.337281560377</v>
      </c>
      <c r="Q161">
        <f>_xlfn.IFNA(VLOOKUP(C161,Savings_wind!$P$1:$AD$157,15,FALSE),0)</f>
        <v>242.773544252406</v>
      </c>
      <c r="R161">
        <f t="shared" si="5"/>
        <v>420.110825812783</v>
      </c>
      <c r="S161">
        <f>_xlfn.IFNA(VLOOKUP(C161,Capacity_solar!$A$2:$O$220,15,FALSE)-VLOOKUP(C161,Capacity_solar!$A$2:$O$220,2,FALSE),0)</f>
        <v>0.193762</v>
      </c>
      <c r="T161">
        <f>_xlfn.IFNA(VLOOKUP(C161,Capacity_wind!$A$2:$O$158,15,FALSE)-VLOOKUP(C161,Capacity_wind!$A$2:$O$158,2,FALSE),0)</f>
        <v>0.51</v>
      </c>
      <c r="U161">
        <f>VLOOKUP(B161,[1]Data!$B$5:$BO$270,66,FALSE)</f>
        <v>63563410720.7093</v>
      </c>
    </row>
    <row r="162" spans="1:21">
      <c r="A162">
        <v>160</v>
      </c>
      <c r="B162" t="s">
        <v>367</v>
      </c>
      <c r="C162" t="s">
        <v>368</v>
      </c>
      <c r="D162" t="s">
        <v>17</v>
      </c>
      <c r="E162" t="s">
        <v>24</v>
      </c>
      <c r="F162" t="s">
        <v>32</v>
      </c>
      <c r="G162">
        <v>17460.846</v>
      </c>
      <c r="H162">
        <v>0.878317845661988</v>
      </c>
      <c r="K162">
        <v>28251.2821876144</v>
      </c>
      <c r="L162">
        <v>28251.2821876144</v>
      </c>
      <c r="M162">
        <f>_xlfn.IFNA(VLOOKUP(C162,Savings_solar!$A$1:$O$219,15,FALSE),0)</f>
        <v>48.5529016537477</v>
      </c>
      <c r="N162">
        <f>_xlfn.IFNA(VLOOKUP(C162,Savings_wind!$A$1:$O$157,15,FALSE),0)</f>
        <v>0</v>
      </c>
      <c r="O162">
        <f t="shared" si="4"/>
        <v>48.5529016537477</v>
      </c>
      <c r="P162">
        <f>_xlfn.IFNA(VLOOKUP(C162,Savings_solar!$P$1:$AD$219,15,FALSE),0)</f>
        <v>17.9208408719303</v>
      </c>
      <c r="Q162">
        <f>_xlfn.IFNA(VLOOKUP(C162,Savings_wind!$P$1:$AD$157,15,FALSE),0)</f>
        <v>0</v>
      </c>
      <c r="R162">
        <f t="shared" si="5"/>
        <v>17.9208408719303</v>
      </c>
      <c r="S162">
        <f>_xlfn.IFNA(VLOOKUP(C162,Capacity_solar!$A$2:$O$220,15,FALSE)-VLOOKUP(C162,Capacity_solar!$A$2:$O$220,2,FALSE),0)</f>
        <v>0.016469</v>
      </c>
      <c r="T162">
        <f>_xlfn.IFNA(VLOOKUP(C162,Capacity_wind!$A$2:$O$158,15,FALSE)-VLOOKUP(C162,Capacity_wind!$A$2:$O$158,2,FALSE),0)</f>
        <v>0</v>
      </c>
      <c r="U162">
        <f>VLOOKUP(B162,[1]Data!$B$5:$BO$270,66,FALSE)</f>
        <v>0</v>
      </c>
    </row>
    <row r="163" spans="1:21">
      <c r="A163">
        <v>161</v>
      </c>
      <c r="B163" t="s">
        <v>369</v>
      </c>
      <c r="C163" t="s">
        <v>370</v>
      </c>
      <c r="D163" t="s">
        <v>17</v>
      </c>
      <c r="E163" t="s">
        <v>23</v>
      </c>
      <c r="F163" t="s">
        <v>31</v>
      </c>
      <c r="G163">
        <v>366.663</v>
      </c>
      <c r="H163">
        <v>0.878317845661988</v>
      </c>
      <c r="I163">
        <v>993192606.031231</v>
      </c>
      <c r="J163">
        <v>377594164.665218</v>
      </c>
      <c r="K163">
        <v>0</v>
      </c>
      <c r="L163">
        <v>0</v>
      </c>
      <c r="M163">
        <f>_xlfn.IFNA(VLOOKUP(C163,Savings_solar!$A$1:$O$219,15,FALSE),0)</f>
        <v>0.459996489716887</v>
      </c>
      <c r="N163">
        <f>_xlfn.IFNA(VLOOKUP(C163,Savings_wind!$A$1:$O$157,15,FALSE),0)</f>
        <v>0</v>
      </c>
      <c r="O163">
        <f t="shared" si="4"/>
        <v>0.459996489716887</v>
      </c>
      <c r="P163">
        <f>_xlfn.IFNA(VLOOKUP(C163,Savings_solar!$P$1:$AD$219,15,FALSE),0)</f>
        <v>0.63550433299235</v>
      </c>
      <c r="Q163">
        <f>_xlfn.IFNA(VLOOKUP(C163,Savings_wind!$P$1:$AD$157,15,FALSE),0)</f>
        <v>0</v>
      </c>
      <c r="R163">
        <f t="shared" si="5"/>
        <v>0.63550433299235</v>
      </c>
      <c r="S163">
        <f>_xlfn.IFNA(VLOOKUP(C163,Capacity_solar!$A$2:$O$220,15,FALSE)-VLOOKUP(C163,Capacity_solar!$A$2:$O$220,2,FALSE),0)</f>
        <v>0.000553</v>
      </c>
      <c r="T163">
        <f>_xlfn.IFNA(VLOOKUP(C163,Capacity_wind!$A$2:$O$158,15,FALSE)-VLOOKUP(C163,Capacity_wind!$A$2:$O$158,2,FALSE),0)</f>
        <v>0</v>
      </c>
      <c r="U163">
        <f>VLOOKUP(B163,[1]Data!$B$5:$BO$270,66,FALSE)</f>
        <v>542686976.457587</v>
      </c>
    </row>
    <row r="164" spans="1:21">
      <c r="A164">
        <v>162</v>
      </c>
      <c r="B164" t="s">
        <v>371</v>
      </c>
      <c r="C164" t="s">
        <v>372</v>
      </c>
      <c r="D164" t="s">
        <v>16</v>
      </c>
      <c r="E164" t="s">
        <v>23</v>
      </c>
      <c r="F164" t="s">
        <v>30</v>
      </c>
      <c r="G164">
        <v>725.519</v>
      </c>
      <c r="H164">
        <v>0.918404236459591</v>
      </c>
      <c r="I164">
        <v>9944256861.28677</v>
      </c>
      <c r="J164">
        <v>4296021063.31693</v>
      </c>
      <c r="K164">
        <v>7551.02222591899</v>
      </c>
      <c r="L164">
        <v>7551.02222591899</v>
      </c>
      <c r="M164">
        <f>_xlfn.IFNA(VLOOKUP(C164,Savings_solar!$A$1:$O$219,15,FALSE),0)</f>
        <v>19.9996402024008</v>
      </c>
      <c r="N164">
        <f>_xlfn.IFNA(VLOOKUP(C164,Savings_wind!$A$1:$O$157,15,FALSE),0)</f>
        <v>0</v>
      </c>
      <c r="O164">
        <f t="shared" si="4"/>
        <v>19.9996402024008</v>
      </c>
      <c r="P164">
        <f>_xlfn.IFNA(VLOOKUP(C164,Savings_solar!$P$1:$AD$219,15,FALSE),0)</f>
        <v>19.9507423216336</v>
      </c>
      <c r="Q164">
        <f>_xlfn.IFNA(VLOOKUP(C164,Savings_wind!$P$1:$AD$157,15,FALSE),0)</f>
        <v>0</v>
      </c>
      <c r="R164">
        <f t="shared" si="5"/>
        <v>19.9507423216336</v>
      </c>
      <c r="S164">
        <f>_xlfn.IFNA(VLOOKUP(C164,Capacity_solar!$A$2:$O$220,15,FALSE)-VLOOKUP(C164,Capacity_solar!$A$2:$O$220,2,FALSE),0)</f>
        <v>0.008158</v>
      </c>
      <c r="T164">
        <f>_xlfn.IFNA(VLOOKUP(C164,Capacity_wind!$A$2:$O$158,15,FALSE)-VLOOKUP(C164,Capacity_wind!$A$2:$O$158,2,FALSE),0)</f>
        <v>0</v>
      </c>
      <c r="U164">
        <f>VLOOKUP(B164,[1]Data!$B$5:$BO$270,66,FALSE)</f>
        <v>3620987993.32637</v>
      </c>
    </row>
    <row r="165" spans="1:21">
      <c r="A165">
        <v>163</v>
      </c>
      <c r="B165" t="s">
        <v>373</v>
      </c>
      <c r="C165" t="s">
        <v>374</v>
      </c>
      <c r="D165" t="s">
        <v>15</v>
      </c>
      <c r="E165" t="s">
        <v>21</v>
      </c>
      <c r="F165" t="s">
        <v>29</v>
      </c>
      <c r="G165">
        <v>5186.967</v>
      </c>
      <c r="H165">
        <v>0.965777668322975</v>
      </c>
      <c r="I165">
        <v>182038942806.911</v>
      </c>
      <c r="J165">
        <v>99037470565.4898</v>
      </c>
      <c r="K165">
        <v>2452.77607933065</v>
      </c>
      <c r="L165">
        <v>2452.77607933065</v>
      </c>
      <c r="M165">
        <f>_xlfn.IFNA(VLOOKUP(C165,Savings_solar!$A$1:$O$219,15,FALSE),0)</f>
        <v>168.350706918775</v>
      </c>
      <c r="N165">
        <f>_xlfn.IFNA(VLOOKUP(C165,Savings_wind!$A$1:$O$157,15,FALSE),0)</f>
        <v>0.122606396465741</v>
      </c>
      <c r="O165">
        <f t="shared" si="4"/>
        <v>168.47331331524</v>
      </c>
      <c r="P165">
        <f>_xlfn.IFNA(VLOOKUP(C165,Savings_solar!$P$1:$AD$219,15,FALSE),0)</f>
        <v>757.206713856385</v>
      </c>
      <c r="Q165">
        <f>_xlfn.IFNA(VLOOKUP(C165,Savings_wind!$P$1:$AD$157,15,FALSE),0)</f>
        <v>0.443776867421168</v>
      </c>
      <c r="R165">
        <f t="shared" si="5"/>
        <v>757.650490723806</v>
      </c>
      <c r="S165">
        <f>_xlfn.IFNA(VLOOKUP(C165,Capacity_solar!$A$2:$O$220,15,FALSE)-VLOOKUP(C165,Capacity_solar!$A$2:$O$220,2,FALSE),0)</f>
        <v>0.573999999</v>
      </c>
      <c r="T165">
        <f>_xlfn.IFNA(VLOOKUP(C165,Capacity_wind!$A$2:$O$158,15,FALSE)-VLOOKUP(C165,Capacity_wind!$A$2:$O$158,2,FALSE),0)</f>
        <v>0.001</v>
      </c>
      <c r="U165">
        <f>VLOOKUP(B165,[1]Data!$B$5:$BO$270,66,FALSE)</f>
        <v>115584743573.553</v>
      </c>
    </row>
    <row r="166" spans="1:21">
      <c r="A166">
        <v>164</v>
      </c>
      <c r="B166" t="s">
        <v>375</v>
      </c>
      <c r="C166" t="s">
        <v>376</v>
      </c>
      <c r="D166" t="s">
        <v>15</v>
      </c>
      <c r="E166" t="s">
        <v>21</v>
      </c>
      <c r="F166" t="s">
        <v>29</v>
      </c>
      <c r="G166">
        <v>2003.258</v>
      </c>
      <c r="H166">
        <v>0.963609294975259</v>
      </c>
      <c r="I166">
        <v>92344013278.1853</v>
      </c>
      <c r="J166">
        <v>52164080297.0887</v>
      </c>
      <c r="K166">
        <v>2405.578954513</v>
      </c>
      <c r="L166">
        <v>2405.578954513</v>
      </c>
      <c r="M166">
        <f>_xlfn.IFNA(VLOOKUP(C166,Savings_solar!$A$1:$O$219,15,FALSE),0)</f>
        <v>1352.64512279996</v>
      </c>
      <c r="N166">
        <f>_xlfn.IFNA(VLOOKUP(C166,Savings_wind!$A$1:$O$157,15,FALSE),0)</f>
        <v>0.211218665964402</v>
      </c>
      <c r="O166">
        <f t="shared" si="4"/>
        <v>1352.85634146592</v>
      </c>
      <c r="P166">
        <f>_xlfn.IFNA(VLOOKUP(C166,Savings_solar!$P$1:$AD$219,15,FALSE),0)</f>
        <v>881.301029711819</v>
      </c>
      <c r="Q166">
        <f>_xlfn.IFNA(VLOOKUP(C166,Savings_wind!$P$1:$AD$157,15,FALSE),0)</f>
        <v>1.09242641297249</v>
      </c>
      <c r="R166">
        <f t="shared" si="5"/>
        <v>882.393456124792</v>
      </c>
      <c r="S166">
        <f>_xlfn.IFNA(VLOOKUP(C166,Capacity_solar!$A$2:$O$220,15,FALSE)-VLOOKUP(C166,Capacity_solar!$A$2:$O$220,2,FALSE),0)</f>
        <v>1.0192</v>
      </c>
      <c r="T166">
        <f>_xlfn.IFNA(VLOOKUP(C166,Capacity_wind!$A$2:$O$158,15,FALSE)-VLOOKUP(C166,Capacity_wind!$A$2:$O$158,2,FALSE),0)</f>
        <v>0.003328</v>
      </c>
      <c r="U166">
        <f>VLOOKUP(B166,[1]Data!$B$5:$BO$270,66,FALSE)</f>
        <v>60063475466.3446</v>
      </c>
    </row>
    <row r="167" spans="1:21">
      <c r="A167">
        <v>165</v>
      </c>
      <c r="B167" t="s">
        <v>377</v>
      </c>
      <c r="C167" t="s">
        <v>378</v>
      </c>
      <c r="D167" t="s">
        <v>15</v>
      </c>
      <c r="E167" t="s">
        <v>21</v>
      </c>
      <c r="F167" t="s">
        <v>29</v>
      </c>
      <c r="G167">
        <v>11902.033</v>
      </c>
      <c r="H167">
        <v>0.973719315670065</v>
      </c>
      <c r="I167">
        <v>616851759001.914</v>
      </c>
      <c r="J167">
        <v>565187309896.877</v>
      </c>
      <c r="K167">
        <v>1049.95300074006</v>
      </c>
      <c r="L167">
        <v>1049.95300074006</v>
      </c>
      <c r="M167">
        <f>_xlfn.IFNA(VLOOKUP(C167,Savings_solar!$A$1:$O$219,15,FALSE),0)</f>
        <v>7382.00221901662</v>
      </c>
      <c r="N167">
        <f>_xlfn.IFNA(VLOOKUP(C167,Savings_wind!$A$1:$O$157,15,FALSE),0)</f>
        <v>659.75182105797</v>
      </c>
      <c r="O167">
        <f t="shared" si="4"/>
        <v>8041.75404007459</v>
      </c>
      <c r="P167">
        <f>_xlfn.IFNA(VLOOKUP(C167,Savings_solar!$P$1:$AD$219,15,FALSE),0)</f>
        <v>3513.33494988744</v>
      </c>
      <c r="Q167">
        <f>_xlfn.IFNA(VLOOKUP(C167,Savings_wind!$P$1:$AD$157,15,FALSE),0)</f>
        <v>14270.2046249609</v>
      </c>
      <c r="R167">
        <f t="shared" si="5"/>
        <v>17783.5395748484</v>
      </c>
      <c r="S167">
        <f>_xlfn.IFNA(VLOOKUP(C167,Capacity_solar!$A$2:$O$220,15,FALSE)-VLOOKUP(C167,Capacity_solar!$A$2:$O$220,2,FALSE),0)</f>
        <v>3.981999999</v>
      </c>
      <c r="T167">
        <f>_xlfn.IFNA(VLOOKUP(C167,Capacity_wind!$A$2:$O$158,15,FALSE)-VLOOKUP(C167,Capacity_wind!$A$2:$O$158,2,FALSE),0)</f>
        <v>14.0139998</v>
      </c>
      <c r="U167">
        <f>VLOOKUP(B167,[1]Data!$B$5:$BO$270,66,FALSE)</f>
        <v>590409594949.102</v>
      </c>
    </row>
    <row r="168" spans="1:21">
      <c r="A168">
        <v>166</v>
      </c>
      <c r="B168" t="s">
        <v>379</v>
      </c>
      <c r="C168" t="s">
        <v>380</v>
      </c>
      <c r="D168" t="s">
        <v>16</v>
      </c>
      <c r="E168" t="s">
        <v>23</v>
      </c>
      <c r="F168" t="s">
        <v>31</v>
      </c>
      <c r="G168">
        <v>1655.121</v>
      </c>
      <c r="H168">
        <v>0.918404236459591</v>
      </c>
      <c r="I168">
        <v>11600878053.0651</v>
      </c>
      <c r="J168">
        <v>4677967470.29904</v>
      </c>
      <c r="K168">
        <v>480.33607653815</v>
      </c>
      <c r="L168">
        <v>490.75095771868</v>
      </c>
      <c r="M168">
        <f>_xlfn.IFNA(VLOOKUP(C168,Savings_solar!$A$1:$O$219,15,FALSE),0)</f>
        <v>31.9302123310432</v>
      </c>
      <c r="N168">
        <f>_xlfn.IFNA(VLOOKUP(C168,Savings_wind!$A$1:$O$157,15,FALSE),0)</f>
        <v>0</v>
      </c>
      <c r="O168">
        <f t="shared" si="4"/>
        <v>31.9302123310432</v>
      </c>
      <c r="P168">
        <f>_xlfn.IFNA(VLOOKUP(C168,Savings_solar!$P$1:$AD$219,15,FALSE),0)</f>
        <v>13.6319750320313</v>
      </c>
      <c r="Q168">
        <f>_xlfn.IFNA(VLOOKUP(C168,Savings_wind!$P$1:$AD$157,15,FALSE),0)</f>
        <v>0</v>
      </c>
      <c r="R168">
        <f t="shared" si="5"/>
        <v>13.6319750320313</v>
      </c>
      <c r="S168">
        <f>_xlfn.IFNA(VLOOKUP(C168,Capacity_solar!$A$2:$O$220,15,FALSE)-VLOOKUP(C168,Capacity_solar!$A$2:$O$220,2,FALSE),0)</f>
        <v>0.009558</v>
      </c>
      <c r="T168">
        <f>_xlfn.IFNA(VLOOKUP(C168,Capacity_wind!$A$2:$O$158,15,FALSE)-VLOOKUP(C168,Capacity_wind!$A$2:$O$158,2,FALSE),0)</f>
        <v>0</v>
      </c>
      <c r="U168">
        <f>VLOOKUP(B168,[1]Data!$B$5:$BO$270,66,FALSE)</f>
        <v>4790922788.70864</v>
      </c>
    </row>
    <row r="169" spans="1:21">
      <c r="A169">
        <v>167</v>
      </c>
      <c r="B169" t="s">
        <v>381</v>
      </c>
      <c r="C169" t="s">
        <v>382</v>
      </c>
      <c r="D169" t="s">
        <v>16</v>
      </c>
      <c r="E169" t="s">
        <v>21</v>
      </c>
      <c r="F169" t="s">
        <v>29</v>
      </c>
      <c r="G169">
        <v>116.644</v>
      </c>
      <c r="H169">
        <v>0.918404236459591</v>
      </c>
      <c r="I169">
        <v>3136171615.90465</v>
      </c>
      <c r="J169">
        <v>1651621574.39045</v>
      </c>
      <c r="K169">
        <v>0</v>
      </c>
      <c r="L169">
        <v>0</v>
      </c>
      <c r="M169">
        <f>_xlfn.IFNA(VLOOKUP(C169,Savings_solar!$A$1:$O$219,15,FALSE),0)</f>
        <v>50.969836946448</v>
      </c>
      <c r="N169">
        <f>_xlfn.IFNA(VLOOKUP(C169,Savings_wind!$A$1:$O$157,15,FALSE),0)</f>
        <v>0.360579177704716</v>
      </c>
      <c r="O169">
        <f t="shared" si="4"/>
        <v>51.3304161241527</v>
      </c>
      <c r="P169">
        <f>_xlfn.IFNA(VLOOKUP(C169,Savings_solar!$P$1:$AD$219,15,FALSE),0)</f>
        <v>25.8954993568182</v>
      </c>
      <c r="Q169">
        <f>_xlfn.IFNA(VLOOKUP(C169,Savings_wind!$P$1:$AD$157,15,FALSE),0)</f>
        <v>1.87891292950723</v>
      </c>
      <c r="R169">
        <f t="shared" si="5"/>
        <v>27.7744122863255</v>
      </c>
      <c r="S169">
        <f>_xlfn.IFNA(VLOOKUP(C169,Capacity_solar!$A$2:$O$220,15,FALSE)-VLOOKUP(C169,Capacity_solar!$A$2:$O$220,2,FALSE),0)</f>
        <v>0.017745</v>
      </c>
      <c r="T169">
        <f>_xlfn.IFNA(VLOOKUP(C169,Capacity_wind!$A$2:$O$158,15,FALSE)-VLOOKUP(C169,Capacity_wind!$A$2:$O$158,2,FALSE),0)</f>
        <v>0.006</v>
      </c>
      <c r="U169">
        <f>VLOOKUP(B169,[1]Data!$B$5:$BO$270,66,FALSE)</f>
        <v>2057968519.83091</v>
      </c>
    </row>
    <row r="170" spans="1:21">
      <c r="A170">
        <v>168</v>
      </c>
      <c r="B170" t="s">
        <v>383</v>
      </c>
      <c r="C170" t="s">
        <v>384</v>
      </c>
      <c r="D170" t="s">
        <v>16</v>
      </c>
      <c r="E170" t="s">
        <v>23</v>
      </c>
      <c r="F170" t="s">
        <v>32</v>
      </c>
      <c r="G170">
        <v>38306.374</v>
      </c>
      <c r="H170">
        <v>0.918404236459591</v>
      </c>
      <c r="K170">
        <v>267997.276553914</v>
      </c>
      <c r="L170">
        <v>267997.276553914</v>
      </c>
      <c r="M170">
        <f>_xlfn.IFNA(VLOOKUP(C170,Savings_solar!$A$1:$O$219,15,FALSE),0)</f>
        <v>191.763666411701</v>
      </c>
      <c r="N170">
        <f>_xlfn.IFNA(VLOOKUP(C170,Savings_wind!$A$1:$O$157,15,FALSE),0)</f>
        <v>0</v>
      </c>
      <c r="O170">
        <f t="shared" si="4"/>
        <v>191.763666411701</v>
      </c>
      <c r="P170">
        <f>_xlfn.IFNA(VLOOKUP(C170,Savings_solar!$P$1:$AD$219,15,FALSE),0)</f>
        <v>76.1887275227878</v>
      </c>
      <c r="Q170">
        <f>_xlfn.IFNA(VLOOKUP(C170,Savings_wind!$P$1:$AD$157,15,FALSE),0)</f>
        <v>0</v>
      </c>
      <c r="R170">
        <f t="shared" si="5"/>
        <v>76.1887275227878</v>
      </c>
      <c r="S170">
        <f>_xlfn.IFNA(VLOOKUP(C170,Capacity_solar!$A$2:$O$220,15,FALSE)-VLOOKUP(C170,Capacity_solar!$A$2:$O$220,2,FALSE),0)</f>
        <v>0.06</v>
      </c>
      <c r="T170">
        <f>_xlfn.IFNA(VLOOKUP(C170,Capacity_wind!$A$2:$O$158,15,FALSE)-VLOOKUP(C170,Capacity_wind!$A$2:$O$158,2,FALSE),0)</f>
        <v>0</v>
      </c>
      <c r="U170">
        <f>VLOOKUP(B170,[1]Data!$B$5:$BO$270,66,FALSE)</f>
        <v>0</v>
      </c>
    </row>
    <row r="171" spans="1:21">
      <c r="A171">
        <v>169</v>
      </c>
      <c r="B171" t="s">
        <v>385</v>
      </c>
      <c r="C171" t="s">
        <v>386</v>
      </c>
      <c r="D171" t="s">
        <v>17</v>
      </c>
      <c r="E171" t="s">
        <v>24</v>
      </c>
      <c r="F171" t="s">
        <v>32</v>
      </c>
      <c r="G171">
        <v>36452.035</v>
      </c>
      <c r="H171">
        <v>0.878317845661988</v>
      </c>
      <c r="I171">
        <v>26904179972.132</v>
      </c>
      <c r="J171">
        <v>10233348946.4665</v>
      </c>
      <c r="K171">
        <v>57140.7364997462</v>
      </c>
      <c r="L171">
        <v>57140.7364997462</v>
      </c>
      <c r="M171">
        <f>_xlfn.IFNA(VLOOKUP(C171,Savings_solar!$A$1:$O$219,15,FALSE),0)</f>
        <v>1.50756519990683</v>
      </c>
      <c r="N171">
        <f>_xlfn.IFNA(VLOOKUP(C171,Savings_wind!$A$1:$O$157,15,FALSE),0)</f>
        <v>0.142652460415913</v>
      </c>
      <c r="O171">
        <f t="shared" si="4"/>
        <v>1.65021766032275</v>
      </c>
      <c r="P171">
        <f>_xlfn.IFNA(VLOOKUP(C171,Savings_solar!$P$1:$AD$219,15,FALSE),0)</f>
        <v>0.981935754454332</v>
      </c>
      <c r="Q171">
        <f>_xlfn.IFNA(VLOOKUP(C171,Savings_wind!$P$1:$AD$157,15,FALSE),0)</f>
        <v>0.583124392522481</v>
      </c>
      <c r="R171">
        <f t="shared" si="5"/>
        <v>1.56506014697681</v>
      </c>
      <c r="S171">
        <f>_xlfn.IFNA(VLOOKUP(C171,Capacity_solar!$A$2:$O$220,15,FALSE)-VLOOKUP(C171,Capacity_solar!$A$2:$O$220,2,FALSE),0)</f>
        <v>0.00166</v>
      </c>
      <c r="T171">
        <f>_xlfn.IFNA(VLOOKUP(C171,Capacity_wind!$A$2:$O$158,15,FALSE)-VLOOKUP(C171,Capacity_wind!$A$2:$O$158,2,FALSE),0)</f>
        <v>0.0011</v>
      </c>
      <c r="U171">
        <f>VLOOKUP(B171,[1]Data!$B$5:$BO$270,66,FALSE)</f>
        <v>12396807590.173</v>
      </c>
    </row>
    <row r="172" spans="1:21">
      <c r="A172">
        <v>170</v>
      </c>
      <c r="B172" t="s">
        <v>387</v>
      </c>
      <c r="C172" t="s">
        <v>388</v>
      </c>
      <c r="D172" t="s">
        <v>17</v>
      </c>
      <c r="E172" t="s">
        <v>24</v>
      </c>
      <c r="F172" t="s">
        <v>32</v>
      </c>
      <c r="G172">
        <v>15478.883</v>
      </c>
      <c r="H172">
        <v>0.878317845661988</v>
      </c>
      <c r="I172">
        <v>20179618497.5385</v>
      </c>
      <c r="J172">
        <v>5460539879.65106</v>
      </c>
      <c r="K172">
        <v>0</v>
      </c>
      <c r="L172">
        <v>0</v>
      </c>
      <c r="M172">
        <f>_xlfn.IFNA(VLOOKUP(C172,Savings_solar!$A$1:$O$219,15,FALSE),0)</f>
        <v>173.18191894875</v>
      </c>
      <c r="N172">
        <f>_xlfn.IFNA(VLOOKUP(C172,Savings_wind!$A$1:$O$157,15,FALSE),0)</f>
        <v>0</v>
      </c>
      <c r="O172">
        <f t="shared" si="4"/>
        <v>173.18191894875</v>
      </c>
      <c r="P172">
        <f>_xlfn.IFNA(VLOOKUP(C172,Savings_solar!$P$1:$AD$219,15,FALSE),0)</f>
        <v>76.4993480570069</v>
      </c>
      <c r="Q172">
        <f>_xlfn.IFNA(VLOOKUP(C172,Savings_wind!$P$1:$AD$157,15,FALSE),0)</f>
        <v>0</v>
      </c>
      <c r="R172">
        <f t="shared" si="5"/>
        <v>76.4993480570069</v>
      </c>
      <c r="S172">
        <f>_xlfn.IFNA(VLOOKUP(C172,Capacity_solar!$A$2:$O$220,15,FALSE)-VLOOKUP(C172,Capacity_solar!$A$2:$O$220,2,FALSE),0)</f>
        <v>0.066944</v>
      </c>
      <c r="T172">
        <f>_xlfn.IFNA(VLOOKUP(C172,Capacity_wind!$A$2:$O$158,15,FALSE)-VLOOKUP(C172,Capacity_wind!$A$2:$O$158,2,FALSE),0)</f>
        <v>0</v>
      </c>
      <c r="U172">
        <f>VLOOKUP(B172,[1]Data!$B$5:$BO$270,66,FALSE)</f>
        <v>8169476148.95692</v>
      </c>
    </row>
    <row r="173" spans="1:21">
      <c r="A173">
        <v>171</v>
      </c>
      <c r="B173" t="s">
        <v>389</v>
      </c>
      <c r="C173" t="s">
        <v>390</v>
      </c>
      <c r="D173" t="s">
        <v>16</v>
      </c>
      <c r="E173" t="s">
        <v>21</v>
      </c>
      <c r="F173" t="s">
        <v>30</v>
      </c>
      <c r="G173">
        <v>67880.083</v>
      </c>
      <c r="H173">
        <v>0.97520064753323</v>
      </c>
      <c r="I173">
        <v>1343290766999.03</v>
      </c>
      <c r="J173">
        <v>438481352062.015</v>
      </c>
      <c r="K173">
        <v>305545.674706636</v>
      </c>
      <c r="L173">
        <v>305545.674706636</v>
      </c>
      <c r="M173">
        <f>_xlfn.IFNA(VLOOKUP(C173,Savings_solar!$A$1:$O$219,15,FALSE),0)</f>
        <v>3746.99382917908</v>
      </c>
      <c r="N173">
        <f>_xlfn.IFNA(VLOOKUP(C173,Savings_wind!$A$1:$O$157,15,FALSE),0)</f>
        <v>234.153129488479</v>
      </c>
      <c r="O173">
        <f t="shared" si="4"/>
        <v>3981.14695866756</v>
      </c>
      <c r="P173">
        <f>_xlfn.IFNA(VLOOKUP(C173,Savings_solar!$P$1:$AD$219,15,FALSE),0)</f>
        <v>5575.35567414466</v>
      </c>
      <c r="Q173">
        <f>_xlfn.IFNA(VLOOKUP(C173,Savings_wind!$P$1:$AD$157,15,FALSE),0)</f>
        <v>849.635688461234</v>
      </c>
      <c r="R173">
        <f t="shared" si="5"/>
        <v>6424.9913626059</v>
      </c>
      <c r="S173">
        <f>_xlfn.IFNA(VLOOKUP(C173,Capacity_solar!$A$2:$O$220,15,FALSE)-VLOOKUP(C173,Capacity_solar!$A$2:$O$220,2,FALSE),0)</f>
        <v>3.246636</v>
      </c>
      <c r="T173">
        <f>_xlfn.IFNA(VLOOKUP(C173,Capacity_wind!$A$2:$O$158,15,FALSE)-VLOOKUP(C173,Capacity_wind!$A$2:$O$158,2,FALSE),0)</f>
        <v>1.53796</v>
      </c>
      <c r="U173">
        <f>VLOOKUP(B173,[1]Data!$B$5:$BO$270,66,FALSE)</f>
        <v>495645210972.751</v>
      </c>
    </row>
    <row r="174" spans="1:21">
      <c r="A174">
        <v>172</v>
      </c>
      <c r="B174" t="s">
        <v>391</v>
      </c>
      <c r="C174" t="s">
        <v>392</v>
      </c>
      <c r="D174" t="s">
        <v>16</v>
      </c>
      <c r="E174" t="s">
        <v>23</v>
      </c>
      <c r="F174" t="s">
        <v>31</v>
      </c>
      <c r="G174">
        <v>15200.989</v>
      </c>
      <c r="H174">
        <v>0.918404236459591</v>
      </c>
      <c r="I174">
        <v>41809911366.8578</v>
      </c>
      <c r="J174">
        <v>12476305395.4091</v>
      </c>
      <c r="K174">
        <v>638.094622992199</v>
      </c>
      <c r="L174">
        <v>638.094622992199</v>
      </c>
      <c r="M174">
        <f>_xlfn.IFNA(VLOOKUP(C174,Savings_solar!$A$1:$O$219,15,FALSE),0)</f>
        <v>0.531442993844288</v>
      </c>
      <c r="N174">
        <f>_xlfn.IFNA(VLOOKUP(C174,Savings_wind!$A$1:$O$157,15,FALSE),0)</f>
        <v>0</v>
      </c>
      <c r="O174">
        <f t="shared" si="4"/>
        <v>0.531442993844288</v>
      </c>
      <c r="P174">
        <f>_xlfn.IFNA(VLOOKUP(C174,Savings_solar!$P$1:$AD$219,15,FALSE),0)</f>
        <v>0.2583921437277</v>
      </c>
      <c r="Q174">
        <f>_xlfn.IFNA(VLOOKUP(C174,Savings_wind!$P$1:$AD$157,15,FALSE),0)</f>
        <v>0</v>
      </c>
      <c r="R174">
        <f t="shared" si="5"/>
        <v>0.2583921437277</v>
      </c>
      <c r="S174">
        <f>_xlfn.IFNA(VLOOKUP(C174,Capacity_solar!$A$2:$O$220,15,FALSE)-VLOOKUP(C174,Capacity_solar!$A$2:$O$220,2,FALSE),0)</f>
        <v>0.00022</v>
      </c>
      <c r="T174">
        <f>_xlfn.IFNA(VLOOKUP(C174,Capacity_wind!$A$2:$O$158,15,FALSE)-VLOOKUP(C174,Capacity_wind!$A$2:$O$158,2,FALSE),0)</f>
        <v>0</v>
      </c>
      <c r="U174">
        <f>VLOOKUP(B174,[1]Data!$B$5:$BO$270,66,FALSE)</f>
        <v>10713525200.3998</v>
      </c>
    </row>
    <row r="175" spans="1:21">
      <c r="A175">
        <v>173</v>
      </c>
      <c r="B175" t="s">
        <v>393</v>
      </c>
      <c r="C175" t="s">
        <v>394</v>
      </c>
      <c r="D175" t="s">
        <v>16</v>
      </c>
      <c r="E175" t="s">
        <v>22</v>
      </c>
      <c r="F175" t="s">
        <v>30</v>
      </c>
      <c r="G175">
        <v>8263.833</v>
      </c>
      <c r="H175">
        <v>0.918404236459591</v>
      </c>
      <c r="K175">
        <v>466102.062143694</v>
      </c>
      <c r="L175">
        <v>466102.062143694</v>
      </c>
      <c r="M175">
        <f>_xlfn.IFNA(VLOOKUP(C175,Savings_solar!$A$1:$O$219,15,FALSE),0)</f>
        <v>0</v>
      </c>
      <c r="N175">
        <f>_xlfn.IFNA(VLOOKUP(C175,Savings_wind!$A$1:$O$157,15,FALSE),0)</f>
        <v>0</v>
      </c>
      <c r="O175">
        <f t="shared" si="4"/>
        <v>0</v>
      </c>
      <c r="P175">
        <f>_xlfn.IFNA(VLOOKUP(C175,Savings_solar!$P$1:$AD$219,15,FALSE),0)</f>
        <v>0</v>
      </c>
      <c r="Q175">
        <f>_xlfn.IFNA(VLOOKUP(C175,Savings_wind!$P$1:$AD$157,15,FALSE),0)</f>
        <v>0</v>
      </c>
      <c r="R175">
        <f t="shared" si="5"/>
        <v>0</v>
      </c>
      <c r="S175">
        <f>_xlfn.IFNA(VLOOKUP(C175,Capacity_solar!$A$2:$O$220,15,FALSE)-VLOOKUP(C175,Capacity_solar!$A$2:$O$220,2,FALSE),0)</f>
        <v>0</v>
      </c>
      <c r="T175">
        <f>_xlfn.IFNA(VLOOKUP(C175,Capacity_wind!$A$2:$O$158,15,FALSE)-VLOOKUP(C175,Capacity_wind!$A$2:$O$158,2,FALSE),0)</f>
        <v>0</v>
      </c>
      <c r="U175">
        <f>VLOOKUP(B175,[1]Data!$B$5:$BO$270,66,FALSE)</f>
        <v>56542857142.8571</v>
      </c>
    </row>
    <row r="176" spans="1:21">
      <c r="A176">
        <v>174</v>
      </c>
      <c r="B176" t="s">
        <v>395</v>
      </c>
      <c r="C176" t="s">
        <v>396</v>
      </c>
      <c r="D176" t="s">
        <v>17</v>
      </c>
      <c r="E176" t="s">
        <v>23</v>
      </c>
      <c r="F176" t="s">
        <v>31</v>
      </c>
      <c r="G176">
        <v>1806.869</v>
      </c>
      <c r="H176">
        <v>0.878317845661988</v>
      </c>
      <c r="I176">
        <v>7302934213.66741</v>
      </c>
      <c r="J176">
        <v>2722486416.11599</v>
      </c>
      <c r="K176">
        <v>43142.7916141116</v>
      </c>
      <c r="L176">
        <v>43142.7916141116</v>
      </c>
      <c r="M176">
        <f>_xlfn.IFNA(VLOOKUP(C176,Savings_solar!$A$1:$O$219,15,FALSE),0)</f>
        <v>0</v>
      </c>
      <c r="N176">
        <f>_xlfn.IFNA(VLOOKUP(C176,Savings_wind!$A$1:$O$157,15,FALSE),0)</f>
        <v>0</v>
      </c>
      <c r="O176">
        <f t="shared" si="4"/>
        <v>0</v>
      </c>
      <c r="P176">
        <f>_xlfn.IFNA(VLOOKUP(C176,Savings_solar!$P$1:$AD$219,15,FALSE),0)</f>
        <v>0</v>
      </c>
      <c r="Q176">
        <f>_xlfn.IFNA(VLOOKUP(C176,Savings_wind!$P$1:$AD$157,15,FALSE),0)</f>
        <v>0</v>
      </c>
      <c r="R176">
        <f t="shared" si="5"/>
        <v>0</v>
      </c>
      <c r="S176">
        <f>_xlfn.IFNA(VLOOKUP(C176,Capacity_solar!$A$2:$O$220,15,FALSE)-VLOOKUP(C176,Capacity_solar!$A$2:$O$220,2,FALSE),0)</f>
        <v>0</v>
      </c>
      <c r="T176">
        <f>_xlfn.IFNA(VLOOKUP(C176,Capacity_wind!$A$2:$O$158,15,FALSE)-VLOOKUP(C176,Capacity_wind!$A$2:$O$158,2,FALSE),0)</f>
        <v>0</v>
      </c>
      <c r="U176">
        <f>VLOOKUP(B176,[1]Data!$B$5:$BO$270,66,FALSE)</f>
        <v>3204753000</v>
      </c>
    </row>
    <row r="177" spans="1:21">
      <c r="A177">
        <v>175</v>
      </c>
      <c r="B177" t="s">
        <v>397</v>
      </c>
      <c r="C177" t="s">
        <v>398</v>
      </c>
      <c r="D177" t="s">
        <v>16</v>
      </c>
      <c r="E177" t="s">
        <v>22</v>
      </c>
      <c r="F177" t="s">
        <v>30</v>
      </c>
      <c r="G177">
        <v>131.225</v>
      </c>
      <c r="H177">
        <v>0.918404236459591</v>
      </c>
      <c r="I177">
        <v>715457009.230799</v>
      </c>
      <c r="J177">
        <v>475116313.580534</v>
      </c>
      <c r="K177">
        <v>0</v>
      </c>
      <c r="L177">
        <v>0</v>
      </c>
      <c r="M177">
        <f>_xlfn.IFNA(VLOOKUP(C177,Savings_solar!$A$1:$O$219,15,FALSE),0)</f>
        <v>32.6373829585598</v>
      </c>
      <c r="N177">
        <f>_xlfn.IFNA(VLOOKUP(C177,Savings_wind!$A$1:$O$157,15,FALSE),0)</f>
        <v>0.253038973719495</v>
      </c>
      <c r="O177">
        <f t="shared" si="4"/>
        <v>32.8904219322793</v>
      </c>
      <c r="P177">
        <f>_xlfn.IFNA(VLOOKUP(C177,Savings_solar!$P$1:$AD$219,15,FALSE),0)</f>
        <v>20.9827448727448</v>
      </c>
      <c r="Q177">
        <f>_xlfn.IFNA(VLOOKUP(C177,Savings_wind!$P$1:$AD$157,15,FALSE),0)</f>
        <v>0.831718310954078</v>
      </c>
      <c r="R177">
        <f t="shared" si="5"/>
        <v>21.8144631836989</v>
      </c>
      <c r="S177">
        <f>_xlfn.IFNA(VLOOKUP(C177,Capacity_solar!$A$2:$O$220,15,FALSE)-VLOOKUP(C177,Capacity_solar!$A$2:$O$220,2,FALSE),0)</f>
        <v>0.014979</v>
      </c>
      <c r="T177">
        <f>_xlfn.IFNA(VLOOKUP(C177,Capacity_wind!$A$2:$O$158,15,FALSE)-VLOOKUP(C177,Capacity_wind!$A$2:$O$158,2,FALSE),0)</f>
        <v>0.001397</v>
      </c>
      <c r="U177">
        <f>VLOOKUP(B177,[1]Data!$B$5:$BO$270,66,FALSE)</f>
        <v>500274898.085221</v>
      </c>
    </row>
    <row r="178" spans="1:21">
      <c r="A178">
        <v>176</v>
      </c>
      <c r="B178" t="s">
        <v>399</v>
      </c>
      <c r="C178" t="s">
        <v>400</v>
      </c>
      <c r="D178" t="s">
        <v>16</v>
      </c>
      <c r="E178" t="s">
        <v>21</v>
      </c>
      <c r="F178" t="s">
        <v>29</v>
      </c>
      <c r="G178">
        <v>1485.139</v>
      </c>
      <c r="H178">
        <v>0.918404236459591</v>
      </c>
      <c r="I178">
        <v>38612227874.3506</v>
      </c>
      <c r="J178">
        <v>21633220892.8315</v>
      </c>
      <c r="K178">
        <v>286773.287784615</v>
      </c>
      <c r="L178">
        <v>300269.644929343</v>
      </c>
      <c r="M178">
        <f>_xlfn.IFNA(VLOOKUP(C178,Savings_solar!$A$1:$O$219,15,FALSE),0)</f>
        <v>0.605256749571436</v>
      </c>
      <c r="N178">
        <f>_xlfn.IFNA(VLOOKUP(C178,Savings_wind!$A$1:$O$157,15,FALSE),0)</f>
        <v>0.00106125359835364</v>
      </c>
      <c r="O178">
        <f t="shared" si="4"/>
        <v>0.60631800316979</v>
      </c>
      <c r="P178">
        <f>_xlfn.IFNA(VLOOKUP(C178,Savings_solar!$P$1:$AD$219,15,FALSE),0)</f>
        <v>1.90199786887495</v>
      </c>
      <c r="Q178">
        <f>_xlfn.IFNA(VLOOKUP(C178,Savings_wind!$P$1:$AD$157,15,FALSE),0)</f>
        <v>0.00482655230964551</v>
      </c>
      <c r="R178">
        <f t="shared" si="5"/>
        <v>1.9068244211846</v>
      </c>
      <c r="S178">
        <f>_xlfn.IFNA(VLOOKUP(C178,Capacity_solar!$A$2:$O$220,15,FALSE)-VLOOKUP(C178,Capacity_solar!$A$2:$O$220,2,FALSE),0)</f>
        <v>0.001275</v>
      </c>
      <c r="T178">
        <f>_xlfn.IFNA(VLOOKUP(C178,Capacity_wind!$A$2:$O$158,15,FALSE)-VLOOKUP(C178,Capacity_wind!$A$2:$O$158,2,FALSE),0)</f>
        <v>1e-5</v>
      </c>
      <c r="U178">
        <f>VLOOKUP(B178,[1]Data!$B$5:$BO$270,66,FALSE)</f>
        <v>30053575132.142</v>
      </c>
    </row>
    <row r="179" spans="1:21">
      <c r="A179">
        <v>177</v>
      </c>
      <c r="B179" t="s">
        <v>401</v>
      </c>
      <c r="C179" t="s">
        <v>402</v>
      </c>
      <c r="D179" t="s">
        <v>16</v>
      </c>
      <c r="E179" t="s">
        <v>22</v>
      </c>
      <c r="F179" t="s">
        <v>31</v>
      </c>
      <c r="G179">
        <v>14315.779</v>
      </c>
      <c r="H179">
        <v>0.918404236459591</v>
      </c>
      <c r="I179">
        <v>138356499712.486</v>
      </c>
      <c r="J179">
        <v>46984709045.0087</v>
      </c>
      <c r="K179">
        <v>88730.3774407091</v>
      </c>
      <c r="L179">
        <v>88747.7678512593</v>
      </c>
      <c r="M179">
        <f>_xlfn.IFNA(VLOOKUP(C179,Savings_solar!$A$1:$O$219,15,FALSE),0)</f>
        <v>522.725813021121</v>
      </c>
      <c r="N179">
        <f>_xlfn.IFNA(VLOOKUP(C179,Savings_wind!$A$1:$O$157,15,FALSE),0)</f>
        <v>10.5592443719162</v>
      </c>
      <c r="O179">
        <f t="shared" si="4"/>
        <v>533.285057393037</v>
      </c>
      <c r="P179">
        <f>_xlfn.IFNA(VLOOKUP(C179,Savings_solar!$P$1:$AD$219,15,FALSE),0)</f>
        <v>281.693432640183</v>
      </c>
      <c r="Q179">
        <f>_xlfn.IFNA(VLOOKUP(C179,Savings_wind!$P$1:$AD$157,15,FALSE),0)</f>
        <v>58.0984113697525</v>
      </c>
      <c r="R179">
        <f t="shared" si="5"/>
        <v>339.791844009935</v>
      </c>
      <c r="S179">
        <f>_xlfn.IFNA(VLOOKUP(C179,Capacity_solar!$A$2:$O$220,15,FALSE)-VLOOKUP(C179,Capacity_solar!$A$2:$O$220,2,FALSE),0)</f>
        <v>0.504263</v>
      </c>
      <c r="T179">
        <f>_xlfn.IFNA(VLOOKUP(C179,Capacity_wind!$A$2:$O$158,15,FALSE)-VLOOKUP(C179,Capacity_wind!$A$2:$O$158,2,FALSE),0)</f>
        <v>0.19131</v>
      </c>
      <c r="U179">
        <f>VLOOKUP(B179,[1]Data!$B$5:$BO$270,66,FALSE)</f>
        <v>44579761022.8993</v>
      </c>
    </row>
    <row r="180" spans="1:21">
      <c r="A180">
        <v>178</v>
      </c>
      <c r="B180" t="s">
        <v>403</v>
      </c>
      <c r="C180" t="s">
        <v>404</v>
      </c>
      <c r="D180" t="s">
        <v>16</v>
      </c>
      <c r="E180" t="s">
        <v>21</v>
      </c>
      <c r="F180" t="s">
        <v>30</v>
      </c>
      <c r="G180">
        <v>95829.258</v>
      </c>
      <c r="H180">
        <v>0.906947215672048</v>
      </c>
      <c r="I180">
        <v>2580935267518.57</v>
      </c>
      <c r="J180">
        <v>1131039375185.18</v>
      </c>
      <c r="K180">
        <v>113289.267473843</v>
      </c>
      <c r="L180">
        <v>113289.267473843</v>
      </c>
      <c r="M180">
        <f>_xlfn.IFNA(VLOOKUP(C180,Savings_solar!$A$1:$O$219,15,FALSE),0)</f>
        <v>0</v>
      </c>
      <c r="N180">
        <f>_xlfn.IFNA(VLOOKUP(C180,Savings_wind!$A$1:$O$157,15,FALSE),0)</f>
        <v>0</v>
      </c>
      <c r="O180">
        <f t="shared" si="4"/>
        <v>0</v>
      </c>
      <c r="P180">
        <f>_xlfn.IFNA(VLOOKUP(C180,Savings_solar!$P$1:$AD$219,15,FALSE),0)</f>
        <v>0</v>
      </c>
      <c r="Q180">
        <f>_xlfn.IFNA(VLOOKUP(C180,Savings_wind!$P$1:$AD$157,15,FALSE),0)</f>
        <v>0</v>
      </c>
      <c r="R180">
        <f t="shared" si="5"/>
        <v>0</v>
      </c>
      <c r="S180">
        <f>_xlfn.IFNA(VLOOKUP(C180,Capacity_solar!$A$2:$O$220,15,FALSE)-VLOOKUP(C180,Capacity_solar!$A$2:$O$220,2,FALSE),0)</f>
        <v>0</v>
      </c>
      <c r="T180">
        <f>_xlfn.IFNA(VLOOKUP(C180,Capacity_wind!$A$2:$O$158,15,FALSE)-VLOOKUP(C180,Capacity_wind!$A$2:$O$158,2,FALSE),0)</f>
        <v>0</v>
      </c>
      <c r="U180">
        <f>VLOOKUP(B180,[1]Data!$B$5:$BO$270,66,FALSE)</f>
        <v>907118435952.688</v>
      </c>
    </row>
    <row r="181" spans="1:21">
      <c r="A181">
        <v>179</v>
      </c>
      <c r="B181" t="s">
        <v>405</v>
      </c>
      <c r="C181" t="s">
        <v>406</v>
      </c>
      <c r="D181" t="s">
        <v>17</v>
      </c>
      <c r="E181" t="s">
        <v>23</v>
      </c>
      <c r="F181" t="s">
        <v>30</v>
      </c>
      <c r="G181">
        <v>13.211</v>
      </c>
      <c r="H181">
        <v>0.878317845661988</v>
      </c>
      <c r="I181">
        <v>60608169.0020951</v>
      </c>
      <c r="J181">
        <v>47924613.3500028</v>
      </c>
      <c r="K181">
        <v>0</v>
      </c>
      <c r="L181">
        <v>0</v>
      </c>
      <c r="M181">
        <f>_xlfn.IFNA(VLOOKUP(C181,Savings_solar!$A$1:$O$219,15,FALSE),0)</f>
        <v>2.54310286124006</v>
      </c>
      <c r="N181">
        <f>_xlfn.IFNA(VLOOKUP(C181,Savings_wind!$A$1:$O$157,15,FALSE),0)</f>
        <v>0</v>
      </c>
      <c r="O181">
        <f t="shared" si="4"/>
        <v>2.54310286124006</v>
      </c>
      <c r="P181">
        <f>_xlfn.IFNA(VLOOKUP(C181,Savings_solar!$P$1:$AD$219,15,FALSE),0)</f>
        <v>4.02201613815639</v>
      </c>
      <c r="Q181">
        <f>_xlfn.IFNA(VLOOKUP(C181,Savings_wind!$P$1:$AD$157,15,FALSE),0)</f>
        <v>0</v>
      </c>
      <c r="R181">
        <f t="shared" si="5"/>
        <v>4.02201613815639</v>
      </c>
      <c r="S181">
        <f>_xlfn.IFNA(VLOOKUP(C181,Capacity_solar!$A$2:$O$220,15,FALSE)-VLOOKUP(C181,Capacity_solar!$A$2:$O$220,2,FALSE),0)</f>
        <v>0.00362</v>
      </c>
      <c r="T181">
        <f>_xlfn.IFNA(VLOOKUP(C181,Capacity_wind!$A$2:$O$158,15,FALSE)-VLOOKUP(C181,Capacity_wind!$A$2:$O$158,2,FALSE),0)</f>
        <v>0</v>
      </c>
      <c r="U181">
        <f>VLOOKUP(B181,[1]Data!$B$5:$BO$270,66,FALSE)</f>
        <v>59065982.0873657</v>
      </c>
    </row>
    <row r="182" spans="1:21">
      <c r="A182">
        <v>180</v>
      </c>
      <c r="B182" t="s">
        <v>407</v>
      </c>
      <c r="C182" t="s">
        <v>408</v>
      </c>
      <c r="D182" t="s">
        <v>17</v>
      </c>
      <c r="E182" t="s">
        <v>24</v>
      </c>
      <c r="F182" t="s">
        <v>31</v>
      </c>
      <c r="G182">
        <v>129931.52</v>
      </c>
      <c r="H182">
        <v>0.886839304717985</v>
      </c>
      <c r="I182">
        <v>175034871280.444</v>
      </c>
      <c r="J182">
        <v>64155324269.6851</v>
      </c>
      <c r="K182">
        <v>1765.87777860993</v>
      </c>
      <c r="L182">
        <v>1766.40673993137</v>
      </c>
      <c r="M182">
        <f>_xlfn.IFNA(VLOOKUP(C182,Savings_solar!$A$1:$O$219,15,FALSE),0)</f>
        <v>16.1469727091386</v>
      </c>
      <c r="N182">
        <f>_xlfn.IFNA(VLOOKUP(C182,Savings_wind!$A$1:$O$157,15,FALSE),0)</f>
        <v>0.539867565669281</v>
      </c>
      <c r="O182">
        <f t="shared" si="4"/>
        <v>16.6868402748079</v>
      </c>
      <c r="P182">
        <f>_xlfn.IFNA(VLOOKUP(C182,Savings_solar!$P$1:$AD$219,15,FALSE),0)</f>
        <v>28.9417387554627</v>
      </c>
      <c r="Q182">
        <f>_xlfn.IFNA(VLOOKUP(C182,Savings_wind!$P$1:$AD$157,15,FALSE),0)</f>
        <v>1.659702950384</v>
      </c>
      <c r="R182">
        <f t="shared" si="5"/>
        <v>30.6014417058467</v>
      </c>
      <c r="S182">
        <f>_xlfn.IFNA(VLOOKUP(C182,Capacity_solar!$A$2:$O$220,15,FALSE)-VLOOKUP(C182,Capacity_solar!$A$2:$O$220,2,FALSE),0)</f>
        <v>0.019595</v>
      </c>
      <c r="T182">
        <f>_xlfn.IFNA(VLOOKUP(C182,Capacity_wind!$A$2:$O$158,15,FALSE)-VLOOKUP(C182,Capacity_wind!$A$2:$O$158,2,FALSE),0)</f>
        <v>0.0024</v>
      </c>
      <c r="U182">
        <f>VLOOKUP(B182,[1]Data!$B$5:$BO$270,66,FALSE)</f>
        <v>75769974505.0106</v>
      </c>
    </row>
    <row r="183" spans="1:21">
      <c r="A183">
        <v>181</v>
      </c>
      <c r="B183" t="s">
        <v>409</v>
      </c>
      <c r="C183" t="s">
        <v>410</v>
      </c>
      <c r="D183" t="s">
        <v>17</v>
      </c>
      <c r="E183" t="s">
        <v>23</v>
      </c>
      <c r="F183" t="s">
        <v>32</v>
      </c>
      <c r="G183">
        <v>87622.081</v>
      </c>
      <c r="H183">
        <v>0.86408018664132</v>
      </c>
      <c r="I183">
        <v>113162508309.993</v>
      </c>
      <c r="J183">
        <v>42210586101.346</v>
      </c>
      <c r="K183">
        <v>0</v>
      </c>
      <c r="L183">
        <v>0</v>
      </c>
      <c r="M183">
        <f>_xlfn.IFNA(VLOOKUP(C183,Savings_solar!$A$1:$O$219,15,FALSE),0)</f>
        <v>151.116082452614</v>
      </c>
      <c r="N183">
        <f>_xlfn.IFNA(VLOOKUP(C183,Savings_wind!$A$1:$O$157,15,FALSE),0)</f>
        <v>0</v>
      </c>
      <c r="O183">
        <f t="shared" si="4"/>
        <v>151.116082452614</v>
      </c>
      <c r="P183">
        <f>_xlfn.IFNA(VLOOKUP(C183,Savings_solar!$P$1:$AD$219,15,FALSE),0)</f>
        <v>129.418158328695</v>
      </c>
      <c r="Q183">
        <f>_xlfn.IFNA(VLOOKUP(C183,Savings_wind!$P$1:$AD$157,15,FALSE),0)</f>
        <v>0</v>
      </c>
      <c r="R183">
        <f t="shared" si="5"/>
        <v>129.418158328695</v>
      </c>
      <c r="S183">
        <f>_xlfn.IFNA(VLOOKUP(C183,Capacity_solar!$A$2:$O$220,15,FALSE)-VLOOKUP(C183,Capacity_solar!$A$2:$O$220,2,FALSE),0)</f>
        <v>0.069614</v>
      </c>
      <c r="T183">
        <f>_xlfn.IFNA(VLOOKUP(C183,Capacity_wind!$A$2:$O$158,15,FALSE)-VLOOKUP(C183,Capacity_wind!$A$2:$O$158,2,FALSE),0)</f>
        <v>0</v>
      </c>
      <c r="U183">
        <f>VLOOKUP(B183,[1]Data!$B$5:$BO$270,66,FALSE)</f>
        <v>45565333216.4142</v>
      </c>
    </row>
    <row r="184" spans="1:21">
      <c r="A184">
        <v>182</v>
      </c>
      <c r="B184" t="s">
        <v>411</v>
      </c>
      <c r="C184" t="s">
        <v>412</v>
      </c>
      <c r="D184" t="s">
        <v>15</v>
      </c>
      <c r="E184" t="s">
        <v>22</v>
      </c>
      <c r="F184" t="s">
        <v>31</v>
      </c>
      <c r="G184">
        <v>32867.719</v>
      </c>
      <c r="H184">
        <v>0.857066945499113</v>
      </c>
      <c r="I184">
        <v>588384275197.627</v>
      </c>
      <c r="J184">
        <v>101454370523.026</v>
      </c>
      <c r="K184">
        <v>296171.477449301</v>
      </c>
      <c r="L184">
        <v>296171.477449301</v>
      </c>
      <c r="M184">
        <f>_xlfn.IFNA(VLOOKUP(C184,Savings_solar!$A$1:$O$219,15,FALSE),0)</f>
        <v>16611.9573898735</v>
      </c>
      <c r="N184">
        <f>_xlfn.IFNA(VLOOKUP(C184,Savings_wind!$A$1:$O$157,15,FALSE),0)</f>
        <v>292.57054289179</v>
      </c>
      <c r="O184">
        <f t="shared" si="4"/>
        <v>16904.5279327653</v>
      </c>
      <c r="P184">
        <f>_xlfn.IFNA(VLOOKUP(C184,Savings_solar!$P$1:$AD$219,15,FALSE),0)</f>
        <v>11462.593092978</v>
      </c>
      <c r="Q184">
        <f>_xlfn.IFNA(VLOOKUP(C184,Savings_wind!$P$1:$AD$157,15,FALSE),0)</f>
        <v>950.681757826349</v>
      </c>
      <c r="R184">
        <f t="shared" si="5"/>
        <v>12413.2748508044</v>
      </c>
      <c r="S184">
        <f>_xlfn.IFNA(VLOOKUP(C184,Capacity_solar!$A$2:$O$220,15,FALSE)-VLOOKUP(C184,Capacity_solar!$A$2:$O$220,2,FALSE),0)</f>
        <v>8.0595</v>
      </c>
      <c r="T184">
        <f>_xlfn.IFNA(VLOOKUP(C184,Capacity_wind!$A$2:$O$158,15,FALSE)-VLOOKUP(C184,Capacity_wind!$A$2:$O$158,2,FALSE),0)</f>
        <v>1.67299999</v>
      </c>
      <c r="U184">
        <f>VLOOKUP(B184,[1]Data!$B$5:$BO$270,66,FALSE)</f>
        <v>161989520721.19</v>
      </c>
    </row>
    <row r="185" spans="1:21">
      <c r="A185">
        <v>183</v>
      </c>
      <c r="B185" t="s">
        <v>413</v>
      </c>
      <c r="C185" t="s">
        <v>414</v>
      </c>
      <c r="D185" t="s">
        <v>16</v>
      </c>
      <c r="E185" t="s">
        <v>21</v>
      </c>
      <c r="F185" t="s">
        <v>29</v>
      </c>
      <c r="G185">
        <v>3337.143</v>
      </c>
      <c r="H185">
        <v>0.918404236459591</v>
      </c>
      <c r="I185">
        <v>85823441002.9131</v>
      </c>
      <c r="J185">
        <v>54390979802.7041</v>
      </c>
      <c r="K185">
        <v>0</v>
      </c>
      <c r="L185">
        <v>0</v>
      </c>
      <c r="M185">
        <f>_xlfn.IFNA(VLOOKUP(C185,Savings_solar!$A$1:$O$219,15,FALSE),0)</f>
        <v>437.509272662662</v>
      </c>
      <c r="N185">
        <f>_xlfn.IFNA(VLOOKUP(C185,Savings_wind!$A$1:$O$157,15,FALSE),0)</f>
        <v>165.798582022364</v>
      </c>
      <c r="O185">
        <f t="shared" si="4"/>
        <v>603.307854685026</v>
      </c>
      <c r="P185">
        <f>_xlfn.IFNA(VLOOKUP(C185,Savings_solar!$P$1:$AD$219,15,FALSE),0)</f>
        <v>511.687598636234</v>
      </c>
      <c r="Q185">
        <f>_xlfn.IFNA(VLOOKUP(C185,Savings_wind!$P$1:$AD$157,15,FALSE),0)</f>
        <v>713.280460366555</v>
      </c>
      <c r="R185">
        <f t="shared" si="5"/>
        <v>1224.96805900279</v>
      </c>
      <c r="S185">
        <f>_xlfn.IFNA(VLOOKUP(C185,Capacity_solar!$A$2:$O$220,15,FALSE)-VLOOKUP(C185,Capacity_solar!$A$2:$O$220,2,FALSE),0)</f>
        <v>0.300416</v>
      </c>
      <c r="T185">
        <f>_xlfn.IFNA(VLOOKUP(C185,Capacity_wind!$A$2:$O$158,15,FALSE)-VLOOKUP(C185,Capacity_wind!$A$2:$O$158,2,FALSE),0)</f>
        <v>1.4832</v>
      </c>
      <c r="U185">
        <f>VLOOKUP(B185,[1]Data!$B$5:$BO$270,66,FALSE)</f>
        <v>70164683290.3776</v>
      </c>
    </row>
    <row r="186" spans="1:21">
      <c r="A186">
        <v>184</v>
      </c>
      <c r="B186" t="s">
        <v>415</v>
      </c>
      <c r="C186" t="s">
        <v>14</v>
      </c>
      <c r="D186" t="s">
        <v>15</v>
      </c>
      <c r="E186" t="s">
        <v>21</v>
      </c>
      <c r="F186" t="s">
        <v>29</v>
      </c>
      <c r="G186">
        <v>378476.386</v>
      </c>
      <c r="H186">
        <v>0.961999573834189</v>
      </c>
      <c r="I186">
        <v>23113100537049.4</v>
      </c>
      <c r="J186">
        <v>20627834844293.8</v>
      </c>
      <c r="K186">
        <v>17789064.9861435</v>
      </c>
      <c r="L186">
        <v>17789064.9861435</v>
      </c>
      <c r="M186">
        <f>_xlfn.IFNA(VLOOKUP(C186,Savings_solar!$A$1:$O$219,15,FALSE),0)</f>
        <v>311218.552907802</v>
      </c>
      <c r="N186">
        <f>_xlfn.IFNA(VLOOKUP(C186,Savings_wind!$A$1:$O$157,15,FALSE),0)</f>
        <v>32743.9517533193</v>
      </c>
      <c r="O186">
        <f t="shared" si="4"/>
        <v>343962.504661122</v>
      </c>
      <c r="P186">
        <f>_xlfn.IFNA(VLOOKUP(C186,Savings_solar!$P$1:$AD$219,15,FALSE),0)</f>
        <v>304873.732507077</v>
      </c>
      <c r="Q186">
        <f>_xlfn.IFNA(VLOOKUP(C186,Savings_wind!$P$1:$AD$157,15,FALSE),0)</f>
        <v>75298.95378243</v>
      </c>
      <c r="R186">
        <f t="shared" si="5"/>
        <v>380172.686289507</v>
      </c>
      <c r="S186">
        <f>_xlfn.IFNA(VLOOKUP(C186,Capacity_solar!$A$2:$O$220,15,FALSE)-VLOOKUP(C186,Capacity_solar!$A$2:$O$220,2,FALSE),0)</f>
        <v>134.3432768</v>
      </c>
      <c r="T186">
        <f>_xlfn.IFNA(VLOOKUP(C186,Capacity_wind!$A$2:$O$158,15,FALSE)-VLOOKUP(C186,Capacity_wind!$A$2:$O$158,2,FALSE),0)</f>
        <v>108.628864</v>
      </c>
      <c r="U186">
        <f>VLOOKUP(B186,[1]Data!$B$5:$BO$270,66,FALSE)</f>
        <v>25744108000000</v>
      </c>
    </row>
    <row r="187" spans="1:21">
      <c r="A187">
        <v>185</v>
      </c>
      <c r="B187" t="s">
        <v>416</v>
      </c>
      <c r="C187" t="s">
        <v>417</v>
      </c>
      <c r="D187" t="s">
        <v>16</v>
      </c>
      <c r="E187" t="s">
        <v>22</v>
      </c>
      <c r="F187" t="s">
        <v>31</v>
      </c>
      <c r="G187">
        <v>45593.149</v>
      </c>
      <c r="H187">
        <v>0.918404236459591</v>
      </c>
      <c r="I187">
        <v>296689257401.601</v>
      </c>
      <c r="J187">
        <v>116189780661.192</v>
      </c>
      <c r="K187">
        <v>363567.798978321</v>
      </c>
      <c r="L187">
        <v>363567.798978321</v>
      </c>
      <c r="M187">
        <f>_xlfn.IFNA(VLOOKUP(C187,Savings_solar!$A$1:$O$219,15,FALSE),0)</f>
        <v>856.496590398139</v>
      </c>
      <c r="N187">
        <f>_xlfn.IFNA(VLOOKUP(C187,Savings_wind!$A$1:$O$157,15,FALSE),0)</f>
        <v>0.109098571376564</v>
      </c>
      <c r="O187">
        <f t="shared" si="4"/>
        <v>856.605688969516</v>
      </c>
      <c r="P187">
        <f>_xlfn.IFNA(VLOOKUP(C187,Savings_solar!$P$1:$AD$219,15,FALSE),0)</f>
        <v>322.532097580224</v>
      </c>
      <c r="Q187">
        <f>_xlfn.IFNA(VLOOKUP(C187,Savings_wind!$P$1:$AD$157,15,FALSE),0)</f>
        <v>0.429261343371265</v>
      </c>
      <c r="R187">
        <f t="shared" si="5"/>
        <v>322.961358923595</v>
      </c>
      <c r="S187">
        <f>_xlfn.IFNA(VLOOKUP(C187,Capacity_solar!$A$2:$O$220,15,FALSE)-VLOOKUP(C187,Capacity_solar!$A$2:$O$220,2,FALSE),0)</f>
        <v>0.4745</v>
      </c>
      <c r="T187">
        <f>_xlfn.IFNA(VLOOKUP(C187,Capacity_wind!$A$2:$O$158,15,FALSE)-VLOOKUP(C187,Capacity_wind!$A$2:$O$158,2,FALSE),0)</f>
        <v>0.00075</v>
      </c>
      <c r="U187">
        <f>VLOOKUP(B187,[1]Data!$B$5:$BO$270,66,FALSE)</f>
        <v>81140823252.4164</v>
      </c>
    </row>
    <row r="188" spans="1:21">
      <c r="A188">
        <v>186</v>
      </c>
      <c r="B188" t="s">
        <v>418</v>
      </c>
      <c r="C188" t="s">
        <v>419</v>
      </c>
      <c r="D188" t="s">
        <v>16</v>
      </c>
      <c r="E188" t="s">
        <v>22</v>
      </c>
      <c r="F188" t="s">
        <v>30</v>
      </c>
      <c r="G188">
        <v>101.691</v>
      </c>
      <c r="H188">
        <v>0.918404236459591</v>
      </c>
      <c r="I188">
        <v>1569706424.83187</v>
      </c>
      <c r="J188">
        <v>827008862.947404</v>
      </c>
      <c r="K188">
        <v>0</v>
      </c>
      <c r="L188">
        <v>0</v>
      </c>
      <c r="M188">
        <f>_xlfn.IFNA(VLOOKUP(C188,Savings_solar!$A$1:$O$219,15,FALSE),0)</f>
        <v>0</v>
      </c>
      <c r="N188">
        <f>_xlfn.IFNA(VLOOKUP(C188,Savings_wind!$A$1:$O$157,15,FALSE),0)</f>
        <v>0</v>
      </c>
      <c r="O188">
        <f t="shared" si="4"/>
        <v>0</v>
      </c>
      <c r="P188">
        <f>_xlfn.IFNA(VLOOKUP(C188,Savings_solar!$P$1:$AD$219,15,FALSE),0)</f>
        <v>0</v>
      </c>
      <c r="Q188">
        <f>_xlfn.IFNA(VLOOKUP(C188,Savings_wind!$P$1:$AD$157,15,FALSE),0)</f>
        <v>0</v>
      </c>
      <c r="R188">
        <f t="shared" si="5"/>
        <v>0</v>
      </c>
      <c r="S188">
        <f>_xlfn.IFNA(VLOOKUP(C188,Capacity_solar!$A$2:$O$220,15,FALSE)-VLOOKUP(C188,Capacity_solar!$A$2:$O$220,2,FALSE),0)</f>
        <v>0</v>
      </c>
      <c r="T188">
        <f>_xlfn.IFNA(VLOOKUP(C188,Capacity_wind!$A$2:$O$158,15,FALSE)-VLOOKUP(C188,Capacity_wind!$A$2:$O$158,2,FALSE),0)</f>
        <v>0</v>
      </c>
      <c r="U188">
        <f>VLOOKUP(B188,[1]Data!$B$5:$BO$270,66,FALSE)</f>
        <v>966492592.592592</v>
      </c>
    </row>
    <row r="189" spans="1:21">
      <c r="A189">
        <v>187</v>
      </c>
      <c r="B189" t="s">
        <v>420</v>
      </c>
      <c r="C189" t="s">
        <v>421</v>
      </c>
      <c r="D189" t="s">
        <v>16</v>
      </c>
      <c r="E189" t="s">
        <v>23</v>
      </c>
      <c r="F189" t="s">
        <v>123</v>
      </c>
      <c r="G189">
        <v>35937.404</v>
      </c>
      <c r="H189">
        <v>0.905559228101314</v>
      </c>
      <c r="K189">
        <v>3048699.19162377</v>
      </c>
      <c r="L189">
        <v>3048699.19162377</v>
      </c>
      <c r="M189">
        <f>_xlfn.IFNA(VLOOKUP(C189,Savings_solar!$A$1:$O$219,15,FALSE),0)</f>
        <v>4.43034622635853</v>
      </c>
      <c r="N189">
        <f>_xlfn.IFNA(VLOOKUP(C189,Savings_wind!$A$1:$O$157,15,FALSE),0)</f>
        <v>3.63872820669407</v>
      </c>
      <c r="O189">
        <f t="shared" si="4"/>
        <v>8.0690744330526</v>
      </c>
      <c r="P189">
        <f>_xlfn.IFNA(VLOOKUP(C189,Savings_solar!$P$1:$AD$219,15,FALSE),0)</f>
        <v>5.98536798429378</v>
      </c>
      <c r="Q189">
        <f>_xlfn.IFNA(VLOOKUP(C189,Savings_wind!$P$1:$AD$157,15,FALSE),0)</f>
        <v>20.5415215603325</v>
      </c>
      <c r="R189">
        <f t="shared" si="5"/>
        <v>26.5268895446263</v>
      </c>
      <c r="S189">
        <f>_xlfn.IFNA(VLOOKUP(C189,Capacity_solar!$A$2:$O$220,15,FALSE)-VLOOKUP(C189,Capacity_solar!$A$2:$O$220,2,FALSE),0)</f>
        <v>0.00107</v>
      </c>
      <c r="T189">
        <f>_xlfn.IFNA(VLOOKUP(C189,Capacity_wind!$A$2:$O$158,15,FALSE)-VLOOKUP(C189,Capacity_wind!$A$2:$O$158,2,FALSE),0)</f>
        <v>0.0502</v>
      </c>
      <c r="U189">
        <f>VLOOKUP(B189,[1]Data!$B$5:$BO$270,66,FALSE)</f>
        <v>0</v>
      </c>
    </row>
    <row r="190" spans="1:21">
      <c r="A190">
        <v>188</v>
      </c>
      <c r="B190" t="s">
        <v>422</v>
      </c>
      <c r="C190" t="s">
        <v>423</v>
      </c>
      <c r="D190" t="s">
        <v>16</v>
      </c>
      <c r="E190" t="s">
        <v>22</v>
      </c>
      <c r="F190" t="s">
        <v>31</v>
      </c>
      <c r="G190">
        <v>107012.939</v>
      </c>
      <c r="H190">
        <v>0.956814191468088</v>
      </c>
      <c r="I190">
        <v>1138047287774.65</v>
      </c>
      <c r="J190">
        <v>332270919943.164</v>
      </c>
      <c r="K190">
        <v>246701.902411373</v>
      </c>
      <c r="L190">
        <v>248519.529047694</v>
      </c>
      <c r="M190">
        <f>_xlfn.IFNA(VLOOKUP(C190,Savings_solar!$A$1:$O$219,15,FALSE),0)</f>
        <v>45211.9712944656</v>
      </c>
      <c r="N190">
        <f>_xlfn.IFNA(VLOOKUP(C190,Savings_wind!$A$1:$O$157,15,FALSE),0)</f>
        <v>1192.82378989599</v>
      </c>
      <c r="O190">
        <f t="shared" si="4"/>
        <v>46404.7950843616</v>
      </c>
      <c r="P190">
        <f>_xlfn.IFNA(VLOOKUP(C190,Savings_solar!$P$1:$AD$219,15,FALSE),0)</f>
        <v>22796.6046422783</v>
      </c>
      <c r="Q190">
        <f>_xlfn.IFNA(VLOOKUP(C190,Savings_wind!$P$1:$AD$157,15,FALSE),0)</f>
        <v>3230.03376286529</v>
      </c>
      <c r="R190">
        <f t="shared" si="5"/>
        <v>26026.6384051436</v>
      </c>
      <c r="S190">
        <f>_xlfn.IFNA(VLOOKUP(C190,Capacity_solar!$A$2:$O$220,15,FALSE)-VLOOKUP(C190,Capacity_solar!$A$2:$O$220,2,FALSE),0)</f>
        <v>18.583892</v>
      </c>
      <c r="T190">
        <f>_xlfn.IFNA(VLOOKUP(C190,Capacity_wind!$A$2:$O$158,15,FALSE)-VLOOKUP(C190,Capacity_wind!$A$2:$O$158,2,FALSE),0)</f>
        <v>4.752999999</v>
      </c>
      <c r="U190">
        <f>VLOOKUP(B190,[1]Data!$B$5:$BO$270,66,FALSE)</f>
        <v>410324028883.325</v>
      </c>
    </row>
    <row r="191" spans="1:21">
      <c r="A191">
        <v>189</v>
      </c>
      <c r="B191" t="s">
        <v>424</v>
      </c>
      <c r="C191" t="s">
        <v>425</v>
      </c>
      <c r="D191" t="s">
        <v>16</v>
      </c>
      <c r="E191" t="s">
        <v>23</v>
      </c>
      <c r="F191" t="s">
        <v>31</v>
      </c>
      <c r="G191">
        <v>578.567</v>
      </c>
      <c r="H191">
        <v>0.918404236459591</v>
      </c>
      <c r="I191">
        <v>975733101.942868</v>
      </c>
      <c r="J191">
        <v>821237704.483277</v>
      </c>
      <c r="K191">
        <v>0</v>
      </c>
      <c r="L191">
        <v>0</v>
      </c>
      <c r="M191">
        <f>_xlfn.IFNA(VLOOKUP(C191,Savings_solar!$A$1:$O$219,15,FALSE),0)</f>
        <v>7.85813483521372</v>
      </c>
      <c r="N191">
        <f>_xlfn.IFNA(VLOOKUP(C191,Savings_wind!$A$1:$O$157,15,FALSE),0)</f>
        <v>0.0226483558595299</v>
      </c>
      <c r="O191">
        <f t="shared" si="4"/>
        <v>7.88078319107325</v>
      </c>
      <c r="P191">
        <f>_xlfn.IFNA(VLOOKUP(C191,Savings_solar!$P$1:$AD$219,15,FALSE),0)</f>
        <v>8.43264830848198</v>
      </c>
      <c r="Q191">
        <f>_xlfn.IFNA(VLOOKUP(C191,Savings_wind!$P$1:$AD$157,15,FALSE),0)</f>
        <v>0.118989710874535</v>
      </c>
      <c r="R191">
        <f t="shared" si="5"/>
        <v>8.55163801935652</v>
      </c>
      <c r="S191">
        <f>_xlfn.IFNA(VLOOKUP(C191,Capacity_solar!$A$2:$O$220,15,FALSE)-VLOOKUP(C191,Capacity_solar!$A$2:$O$220,2,FALSE),0)</f>
        <v>0.005963</v>
      </c>
      <c r="T191">
        <f>_xlfn.IFNA(VLOOKUP(C191,Capacity_wind!$A$2:$O$158,15,FALSE)-VLOOKUP(C191,Capacity_wind!$A$2:$O$158,2,FALSE),0)</f>
        <v>0.000105</v>
      </c>
      <c r="U191">
        <f>VLOOKUP(B191,[1]Data!$B$5:$BO$270,66,FALSE)</f>
        <v>1022219297.50335</v>
      </c>
    </row>
    <row r="192" spans="1:21">
      <c r="A192">
        <v>190</v>
      </c>
      <c r="B192" t="s">
        <v>426</v>
      </c>
      <c r="C192" t="s">
        <v>427</v>
      </c>
      <c r="D192" t="s">
        <v>16</v>
      </c>
      <c r="E192" t="s">
        <v>22</v>
      </c>
      <c r="F192" t="s">
        <v>31</v>
      </c>
      <c r="G192">
        <v>320.016</v>
      </c>
      <c r="H192">
        <v>0.918404236459591</v>
      </c>
      <c r="I192">
        <v>1330033551.07035</v>
      </c>
      <c r="J192">
        <v>843469448.211677</v>
      </c>
      <c r="K192">
        <v>0</v>
      </c>
      <c r="L192">
        <v>0</v>
      </c>
      <c r="M192">
        <f>_xlfn.IFNA(VLOOKUP(C192,Savings_solar!$A$1:$O$219,15,FALSE),0)</f>
        <v>19.4264251389211</v>
      </c>
      <c r="N192">
        <f>_xlfn.IFNA(VLOOKUP(C192,Savings_wind!$A$1:$O$157,15,FALSE),0)</f>
        <v>0.0456062133291698</v>
      </c>
      <c r="O192">
        <f t="shared" si="4"/>
        <v>19.4720313522502</v>
      </c>
      <c r="P192">
        <f>_xlfn.IFNA(VLOOKUP(C192,Savings_solar!$P$1:$AD$219,15,FALSE),0)</f>
        <v>26.7135482649802</v>
      </c>
      <c r="Q192">
        <f>_xlfn.IFNA(VLOOKUP(C192,Savings_wind!$P$1:$AD$157,15,FALSE),0)</f>
        <v>0.216217556691005</v>
      </c>
      <c r="R192">
        <f t="shared" si="5"/>
        <v>26.9297658216712</v>
      </c>
      <c r="S192">
        <f>_xlfn.IFNA(VLOOKUP(C192,Capacity_solar!$A$2:$O$220,15,FALSE)-VLOOKUP(C192,Capacity_solar!$A$2:$O$220,2,FALSE),0)</f>
        <v>0.01572</v>
      </c>
      <c r="T192">
        <f>_xlfn.IFNA(VLOOKUP(C192,Capacity_wind!$A$2:$O$158,15,FALSE)-VLOOKUP(C192,Capacity_wind!$A$2:$O$158,2,FALSE),0)</f>
        <v>0.00055</v>
      </c>
      <c r="U192">
        <f>VLOOKUP(B192,[1]Data!$B$5:$BO$270,66,FALSE)</f>
        <v>832945205.637185</v>
      </c>
    </row>
    <row r="193" spans="1:21">
      <c r="A193">
        <v>191</v>
      </c>
      <c r="B193" t="s">
        <v>428</v>
      </c>
      <c r="C193" t="s">
        <v>429</v>
      </c>
      <c r="D193" t="s">
        <v>17</v>
      </c>
      <c r="E193" t="s">
        <v>24</v>
      </c>
      <c r="F193" t="s">
        <v>32</v>
      </c>
      <c r="G193">
        <v>55296.331</v>
      </c>
      <c r="H193">
        <v>0.878317845661988</v>
      </c>
      <c r="K193">
        <v>150357.018734176</v>
      </c>
      <c r="L193">
        <v>150357.018734176</v>
      </c>
      <c r="M193">
        <f>_xlfn.IFNA(VLOOKUP(C193,Savings_solar!$A$1:$O$219,15,FALSE),0)</f>
        <v>427.783980044397</v>
      </c>
      <c r="N193">
        <f>_xlfn.IFNA(VLOOKUP(C193,Savings_wind!$A$1:$O$157,15,FALSE),0)</f>
        <v>0</v>
      </c>
      <c r="O193">
        <f t="shared" si="4"/>
        <v>427.783980044397</v>
      </c>
      <c r="P193">
        <f>_xlfn.IFNA(VLOOKUP(C193,Savings_solar!$P$1:$AD$219,15,FALSE),0)</f>
        <v>461.09731025583</v>
      </c>
      <c r="Q193">
        <f>_xlfn.IFNA(VLOOKUP(C193,Savings_wind!$P$1:$AD$157,15,FALSE),0)</f>
        <v>0</v>
      </c>
      <c r="R193">
        <f t="shared" si="5"/>
        <v>461.09731025583</v>
      </c>
      <c r="S193">
        <f>_xlfn.IFNA(VLOOKUP(C193,Capacity_solar!$A$2:$O$220,15,FALSE)-VLOOKUP(C193,Capacity_solar!$A$2:$O$220,2,FALSE),0)</f>
        <v>0.288988</v>
      </c>
      <c r="T193">
        <f>_xlfn.IFNA(VLOOKUP(C193,Capacity_wind!$A$2:$O$158,15,FALSE)-VLOOKUP(C193,Capacity_wind!$A$2:$O$158,2,FALSE),0)</f>
        <v>0</v>
      </c>
      <c r="U193">
        <f>VLOOKUP(B193,[1]Data!$B$5:$BO$270,66,FALSE)</f>
        <v>0</v>
      </c>
    </row>
    <row r="194" spans="1:21">
      <c r="A194">
        <v>192</v>
      </c>
      <c r="B194" t="s">
        <v>430</v>
      </c>
      <c r="C194" t="s">
        <v>431</v>
      </c>
      <c r="D194" t="s">
        <v>16</v>
      </c>
      <c r="E194" t="s">
        <v>22</v>
      </c>
      <c r="F194" t="s">
        <v>30</v>
      </c>
      <c r="G194">
        <v>73529.753</v>
      </c>
      <c r="H194">
        <v>0.908244590268159</v>
      </c>
      <c r="I194">
        <v>868576995050.239</v>
      </c>
      <c r="J194">
        <v>353258433207.809</v>
      </c>
      <c r="K194">
        <v>524692.655975626</v>
      </c>
      <c r="L194">
        <v>526354.408790894</v>
      </c>
      <c r="M194">
        <f>_xlfn.IFNA(VLOOKUP(C194,Savings_solar!$A$1:$O$219,15,FALSE),0)</f>
        <v>11044.2163197861</v>
      </c>
      <c r="N194">
        <f>_xlfn.IFNA(VLOOKUP(C194,Savings_wind!$A$1:$O$157,15,FALSE),0)</f>
        <v>491.33835725849</v>
      </c>
      <c r="O194">
        <f>SUM(M194:N194)</f>
        <v>11535.5546770446</v>
      </c>
      <c r="P194">
        <f>_xlfn.IFNA(VLOOKUP(C194,Savings_solar!$P$1:$AD$219,15,FALSE),0)</f>
        <v>10888.7794548517</v>
      </c>
      <c r="Q194">
        <f>_xlfn.IFNA(VLOOKUP(C194,Savings_wind!$P$1:$AD$157,15,FALSE),0)</f>
        <v>1723.00110823119</v>
      </c>
      <c r="R194">
        <f>SUM(P194:Q194)</f>
        <v>12611.7805630829</v>
      </c>
      <c r="S194">
        <f>_xlfn.IFNA(VLOOKUP(C194,Capacity_solar!$A$2:$O$220,15,FALSE)-VLOOKUP(C194,Capacity_solar!$A$2:$O$220,2,FALSE),0)</f>
        <v>5.662836</v>
      </c>
      <c r="T194">
        <f>_xlfn.IFNA(VLOOKUP(C194,Capacity_wind!$A$2:$O$158,15,FALSE)-VLOOKUP(C194,Capacity_wind!$A$2:$O$158,2,FALSE),0)</f>
        <v>3.43184</v>
      </c>
      <c r="U194">
        <f>VLOOKUP(B194,[1]Data!$B$5:$BO$270,66,FALSE)</f>
        <v>405270850098.738</v>
      </c>
    </row>
    <row r="195" spans="1:21">
      <c r="A195">
        <v>193</v>
      </c>
      <c r="B195" t="s">
        <v>432</v>
      </c>
      <c r="C195" t="s">
        <v>433</v>
      </c>
      <c r="D195" t="s">
        <v>17</v>
      </c>
      <c r="E195" t="s">
        <v>23</v>
      </c>
      <c r="F195" t="s">
        <v>31</v>
      </c>
      <c r="G195">
        <v>37460.435</v>
      </c>
      <c r="H195">
        <v>0.768881815176189</v>
      </c>
      <c r="I195">
        <v>69244879107.1411</v>
      </c>
      <c r="J195">
        <v>24495920766.0265</v>
      </c>
      <c r="K195">
        <v>1121.59024789135</v>
      </c>
      <c r="L195">
        <v>1121.59024789135</v>
      </c>
      <c r="M195">
        <f>_xlfn.IFNA(VLOOKUP(C195,Savings_solar!$A$1:$O$219,15,FALSE),0)</f>
        <v>203.392922826587</v>
      </c>
      <c r="N195">
        <f>_xlfn.IFNA(VLOOKUP(C195,Savings_wind!$A$1:$O$157,15,FALSE),0)</f>
        <v>0</v>
      </c>
      <c r="O195">
        <f>SUM(M195:N195)</f>
        <v>203.392922826587</v>
      </c>
      <c r="P195">
        <f>_xlfn.IFNA(VLOOKUP(C195,Savings_solar!$P$1:$AD$219,15,FALSE),0)</f>
        <v>131.967961318127</v>
      </c>
      <c r="Q195">
        <f>_xlfn.IFNA(VLOOKUP(C195,Savings_wind!$P$1:$AD$157,15,FALSE),0)</f>
        <v>0</v>
      </c>
      <c r="R195">
        <f>SUM(P195:Q195)</f>
        <v>131.967961318127</v>
      </c>
      <c r="S195">
        <f>_xlfn.IFNA(VLOOKUP(C195,Capacity_solar!$A$2:$O$220,15,FALSE)-VLOOKUP(C195,Capacity_solar!$A$2:$O$220,2,FALSE),0)</f>
        <v>0.133836</v>
      </c>
      <c r="T195">
        <f>_xlfn.IFNA(VLOOKUP(C195,Capacity_wind!$A$2:$O$158,15,FALSE)-VLOOKUP(C195,Capacity_wind!$A$2:$O$158,2,FALSE),0)</f>
        <v>0</v>
      </c>
      <c r="U195">
        <f>VLOOKUP(B195,[1]Data!$B$5:$BO$270,66,FALSE)</f>
        <v>29163782140.4858</v>
      </c>
    </row>
    <row r="196" spans="1:21">
      <c r="A196">
        <v>194</v>
      </c>
      <c r="B196" t="s">
        <v>434</v>
      </c>
      <c r="C196" t="s">
        <v>435</v>
      </c>
      <c r="D196" t="s">
        <v>16</v>
      </c>
      <c r="E196" t="s">
        <v>23</v>
      </c>
      <c r="F196" t="s">
        <v>31</v>
      </c>
      <c r="G196">
        <v>26438.589</v>
      </c>
      <c r="H196">
        <v>0.918404236459591</v>
      </c>
      <c r="I196">
        <v>37163947921.2402</v>
      </c>
      <c r="J196">
        <v>20618836228.0922</v>
      </c>
      <c r="K196">
        <v>9331.51358137268</v>
      </c>
      <c r="L196">
        <v>14450.4583863821</v>
      </c>
      <c r="M196">
        <f>_xlfn.IFNA(VLOOKUP(C196,Savings_solar!$A$1:$O$219,15,FALSE),0)</f>
        <v>116.593354712152</v>
      </c>
      <c r="N196">
        <f>_xlfn.IFNA(VLOOKUP(C196,Savings_wind!$A$1:$O$157,15,FALSE),0)</f>
        <v>0</v>
      </c>
      <c r="O196">
        <f>SUM(M196:N196)</f>
        <v>116.593354712152</v>
      </c>
      <c r="P196">
        <f>_xlfn.IFNA(VLOOKUP(C196,Savings_solar!$P$1:$AD$219,15,FALSE),0)</f>
        <v>57.1943718264017</v>
      </c>
      <c r="Q196">
        <f>_xlfn.IFNA(VLOOKUP(C196,Savings_wind!$P$1:$AD$157,15,FALSE),0)</f>
        <v>0</v>
      </c>
      <c r="R196">
        <f>SUM(P196:Q196)</f>
        <v>57.1943718264017</v>
      </c>
      <c r="S196">
        <f>_xlfn.IFNA(VLOOKUP(C196,Capacity_solar!$A$2:$O$220,15,FALSE)-VLOOKUP(C196,Capacity_solar!$A$2:$O$220,2,FALSE),0)</f>
        <v>0.046173</v>
      </c>
      <c r="T196">
        <f>_xlfn.IFNA(VLOOKUP(C196,Capacity_wind!$A$2:$O$158,15,FALSE)-VLOOKUP(C196,Capacity_wind!$A$2:$O$158,2,FALSE),0)</f>
        <v>0</v>
      </c>
      <c r="U196">
        <f>VLOOKUP(B196,[1]Data!$B$5:$BO$270,66,FALSE)</f>
        <v>27366627153.0954</v>
      </c>
    </row>
  </sheetData>
  <autoFilter ref="D1:F196">
    <extLst/>
  </autoFilter>
  <sortState ref="A2:T196">
    <sortCondition ref="A2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E220"/>
  <sheetViews>
    <sheetView zoomScale="85" zoomScaleNormal="85" topLeftCell="K1" workbookViewId="0">
      <selection activeCell="AE2" sqref="AE2:AE219"/>
    </sheetView>
  </sheetViews>
  <sheetFormatPr defaultColWidth="9" defaultRowHeight="13.5"/>
  <cols>
    <col min="1" max="1" width="23.5666666666667" style="1" customWidth="1"/>
    <col min="2" max="14" width="12.625"/>
    <col min="15" max="15" width="11.5"/>
    <col min="17" max="20" width="12.625"/>
    <col min="21" max="22" width="13.7583333333333"/>
    <col min="23" max="23" width="12.625"/>
    <col min="24" max="28" width="13.7583333333333"/>
    <col min="29" max="29" width="13.75"/>
  </cols>
  <sheetData>
    <row r="1" s="1" customFormat="1" spans="1:16">
      <c r="A1" s="1" t="s">
        <v>436</v>
      </c>
      <c r="P1" s="1" t="s">
        <v>437</v>
      </c>
    </row>
    <row r="2" s="1" customFormat="1" spans="1:31">
      <c r="A2" s="1" t="s">
        <v>438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 t="s">
        <v>438</v>
      </c>
      <c r="Q2" s="1">
        <v>2011</v>
      </c>
      <c r="R2" s="1">
        <v>2012</v>
      </c>
      <c r="S2" s="1">
        <v>2013</v>
      </c>
      <c r="T2" s="1">
        <v>2014</v>
      </c>
      <c r="U2" s="1">
        <v>2015</v>
      </c>
      <c r="V2" s="1">
        <v>2016</v>
      </c>
      <c r="W2" s="1">
        <v>2017</v>
      </c>
      <c r="X2" s="1">
        <v>2018</v>
      </c>
      <c r="Y2" s="1">
        <v>2019</v>
      </c>
      <c r="Z2" s="1">
        <v>2020</v>
      </c>
      <c r="AA2" s="1">
        <v>2021</v>
      </c>
      <c r="AB2" s="1">
        <v>2022</v>
      </c>
      <c r="AC2" s="1">
        <v>2023</v>
      </c>
      <c r="AE2" s="1" t="s">
        <v>439</v>
      </c>
    </row>
    <row r="3" spans="1:31">
      <c r="A3" s="1" t="s">
        <v>49</v>
      </c>
      <c r="B3">
        <v>0.000102</v>
      </c>
      <c r="C3">
        <v>0.00012</v>
      </c>
      <c r="D3">
        <v>0.016122</v>
      </c>
      <c r="E3">
        <v>0.016843</v>
      </c>
      <c r="F3">
        <v>0.018363</v>
      </c>
      <c r="G3">
        <v>0.018932</v>
      </c>
      <c r="H3">
        <v>0.020170001</v>
      </c>
      <c r="I3">
        <v>0.022023002</v>
      </c>
      <c r="J3">
        <v>0.021555</v>
      </c>
      <c r="K3">
        <v>0.031089002</v>
      </c>
      <c r="L3">
        <v>0.030521002</v>
      </c>
      <c r="M3">
        <v>0.030521002</v>
      </c>
      <c r="N3">
        <v>0.032538</v>
      </c>
      <c r="O3">
        <f>VLOOKUP(A3,[2]Solar!$A$1:$Z$225,25,FALSE)/1000</f>
        <v>0.053476</v>
      </c>
      <c r="P3" s="1" t="s">
        <v>49</v>
      </c>
      <c r="Q3">
        <f>C3-B3</f>
        <v>1.8e-5</v>
      </c>
      <c r="R3">
        <f t="shared" ref="R3:AB3" si="0">D3-C3</f>
        <v>0.016002</v>
      </c>
      <c r="S3">
        <f t="shared" si="0"/>
        <v>0.000720999999999999</v>
      </c>
      <c r="T3">
        <f t="shared" si="0"/>
        <v>0.00152</v>
      </c>
      <c r="U3">
        <f t="shared" si="0"/>
        <v>0.000569</v>
      </c>
      <c r="V3">
        <f t="shared" si="0"/>
        <v>0.001238001</v>
      </c>
      <c r="W3">
        <f t="shared" si="0"/>
        <v>0.001853001</v>
      </c>
      <c r="X3">
        <f t="shared" si="0"/>
        <v>-0.000468001999999999</v>
      </c>
      <c r="Y3">
        <f t="shared" si="0"/>
        <v>0.009534002</v>
      </c>
      <c r="Z3">
        <f t="shared" si="0"/>
        <v>-0.000568000000000003</v>
      </c>
      <c r="AA3">
        <f t="shared" si="0"/>
        <v>0</v>
      </c>
      <c r="AB3">
        <f t="shared" si="0"/>
        <v>0.002016998</v>
      </c>
      <c r="AC3">
        <f>MAX(O3-N3,0)</f>
        <v>0.020938</v>
      </c>
      <c r="AD3">
        <f>COUNTIF(CostRed_solar!A$2:A$12,P3)</f>
        <v>0</v>
      </c>
      <c r="AE3">
        <f>IF(VLOOKUP(A3,Categories!C$1:D$196,2,FALSE)="developed",1,0)</f>
        <v>0</v>
      </c>
    </row>
    <row r="4" spans="1:31">
      <c r="A4" s="1" t="s">
        <v>53</v>
      </c>
      <c r="B4">
        <v>0.0004</v>
      </c>
      <c r="C4">
        <v>0.000564</v>
      </c>
      <c r="D4">
        <v>0.000679</v>
      </c>
      <c r="E4">
        <v>0.000758</v>
      </c>
      <c r="F4">
        <v>0.000874</v>
      </c>
      <c r="G4">
        <v>0.00105</v>
      </c>
      <c r="H4">
        <v>0.001</v>
      </c>
      <c r="I4">
        <v>0.001</v>
      </c>
      <c r="J4">
        <v>0.001</v>
      </c>
      <c r="K4">
        <v>0.014</v>
      </c>
      <c r="L4">
        <v>0.021000002</v>
      </c>
      <c r="M4">
        <v>0.023000002</v>
      </c>
      <c r="N4">
        <v>0.028600002</v>
      </c>
      <c r="O4">
        <f>VLOOKUP(A4,[2]Solar!$A$1:$Z$225,25,FALSE)/1000</f>
        <v>0.206734</v>
      </c>
      <c r="P4" s="1" t="s">
        <v>53</v>
      </c>
      <c r="Q4">
        <f>C4-B4</f>
        <v>0.000164</v>
      </c>
      <c r="R4">
        <f>D4-C4</f>
        <v>0.000115</v>
      </c>
      <c r="S4">
        <f>E4-D4</f>
        <v>7.9e-5</v>
      </c>
      <c r="T4">
        <f>F4-E4</f>
        <v>0.000116</v>
      </c>
      <c r="U4">
        <f>G4-F4</f>
        <v>0.000176</v>
      </c>
      <c r="V4">
        <f>H4-G4</f>
        <v>-4.99999999999999e-5</v>
      </c>
      <c r="W4">
        <f>I4-H4</f>
        <v>0</v>
      </c>
      <c r="X4">
        <f>J4-I4</f>
        <v>0</v>
      </c>
      <c r="Y4">
        <f>K4-J4</f>
        <v>0.013</v>
      </c>
      <c r="Z4">
        <f>L4-K4</f>
        <v>0.007000002</v>
      </c>
      <c r="AA4">
        <f>M4-L4</f>
        <v>0.002</v>
      </c>
      <c r="AB4">
        <f>N4-M4</f>
        <v>0.0056</v>
      </c>
      <c r="AC4">
        <f t="shared" ref="AC4:AC67" si="1">MAX(O4-N4,0)</f>
        <v>0.178133998</v>
      </c>
      <c r="AD4">
        <f>COUNTIF(CostRed_solar!A$2:A$12,P4)</f>
        <v>0</v>
      </c>
      <c r="AE4">
        <f>IF(VLOOKUP(A4,Categories!C$1:D$196,2,FALSE)="developed",1,0)</f>
        <v>1</v>
      </c>
    </row>
    <row r="5" spans="1:31">
      <c r="A5" s="1" t="s">
        <v>149</v>
      </c>
      <c r="B5">
        <v>0.025</v>
      </c>
      <c r="C5">
        <v>0.025</v>
      </c>
      <c r="D5">
        <v>0.025</v>
      </c>
      <c r="E5">
        <v>0.025</v>
      </c>
      <c r="F5">
        <v>0.0283</v>
      </c>
      <c r="G5">
        <v>0.091296</v>
      </c>
      <c r="H5">
        <v>0.33039603</v>
      </c>
      <c r="I5">
        <v>0.42339602</v>
      </c>
      <c r="J5">
        <v>0.44839603</v>
      </c>
      <c r="K5">
        <v>0.44839603</v>
      </c>
      <c r="L5">
        <v>0.44839603</v>
      </c>
      <c r="M5">
        <v>0.44839603</v>
      </c>
      <c r="N5">
        <v>0.46039602</v>
      </c>
      <c r="O5">
        <f>VLOOKUP(A5,[2]Solar!$A$1:$Z$225,25,FALSE)/1000</f>
        <v>0.4368</v>
      </c>
      <c r="P5" s="1" t="s">
        <v>149</v>
      </c>
      <c r="Q5">
        <f>C5-B5</f>
        <v>0</v>
      </c>
      <c r="R5">
        <f>D5-C5</f>
        <v>0</v>
      </c>
      <c r="S5">
        <f>E5-D5</f>
        <v>0</v>
      </c>
      <c r="T5">
        <f>F5-E5</f>
        <v>0.0033</v>
      </c>
      <c r="U5">
        <f>G5-F5</f>
        <v>0.062996</v>
      </c>
      <c r="V5">
        <f>H5-G5</f>
        <v>0.23910003</v>
      </c>
      <c r="W5">
        <f>I5-H5</f>
        <v>0.09299999</v>
      </c>
      <c r="X5">
        <f>J5-I5</f>
        <v>0.02500001</v>
      </c>
      <c r="Y5">
        <f>K5-J5</f>
        <v>0</v>
      </c>
      <c r="Z5">
        <f>L5-K5</f>
        <v>0</v>
      </c>
      <c r="AA5">
        <f>M5-L5</f>
        <v>0</v>
      </c>
      <c r="AB5">
        <f>N5-M5</f>
        <v>0.01199999</v>
      </c>
      <c r="AC5">
        <f t="shared" si="1"/>
        <v>0</v>
      </c>
      <c r="AD5">
        <f>COUNTIF(CostRed_solar!A$2:A$12,P5)</f>
        <v>0</v>
      </c>
      <c r="AE5">
        <f>IF(VLOOKUP(A5,Categories!C$1:D$196,2,FALSE)="developed",1,0)</f>
        <v>0</v>
      </c>
    </row>
    <row r="6" spans="1:31">
      <c r="A6" s="1" t="s">
        <v>440</v>
      </c>
      <c r="D6">
        <v>0.002416</v>
      </c>
      <c r="E6">
        <v>0.002416</v>
      </c>
      <c r="F6">
        <v>0.002416</v>
      </c>
      <c r="G6">
        <v>0.002416</v>
      </c>
      <c r="H6">
        <v>0.00392</v>
      </c>
      <c r="I6">
        <v>0.00427</v>
      </c>
      <c r="J6">
        <v>0.00516</v>
      </c>
      <c r="K6">
        <v>0.00516</v>
      </c>
      <c r="L6">
        <v>0.00516</v>
      </c>
      <c r="M6">
        <v>0.00516</v>
      </c>
      <c r="N6">
        <v>0.00516</v>
      </c>
      <c r="O6">
        <f>VLOOKUP(A6,[2]Solar!$A$1:$Z$225,25,FALSE)/1000</f>
        <v>0.00711</v>
      </c>
      <c r="P6" s="1" t="s">
        <v>440</v>
      </c>
      <c r="Q6">
        <f>C6-B6</f>
        <v>0</v>
      </c>
      <c r="R6">
        <f>D6-C6</f>
        <v>0.002416</v>
      </c>
      <c r="S6">
        <f>E6-D6</f>
        <v>0</v>
      </c>
      <c r="T6">
        <f>F6-E6</f>
        <v>0</v>
      </c>
      <c r="U6">
        <f>G6-F6</f>
        <v>0</v>
      </c>
      <c r="V6">
        <f>H6-G6</f>
        <v>0.001504</v>
      </c>
      <c r="W6">
        <f>I6-H6</f>
        <v>0.00035</v>
      </c>
      <c r="X6">
        <f>J6-I6</f>
        <v>0.000889999999999999</v>
      </c>
      <c r="Y6">
        <f>K6-J6</f>
        <v>0</v>
      </c>
      <c r="Z6">
        <f>L6-K6</f>
        <v>0</v>
      </c>
      <c r="AA6">
        <f>M6-L6</f>
        <v>0</v>
      </c>
      <c r="AB6">
        <f>N6-M6</f>
        <v>0</v>
      </c>
      <c r="AC6">
        <f t="shared" si="1"/>
        <v>0.00195</v>
      </c>
      <c r="AD6">
        <f>COUNTIF(CostRed_solar!A$2:A$12,P6)</f>
        <v>0</v>
      </c>
      <c r="AE6">
        <v>0</v>
      </c>
    </row>
    <row r="7" spans="1:31">
      <c r="A7" s="1" t="s">
        <v>55</v>
      </c>
      <c r="F7">
        <v>0.000186</v>
      </c>
      <c r="G7">
        <v>0.000226</v>
      </c>
      <c r="H7">
        <v>0.000244</v>
      </c>
      <c r="I7">
        <v>0.000489</v>
      </c>
      <c r="J7">
        <v>0.00109</v>
      </c>
      <c r="K7">
        <v>0.001989</v>
      </c>
      <c r="L7">
        <v>0.002927</v>
      </c>
      <c r="M7">
        <v>0.003827</v>
      </c>
      <c r="N7">
        <v>0.003827</v>
      </c>
      <c r="O7">
        <f>VLOOKUP(A7,[2]Solar!$A$1:$Z$225,25,FALSE)/1000</f>
        <v>0.008727</v>
      </c>
      <c r="P7" s="1" t="s">
        <v>55</v>
      </c>
      <c r="Q7">
        <f>C7-B7</f>
        <v>0</v>
      </c>
      <c r="R7">
        <f>D7-C7</f>
        <v>0</v>
      </c>
      <c r="S7">
        <f>E7-D7</f>
        <v>0</v>
      </c>
      <c r="T7">
        <f>F7-E7</f>
        <v>0.000186</v>
      </c>
      <c r="U7">
        <f>G7-F7</f>
        <v>4e-5</v>
      </c>
      <c r="V7">
        <f>H7-G7</f>
        <v>1.8e-5</v>
      </c>
      <c r="W7">
        <f>I7-H7</f>
        <v>0.000245</v>
      </c>
      <c r="X7">
        <f>J7-I7</f>
        <v>0.000601</v>
      </c>
      <c r="Y7">
        <f>K7-J7</f>
        <v>0.000899</v>
      </c>
      <c r="Z7">
        <f>L7-K7</f>
        <v>0.000938</v>
      </c>
      <c r="AA7">
        <f>M7-L7</f>
        <v>0.0009</v>
      </c>
      <c r="AB7">
        <f>N7-M7</f>
        <v>0</v>
      </c>
      <c r="AC7">
        <f t="shared" si="1"/>
        <v>0.0049</v>
      </c>
      <c r="AD7">
        <f>COUNTIF(CostRed_solar!A$2:A$12,P7)</f>
        <v>0</v>
      </c>
      <c r="AE7">
        <f>IF(VLOOKUP(A7,Categories!C$1:D$196,2,FALSE)="developed",1,0)</f>
        <v>1</v>
      </c>
    </row>
    <row r="8" spans="1:31">
      <c r="A8" s="1" t="s">
        <v>51</v>
      </c>
      <c r="B8">
        <v>0.007098001</v>
      </c>
      <c r="C8">
        <v>0.007718</v>
      </c>
      <c r="D8">
        <v>0.009604001</v>
      </c>
      <c r="E8">
        <v>0.010799</v>
      </c>
      <c r="F8">
        <v>0.011962</v>
      </c>
      <c r="G8">
        <v>0.012867</v>
      </c>
      <c r="H8">
        <v>0.013377001</v>
      </c>
      <c r="I8">
        <v>0.013377001</v>
      </c>
      <c r="J8">
        <v>0.013377001</v>
      </c>
      <c r="K8">
        <v>0.013377001</v>
      </c>
      <c r="L8">
        <v>0.013377001</v>
      </c>
      <c r="M8">
        <v>0.013377001</v>
      </c>
      <c r="N8">
        <v>0.29737702</v>
      </c>
      <c r="O8">
        <f>VLOOKUP(A8,[2]Solar!$A$1:$Z$225,25,FALSE)/1000</f>
        <v>0.31046</v>
      </c>
      <c r="P8" s="1" t="s">
        <v>51</v>
      </c>
      <c r="Q8">
        <f>C8-B8</f>
        <v>0.000619999</v>
      </c>
      <c r="R8">
        <f>D8-C8</f>
        <v>0.001886001</v>
      </c>
      <c r="S8">
        <f>E8-D8</f>
        <v>0.001194999</v>
      </c>
      <c r="T8">
        <f>F8-E8</f>
        <v>0.001163</v>
      </c>
      <c r="U8">
        <f>G8-F8</f>
        <v>0.000905</v>
      </c>
      <c r="V8">
        <f>H8-G8</f>
        <v>0.000510001</v>
      </c>
      <c r="W8">
        <f>I8-H8</f>
        <v>0</v>
      </c>
      <c r="X8">
        <f>J8-I8</f>
        <v>0</v>
      </c>
      <c r="Y8">
        <f>K8-J8</f>
        <v>0</v>
      </c>
      <c r="Z8">
        <f>L8-K8</f>
        <v>0</v>
      </c>
      <c r="AA8">
        <f>M8-L8</f>
        <v>0</v>
      </c>
      <c r="AB8">
        <f>N8-M8</f>
        <v>0.284000019</v>
      </c>
      <c r="AC8">
        <f t="shared" si="1"/>
        <v>0.01308298</v>
      </c>
      <c r="AD8">
        <f>COUNTIF(CostRed_solar!A$2:A$12,P8)</f>
        <v>0</v>
      </c>
      <c r="AE8">
        <f>IF(VLOOKUP(A8,Categories!C$1:D$196,2,FALSE)="developed",1,0)</f>
        <v>0</v>
      </c>
    </row>
    <row r="9" spans="1:31">
      <c r="A9" s="1" t="s">
        <v>441</v>
      </c>
      <c r="D9">
        <v>6.2e-5</v>
      </c>
      <c r="E9">
        <v>6.2e-5</v>
      </c>
      <c r="F9">
        <v>0.001141</v>
      </c>
      <c r="G9">
        <v>0.001141</v>
      </c>
      <c r="H9">
        <v>0.002141</v>
      </c>
      <c r="I9">
        <v>0.002141</v>
      </c>
      <c r="J9">
        <v>0.001141</v>
      </c>
      <c r="K9">
        <v>0.001511</v>
      </c>
      <c r="L9">
        <v>0.001511</v>
      </c>
      <c r="M9">
        <v>0.001511</v>
      </c>
      <c r="N9">
        <v>0.001511</v>
      </c>
      <c r="O9">
        <f>VLOOKUP(A9,[2]Solar!$A$1:$Z$225,25,FALSE)/1000</f>
        <v>0.001542</v>
      </c>
      <c r="P9" s="1" t="s">
        <v>441</v>
      </c>
      <c r="Q9">
        <f>C9-B9</f>
        <v>0</v>
      </c>
      <c r="R9">
        <f>D9-C9</f>
        <v>6.2e-5</v>
      </c>
      <c r="S9">
        <f>E9-D9</f>
        <v>0</v>
      </c>
      <c r="T9">
        <f>F9-E9</f>
        <v>0.001079</v>
      </c>
      <c r="U9">
        <f>G9-F9</f>
        <v>0</v>
      </c>
      <c r="V9">
        <f>H9-G9</f>
        <v>0.001</v>
      </c>
      <c r="W9">
        <f>I9-H9</f>
        <v>0</v>
      </c>
      <c r="X9">
        <f>J9-I9</f>
        <v>-0.001</v>
      </c>
      <c r="Y9">
        <f>K9-J9</f>
        <v>0.00037</v>
      </c>
      <c r="Z9">
        <f>L9-K9</f>
        <v>0</v>
      </c>
      <c r="AA9">
        <f>M9-L9</f>
        <v>0</v>
      </c>
      <c r="AB9">
        <f>N9-M9</f>
        <v>0</v>
      </c>
      <c r="AC9">
        <f t="shared" si="1"/>
        <v>3.1e-5</v>
      </c>
      <c r="AD9">
        <f>COUNTIF(CostRed_solar!A$2:A$12,P9)</f>
        <v>0</v>
      </c>
      <c r="AE9">
        <v>0</v>
      </c>
    </row>
    <row r="10" spans="1:31">
      <c r="A10" s="1" t="s">
        <v>63</v>
      </c>
      <c r="B10">
        <v>0.0001</v>
      </c>
      <c r="C10">
        <v>0.0003</v>
      </c>
      <c r="D10">
        <v>0.0003</v>
      </c>
      <c r="E10">
        <v>0.0004</v>
      </c>
      <c r="F10">
        <v>0.0004</v>
      </c>
      <c r="G10">
        <v>0.0034</v>
      </c>
      <c r="H10">
        <v>0.00351</v>
      </c>
      <c r="I10">
        <v>0.004314</v>
      </c>
      <c r="J10">
        <v>0.008714</v>
      </c>
      <c r="K10">
        <v>0.008714</v>
      </c>
      <c r="L10">
        <v>0.012864001</v>
      </c>
      <c r="M10">
        <v>0.012864001</v>
      </c>
      <c r="N10">
        <v>0.012864001</v>
      </c>
      <c r="O10">
        <f>VLOOKUP(A10,[2]Solar!$A$1:$Z$225,25,FALSE)/1000</f>
        <v>0.015584</v>
      </c>
      <c r="P10" s="1" t="s">
        <v>63</v>
      </c>
      <c r="Q10">
        <f>C10-B10</f>
        <v>0.0002</v>
      </c>
      <c r="R10">
        <f>D10-C10</f>
        <v>0</v>
      </c>
      <c r="S10">
        <f>E10-D10</f>
        <v>0.0001</v>
      </c>
      <c r="T10">
        <f>F10-E10</f>
        <v>0</v>
      </c>
      <c r="U10">
        <f>G10-F10</f>
        <v>0.003</v>
      </c>
      <c r="V10">
        <f>H10-G10</f>
        <v>0.00011</v>
      </c>
      <c r="W10">
        <f>I10-H10</f>
        <v>0.000804</v>
      </c>
      <c r="X10">
        <f>J10-I10</f>
        <v>0.0044</v>
      </c>
      <c r="Y10">
        <f>K10-J10</f>
        <v>0</v>
      </c>
      <c r="Z10">
        <f>L10-K10</f>
        <v>0.004150001</v>
      </c>
      <c r="AA10">
        <f>M10-L10</f>
        <v>0</v>
      </c>
      <c r="AB10">
        <f>N10-M10</f>
        <v>0</v>
      </c>
      <c r="AC10">
        <f t="shared" si="1"/>
        <v>0.002719999</v>
      </c>
      <c r="AD10">
        <f>COUNTIF(CostRed_solar!A$2:A$12,P10)</f>
        <v>0</v>
      </c>
      <c r="AE10">
        <f>IF(VLOOKUP(A10,Categories!C$1:D$196,2,FALSE)="developed",1,0)</f>
        <v>0</v>
      </c>
    </row>
    <row r="11" spans="1:31">
      <c r="A11" s="1" t="s">
        <v>59</v>
      </c>
      <c r="B11">
        <v>2.6e-5</v>
      </c>
      <c r="C11">
        <v>0.001252</v>
      </c>
      <c r="D11">
        <v>0.006252</v>
      </c>
      <c r="E11">
        <v>0.008257001</v>
      </c>
      <c r="F11">
        <v>0.008252</v>
      </c>
      <c r="G11">
        <v>0.008618001</v>
      </c>
      <c r="H11">
        <v>0.008806</v>
      </c>
      <c r="I11">
        <v>0.008806</v>
      </c>
      <c r="J11">
        <v>0.191236</v>
      </c>
      <c r="K11">
        <v>0.44211102</v>
      </c>
      <c r="L11">
        <v>0.76413506</v>
      </c>
      <c r="M11">
        <v>1.0713661</v>
      </c>
      <c r="N11">
        <v>1.104022</v>
      </c>
      <c r="O11">
        <f>VLOOKUP(A11,[2]Solar!$A$1:$Z$225,25,FALSE)/1000</f>
        <v>1.405303</v>
      </c>
      <c r="P11" s="1" t="s">
        <v>59</v>
      </c>
      <c r="Q11">
        <f>C11-B11</f>
        <v>0.001226</v>
      </c>
      <c r="R11">
        <f>D11-C11</f>
        <v>0.005</v>
      </c>
      <c r="S11">
        <f>E11-D11</f>
        <v>0.002005001</v>
      </c>
      <c r="T11">
        <f>F11-E11</f>
        <v>-5.00099999999927e-6</v>
      </c>
      <c r="U11">
        <f>G11-F11</f>
        <v>0.000366000999999999</v>
      </c>
      <c r="V11">
        <f>H11-G11</f>
        <v>0.000187998999999999</v>
      </c>
      <c r="W11">
        <f>I11-H11</f>
        <v>0</v>
      </c>
      <c r="X11">
        <f>J11-I11</f>
        <v>0.18243</v>
      </c>
      <c r="Y11">
        <f>K11-J11</f>
        <v>0.25087502</v>
      </c>
      <c r="Z11">
        <f>L11-K11</f>
        <v>0.32202404</v>
      </c>
      <c r="AA11">
        <f>M11-L11</f>
        <v>0.30723104</v>
      </c>
      <c r="AB11">
        <f>N11-M11</f>
        <v>0.0326559</v>
      </c>
      <c r="AC11">
        <f t="shared" si="1"/>
        <v>0.301281</v>
      </c>
      <c r="AD11">
        <f>COUNTIF(CostRed_solar!A$2:A$12,P11)</f>
        <v>0</v>
      </c>
      <c r="AE11">
        <f>IF(VLOOKUP(A11,Categories!C$1:D$196,2,FALSE)="developed",1,0)</f>
        <v>0</v>
      </c>
    </row>
    <row r="12" spans="1:31">
      <c r="A12" s="1" t="s">
        <v>61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0.001</v>
      </c>
      <c r="I12">
        <v>0.0024</v>
      </c>
      <c r="J12">
        <v>0.01732</v>
      </c>
      <c r="K12">
        <v>0.05</v>
      </c>
      <c r="L12">
        <v>0.10647</v>
      </c>
      <c r="M12">
        <v>0.21683002</v>
      </c>
      <c r="N12">
        <v>0.305925</v>
      </c>
      <c r="O12">
        <f>VLOOKUP(A12,[2]Solar!$A$1:$Z$225,25,FALSE)/1000</f>
        <v>0.4017</v>
      </c>
      <c r="P12" s="1" t="s">
        <v>61</v>
      </c>
      <c r="Q12">
        <f>C12-B12</f>
        <v>0</v>
      </c>
      <c r="R12">
        <f>D12-C12</f>
        <v>0</v>
      </c>
      <c r="S12">
        <f>E12-D12</f>
        <v>0</v>
      </c>
      <c r="T12">
        <f>F12-E12</f>
        <v>0</v>
      </c>
      <c r="U12">
        <f>G12-F12</f>
        <v>0</v>
      </c>
      <c r="V12">
        <f>H12-G12</f>
        <v>0.001</v>
      </c>
      <c r="W12">
        <f>I12-H12</f>
        <v>0.0014</v>
      </c>
      <c r="X12">
        <f>J12-I12</f>
        <v>0.01492</v>
      </c>
      <c r="Y12">
        <f>K12-J12</f>
        <v>0.03268</v>
      </c>
      <c r="Z12">
        <f>L12-K12</f>
        <v>0.05647</v>
      </c>
      <c r="AA12">
        <f>M12-L12</f>
        <v>0.11036002</v>
      </c>
      <c r="AB12">
        <f>N12-M12</f>
        <v>0.08909498</v>
      </c>
      <c r="AC12">
        <f t="shared" si="1"/>
        <v>0.095775</v>
      </c>
      <c r="AD12">
        <f>COUNTIF(CostRed_solar!A$2:A$12,P12)</f>
        <v>0</v>
      </c>
      <c r="AE12">
        <f>IF(VLOOKUP(A12,Categories!C$1:D$196,2,FALSE)="developed",1,0)</f>
        <v>0</v>
      </c>
    </row>
    <row r="13" spans="1:31">
      <c r="A13" s="1" t="s">
        <v>442</v>
      </c>
      <c r="B13">
        <v>0.0001</v>
      </c>
      <c r="C13">
        <v>0.0003</v>
      </c>
      <c r="D13">
        <v>0.001</v>
      </c>
      <c r="E13">
        <v>0.0016</v>
      </c>
      <c r="F13">
        <v>0.004900001</v>
      </c>
      <c r="G13">
        <v>0.0061</v>
      </c>
      <c r="H13">
        <v>0.0061</v>
      </c>
      <c r="I13">
        <v>0.0061</v>
      </c>
      <c r="J13">
        <v>0.013600001</v>
      </c>
      <c r="K13">
        <v>0.013600001</v>
      </c>
      <c r="L13">
        <v>0.013600001</v>
      </c>
      <c r="M13">
        <v>0.013600001</v>
      </c>
      <c r="N13">
        <v>0.013600001</v>
      </c>
      <c r="O13">
        <f>VLOOKUP(A13,[2]Solar!$A$1:$Z$225,25,FALSE)/1000</f>
        <v>0.014804</v>
      </c>
      <c r="P13" s="1" t="s">
        <v>442</v>
      </c>
      <c r="Q13">
        <f>C13-B13</f>
        <v>0.0002</v>
      </c>
      <c r="R13">
        <f>D13-C13</f>
        <v>0.0007</v>
      </c>
      <c r="S13">
        <f>E13-D13</f>
        <v>0.0006</v>
      </c>
      <c r="T13">
        <f>F13-E13</f>
        <v>0.003300001</v>
      </c>
      <c r="U13">
        <f>G13-F13</f>
        <v>0.001199999</v>
      </c>
      <c r="V13">
        <f>H13-G13</f>
        <v>0</v>
      </c>
      <c r="W13">
        <f>I13-H13</f>
        <v>0</v>
      </c>
      <c r="X13">
        <f>J13-I13</f>
        <v>0.007500001</v>
      </c>
      <c r="Y13">
        <f>K13-J13</f>
        <v>0</v>
      </c>
      <c r="Z13">
        <f>L13-K13</f>
        <v>0</v>
      </c>
      <c r="AA13">
        <f>M13-L13</f>
        <v>0</v>
      </c>
      <c r="AB13">
        <f>N13-M13</f>
        <v>0</v>
      </c>
      <c r="AC13">
        <f t="shared" si="1"/>
        <v>0.001203999</v>
      </c>
      <c r="AD13">
        <f>COUNTIF(CostRed_solar!A$2:A$12,P13)</f>
        <v>0</v>
      </c>
      <c r="AE13">
        <v>0</v>
      </c>
    </row>
    <row r="14" spans="1:31">
      <c r="A14" s="1" t="s">
        <v>65</v>
      </c>
      <c r="B14">
        <v>1.0910001</v>
      </c>
      <c r="C14">
        <v>2.473</v>
      </c>
      <c r="D14">
        <v>3.7990003</v>
      </c>
      <c r="E14">
        <v>4.5680003</v>
      </c>
      <c r="F14">
        <v>5.287</v>
      </c>
      <c r="G14">
        <v>5.946</v>
      </c>
      <c r="H14">
        <v>6.689</v>
      </c>
      <c r="I14">
        <v>7.3540006</v>
      </c>
      <c r="J14">
        <v>8.626</v>
      </c>
      <c r="K14">
        <v>12.97</v>
      </c>
      <c r="L14">
        <v>17.986</v>
      </c>
      <c r="M14">
        <v>22.87</v>
      </c>
      <c r="N14">
        <v>26.792002</v>
      </c>
      <c r="O14">
        <f>VLOOKUP(A14,[2]Solar!$A$1:$Z$225,25,FALSE)/1000</f>
        <v>33.279</v>
      </c>
      <c r="P14" s="1" t="s">
        <v>65</v>
      </c>
      <c r="Q14">
        <f t="shared" ref="Q14:Q31" si="2">C14-B14</f>
        <v>1.3819999</v>
      </c>
      <c r="R14">
        <f t="shared" ref="R14:R31" si="3">D14-C14</f>
        <v>1.3260003</v>
      </c>
      <c r="S14">
        <f t="shared" ref="S14:S31" si="4">E14-D14</f>
        <v>0.769</v>
      </c>
      <c r="T14">
        <f t="shared" ref="T14:T31" si="5">F14-E14</f>
        <v>0.7189997</v>
      </c>
      <c r="U14">
        <f t="shared" ref="U14:U31" si="6">G14-F14</f>
        <v>0.659</v>
      </c>
      <c r="V14">
        <f t="shared" ref="V14:V31" si="7">H14-G14</f>
        <v>0.743</v>
      </c>
      <c r="W14">
        <f t="shared" ref="W14:W31" si="8">I14-H14</f>
        <v>0.6650006</v>
      </c>
      <c r="X14">
        <f t="shared" ref="X14:X31" si="9">J14-I14</f>
        <v>1.2719994</v>
      </c>
      <c r="Y14">
        <f t="shared" ref="Y14:Y31" si="10">K14-J14</f>
        <v>4.344</v>
      </c>
      <c r="Z14">
        <f t="shared" ref="Z14:Z31" si="11">L14-K14</f>
        <v>5.016</v>
      </c>
      <c r="AA14">
        <f t="shared" ref="AA14:AA31" si="12">M14-L14</f>
        <v>4.884</v>
      </c>
      <c r="AB14">
        <f t="shared" ref="AB14:AB31" si="13">N14-M14</f>
        <v>3.922002</v>
      </c>
      <c r="AC14">
        <f t="shared" si="1"/>
        <v>6.486998</v>
      </c>
      <c r="AD14">
        <f>COUNTIF(CostRed_solar!A$2:A$12,P14)</f>
        <v>1</v>
      </c>
      <c r="AE14">
        <f>IF(VLOOKUP(A14,Categories!C$1:D$196,2,FALSE)="developed",1,0)</f>
        <v>1</v>
      </c>
    </row>
    <row r="15" spans="1:31">
      <c r="A15" s="1" t="s">
        <v>67</v>
      </c>
      <c r="B15">
        <v>0.08881301</v>
      </c>
      <c r="C15">
        <v>0.17407002</v>
      </c>
      <c r="D15">
        <v>0.33748302</v>
      </c>
      <c r="E15">
        <v>0.625974</v>
      </c>
      <c r="F15">
        <v>0.785246</v>
      </c>
      <c r="G15">
        <v>0.9370981</v>
      </c>
      <c r="H15">
        <v>1.096016</v>
      </c>
      <c r="I15">
        <v>1.268971</v>
      </c>
      <c r="J15">
        <v>1.455132</v>
      </c>
      <c r="K15">
        <v>1.7020931</v>
      </c>
      <c r="L15">
        <v>2.042934</v>
      </c>
      <c r="M15">
        <v>2.782602</v>
      </c>
      <c r="N15">
        <v>3.5476022</v>
      </c>
      <c r="O15">
        <f>VLOOKUP(A15,[2]Solar!$A$1:$Z$225,25,FALSE)/1000</f>
        <v>6.330993</v>
      </c>
      <c r="P15" s="1" t="s">
        <v>67</v>
      </c>
      <c r="Q15">
        <f t="shared" si="2"/>
        <v>0.08525701</v>
      </c>
      <c r="R15">
        <f t="shared" si="3"/>
        <v>0.163413</v>
      </c>
      <c r="S15">
        <f t="shared" si="4"/>
        <v>0.28849098</v>
      </c>
      <c r="T15">
        <f t="shared" si="5"/>
        <v>0.159272</v>
      </c>
      <c r="U15">
        <f t="shared" si="6"/>
        <v>0.1518521</v>
      </c>
      <c r="V15">
        <f t="shared" si="7"/>
        <v>0.1589179</v>
      </c>
      <c r="W15">
        <f t="shared" si="8"/>
        <v>0.172955</v>
      </c>
      <c r="X15">
        <f t="shared" si="9"/>
        <v>0.186161</v>
      </c>
      <c r="Y15">
        <f t="shared" si="10"/>
        <v>0.2469611</v>
      </c>
      <c r="Z15">
        <f t="shared" si="11"/>
        <v>0.3408409</v>
      </c>
      <c r="AA15">
        <f t="shared" si="12"/>
        <v>0.739668</v>
      </c>
      <c r="AB15">
        <f t="shared" si="13"/>
        <v>0.7650002</v>
      </c>
      <c r="AC15">
        <f t="shared" si="1"/>
        <v>2.7833908</v>
      </c>
      <c r="AD15">
        <f>COUNTIF(CostRed_solar!A$2:A$12,P15)</f>
        <v>0</v>
      </c>
      <c r="AE15">
        <f>IF(VLOOKUP(A15,Categories!C$1:D$196,2,FALSE)="developed",1,0)</f>
        <v>1</v>
      </c>
    </row>
    <row r="16" spans="1:31">
      <c r="A16" s="1" t="s">
        <v>69</v>
      </c>
      <c r="B16">
        <v>0.0003</v>
      </c>
      <c r="C16">
        <v>0.001</v>
      </c>
      <c r="D16">
        <v>0.001</v>
      </c>
      <c r="E16">
        <v>0.001</v>
      </c>
      <c r="F16">
        <v>0.0024</v>
      </c>
      <c r="G16">
        <v>0.0048</v>
      </c>
      <c r="H16">
        <v>0.0249</v>
      </c>
      <c r="I16">
        <v>0.0284</v>
      </c>
      <c r="J16">
        <v>0.034900002</v>
      </c>
      <c r="K16">
        <v>0.0331</v>
      </c>
      <c r="L16">
        <v>0.0351</v>
      </c>
      <c r="M16">
        <v>0.047900002</v>
      </c>
      <c r="N16">
        <v>0.050900005</v>
      </c>
      <c r="O16">
        <f>VLOOKUP(A16,[2]Solar!$A$1:$Z$225,25,FALSE)/1000</f>
        <v>0.2818</v>
      </c>
      <c r="P16" s="1" t="s">
        <v>69</v>
      </c>
      <c r="Q16">
        <f t="shared" si="2"/>
        <v>0.0007</v>
      </c>
      <c r="R16">
        <f t="shared" si="3"/>
        <v>0</v>
      </c>
      <c r="S16">
        <f t="shared" si="4"/>
        <v>0</v>
      </c>
      <c r="T16">
        <f t="shared" si="5"/>
        <v>0.0014</v>
      </c>
      <c r="U16">
        <f t="shared" si="6"/>
        <v>0.0024</v>
      </c>
      <c r="V16">
        <f t="shared" si="7"/>
        <v>0.0201</v>
      </c>
      <c r="W16">
        <f t="shared" si="8"/>
        <v>0.0035</v>
      </c>
      <c r="X16">
        <f t="shared" si="9"/>
        <v>0.006500002</v>
      </c>
      <c r="Y16">
        <f t="shared" si="10"/>
        <v>-0.001800002</v>
      </c>
      <c r="Z16">
        <f t="shared" si="11"/>
        <v>0.002</v>
      </c>
      <c r="AA16">
        <f t="shared" si="12"/>
        <v>0.012800002</v>
      </c>
      <c r="AB16">
        <f t="shared" si="13"/>
        <v>0.003000003</v>
      </c>
      <c r="AC16">
        <f t="shared" si="1"/>
        <v>0.230899995</v>
      </c>
      <c r="AD16">
        <f>COUNTIF(CostRed_solar!A$2:A$12,P16)</f>
        <v>0</v>
      </c>
      <c r="AE16">
        <f>IF(VLOOKUP(A16,Categories!C$1:D$196,2,FALSE)="developed",1,0)</f>
        <v>0</v>
      </c>
    </row>
    <row r="17" spans="1:31">
      <c r="A17" s="1" t="s">
        <v>85</v>
      </c>
      <c r="B17">
        <v>0.0003</v>
      </c>
      <c r="C17">
        <v>0.000411</v>
      </c>
      <c r="D17">
        <v>0.00062</v>
      </c>
      <c r="E17">
        <v>0.000625</v>
      </c>
      <c r="F17">
        <v>0.001276</v>
      </c>
      <c r="G17">
        <v>0.001297</v>
      </c>
      <c r="H17">
        <v>0.00145</v>
      </c>
      <c r="I17">
        <v>0.001396</v>
      </c>
      <c r="J17">
        <v>0.001365</v>
      </c>
      <c r="K17">
        <v>0.002233</v>
      </c>
      <c r="L17">
        <v>0.002233</v>
      </c>
      <c r="M17">
        <v>0.002233</v>
      </c>
      <c r="N17">
        <v>0.002533</v>
      </c>
      <c r="O17">
        <f>VLOOKUP(A17,[2]Solar!$A$1:$Z$225,25,FALSE)/1000</f>
        <v>0.015335</v>
      </c>
      <c r="P17" s="1" t="s">
        <v>85</v>
      </c>
      <c r="Q17">
        <f t="shared" si="2"/>
        <v>0.000111</v>
      </c>
      <c r="R17">
        <f t="shared" si="3"/>
        <v>0.000209</v>
      </c>
      <c r="S17">
        <f t="shared" si="4"/>
        <v>5.00000000000001e-6</v>
      </c>
      <c r="T17">
        <f t="shared" si="5"/>
        <v>0.000651</v>
      </c>
      <c r="U17">
        <f t="shared" si="6"/>
        <v>2.1e-5</v>
      </c>
      <c r="V17">
        <f t="shared" si="7"/>
        <v>0.000153</v>
      </c>
      <c r="W17">
        <f t="shared" si="8"/>
        <v>-5.39999999999998e-5</v>
      </c>
      <c r="X17">
        <f t="shared" si="9"/>
        <v>-3.10000000000002e-5</v>
      </c>
      <c r="Y17">
        <f t="shared" si="10"/>
        <v>0.000868</v>
      </c>
      <c r="Z17">
        <f t="shared" si="11"/>
        <v>0</v>
      </c>
      <c r="AA17">
        <f t="shared" si="12"/>
        <v>0</v>
      </c>
      <c r="AB17">
        <f t="shared" si="13"/>
        <v>0.0003</v>
      </c>
      <c r="AC17">
        <f t="shared" si="1"/>
        <v>0.012802</v>
      </c>
      <c r="AD17">
        <f>COUNTIF(CostRed_solar!A$2:A$12,P17)</f>
        <v>0</v>
      </c>
      <c r="AE17">
        <f>IF(VLOOKUP(A17,Categories!C$1:D$196,2,FALSE)="developed",1,0)</f>
        <v>0</v>
      </c>
    </row>
    <row r="18" spans="1:31">
      <c r="A18" s="1" t="s">
        <v>83</v>
      </c>
      <c r="B18">
        <v>4e-6</v>
      </c>
      <c r="C18">
        <v>9e-6</v>
      </c>
      <c r="D18">
        <v>0.000509</v>
      </c>
      <c r="E18">
        <v>0.000509</v>
      </c>
      <c r="F18">
        <v>0.005009</v>
      </c>
      <c r="G18">
        <v>0.005009</v>
      </c>
      <c r="H18">
        <v>0.006009</v>
      </c>
      <c r="I18">
        <v>0.006009</v>
      </c>
      <c r="J18">
        <v>0.006349</v>
      </c>
      <c r="K18">
        <v>0.009349001</v>
      </c>
      <c r="L18">
        <v>0.009756</v>
      </c>
      <c r="M18">
        <v>0.011322</v>
      </c>
      <c r="N18">
        <v>0.011672</v>
      </c>
      <c r="O18">
        <f>VLOOKUP(A18,[2]Solar!$A$1:$Z$225,25,FALSE)/1000</f>
        <v>0.056623</v>
      </c>
      <c r="P18" s="1" t="s">
        <v>83</v>
      </c>
      <c r="Q18">
        <f t="shared" si="2"/>
        <v>5e-6</v>
      </c>
      <c r="R18">
        <f t="shared" si="3"/>
        <v>0.0005</v>
      </c>
      <c r="S18">
        <f t="shared" si="4"/>
        <v>0</v>
      </c>
      <c r="T18">
        <f t="shared" si="5"/>
        <v>0.0045</v>
      </c>
      <c r="U18">
        <f t="shared" si="6"/>
        <v>0</v>
      </c>
      <c r="V18">
        <f t="shared" si="7"/>
        <v>0.000999999999999999</v>
      </c>
      <c r="W18">
        <f t="shared" si="8"/>
        <v>0</v>
      </c>
      <c r="X18">
        <f t="shared" si="9"/>
        <v>0.00034</v>
      </c>
      <c r="Y18">
        <f t="shared" si="10"/>
        <v>0.003000001</v>
      </c>
      <c r="Z18">
        <f t="shared" si="11"/>
        <v>0.000406999000000002</v>
      </c>
      <c r="AA18">
        <f t="shared" si="12"/>
        <v>0.001566</v>
      </c>
      <c r="AB18">
        <f t="shared" si="13"/>
        <v>0.00035</v>
      </c>
      <c r="AC18">
        <f t="shared" si="1"/>
        <v>0.044951</v>
      </c>
      <c r="AD18">
        <f>COUNTIF(CostRed_solar!A$2:A$12,P18)</f>
        <v>0</v>
      </c>
      <c r="AE18">
        <f>IF(VLOOKUP(A18,Categories!C$1:D$196,2,FALSE)="developed",1,0)</f>
        <v>0</v>
      </c>
    </row>
    <row r="19" spans="1:31">
      <c r="A19" s="1" t="s">
        <v>79</v>
      </c>
      <c r="B19">
        <v>0.032334</v>
      </c>
      <c r="C19">
        <v>0.042712003</v>
      </c>
      <c r="D19">
        <v>0.066186</v>
      </c>
      <c r="E19">
        <v>0.09413</v>
      </c>
      <c r="F19">
        <v>0.12006501</v>
      </c>
      <c r="G19">
        <v>0.146956</v>
      </c>
      <c r="H19">
        <v>0.16377</v>
      </c>
      <c r="I19">
        <v>0.19573101</v>
      </c>
      <c r="J19">
        <v>0.21757002</v>
      </c>
      <c r="K19">
        <v>0.26871502</v>
      </c>
      <c r="L19">
        <v>0.31701502</v>
      </c>
      <c r="M19">
        <v>0.480123</v>
      </c>
      <c r="N19">
        <v>0.53723603</v>
      </c>
      <c r="O19">
        <f>VLOOKUP(A19,[2]Solar!$A$1:$Z$225,25,FALSE)/1000</f>
        <v>0.745906</v>
      </c>
      <c r="P19" s="1" t="s">
        <v>79</v>
      </c>
      <c r="Q19">
        <f t="shared" si="2"/>
        <v>0.010378003</v>
      </c>
      <c r="R19">
        <f t="shared" si="3"/>
        <v>0.023473997</v>
      </c>
      <c r="S19">
        <f t="shared" si="4"/>
        <v>0.027944</v>
      </c>
      <c r="T19">
        <f t="shared" si="5"/>
        <v>0.02593501</v>
      </c>
      <c r="U19">
        <f t="shared" si="6"/>
        <v>0.02689099</v>
      </c>
      <c r="V19">
        <f t="shared" si="7"/>
        <v>0.016814</v>
      </c>
      <c r="W19">
        <f t="shared" si="8"/>
        <v>0.03196101</v>
      </c>
      <c r="X19">
        <f t="shared" si="9"/>
        <v>0.02183901</v>
      </c>
      <c r="Y19">
        <f t="shared" si="10"/>
        <v>0.051145</v>
      </c>
      <c r="Z19">
        <f t="shared" si="11"/>
        <v>0.0483</v>
      </c>
      <c r="AA19">
        <f t="shared" si="12"/>
        <v>0.16310798</v>
      </c>
      <c r="AB19">
        <f t="shared" si="13"/>
        <v>0.05711303</v>
      </c>
      <c r="AC19">
        <f t="shared" si="1"/>
        <v>0.20866997</v>
      </c>
      <c r="AD19">
        <f>COUNTIF(CostRed_solar!A$2:A$12,P19)</f>
        <v>0</v>
      </c>
      <c r="AE19">
        <f>IF(VLOOKUP(A19,Categories!C$1:D$196,2,FALSE)="developed",1,0)</f>
        <v>0</v>
      </c>
    </row>
    <row r="20" spans="1:31">
      <c r="A20" s="1" t="s">
        <v>97</v>
      </c>
      <c r="B20">
        <v>0.001</v>
      </c>
      <c r="C20">
        <v>0.00125</v>
      </c>
      <c r="D20">
        <v>0.0015</v>
      </c>
      <c r="E20">
        <v>0.000426</v>
      </c>
      <c r="F20">
        <v>0.001294</v>
      </c>
      <c r="G20">
        <v>0.003094</v>
      </c>
      <c r="H20">
        <v>0.014937001</v>
      </c>
      <c r="I20">
        <v>0.016397</v>
      </c>
      <c r="J20">
        <v>0.017246</v>
      </c>
      <c r="K20">
        <v>0.033210002</v>
      </c>
      <c r="L20">
        <v>0.049154002</v>
      </c>
      <c r="M20">
        <v>0.063926004</v>
      </c>
      <c r="N20">
        <v>0.06888401</v>
      </c>
      <c r="O20">
        <f>VLOOKUP(A20,[2]Solar!$A$1:$Z$225,25,FALSE)/1000</f>
        <v>0.069342</v>
      </c>
      <c r="P20" s="1" t="s">
        <v>97</v>
      </c>
      <c r="Q20">
        <f t="shared" si="2"/>
        <v>0.00025</v>
      </c>
      <c r="R20">
        <f t="shared" si="3"/>
        <v>0.00025</v>
      </c>
      <c r="S20">
        <f t="shared" si="4"/>
        <v>-0.001074</v>
      </c>
      <c r="T20">
        <f t="shared" si="5"/>
        <v>0.000868</v>
      </c>
      <c r="U20">
        <f t="shared" si="6"/>
        <v>0.0018</v>
      </c>
      <c r="V20">
        <f t="shared" si="7"/>
        <v>0.011843001</v>
      </c>
      <c r="W20">
        <f t="shared" si="8"/>
        <v>0.001459999</v>
      </c>
      <c r="X20">
        <f t="shared" si="9"/>
        <v>0.000849000000000003</v>
      </c>
      <c r="Y20">
        <f t="shared" si="10"/>
        <v>0.015964002</v>
      </c>
      <c r="Z20">
        <f t="shared" si="11"/>
        <v>0.015944</v>
      </c>
      <c r="AA20">
        <f t="shared" si="12"/>
        <v>0.014772002</v>
      </c>
      <c r="AB20">
        <f t="shared" si="13"/>
        <v>0.004958006</v>
      </c>
      <c r="AC20">
        <f t="shared" si="1"/>
        <v>0.000457990000000005</v>
      </c>
      <c r="AD20">
        <f>COUNTIF(CostRed_solar!A$2:A$12,P20)</f>
        <v>0</v>
      </c>
      <c r="AE20">
        <f>IF(VLOOKUP(A20,Categories!C$1:D$196,2,FALSE)="developed",1,0)</f>
        <v>0</v>
      </c>
    </row>
    <row r="21" spans="1:31">
      <c r="A21" s="1" t="s">
        <v>89</v>
      </c>
      <c r="E21">
        <v>0</v>
      </c>
      <c r="F21">
        <v>0.004</v>
      </c>
      <c r="G21">
        <v>0.006</v>
      </c>
      <c r="H21">
        <v>0.047000002</v>
      </c>
      <c r="I21">
        <v>0.080000006</v>
      </c>
      <c r="J21">
        <v>0.15400001</v>
      </c>
      <c r="K21">
        <v>0.15400001</v>
      </c>
      <c r="L21">
        <v>0.16000001</v>
      </c>
      <c r="M21">
        <v>0.16000001</v>
      </c>
      <c r="N21">
        <v>0.26900002</v>
      </c>
      <c r="O21">
        <f>VLOOKUP(A21,[2]Solar!$A$1:$Z$225,25,FALSE)/1000</f>
        <v>0.2727</v>
      </c>
      <c r="P21" s="1" t="s">
        <v>89</v>
      </c>
      <c r="Q21">
        <f t="shared" si="2"/>
        <v>0</v>
      </c>
      <c r="R21">
        <f t="shared" si="3"/>
        <v>0</v>
      </c>
      <c r="S21">
        <f t="shared" si="4"/>
        <v>0</v>
      </c>
      <c r="T21">
        <f t="shared" si="5"/>
        <v>0.004</v>
      </c>
      <c r="U21">
        <f t="shared" si="6"/>
        <v>0.002</v>
      </c>
      <c r="V21">
        <f t="shared" si="7"/>
        <v>0.041000002</v>
      </c>
      <c r="W21">
        <f t="shared" si="8"/>
        <v>0.033000004</v>
      </c>
      <c r="X21">
        <f t="shared" si="9"/>
        <v>0.074000004</v>
      </c>
      <c r="Y21">
        <f t="shared" si="10"/>
        <v>0</v>
      </c>
      <c r="Z21">
        <f t="shared" si="11"/>
        <v>0.00600000000000001</v>
      </c>
      <c r="AA21">
        <f t="shared" si="12"/>
        <v>0</v>
      </c>
      <c r="AB21">
        <f t="shared" si="13"/>
        <v>0.10900001</v>
      </c>
      <c r="AC21">
        <f t="shared" si="1"/>
        <v>0.00369997999999999</v>
      </c>
      <c r="AD21">
        <f>COUNTIF(CostRed_solar!A$2:A$12,P21)</f>
        <v>0</v>
      </c>
      <c r="AE21">
        <f>IF(VLOOKUP(A21,Categories!C$1:D$196,2,FALSE)="developed",1,0)</f>
        <v>1</v>
      </c>
    </row>
    <row r="22" spans="1:31">
      <c r="A22" s="1" t="s">
        <v>73</v>
      </c>
      <c r="B22">
        <v>1.0066</v>
      </c>
      <c r="C22">
        <v>1.9786</v>
      </c>
      <c r="D22">
        <v>2.6466002</v>
      </c>
      <c r="E22">
        <v>2.9016001</v>
      </c>
      <c r="F22">
        <v>3.015</v>
      </c>
      <c r="G22">
        <v>3.1316001</v>
      </c>
      <c r="H22">
        <v>3.3288002</v>
      </c>
      <c r="I22">
        <v>3.6206002</v>
      </c>
      <c r="J22">
        <v>4</v>
      </c>
      <c r="K22">
        <v>4.6366005</v>
      </c>
      <c r="L22">
        <v>5.5728</v>
      </c>
      <c r="M22">
        <v>6.0124</v>
      </c>
      <c r="N22">
        <v>6.8984003</v>
      </c>
      <c r="O22">
        <f>VLOOKUP(A22,[2]Solar!$A$1:$Z$225,25,FALSE)/1000</f>
        <v>8.3519</v>
      </c>
      <c r="P22" s="1" t="s">
        <v>73</v>
      </c>
      <c r="Q22">
        <f t="shared" si="2"/>
        <v>0.972</v>
      </c>
      <c r="R22">
        <f t="shared" si="3"/>
        <v>0.6680002</v>
      </c>
      <c r="S22">
        <f t="shared" si="4"/>
        <v>0.2549999</v>
      </c>
      <c r="T22">
        <f t="shared" si="5"/>
        <v>0.1133999</v>
      </c>
      <c r="U22">
        <f t="shared" si="6"/>
        <v>0.1166001</v>
      </c>
      <c r="V22">
        <f t="shared" si="7"/>
        <v>0.1972001</v>
      </c>
      <c r="W22">
        <f t="shared" si="8"/>
        <v>0.2918</v>
      </c>
      <c r="X22">
        <f t="shared" si="9"/>
        <v>0.3793998</v>
      </c>
      <c r="Y22">
        <f t="shared" si="10"/>
        <v>0.6366005</v>
      </c>
      <c r="Z22">
        <f t="shared" si="11"/>
        <v>0.9361995</v>
      </c>
      <c r="AA22">
        <f t="shared" si="12"/>
        <v>0.4396</v>
      </c>
      <c r="AB22">
        <f t="shared" si="13"/>
        <v>0.886000299999999</v>
      </c>
      <c r="AC22">
        <f t="shared" si="1"/>
        <v>1.4534997</v>
      </c>
      <c r="AD22">
        <f>COUNTIF(CostRed_solar!A$2:A$12,P22)</f>
        <v>0</v>
      </c>
      <c r="AE22">
        <f>IF(VLOOKUP(A22,Categories!C$1:D$196,2,FALSE)="developed",1,0)</f>
        <v>1</v>
      </c>
    </row>
    <row r="23" spans="1:31">
      <c r="A23" s="1" t="s">
        <v>91</v>
      </c>
      <c r="B23">
        <v>1e-6</v>
      </c>
      <c r="C23">
        <v>1e-6</v>
      </c>
      <c r="D23">
        <v>8e-6</v>
      </c>
      <c r="E23">
        <v>9e-6</v>
      </c>
      <c r="F23">
        <v>0.000495</v>
      </c>
      <c r="G23">
        <v>0.000499</v>
      </c>
      <c r="H23">
        <v>0.000499</v>
      </c>
      <c r="I23">
        <v>0.000506</v>
      </c>
      <c r="J23">
        <v>0.000789</v>
      </c>
      <c r="K23">
        <v>0.006550001</v>
      </c>
      <c r="L23">
        <v>0.006550001</v>
      </c>
      <c r="M23">
        <v>0.006550001</v>
      </c>
      <c r="N23">
        <v>0.006550001</v>
      </c>
      <c r="O23">
        <f>VLOOKUP(A23,[2]Solar!$A$1:$Z$225,25,FALSE)/1000</f>
        <v>0.006959</v>
      </c>
      <c r="P23" s="1" t="s">
        <v>91</v>
      </c>
      <c r="Q23">
        <f t="shared" si="2"/>
        <v>0</v>
      </c>
      <c r="R23">
        <f t="shared" si="3"/>
        <v>7e-6</v>
      </c>
      <c r="S23">
        <f t="shared" si="4"/>
        <v>1e-6</v>
      </c>
      <c r="T23">
        <f t="shared" si="5"/>
        <v>0.000486</v>
      </c>
      <c r="U23">
        <f t="shared" si="6"/>
        <v>3.99999999999999e-6</v>
      </c>
      <c r="V23">
        <f t="shared" si="7"/>
        <v>0</v>
      </c>
      <c r="W23">
        <f t="shared" si="8"/>
        <v>7.00000000000006e-6</v>
      </c>
      <c r="X23">
        <f t="shared" si="9"/>
        <v>0.000283</v>
      </c>
      <c r="Y23">
        <f t="shared" si="10"/>
        <v>0.005761001</v>
      </c>
      <c r="Z23">
        <f t="shared" si="11"/>
        <v>0</v>
      </c>
      <c r="AA23">
        <f t="shared" si="12"/>
        <v>0</v>
      </c>
      <c r="AB23">
        <f t="shared" si="13"/>
        <v>0</v>
      </c>
      <c r="AC23">
        <f t="shared" si="1"/>
        <v>0.000408999</v>
      </c>
      <c r="AD23">
        <f>COUNTIF(CostRed_solar!A$2:A$12,P23)</f>
        <v>0</v>
      </c>
      <c r="AE23">
        <f>IF(VLOOKUP(A23,Categories!C$1:D$196,2,FALSE)="developed",1,0)</f>
        <v>0</v>
      </c>
    </row>
    <row r="24" spans="1:31">
      <c r="A24" s="1" t="s">
        <v>75</v>
      </c>
      <c r="B24">
        <v>0</v>
      </c>
      <c r="C24">
        <v>0</v>
      </c>
      <c r="D24">
        <v>0</v>
      </c>
      <c r="E24">
        <v>0</v>
      </c>
      <c r="F24">
        <v>0.0002</v>
      </c>
      <c r="G24">
        <v>0.0012</v>
      </c>
      <c r="H24">
        <v>0.0029</v>
      </c>
      <c r="I24">
        <v>0.0029</v>
      </c>
      <c r="J24">
        <v>0.0029</v>
      </c>
      <c r="K24">
        <v>0.0029</v>
      </c>
      <c r="L24">
        <v>0.00294</v>
      </c>
      <c r="M24">
        <v>0.00294</v>
      </c>
      <c r="N24">
        <v>0.027940001</v>
      </c>
      <c r="O24">
        <f>VLOOKUP(A24,[2]Solar!$A$1:$Z$225,25,FALSE)/1000</f>
        <v>0.035258</v>
      </c>
      <c r="P24" s="1" t="s">
        <v>75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0.0002</v>
      </c>
      <c r="U24">
        <f t="shared" si="6"/>
        <v>0.001</v>
      </c>
      <c r="V24">
        <f t="shared" si="7"/>
        <v>0.0017</v>
      </c>
      <c r="W24">
        <f t="shared" si="8"/>
        <v>0</v>
      </c>
      <c r="X24">
        <f t="shared" si="9"/>
        <v>0</v>
      </c>
      <c r="Y24">
        <f t="shared" si="10"/>
        <v>0</v>
      </c>
      <c r="Z24">
        <f t="shared" si="11"/>
        <v>4.00000000000001e-5</v>
      </c>
      <c r="AA24">
        <f t="shared" si="12"/>
        <v>0</v>
      </c>
      <c r="AB24">
        <f t="shared" si="13"/>
        <v>0.025000001</v>
      </c>
      <c r="AC24">
        <f t="shared" si="1"/>
        <v>0.00731799900000001</v>
      </c>
      <c r="AD24">
        <f>COUNTIF(CostRed_solar!A$2:A$12,P24)</f>
        <v>0</v>
      </c>
      <c r="AE24">
        <f>IF(VLOOKUP(A24,Categories!C$1:D$196,2,FALSE)="developed",1,0)</f>
        <v>0</v>
      </c>
    </row>
    <row r="25" spans="1:31">
      <c r="A25" s="1" t="s">
        <v>101</v>
      </c>
      <c r="B25">
        <v>0.000275</v>
      </c>
      <c r="C25">
        <v>0.000275</v>
      </c>
      <c r="D25">
        <v>0.000275</v>
      </c>
      <c r="E25">
        <v>0.000275</v>
      </c>
      <c r="F25">
        <v>0.000275</v>
      </c>
      <c r="G25">
        <v>0.000275</v>
      </c>
      <c r="H25">
        <v>0.000275</v>
      </c>
      <c r="I25">
        <v>0.000275</v>
      </c>
      <c r="J25">
        <v>0.000275</v>
      </c>
      <c r="K25">
        <v>0.000275</v>
      </c>
      <c r="L25">
        <v>0.000275</v>
      </c>
      <c r="M25">
        <v>0.000455</v>
      </c>
      <c r="N25">
        <v>0.000455</v>
      </c>
      <c r="O25">
        <f>VLOOKUP(A25,[2]Solar!$A$1:$Z$225,25,FALSE)/1000</f>
        <v>0.00127</v>
      </c>
      <c r="P25" s="1" t="s">
        <v>101</v>
      </c>
      <c r="Q25">
        <f t="shared" si="2"/>
        <v>0</v>
      </c>
      <c r="R25">
        <f t="shared" si="3"/>
        <v>0</v>
      </c>
      <c r="S25">
        <f t="shared" si="4"/>
        <v>0</v>
      </c>
      <c r="T25">
        <f t="shared" si="5"/>
        <v>0</v>
      </c>
      <c r="U25">
        <f t="shared" si="6"/>
        <v>0</v>
      </c>
      <c r="V25">
        <f t="shared" si="7"/>
        <v>0</v>
      </c>
      <c r="W25">
        <f t="shared" si="8"/>
        <v>0</v>
      </c>
      <c r="X25">
        <f t="shared" si="9"/>
        <v>0</v>
      </c>
      <c r="Y25">
        <f t="shared" si="10"/>
        <v>0</v>
      </c>
      <c r="Z25">
        <f t="shared" si="11"/>
        <v>0</v>
      </c>
      <c r="AA25">
        <f t="shared" si="12"/>
        <v>0.00018</v>
      </c>
      <c r="AB25">
        <f t="shared" si="13"/>
        <v>0</v>
      </c>
      <c r="AC25">
        <f t="shared" si="1"/>
        <v>0.000815</v>
      </c>
      <c r="AD25">
        <f>COUNTIF(CostRed_solar!A$2:A$12,P25)</f>
        <v>0</v>
      </c>
      <c r="AE25">
        <f>IF(VLOOKUP(A25,Categories!C$1:D$196,2,FALSE)="developed",1,0)</f>
        <v>0</v>
      </c>
    </row>
    <row r="26" spans="1:31">
      <c r="A26" s="1" t="s">
        <v>93</v>
      </c>
      <c r="B26">
        <v>0.002979</v>
      </c>
      <c r="C26">
        <v>0.003432</v>
      </c>
      <c r="D26">
        <v>0.004131</v>
      </c>
      <c r="E26">
        <v>0.005535</v>
      </c>
      <c r="F26">
        <v>0.005535</v>
      </c>
      <c r="G26">
        <v>0.005535</v>
      </c>
      <c r="H26">
        <v>0.005535</v>
      </c>
      <c r="I26">
        <v>0.007535</v>
      </c>
      <c r="J26">
        <v>0.06992</v>
      </c>
      <c r="K26">
        <v>0.12032001</v>
      </c>
      <c r="L26">
        <v>0.12032001</v>
      </c>
      <c r="M26">
        <v>0.17033</v>
      </c>
      <c r="N26">
        <v>0.17033</v>
      </c>
      <c r="O26">
        <f>VLOOKUP(A26,[2]Solar!$A$1:$Z$225,25,FALSE)/1000</f>
        <v>0.173315</v>
      </c>
      <c r="P26" s="1" t="s">
        <v>93</v>
      </c>
      <c r="Q26">
        <f t="shared" si="2"/>
        <v>0.000453</v>
      </c>
      <c r="R26">
        <f t="shared" si="3"/>
        <v>0.000699</v>
      </c>
      <c r="S26">
        <f t="shared" si="4"/>
        <v>0.001404</v>
      </c>
      <c r="T26">
        <f t="shared" si="5"/>
        <v>0</v>
      </c>
      <c r="U26">
        <f t="shared" si="6"/>
        <v>0</v>
      </c>
      <c r="V26">
        <f t="shared" si="7"/>
        <v>0</v>
      </c>
      <c r="W26">
        <f t="shared" si="8"/>
        <v>0.002</v>
      </c>
      <c r="X26">
        <f t="shared" si="9"/>
        <v>0.062385</v>
      </c>
      <c r="Y26">
        <f t="shared" si="10"/>
        <v>0.05040001</v>
      </c>
      <c r="Z26">
        <f t="shared" si="11"/>
        <v>0</v>
      </c>
      <c r="AA26">
        <f t="shared" si="12"/>
        <v>0.05000999</v>
      </c>
      <c r="AB26">
        <f t="shared" si="13"/>
        <v>0</v>
      </c>
      <c r="AC26">
        <f t="shared" si="1"/>
        <v>0.00298499999999999</v>
      </c>
      <c r="AD26">
        <f>COUNTIF(CostRed_solar!A$2:A$12,P26)</f>
        <v>0</v>
      </c>
      <c r="AE26">
        <f>IF(VLOOKUP(A26,Categories!C$1:D$196,2,FALSE)="developed",1,0)</f>
        <v>0</v>
      </c>
    </row>
    <row r="27" spans="1:31">
      <c r="A27" s="1" t="s">
        <v>443</v>
      </c>
      <c r="G27">
        <v>0.0003</v>
      </c>
      <c r="H27">
        <v>0.002245</v>
      </c>
      <c r="I27">
        <v>0.004505001</v>
      </c>
      <c r="J27">
        <v>0.005645</v>
      </c>
      <c r="K27">
        <v>0.006645</v>
      </c>
      <c r="L27">
        <v>0.006645</v>
      </c>
      <c r="M27">
        <v>0.006645</v>
      </c>
      <c r="N27">
        <v>0.006645</v>
      </c>
      <c r="O27">
        <f>VLOOKUP(A27,[2]Solar!$A$1:$Z$225,25,FALSE)/1000</f>
        <v>0.007775</v>
      </c>
      <c r="P27" s="1" t="s">
        <v>443</v>
      </c>
      <c r="Q27">
        <f t="shared" si="2"/>
        <v>0</v>
      </c>
      <c r="R27">
        <f t="shared" si="3"/>
        <v>0</v>
      </c>
      <c r="S27">
        <f t="shared" si="4"/>
        <v>0</v>
      </c>
      <c r="T27">
        <f t="shared" si="5"/>
        <v>0</v>
      </c>
      <c r="U27">
        <f t="shared" si="6"/>
        <v>0.0003</v>
      </c>
      <c r="V27">
        <f t="shared" si="7"/>
        <v>0.001945</v>
      </c>
      <c r="W27">
        <f t="shared" si="8"/>
        <v>0.002260001</v>
      </c>
      <c r="X27">
        <f t="shared" si="9"/>
        <v>0.001139999</v>
      </c>
      <c r="Y27">
        <f t="shared" si="10"/>
        <v>0.001</v>
      </c>
      <c r="Z27">
        <f t="shared" si="11"/>
        <v>0</v>
      </c>
      <c r="AA27">
        <f t="shared" si="12"/>
        <v>0</v>
      </c>
      <c r="AB27">
        <f t="shared" si="13"/>
        <v>0</v>
      </c>
      <c r="AC27">
        <f t="shared" si="1"/>
        <v>0.00113</v>
      </c>
      <c r="AD27">
        <f>COUNTIF(CostRed_solar!A$2:A$12,P27)</f>
        <v>0</v>
      </c>
      <c r="AE27">
        <v>0</v>
      </c>
    </row>
    <row r="28" spans="1:31">
      <c r="A28" s="1" t="s">
        <v>87</v>
      </c>
      <c r="B28">
        <v>0.0003</v>
      </c>
      <c r="C28">
        <v>0.0003</v>
      </c>
      <c r="D28">
        <v>0.000349</v>
      </c>
      <c r="E28">
        <v>0.001339</v>
      </c>
      <c r="F28">
        <v>0.007166</v>
      </c>
      <c r="G28">
        <v>0.00817</v>
      </c>
      <c r="H28">
        <v>0.01412</v>
      </c>
      <c r="I28">
        <v>0.016</v>
      </c>
      <c r="J28">
        <v>0.01815</v>
      </c>
      <c r="K28">
        <v>0.022350002</v>
      </c>
      <c r="L28">
        <v>0.03489</v>
      </c>
      <c r="M28">
        <v>0.05651</v>
      </c>
      <c r="N28">
        <v>0.107465</v>
      </c>
      <c r="O28">
        <f>VLOOKUP(A28,[2]Solar!$A$1:$Z$225,25,FALSE)/1000</f>
        <v>0.21219</v>
      </c>
      <c r="P28" s="1" t="s">
        <v>87</v>
      </c>
      <c r="Q28">
        <f t="shared" si="2"/>
        <v>0</v>
      </c>
      <c r="R28">
        <f t="shared" si="3"/>
        <v>4.90000000000001e-5</v>
      </c>
      <c r="S28">
        <f t="shared" si="4"/>
        <v>0.00099</v>
      </c>
      <c r="T28">
        <f t="shared" si="5"/>
        <v>0.005827</v>
      </c>
      <c r="U28">
        <f t="shared" si="6"/>
        <v>0.001004</v>
      </c>
      <c r="V28">
        <f t="shared" si="7"/>
        <v>0.00595</v>
      </c>
      <c r="W28">
        <f t="shared" si="8"/>
        <v>0.00188</v>
      </c>
      <c r="X28">
        <f t="shared" si="9"/>
        <v>0.00215</v>
      </c>
      <c r="Y28">
        <f t="shared" si="10"/>
        <v>0.004200002</v>
      </c>
      <c r="Z28">
        <f t="shared" si="11"/>
        <v>0.012539998</v>
      </c>
      <c r="AA28">
        <f t="shared" si="12"/>
        <v>0.02162</v>
      </c>
      <c r="AB28">
        <f t="shared" si="13"/>
        <v>0.050955</v>
      </c>
      <c r="AC28">
        <f t="shared" si="1"/>
        <v>0.104725</v>
      </c>
      <c r="AD28">
        <f>COUNTIF(CostRed_solar!A$2:A$12,P28)</f>
        <v>0</v>
      </c>
      <c r="AE28">
        <f>IF(VLOOKUP(A28,Categories!C$1:D$196,2,FALSE)="developed",1,0)</f>
        <v>1</v>
      </c>
    </row>
    <row r="29" spans="1:31">
      <c r="A29" s="1" t="s">
        <v>103</v>
      </c>
      <c r="B29">
        <v>0.000139</v>
      </c>
      <c r="C29">
        <v>0.000169</v>
      </c>
      <c r="D29">
        <v>0.001615</v>
      </c>
      <c r="E29">
        <v>0.001715</v>
      </c>
      <c r="F29">
        <v>0.00186</v>
      </c>
      <c r="G29">
        <v>0.002153</v>
      </c>
      <c r="H29">
        <v>0.00328</v>
      </c>
      <c r="I29">
        <v>0.003415</v>
      </c>
      <c r="J29">
        <v>0.00372</v>
      </c>
      <c r="K29">
        <v>0.00592</v>
      </c>
      <c r="L29">
        <v>0.005919001</v>
      </c>
      <c r="M29">
        <v>0.006269001</v>
      </c>
      <c r="N29">
        <v>0.006269001</v>
      </c>
      <c r="O29">
        <f>VLOOKUP(A29,[2]Solar!$A$1:$Z$225,25,FALSE)/1000</f>
        <v>0.0103</v>
      </c>
      <c r="P29" s="1" t="s">
        <v>103</v>
      </c>
      <c r="Q29">
        <f t="shared" si="2"/>
        <v>3e-5</v>
      </c>
      <c r="R29">
        <f t="shared" si="3"/>
        <v>0.001446</v>
      </c>
      <c r="S29">
        <f t="shared" si="4"/>
        <v>0.0001</v>
      </c>
      <c r="T29">
        <f t="shared" si="5"/>
        <v>0.000145</v>
      </c>
      <c r="U29">
        <f t="shared" si="6"/>
        <v>0.000293</v>
      </c>
      <c r="V29">
        <f t="shared" si="7"/>
        <v>0.001127</v>
      </c>
      <c r="W29">
        <f t="shared" si="8"/>
        <v>0.000135</v>
      </c>
      <c r="X29">
        <f t="shared" si="9"/>
        <v>0.000305</v>
      </c>
      <c r="Y29">
        <f t="shared" si="10"/>
        <v>0.0022</v>
      </c>
      <c r="Z29">
        <f t="shared" si="11"/>
        <v>-9.98999999999792e-7</v>
      </c>
      <c r="AA29">
        <f t="shared" si="12"/>
        <v>0.00035</v>
      </c>
      <c r="AB29">
        <f t="shared" si="13"/>
        <v>0</v>
      </c>
      <c r="AC29">
        <f t="shared" si="1"/>
        <v>0.004030999</v>
      </c>
      <c r="AD29">
        <f>COUNTIF(CostRed_solar!A$2:A$12,P29)</f>
        <v>0</v>
      </c>
      <c r="AE29">
        <f>IF(VLOOKUP(A29,Categories!C$1:D$196,2,FALSE)="developed",1,0)</f>
        <v>0</v>
      </c>
    </row>
    <row r="30" spans="1:31">
      <c r="A30" s="1" t="s">
        <v>95</v>
      </c>
      <c r="B30">
        <v>0.000854</v>
      </c>
      <c r="C30">
        <v>0.006097001</v>
      </c>
      <c r="D30">
        <v>0.006608</v>
      </c>
      <c r="E30">
        <v>0.012528</v>
      </c>
      <c r="F30">
        <v>0.020697001</v>
      </c>
      <c r="G30">
        <v>0.045567002</v>
      </c>
      <c r="H30">
        <v>0.127789</v>
      </c>
      <c r="I30">
        <v>1.206787</v>
      </c>
      <c r="J30">
        <v>2.435022</v>
      </c>
      <c r="K30">
        <v>4.634943</v>
      </c>
      <c r="L30">
        <v>8.2905035</v>
      </c>
      <c r="M30">
        <v>14.197052</v>
      </c>
      <c r="N30">
        <v>24.078857</v>
      </c>
      <c r="O30">
        <f>VLOOKUP(A30,[2]Solar!$A$1:$Z$225,25,FALSE)/1000</f>
        <v>37.940462</v>
      </c>
      <c r="P30" s="1" t="s">
        <v>95</v>
      </c>
      <c r="Q30">
        <f t="shared" si="2"/>
        <v>0.005243001</v>
      </c>
      <c r="R30">
        <f t="shared" si="3"/>
        <v>0.000510999</v>
      </c>
      <c r="S30">
        <f t="shared" si="4"/>
        <v>0.00592</v>
      </c>
      <c r="T30">
        <f t="shared" si="5"/>
        <v>0.008169001</v>
      </c>
      <c r="U30">
        <f t="shared" si="6"/>
        <v>0.024870001</v>
      </c>
      <c r="V30">
        <f t="shared" si="7"/>
        <v>0.082221998</v>
      </c>
      <c r="W30">
        <f t="shared" si="8"/>
        <v>1.078998</v>
      </c>
      <c r="X30">
        <f t="shared" si="9"/>
        <v>1.228235</v>
      </c>
      <c r="Y30">
        <f t="shared" si="10"/>
        <v>2.199921</v>
      </c>
      <c r="Z30">
        <f t="shared" si="11"/>
        <v>3.6555605</v>
      </c>
      <c r="AA30">
        <f t="shared" si="12"/>
        <v>5.9065485</v>
      </c>
      <c r="AB30">
        <f t="shared" si="13"/>
        <v>9.881805</v>
      </c>
      <c r="AC30">
        <f t="shared" si="1"/>
        <v>13.861605</v>
      </c>
      <c r="AD30">
        <f>COUNTIF(CostRed_solar!A$2:A$12,P30)</f>
        <v>0</v>
      </c>
      <c r="AE30">
        <f>IF(VLOOKUP(A30,Categories!C$1:D$196,2,FALSE)="developed",1,0)</f>
        <v>0</v>
      </c>
    </row>
    <row r="31" spans="1:31">
      <c r="A31" s="1" t="s">
        <v>444</v>
      </c>
      <c r="B31">
        <v>1.9e-5</v>
      </c>
      <c r="C31">
        <v>1.9e-5</v>
      </c>
      <c r="D31">
        <v>1.9e-5</v>
      </c>
      <c r="E31">
        <v>1.9e-5</v>
      </c>
      <c r="F31">
        <v>1.9e-5</v>
      </c>
      <c r="G31">
        <v>0.000786</v>
      </c>
      <c r="H31">
        <v>0.000947</v>
      </c>
      <c r="I31">
        <v>0.000947</v>
      </c>
      <c r="J31">
        <v>0.000955</v>
      </c>
      <c r="K31">
        <v>0.000974</v>
      </c>
      <c r="L31">
        <v>0.001174</v>
      </c>
      <c r="M31">
        <v>0.001174</v>
      </c>
      <c r="N31">
        <v>0.001174</v>
      </c>
      <c r="O31">
        <f>VLOOKUP(A31,[2]Solar!$A$1:$Z$225,25,FALSE)/1000</f>
        <v>0.002526</v>
      </c>
      <c r="P31" s="1" t="s">
        <v>444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0.000767</v>
      </c>
      <c r="V31">
        <f t="shared" si="7"/>
        <v>0.000161</v>
      </c>
      <c r="W31">
        <f t="shared" si="8"/>
        <v>0</v>
      </c>
      <c r="X31">
        <f t="shared" si="9"/>
        <v>7.99999999999998e-6</v>
      </c>
      <c r="Y31">
        <f t="shared" si="10"/>
        <v>1.9e-5</v>
      </c>
      <c r="Z31">
        <f t="shared" si="11"/>
        <v>0.0002</v>
      </c>
      <c r="AA31">
        <f t="shared" si="12"/>
        <v>0</v>
      </c>
      <c r="AB31">
        <f t="shared" si="13"/>
        <v>0</v>
      </c>
      <c r="AC31">
        <f t="shared" si="1"/>
        <v>0.001352</v>
      </c>
      <c r="AD31">
        <f>COUNTIF(CostRed_solar!A$2:A$12,P31)</f>
        <v>0</v>
      </c>
      <c r="AE31">
        <v>0</v>
      </c>
    </row>
    <row r="32" spans="1:31">
      <c r="A32" s="1" t="s">
        <v>445</v>
      </c>
      <c r="B32">
        <v>0.0012</v>
      </c>
      <c r="C32">
        <v>0.0012</v>
      </c>
      <c r="D32">
        <v>0.0012</v>
      </c>
      <c r="E32">
        <v>0.0012</v>
      </c>
      <c r="F32">
        <v>0.001214</v>
      </c>
      <c r="G32">
        <v>0.001214</v>
      </c>
      <c r="H32">
        <v>0.001214</v>
      </c>
      <c r="I32">
        <v>0.001215</v>
      </c>
      <c r="J32">
        <v>0.001215</v>
      </c>
      <c r="K32">
        <v>0.001216</v>
      </c>
      <c r="L32">
        <v>0.00145</v>
      </c>
      <c r="M32">
        <v>0.00487</v>
      </c>
      <c r="N32">
        <v>0.004898</v>
      </c>
      <c r="O32">
        <f>VLOOKUP(A32,[2]Solar!$A$1:$Z$225,25,FALSE)/1000</f>
        <v>0.005054</v>
      </c>
      <c r="P32" s="1" t="s">
        <v>445</v>
      </c>
      <c r="Q32">
        <f>C32-B32</f>
        <v>0</v>
      </c>
      <c r="R32">
        <f>D32-C32</f>
        <v>0</v>
      </c>
      <c r="S32">
        <f>E32-D32</f>
        <v>0</v>
      </c>
      <c r="T32">
        <f>F32-E32</f>
        <v>1.40000000000001e-5</v>
      </c>
      <c r="U32">
        <f>G32-F32</f>
        <v>0</v>
      </c>
      <c r="V32">
        <f>H32-G32</f>
        <v>0</v>
      </c>
      <c r="W32">
        <f>I32-H32</f>
        <v>9.99999999999916e-7</v>
      </c>
      <c r="X32">
        <f>J32-I32</f>
        <v>0</v>
      </c>
      <c r="Y32">
        <f>K32-J32</f>
        <v>1.00000000000013e-6</v>
      </c>
      <c r="Z32">
        <f>L32-K32</f>
        <v>0.000234</v>
      </c>
      <c r="AA32">
        <f>M32-L32</f>
        <v>0.00342</v>
      </c>
      <c r="AB32">
        <f>N32-M32</f>
        <v>2.79999999999994e-5</v>
      </c>
      <c r="AC32">
        <f t="shared" si="1"/>
        <v>0.000156000000000001</v>
      </c>
      <c r="AD32">
        <f>COUNTIF(CostRed_solar!A$2:A$12,P32)</f>
        <v>0</v>
      </c>
      <c r="AE32">
        <v>1</v>
      </c>
    </row>
    <row r="33" spans="1:31">
      <c r="A33" s="1" t="s">
        <v>81</v>
      </c>
      <c r="B33">
        <v>0.025</v>
      </c>
      <c r="C33">
        <v>0.15400001</v>
      </c>
      <c r="D33">
        <v>0.92198706</v>
      </c>
      <c r="E33">
        <v>1.0385351</v>
      </c>
      <c r="F33">
        <v>1.0289171</v>
      </c>
      <c r="G33">
        <v>1.027888</v>
      </c>
      <c r="H33">
        <v>1.029885</v>
      </c>
      <c r="I33">
        <v>1.030701</v>
      </c>
      <c r="J33">
        <v>1.033058</v>
      </c>
      <c r="K33">
        <v>1.0443901</v>
      </c>
      <c r="L33">
        <v>1.1002111</v>
      </c>
      <c r="M33">
        <v>1.274713</v>
      </c>
      <c r="N33">
        <v>1.9483551</v>
      </c>
      <c r="O33">
        <f>VLOOKUP(A33,[2]Solar!$A$1:$Z$225,25,FALSE)/1000</f>
        <v>2.908127</v>
      </c>
      <c r="P33" s="1" t="s">
        <v>81</v>
      </c>
      <c r="Q33">
        <f>C33-B33</f>
        <v>0.12900001</v>
      </c>
      <c r="R33">
        <f>D33-C33</f>
        <v>0.76798705</v>
      </c>
      <c r="S33">
        <f>E33-D33</f>
        <v>0.11654804</v>
      </c>
      <c r="T33">
        <f>F33-E33</f>
        <v>-0.00961800000000013</v>
      </c>
      <c r="U33">
        <f>G33-F33</f>
        <v>-0.00102910000000001</v>
      </c>
      <c r="V33">
        <f>H33-G33</f>
        <v>0.00199700000000003</v>
      </c>
      <c r="W33">
        <f>I33-H33</f>
        <v>0.00081600000000015</v>
      </c>
      <c r="X33">
        <f>J33-I33</f>
        <v>0.00235699999999994</v>
      </c>
      <c r="Y33">
        <f>K33-J33</f>
        <v>0.0113321</v>
      </c>
      <c r="Z33">
        <f>L33-K33</f>
        <v>0.0558210000000001</v>
      </c>
      <c r="AA33">
        <f>M33-L33</f>
        <v>0.1745019</v>
      </c>
      <c r="AB33">
        <f>N33-M33</f>
        <v>0.6736421</v>
      </c>
      <c r="AC33">
        <f t="shared" si="1"/>
        <v>0.9597719</v>
      </c>
      <c r="AD33">
        <f>COUNTIF(CostRed_solar!A$2:A$12,P33)</f>
        <v>0</v>
      </c>
      <c r="AE33">
        <f>IF(VLOOKUP(A33,Categories!C$1:D$196,2,FALSE)="developed",1,0)</f>
        <v>1</v>
      </c>
    </row>
    <row r="34" spans="1:31">
      <c r="A34" s="1" t="s">
        <v>77</v>
      </c>
      <c r="B34">
        <v>0.0036</v>
      </c>
      <c r="C34">
        <v>0.0058</v>
      </c>
      <c r="D34">
        <v>0.0058</v>
      </c>
      <c r="E34">
        <v>0.006300001</v>
      </c>
      <c r="F34">
        <v>0.007</v>
      </c>
      <c r="G34">
        <v>0.008</v>
      </c>
      <c r="H34">
        <v>0.010000001</v>
      </c>
      <c r="I34">
        <v>0.046800002</v>
      </c>
      <c r="J34">
        <v>0.061800003</v>
      </c>
      <c r="K34">
        <v>0.062387004</v>
      </c>
      <c r="L34">
        <v>0.062387004</v>
      </c>
      <c r="M34">
        <v>0.062387004</v>
      </c>
      <c r="N34">
        <v>0.092387006</v>
      </c>
      <c r="O34">
        <f>VLOOKUP(A34,[2]Solar!$A$1:$Z$225,25,FALSE)/1000</f>
        <v>0.177042</v>
      </c>
      <c r="P34" s="1" t="s">
        <v>77</v>
      </c>
      <c r="Q34">
        <f>C34-B34</f>
        <v>0.0022</v>
      </c>
      <c r="R34">
        <f>D34-C34</f>
        <v>0</v>
      </c>
      <c r="S34">
        <f>E34-D34</f>
        <v>0.000500001000000001</v>
      </c>
      <c r="T34">
        <f>F34-E34</f>
        <v>0.000699999</v>
      </c>
      <c r="U34">
        <f>G34-F34</f>
        <v>0.001</v>
      </c>
      <c r="V34">
        <f>H34-G34</f>
        <v>0.002000001</v>
      </c>
      <c r="W34">
        <f>I34-H34</f>
        <v>0.036800001</v>
      </c>
      <c r="X34">
        <f>J34-I34</f>
        <v>0.015000001</v>
      </c>
      <c r="Y34">
        <f>K34-J34</f>
        <v>0.000587001000000004</v>
      </c>
      <c r="Z34">
        <f>L34-K34</f>
        <v>0</v>
      </c>
      <c r="AA34">
        <f>M34-L34</f>
        <v>0</v>
      </c>
      <c r="AB34">
        <f>N34-M34</f>
        <v>0.030000002</v>
      </c>
      <c r="AC34">
        <f t="shared" si="1"/>
        <v>0.084654994</v>
      </c>
      <c r="AD34">
        <f>COUNTIF(CostRed_solar!A$2:A$12,P34)</f>
        <v>0</v>
      </c>
      <c r="AE34">
        <f>IF(VLOOKUP(A34,Categories!C$1:D$196,2,FALSE)="developed",1,0)</f>
        <v>0</v>
      </c>
    </row>
    <row r="35" spans="1:31">
      <c r="A35" s="1" t="s">
        <v>71</v>
      </c>
      <c r="B35">
        <v>0.0006</v>
      </c>
      <c r="C35">
        <v>0.0008</v>
      </c>
      <c r="D35">
        <v>0.001603</v>
      </c>
      <c r="E35">
        <v>0.002603</v>
      </c>
      <c r="F35">
        <v>0.002803</v>
      </c>
      <c r="G35">
        <v>0.003103</v>
      </c>
      <c r="H35">
        <v>0.004103</v>
      </c>
      <c r="I35">
        <v>0.005103</v>
      </c>
      <c r="J35">
        <v>0.005103</v>
      </c>
      <c r="K35">
        <v>0.005103</v>
      </c>
      <c r="L35">
        <v>0.005103</v>
      </c>
      <c r="M35">
        <v>0.012603001</v>
      </c>
      <c r="N35">
        <v>0.012603001</v>
      </c>
      <c r="O35">
        <f>VLOOKUP(A35,[2]Solar!$A$1:$Z$225,25,FALSE)/1000</f>
        <v>0.009528</v>
      </c>
      <c r="P35" s="1" t="s">
        <v>71</v>
      </c>
      <c r="Q35">
        <f>C35-B35</f>
        <v>0.0002</v>
      </c>
      <c r="R35">
        <f>D35-C35</f>
        <v>0.000803</v>
      </c>
      <c r="S35">
        <f>E35-D35</f>
        <v>0.001</v>
      </c>
      <c r="T35">
        <f>F35-E35</f>
        <v>0.0002</v>
      </c>
      <c r="U35">
        <f>G35-F35</f>
        <v>0.0003</v>
      </c>
      <c r="V35">
        <f>H35-G35</f>
        <v>0.001</v>
      </c>
      <c r="W35">
        <f>I35-H35</f>
        <v>0.001</v>
      </c>
      <c r="X35">
        <f>J35-I35</f>
        <v>0</v>
      </c>
      <c r="Y35">
        <f>K35-J35</f>
        <v>0</v>
      </c>
      <c r="Z35">
        <f>L35-K35</f>
        <v>0</v>
      </c>
      <c r="AA35">
        <f>M35-L35</f>
        <v>0.007500001</v>
      </c>
      <c r="AB35">
        <f>N35-M35</f>
        <v>0</v>
      </c>
      <c r="AC35">
        <f t="shared" si="1"/>
        <v>0</v>
      </c>
      <c r="AD35">
        <f>COUNTIF(CostRed_solar!A$2:A$12,P35)</f>
        <v>0</v>
      </c>
      <c r="AE35">
        <f>IF(VLOOKUP(A35,Categories!C$1:D$196,2,FALSE)="developed",1,0)</f>
        <v>0</v>
      </c>
    </row>
    <row r="36" spans="1:31">
      <c r="A36" s="1" t="s">
        <v>230</v>
      </c>
      <c r="B36">
        <v>0.002196</v>
      </c>
      <c r="C36">
        <v>0.003899</v>
      </c>
      <c r="D36">
        <v>0.004687</v>
      </c>
      <c r="E36">
        <v>0.005877</v>
      </c>
      <c r="F36">
        <v>0.009187001</v>
      </c>
      <c r="G36">
        <v>0.012189001</v>
      </c>
      <c r="H36">
        <v>0.018363</v>
      </c>
      <c r="I36">
        <v>0.029467</v>
      </c>
      <c r="J36">
        <v>0.028910002</v>
      </c>
      <c r="K36">
        <v>0.124001004</v>
      </c>
      <c r="L36">
        <v>0.31495804</v>
      </c>
      <c r="M36">
        <v>0.37560403</v>
      </c>
      <c r="N36">
        <v>0.45552203</v>
      </c>
      <c r="O36">
        <f>VLOOKUP(A36,[2]Solar!$A$1:$Z$225,25,FALSE)/1000</f>
        <v>0.487056</v>
      </c>
      <c r="P36" s="1" t="s">
        <v>230</v>
      </c>
      <c r="Q36">
        <f>C36-B36</f>
        <v>0.001703</v>
      </c>
      <c r="R36">
        <f>D36-C36</f>
        <v>0.000788</v>
      </c>
      <c r="S36">
        <f>E36-D36</f>
        <v>0.00119</v>
      </c>
      <c r="T36">
        <f>F36-E36</f>
        <v>0.003310001</v>
      </c>
      <c r="U36">
        <f>G36-F36</f>
        <v>0.003002</v>
      </c>
      <c r="V36">
        <f>H36-G36</f>
        <v>0.006173999</v>
      </c>
      <c r="W36">
        <f>I36-H36</f>
        <v>0.011104</v>
      </c>
      <c r="X36">
        <f>J36-I36</f>
        <v>-0.000556998</v>
      </c>
      <c r="Y36">
        <f>K36-J36</f>
        <v>0.095091002</v>
      </c>
      <c r="Z36">
        <f>L36-K36</f>
        <v>0.190957036</v>
      </c>
      <c r="AA36">
        <f>M36-L36</f>
        <v>0.06064599</v>
      </c>
      <c r="AB36">
        <f>N36-M36</f>
        <v>0.079918</v>
      </c>
      <c r="AC36">
        <f t="shared" si="1"/>
        <v>0.03153397</v>
      </c>
      <c r="AD36">
        <f>COUNTIF(CostRed_solar!A$2:A$12,P36)</f>
        <v>0</v>
      </c>
      <c r="AE36">
        <f>IF(VLOOKUP(A36,Categories!C$1:D$196,2,FALSE)="developed",1,0)</f>
        <v>0</v>
      </c>
    </row>
    <row r="37" spans="1:31">
      <c r="A37" s="1" t="s">
        <v>116</v>
      </c>
      <c r="B37">
        <v>0.001</v>
      </c>
      <c r="C37">
        <v>0.0024</v>
      </c>
      <c r="D37">
        <v>0.0028</v>
      </c>
      <c r="E37">
        <v>0.0036</v>
      </c>
      <c r="F37">
        <v>0.0056</v>
      </c>
      <c r="G37">
        <v>0.007400001</v>
      </c>
      <c r="H37">
        <v>0.009000001</v>
      </c>
      <c r="I37">
        <v>0.011596</v>
      </c>
      <c r="J37">
        <v>0.014192001</v>
      </c>
      <c r="K37">
        <v>0.014192001</v>
      </c>
      <c r="L37">
        <v>0.014317001</v>
      </c>
      <c r="M37">
        <v>0.014317001</v>
      </c>
      <c r="N37">
        <v>0.014317001</v>
      </c>
      <c r="O37">
        <f>VLOOKUP(A37,[2]Solar!$A$1:$Z$225,25,FALSE)/1000</f>
        <v>0.062652</v>
      </c>
      <c r="P37" s="1" t="s">
        <v>116</v>
      </c>
      <c r="Q37">
        <f>C37-B37</f>
        <v>0.0014</v>
      </c>
      <c r="R37">
        <f>D37-C37</f>
        <v>0.0004</v>
      </c>
      <c r="S37">
        <f>E37-D37</f>
        <v>0.0008</v>
      </c>
      <c r="T37">
        <f>F37-E37</f>
        <v>0.002</v>
      </c>
      <c r="U37">
        <f>G37-F37</f>
        <v>0.001800001</v>
      </c>
      <c r="V37">
        <f>H37-G37</f>
        <v>0.0016</v>
      </c>
      <c r="W37">
        <f>I37-H37</f>
        <v>0.002595999</v>
      </c>
      <c r="X37">
        <f>J37-I37</f>
        <v>0.002596001</v>
      </c>
      <c r="Y37">
        <f>K37-J37</f>
        <v>0</v>
      </c>
      <c r="Z37">
        <f>L37-K37</f>
        <v>0.000125</v>
      </c>
      <c r="AA37">
        <f>M37-L37</f>
        <v>0</v>
      </c>
      <c r="AB37">
        <f>N37-M37</f>
        <v>0</v>
      </c>
      <c r="AC37">
        <f t="shared" si="1"/>
        <v>0.048334999</v>
      </c>
      <c r="AD37">
        <f>COUNTIF(CostRed_solar!A$2:A$12,P37)</f>
        <v>0</v>
      </c>
      <c r="AE37">
        <f>IF(VLOOKUP(A37,Categories!C$1:D$196,2,FALSE)="developed",1,0)</f>
        <v>0</v>
      </c>
    </row>
    <row r="38" spans="1:31">
      <c r="A38" s="1" t="s">
        <v>107</v>
      </c>
      <c r="B38">
        <v>0.24900001</v>
      </c>
      <c r="C38">
        <v>0.628</v>
      </c>
      <c r="D38">
        <v>0.76600003</v>
      </c>
      <c r="E38">
        <v>1.21</v>
      </c>
      <c r="F38">
        <v>1.843</v>
      </c>
      <c r="G38">
        <v>2.519</v>
      </c>
      <c r="H38">
        <v>2.6650002</v>
      </c>
      <c r="I38">
        <v>2.9320002</v>
      </c>
      <c r="J38">
        <v>3.095</v>
      </c>
      <c r="K38">
        <v>3.3270001</v>
      </c>
      <c r="L38">
        <v>3.3420002</v>
      </c>
      <c r="M38">
        <v>3.6296003</v>
      </c>
      <c r="N38">
        <v>4.4009523</v>
      </c>
      <c r="O38">
        <f>VLOOKUP(A38,[2]Solar!$A$1:$Z$225,25,FALSE)/1000</f>
        <v>5.88401</v>
      </c>
      <c r="P38" s="1" t="s">
        <v>107</v>
      </c>
      <c r="Q38">
        <f>C38-B38</f>
        <v>0.37899999</v>
      </c>
      <c r="R38">
        <f>D38-C38</f>
        <v>0.13800003</v>
      </c>
      <c r="S38">
        <f>E38-D38</f>
        <v>0.44399997</v>
      </c>
      <c r="T38">
        <f>F38-E38</f>
        <v>0.633</v>
      </c>
      <c r="U38">
        <f>G38-F38</f>
        <v>0.676</v>
      </c>
      <c r="V38">
        <f>H38-G38</f>
        <v>0.1460002</v>
      </c>
      <c r="W38">
        <f>I38-H38</f>
        <v>0.267</v>
      </c>
      <c r="X38">
        <f>J38-I38</f>
        <v>0.1629998</v>
      </c>
      <c r="Y38">
        <f>K38-J38</f>
        <v>0.2320001</v>
      </c>
      <c r="Z38">
        <f>L38-K38</f>
        <v>0.0150001000000004</v>
      </c>
      <c r="AA38">
        <f>M38-L38</f>
        <v>0.2876001</v>
      </c>
      <c r="AB38">
        <f>N38-M38</f>
        <v>0.771352</v>
      </c>
      <c r="AC38">
        <f t="shared" si="1"/>
        <v>1.4830577</v>
      </c>
      <c r="AD38">
        <f>COUNTIF(CostRed_solar!A$2:A$12,P38)</f>
        <v>0</v>
      </c>
      <c r="AE38">
        <f>IF(VLOOKUP(A38,Categories!C$1:D$196,2,FALSE)="developed",1,0)</f>
        <v>1</v>
      </c>
    </row>
    <row r="39" spans="1:31">
      <c r="A39" s="1" t="s">
        <v>129</v>
      </c>
      <c r="B39">
        <v>0.0055</v>
      </c>
      <c r="C39">
        <v>0.0055</v>
      </c>
      <c r="D39">
        <v>0.005574</v>
      </c>
      <c r="E39">
        <v>0.005651</v>
      </c>
      <c r="F39">
        <v>0.005805</v>
      </c>
      <c r="G39">
        <v>0.006118001</v>
      </c>
      <c r="H39">
        <v>0.006174</v>
      </c>
      <c r="I39">
        <v>0.006235</v>
      </c>
      <c r="J39">
        <v>0.007536</v>
      </c>
      <c r="K39">
        <v>0.007581</v>
      </c>
      <c r="L39">
        <v>0.007581</v>
      </c>
      <c r="M39">
        <v>0.007581</v>
      </c>
      <c r="N39">
        <v>0.007581</v>
      </c>
      <c r="O39">
        <f>VLOOKUP(A39,[2]Solar!$A$1:$Z$225,25,FALSE)/1000</f>
        <v>0.026043</v>
      </c>
      <c r="P39" s="1" t="s">
        <v>129</v>
      </c>
      <c r="Q39">
        <f>C39-B39</f>
        <v>0</v>
      </c>
      <c r="R39">
        <f>D39-C39</f>
        <v>7.40000000000003e-5</v>
      </c>
      <c r="S39">
        <f>E39-D39</f>
        <v>7.69999999999998e-5</v>
      </c>
      <c r="T39">
        <f>F39-E39</f>
        <v>0.000154</v>
      </c>
      <c r="U39">
        <f>G39-F39</f>
        <v>0.000313000999999999</v>
      </c>
      <c r="V39">
        <f>H39-G39</f>
        <v>5.59990000000002e-5</v>
      </c>
      <c r="W39">
        <f>I39-H39</f>
        <v>6.10000000000003e-5</v>
      </c>
      <c r="X39">
        <f>J39-I39</f>
        <v>0.001301</v>
      </c>
      <c r="Y39">
        <f>K39-J39</f>
        <v>4.49999999999999e-5</v>
      </c>
      <c r="Z39">
        <f>L39-K39</f>
        <v>0</v>
      </c>
      <c r="AA39">
        <f>M39-L39</f>
        <v>0</v>
      </c>
      <c r="AB39">
        <f>N39-M39</f>
        <v>0</v>
      </c>
      <c r="AC39">
        <f t="shared" si="1"/>
        <v>0.018462</v>
      </c>
      <c r="AD39">
        <f>COUNTIF(CostRed_solar!A$2:A$12,P39)</f>
        <v>0</v>
      </c>
      <c r="AE39">
        <f>IF(VLOOKUP(A39,Categories!C$1:D$196,2,FALSE)="developed",1,0)</f>
        <v>0</v>
      </c>
    </row>
    <row r="40" spans="1:31">
      <c r="A40" s="1" t="s">
        <v>446</v>
      </c>
      <c r="H40">
        <v>0.002754</v>
      </c>
      <c r="I40">
        <v>0.008766</v>
      </c>
      <c r="J40">
        <v>0.009917</v>
      </c>
      <c r="K40">
        <v>0.011094</v>
      </c>
      <c r="L40">
        <v>0.012737001</v>
      </c>
      <c r="M40">
        <v>0.013701001</v>
      </c>
      <c r="N40">
        <v>0.013701001</v>
      </c>
      <c r="O40">
        <f>VLOOKUP(A40,[2]Solar!$A$1:$Z$225,25,FALSE)/1000</f>
        <v>0.0141</v>
      </c>
      <c r="P40" s="1" t="s">
        <v>446</v>
      </c>
      <c r="Q40">
        <f>C40-B40</f>
        <v>0</v>
      </c>
      <c r="R40">
        <f>D40-C40</f>
        <v>0</v>
      </c>
      <c r="S40">
        <f>E40-D40</f>
        <v>0</v>
      </c>
      <c r="T40">
        <f>F40-E40</f>
        <v>0</v>
      </c>
      <c r="U40">
        <f>G40-F40</f>
        <v>0</v>
      </c>
      <c r="V40">
        <f>H40-G40</f>
        <v>0.002754</v>
      </c>
      <c r="W40">
        <f>I40-H40</f>
        <v>0.006012</v>
      </c>
      <c r="X40">
        <f>J40-I40</f>
        <v>0.001151</v>
      </c>
      <c r="Y40">
        <f>K40-J40</f>
        <v>0.001177</v>
      </c>
      <c r="Z40">
        <f>L40-K40</f>
        <v>0.001643001</v>
      </c>
      <c r="AA40">
        <f>M40-L40</f>
        <v>0.000964000000000001</v>
      </c>
      <c r="AB40">
        <f>N40-M40</f>
        <v>0</v>
      </c>
      <c r="AC40">
        <f t="shared" si="1"/>
        <v>0.000398998999999999</v>
      </c>
      <c r="AD40">
        <f>COUNTIF(CostRed_solar!A$2:A$12,P40)</f>
        <v>0</v>
      </c>
      <c r="AE40">
        <v>0</v>
      </c>
    </row>
    <row r="41" spans="1:31">
      <c r="A41" s="1" t="s">
        <v>105</v>
      </c>
      <c r="B41">
        <v>0.0001</v>
      </c>
      <c r="C41">
        <v>0.0002</v>
      </c>
      <c r="D41">
        <v>0.0003</v>
      </c>
      <c r="E41">
        <v>0.0003</v>
      </c>
      <c r="F41">
        <v>0.0003</v>
      </c>
      <c r="G41">
        <v>0.0003</v>
      </c>
      <c r="H41">
        <v>0.0003</v>
      </c>
      <c r="I41">
        <v>0.0003</v>
      </c>
      <c r="J41">
        <v>0.0003</v>
      </c>
      <c r="K41">
        <v>0.000316</v>
      </c>
      <c r="L41">
        <v>0.000316</v>
      </c>
      <c r="M41">
        <v>0.000316</v>
      </c>
      <c r="N41">
        <v>0.000316</v>
      </c>
      <c r="O41">
        <f>VLOOKUP(A41,[2]Solar!$A$1:$Z$225,25,FALSE)/1000</f>
        <v>0.040423</v>
      </c>
      <c r="P41" s="1" t="s">
        <v>105</v>
      </c>
      <c r="Q41">
        <f>C41-B41</f>
        <v>0.0001</v>
      </c>
      <c r="R41">
        <f>D41-C41</f>
        <v>0.0001</v>
      </c>
      <c r="S41">
        <f>E41-D41</f>
        <v>0</v>
      </c>
      <c r="T41">
        <f>F41-E41</f>
        <v>0</v>
      </c>
      <c r="U41">
        <f>G41-F41</f>
        <v>0</v>
      </c>
      <c r="V41">
        <f>H41-G41</f>
        <v>0</v>
      </c>
      <c r="W41">
        <f>I41-H41</f>
        <v>0</v>
      </c>
      <c r="X41">
        <f>J41-I41</f>
        <v>0</v>
      </c>
      <c r="Y41">
        <f>K41-J41</f>
        <v>1.6e-5</v>
      </c>
      <c r="Z41">
        <f>L41-K41</f>
        <v>0</v>
      </c>
      <c r="AA41">
        <f>M41-L41</f>
        <v>0</v>
      </c>
      <c r="AB41">
        <f>N41-M41</f>
        <v>0</v>
      </c>
      <c r="AC41">
        <f t="shared" si="1"/>
        <v>0.040107</v>
      </c>
      <c r="AD41">
        <f>COUNTIF(CostRed_solar!A$2:A$12,P41)</f>
        <v>0</v>
      </c>
      <c r="AE41">
        <f>IF(VLOOKUP(A41,Categories!C$1:D$196,2,FALSE)="developed",1,0)</f>
        <v>0</v>
      </c>
    </row>
    <row r="42" spans="1:31">
      <c r="A42" s="1" t="s">
        <v>386</v>
      </c>
      <c r="B42">
        <v>2e-6</v>
      </c>
      <c r="C42">
        <v>2e-6</v>
      </c>
      <c r="D42">
        <v>3e-6</v>
      </c>
      <c r="E42">
        <v>5e-5</v>
      </c>
      <c r="F42">
        <v>5e-5</v>
      </c>
      <c r="G42">
        <v>0.000172</v>
      </c>
      <c r="H42">
        <v>0.000173</v>
      </c>
      <c r="I42">
        <v>0.000173</v>
      </c>
      <c r="J42">
        <v>0.00019</v>
      </c>
      <c r="K42">
        <v>0.00019</v>
      </c>
      <c r="L42">
        <v>0.000727</v>
      </c>
      <c r="M42">
        <v>0.000727</v>
      </c>
      <c r="N42">
        <v>0.000727</v>
      </c>
      <c r="O42">
        <f>VLOOKUP(A42,[2]Solar!$A$1:$Z$225,25,FALSE)/1000</f>
        <v>0.001662</v>
      </c>
      <c r="P42" s="1" t="s">
        <v>386</v>
      </c>
      <c r="Q42">
        <f t="shared" ref="Q42:Q62" si="14">C42-B42</f>
        <v>0</v>
      </c>
      <c r="R42">
        <f t="shared" ref="R42:R62" si="15">D42-C42</f>
        <v>1e-6</v>
      </c>
      <c r="S42">
        <f t="shared" ref="S42:S62" si="16">E42-D42</f>
        <v>4.7e-5</v>
      </c>
      <c r="T42">
        <f t="shared" ref="T42:T62" si="17">F42-E42</f>
        <v>0</v>
      </c>
      <c r="U42">
        <f t="shared" ref="U42:U62" si="18">G42-F42</f>
        <v>0.000122</v>
      </c>
      <c r="V42">
        <f t="shared" ref="V42:V62" si="19">H42-G42</f>
        <v>9.99999999999997e-7</v>
      </c>
      <c r="W42">
        <f t="shared" ref="W42:W62" si="20">I42-H42</f>
        <v>0</v>
      </c>
      <c r="X42">
        <f t="shared" ref="X42:X62" si="21">J42-I42</f>
        <v>1.7e-5</v>
      </c>
      <c r="Y42">
        <f t="shared" ref="Y42:Y62" si="22">K42-J42</f>
        <v>0</v>
      </c>
      <c r="Z42">
        <f t="shared" ref="Z42:Z62" si="23">L42-K42</f>
        <v>0.000537</v>
      </c>
      <c r="AA42">
        <f t="shared" ref="AA42:AA62" si="24">M42-L42</f>
        <v>0</v>
      </c>
      <c r="AB42">
        <f t="shared" ref="AB42:AB62" si="25">N42-M42</f>
        <v>0</v>
      </c>
      <c r="AC42">
        <f t="shared" si="1"/>
        <v>0.000935</v>
      </c>
      <c r="AD42">
        <f>COUNTIF(CostRed_solar!A$2:A$12,P42)</f>
        <v>0</v>
      </c>
      <c r="AE42">
        <f>IF(VLOOKUP(A42,Categories!C$1:D$196,2,FALSE)="developed",1,0)</f>
        <v>0</v>
      </c>
    </row>
    <row r="43" spans="1:31">
      <c r="A43" s="1" t="s">
        <v>111</v>
      </c>
      <c r="D43">
        <v>0.002</v>
      </c>
      <c r="E43">
        <v>0.015000001</v>
      </c>
      <c r="F43">
        <v>0.22100002</v>
      </c>
      <c r="G43">
        <v>0.57600003</v>
      </c>
      <c r="H43">
        <v>1.125</v>
      </c>
      <c r="I43">
        <v>1.8090001</v>
      </c>
      <c r="J43">
        <v>2.137</v>
      </c>
      <c r="K43">
        <v>2.6536982</v>
      </c>
      <c r="L43">
        <v>3.2054381</v>
      </c>
      <c r="M43">
        <v>4.468277</v>
      </c>
      <c r="N43">
        <v>6.2504354</v>
      </c>
      <c r="O43">
        <f>VLOOKUP(A43,[2]Solar!$A$1:$Z$225,25,FALSE)/1000</f>
        <v>8.776908</v>
      </c>
      <c r="P43" s="1" t="s">
        <v>111</v>
      </c>
      <c r="Q43">
        <f t="shared" si="14"/>
        <v>0</v>
      </c>
      <c r="R43">
        <f t="shared" si="15"/>
        <v>0.002</v>
      </c>
      <c r="S43">
        <f t="shared" si="16"/>
        <v>0.013000001</v>
      </c>
      <c r="T43">
        <f t="shared" si="17"/>
        <v>0.206000019</v>
      </c>
      <c r="U43">
        <f t="shared" si="18"/>
        <v>0.35500001</v>
      </c>
      <c r="V43">
        <f t="shared" si="19"/>
        <v>0.54899997</v>
      </c>
      <c r="W43">
        <f t="shared" si="20"/>
        <v>0.6840001</v>
      </c>
      <c r="X43">
        <f t="shared" si="21"/>
        <v>0.3279999</v>
      </c>
      <c r="Y43">
        <f t="shared" si="22"/>
        <v>0.5166982</v>
      </c>
      <c r="Z43">
        <f t="shared" si="23"/>
        <v>0.5517399</v>
      </c>
      <c r="AA43">
        <f t="shared" si="24"/>
        <v>1.2628389</v>
      </c>
      <c r="AB43">
        <f t="shared" si="25"/>
        <v>1.7821584</v>
      </c>
      <c r="AC43">
        <f t="shared" si="1"/>
        <v>2.5264726</v>
      </c>
      <c r="AD43">
        <f>COUNTIF(CostRed_solar!A$2:A$12,P43)</f>
        <v>0</v>
      </c>
      <c r="AE43">
        <f>IF(VLOOKUP(A43,Categories!C$1:D$196,2,FALSE)="developed",1,0)</f>
        <v>0</v>
      </c>
    </row>
    <row r="44" spans="1:31">
      <c r="A44" s="1" t="s">
        <v>12</v>
      </c>
      <c r="B44">
        <v>1.0218</v>
      </c>
      <c r="C44">
        <v>3.1078002</v>
      </c>
      <c r="D44">
        <v>6.7188</v>
      </c>
      <c r="E44">
        <v>17.758802</v>
      </c>
      <c r="F44">
        <v>28.398802</v>
      </c>
      <c r="G44">
        <v>43.5488</v>
      </c>
      <c r="H44">
        <v>77.8188</v>
      </c>
      <c r="I44">
        <v>130.83229</v>
      </c>
      <c r="J44">
        <v>175.26187</v>
      </c>
      <c r="K44">
        <v>204.97081</v>
      </c>
      <c r="L44">
        <v>253.9638</v>
      </c>
      <c r="M44">
        <v>306.97284</v>
      </c>
      <c r="N44">
        <v>393.03183</v>
      </c>
      <c r="O44">
        <f>VLOOKUP(A44,[2]Solar!$A$1:$Z$225,25,FALSE)/1000</f>
        <v>609.3508</v>
      </c>
      <c r="P44" s="1" t="s">
        <v>12</v>
      </c>
      <c r="Q44">
        <f t="shared" si="14"/>
        <v>2.0860002</v>
      </c>
      <c r="R44">
        <f t="shared" si="15"/>
        <v>3.6109998</v>
      </c>
      <c r="S44">
        <f t="shared" si="16"/>
        <v>11.040002</v>
      </c>
      <c r="T44">
        <f t="shared" si="17"/>
        <v>10.64</v>
      </c>
      <c r="U44">
        <f t="shared" si="18"/>
        <v>15.149998</v>
      </c>
      <c r="V44">
        <f t="shared" si="19"/>
        <v>34.27</v>
      </c>
      <c r="W44">
        <f t="shared" si="20"/>
        <v>53.01349</v>
      </c>
      <c r="X44">
        <f t="shared" si="21"/>
        <v>44.42958</v>
      </c>
      <c r="Y44">
        <f t="shared" si="22"/>
        <v>29.70894</v>
      </c>
      <c r="Z44">
        <f t="shared" si="23"/>
        <v>48.99299</v>
      </c>
      <c r="AA44">
        <f t="shared" si="24"/>
        <v>53.00904</v>
      </c>
      <c r="AB44">
        <f t="shared" si="25"/>
        <v>86.05899</v>
      </c>
      <c r="AC44">
        <f t="shared" si="1"/>
        <v>216.31897</v>
      </c>
      <c r="AD44">
        <f>COUNTIF(CostRed_solar!A$2:A$12,P44)</f>
        <v>1</v>
      </c>
      <c r="AE44">
        <f>IF(VLOOKUP(A44,Categories!C$1:D$196,2,FALSE)="developed",1,0)</f>
        <v>0</v>
      </c>
    </row>
    <row r="45" spans="1:31">
      <c r="A45" s="1" t="s">
        <v>125</v>
      </c>
      <c r="B45">
        <v>0.001274</v>
      </c>
      <c r="C45">
        <v>0.001308</v>
      </c>
      <c r="D45">
        <v>0.001322</v>
      </c>
      <c r="E45">
        <v>0.001383</v>
      </c>
      <c r="F45">
        <v>0.001418</v>
      </c>
      <c r="G45">
        <v>0.001463</v>
      </c>
      <c r="H45">
        <v>0.00152</v>
      </c>
      <c r="I45">
        <v>0.011320001</v>
      </c>
      <c r="J45">
        <v>0.013377001</v>
      </c>
      <c r="K45">
        <v>0.025923</v>
      </c>
      <c r="L45">
        <v>0.085513</v>
      </c>
      <c r="M45">
        <v>0.18402201</v>
      </c>
      <c r="N45">
        <v>0.45743102</v>
      </c>
      <c r="O45">
        <f>VLOOKUP(A45,[2]Solar!$A$1:$Z$225,25,FALSE)/1000</f>
        <v>0.715986</v>
      </c>
      <c r="P45" s="1" t="s">
        <v>125</v>
      </c>
      <c r="Q45">
        <f t="shared" si="14"/>
        <v>3.4e-5</v>
      </c>
      <c r="R45">
        <f t="shared" si="15"/>
        <v>1.40000000000001e-5</v>
      </c>
      <c r="S45">
        <f t="shared" si="16"/>
        <v>6.09999999999999e-5</v>
      </c>
      <c r="T45">
        <f t="shared" si="17"/>
        <v>3.50000000000001e-5</v>
      </c>
      <c r="U45">
        <f t="shared" si="18"/>
        <v>4.50000000000001e-5</v>
      </c>
      <c r="V45">
        <f t="shared" si="19"/>
        <v>5.7e-5</v>
      </c>
      <c r="W45">
        <f t="shared" si="20"/>
        <v>0.009800001</v>
      </c>
      <c r="X45">
        <f t="shared" si="21"/>
        <v>0.002057</v>
      </c>
      <c r="Y45">
        <f t="shared" si="22"/>
        <v>0.012545999</v>
      </c>
      <c r="Z45">
        <f t="shared" si="23"/>
        <v>0.05959</v>
      </c>
      <c r="AA45">
        <f t="shared" si="24"/>
        <v>0.09850901</v>
      </c>
      <c r="AB45">
        <f t="shared" si="25"/>
        <v>0.27340901</v>
      </c>
      <c r="AC45">
        <f t="shared" si="1"/>
        <v>0.25855498</v>
      </c>
      <c r="AD45">
        <f>COUNTIF(CostRed_solar!A$2:A$12,P45)</f>
        <v>0</v>
      </c>
      <c r="AE45">
        <f>IF(VLOOKUP(A45,Categories!C$1:D$196,2,FALSE)="developed",1,0)</f>
        <v>0</v>
      </c>
    </row>
    <row r="46" spans="1:31">
      <c r="A46" s="1" t="s">
        <v>127</v>
      </c>
      <c r="N46">
        <v>0.004</v>
      </c>
      <c r="O46">
        <f>VLOOKUP(A46,[2]Solar!$A$1:$Z$225,25,FALSE)/1000</f>
        <v>0.00307</v>
      </c>
      <c r="P46" s="1" t="s">
        <v>127</v>
      </c>
      <c r="Q46">
        <f t="shared" si="14"/>
        <v>0</v>
      </c>
      <c r="R46">
        <f t="shared" si="15"/>
        <v>0</v>
      </c>
      <c r="S46">
        <f t="shared" si="16"/>
        <v>0</v>
      </c>
      <c r="T46">
        <f t="shared" si="17"/>
        <v>0</v>
      </c>
      <c r="U46">
        <f t="shared" si="18"/>
        <v>0</v>
      </c>
      <c r="V46">
        <f t="shared" si="19"/>
        <v>0</v>
      </c>
      <c r="W46">
        <f t="shared" si="20"/>
        <v>0</v>
      </c>
      <c r="X46">
        <f t="shared" si="21"/>
        <v>0</v>
      </c>
      <c r="Y46">
        <f t="shared" si="22"/>
        <v>0</v>
      </c>
      <c r="Z46">
        <f t="shared" si="23"/>
        <v>0</v>
      </c>
      <c r="AA46">
        <f t="shared" si="24"/>
        <v>0</v>
      </c>
      <c r="AB46">
        <f t="shared" si="25"/>
        <v>0.004</v>
      </c>
      <c r="AC46">
        <f t="shared" si="1"/>
        <v>0</v>
      </c>
      <c r="AD46">
        <f>COUNTIF(CostRed_solar!A$2:A$12,P46)</f>
        <v>0</v>
      </c>
      <c r="AE46">
        <f>IF(VLOOKUP(A46,Categories!C$1:D$196,2,FALSE)="developed",1,0)</f>
        <v>0</v>
      </c>
    </row>
    <row r="47" spans="1:31">
      <c r="A47" s="1" t="s">
        <v>447</v>
      </c>
      <c r="C47">
        <v>7e-5</v>
      </c>
      <c r="D47">
        <v>0.00012</v>
      </c>
      <c r="E47">
        <v>0.00023</v>
      </c>
      <c r="F47">
        <v>0.00046</v>
      </c>
      <c r="G47">
        <v>0.00046</v>
      </c>
      <c r="H47">
        <v>0.00046</v>
      </c>
      <c r="I47">
        <v>0.00057</v>
      </c>
      <c r="J47">
        <v>0.00072</v>
      </c>
      <c r="K47">
        <v>0.00072</v>
      </c>
      <c r="L47">
        <v>0.00072</v>
      </c>
      <c r="M47">
        <v>0.00072</v>
      </c>
      <c r="N47">
        <v>0.00072</v>
      </c>
      <c r="O47">
        <f>VLOOKUP(A47,[2]Solar!$A$1:$Z$225,25,FALSE)/1000</f>
        <v>0.000743</v>
      </c>
      <c r="P47" s="1" t="s">
        <v>447</v>
      </c>
      <c r="Q47">
        <f t="shared" si="14"/>
        <v>7e-5</v>
      </c>
      <c r="R47">
        <f t="shared" si="15"/>
        <v>5e-5</v>
      </c>
      <c r="S47">
        <f t="shared" si="16"/>
        <v>0.00011</v>
      </c>
      <c r="T47">
        <f t="shared" si="17"/>
        <v>0.00023</v>
      </c>
      <c r="U47">
        <f t="shared" si="18"/>
        <v>0</v>
      </c>
      <c r="V47">
        <f t="shared" si="19"/>
        <v>0</v>
      </c>
      <c r="W47">
        <f t="shared" si="20"/>
        <v>0.00011</v>
      </c>
      <c r="X47">
        <f t="shared" si="21"/>
        <v>0.00015</v>
      </c>
      <c r="Y47">
        <f t="shared" si="22"/>
        <v>0</v>
      </c>
      <c r="Z47">
        <f t="shared" si="23"/>
        <v>0</v>
      </c>
      <c r="AA47">
        <f t="shared" si="24"/>
        <v>0</v>
      </c>
      <c r="AB47">
        <f t="shared" si="25"/>
        <v>0</v>
      </c>
      <c r="AC47">
        <f t="shared" si="1"/>
        <v>2.29999999999999e-5</v>
      </c>
      <c r="AD47">
        <f>COUNTIF(CostRed_solar!A$2:A$12,P47)</f>
        <v>0</v>
      </c>
      <c r="AE47">
        <v>0</v>
      </c>
    </row>
    <row r="48" spans="1:31">
      <c r="A48" s="1" t="s">
        <v>122</v>
      </c>
      <c r="B48">
        <v>5.7e-5</v>
      </c>
      <c r="C48">
        <v>5.7e-5</v>
      </c>
      <c r="D48">
        <v>5.7e-5</v>
      </c>
      <c r="E48">
        <v>0.000711</v>
      </c>
      <c r="F48">
        <v>0.001671</v>
      </c>
      <c r="G48">
        <v>0.002897</v>
      </c>
      <c r="H48">
        <v>0.003011</v>
      </c>
      <c r="I48">
        <v>0.003011</v>
      </c>
      <c r="J48">
        <v>0.004833</v>
      </c>
      <c r="K48">
        <v>0.005570001</v>
      </c>
      <c r="L48">
        <v>0.005570001</v>
      </c>
      <c r="M48">
        <v>0.005570001</v>
      </c>
      <c r="N48">
        <v>0.005570001</v>
      </c>
      <c r="O48">
        <f>VLOOKUP(A48,[2]Solar!$A$1:$Z$225,25,FALSE)/1000</f>
        <v>0.00557</v>
      </c>
      <c r="P48" s="1" t="s">
        <v>122</v>
      </c>
      <c r="Q48">
        <f t="shared" si="14"/>
        <v>0</v>
      </c>
      <c r="R48">
        <f t="shared" si="15"/>
        <v>0</v>
      </c>
      <c r="S48">
        <f t="shared" si="16"/>
        <v>0.000654</v>
      </c>
      <c r="T48">
        <f t="shared" si="17"/>
        <v>0.00096</v>
      </c>
      <c r="U48">
        <f t="shared" si="18"/>
        <v>0.001226</v>
      </c>
      <c r="V48">
        <f t="shared" si="19"/>
        <v>0.000114</v>
      </c>
      <c r="W48">
        <f t="shared" si="20"/>
        <v>0</v>
      </c>
      <c r="X48">
        <f t="shared" si="21"/>
        <v>0.001822</v>
      </c>
      <c r="Y48">
        <f t="shared" si="22"/>
        <v>0.000737001</v>
      </c>
      <c r="Z48">
        <f t="shared" si="23"/>
        <v>0</v>
      </c>
      <c r="AA48">
        <f t="shared" si="24"/>
        <v>0</v>
      </c>
      <c r="AB48">
        <f t="shared" si="25"/>
        <v>0</v>
      </c>
      <c r="AC48">
        <f t="shared" si="1"/>
        <v>0</v>
      </c>
      <c r="AD48">
        <f>COUNTIF(CostRed_solar!A$2:A$12,P48)</f>
        <v>0</v>
      </c>
      <c r="AE48">
        <f>IF(VLOOKUP(A48,Categories!C$1:D$196,2,FALSE)="developed",1,0)</f>
        <v>0</v>
      </c>
    </row>
    <row r="49" spans="1:31">
      <c r="A49" s="1" t="s">
        <v>131</v>
      </c>
      <c r="B49">
        <v>0.006198</v>
      </c>
      <c r="C49">
        <v>0.006842</v>
      </c>
      <c r="D49">
        <v>0.009862001</v>
      </c>
      <c r="E49">
        <v>0.012714</v>
      </c>
      <c r="F49">
        <v>0.016671</v>
      </c>
      <c r="G49">
        <v>0.022484</v>
      </c>
      <c r="H49">
        <v>0.023568003</v>
      </c>
      <c r="I49">
        <v>0.027968002</v>
      </c>
      <c r="J49">
        <v>0.027968002</v>
      </c>
      <c r="K49">
        <v>0.048446</v>
      </c>
      <c r="L49">
        <v>0.056794003</v>
      </c>
      <c r="M49">
        <v>0.073741004</v>
      </c>
      <c r="N49">
        <v>0.073741004</v>
      </c>
      <c r="O49">
        <f>VLOOKUP(A49,[2]Solar!$A$1:$Z$225,25,FALSE)/1000</f>
        <v>0.072549</v>
      </c>
      <c r="P49" s="1" t="s">
        <v>131</v>
      </c>
      <c r="Q49">
        <f t="shared" si="14"/>
        <v>0.000644</v>
      </c>
      <c r="R49">
        <f t="shared" si="15"/>
        <v>0.003020001</v>
      </c>
      <c r="S49">
        <f t="shared" si="16"/>
        <v>0.002851999</v>
      </c>
      <c r="T49">
        <f t="shared" si="17"/>
        <v>0.003957</v>
      </c>
      <c r="U49">
        <f t="shared" si="18"/>
        <v>0.005813</v>
      </c>
      <c r="V49">
        <f t="shared" si="19"/>
        <v>0.001084003</v>
      </c>
      <c r="W49">
        <f t="shared" si="20"/>
        <v>0.004399999</v>
      </c>
      <c r="X49">
        <f t="shared" si="21"/>
        <v>0</v>
      </c>
      <c r="Y49">
        <f t="shared" si="22"/>
        <v>0.020477998</v>
      </c>
      <c r="Z49">
        <f t="shared" si="23"/>
        <v>0.008348003</v>
      </c>
      <c r="AA49">
        <f t="shared" si="24"/>
        <v>0.016947001</v>
      </c>
      <c r="AB49">
        <f t="shared" si="25"/>
        <v>0</v>
      </c>
      <c r="AC49">
        <f t="shared" si="1"/>
        <v>0</v>
      </c>
      <c r="AD49">
        <f>COUNTIF(CostRed_solar!A$2:A$12,P49)</f>
        <v>0</v>
      </c>
      <c r="AE49">
        <f>IF(VLOOKUP(A49,Categories!C$1:D$196,2,FALSE)="developed",1,0)</f>
        <v>0</v>
      </c>
    </row>
    <row r="50" spans="1:31">
      <c r="A50" s="1" t="s">
        <v>114</v>
      </c>
      <c r="B50">
        <v>0.001553</v>
      </c>
      <c r="C50">
        <v>0.001667</v>
      </c>
      <c r="D50">
        <v>0.001973</v>
      </c>
      <c r="E50">
        <v>0.002908</v>
      </c>
      <c r="F50">
        <v>0.003834</v>
      </c>
      <c r="G50">
        <v>0.005059</v>
      </c>
      <c r="H50">
        <v>0.005059</v>
      </c>
      <c r="I50">
        <v>0.008278</v>
      </c>
      <c r="J50">
        <v>0.013144</v>
      </c>
      <c r="K50">
        <v>0.013144</v>
      </c>
      <c r="L50">
        <v>0.013144</v>
      </c>
      <c r="M50">
        <v>0.013144</v>
      </c>
      <c r="N50">
        <v>0.013144</v>
      </c>
      <c r="O50">
        <f>VLOOKUP(A50,[2]Solar!$A$1:$Z$225,25,FALSE)/1000</f>
        <v>0.040076</v>
      </c>
      <c r="P50" s="1" t="s">
        <v>114</v>
      </c>
      <c r="Q50">
        <f t="shared" si="14"/>
        <v>0.000114</v>
      </c>
      <c r="R50">
        <f t="shared" si="15"/>
        <v>0.000306</v>
      </c>
      <c r="S50">
        <f t="shared" si="16"/>
        <v>0.000935</v>
      </c>
      <c r="T50">
        <f t="shared" si="17"/>
        <v>0.000926</v>
      </c>
      <c r="U50">
        <f t="shared" si="18"/>
        <v>0.001225</v>
      </c>
      <c r="V50">
        <f t="shared" si="19"/>
        <v>0</v>
      </c>
      <c r="W50">
        <f t="shared" si="20"/>
        <v>0.003219</v>
      </c>
      <c r="X50">
        <f t="shared" si="21"/>
        <v>0.004866</v>
      </c>
      <c r="Y50">
        <f t="shared" si="22"/>
        <v>0</v>
      </c>
      <c r="Z50">
        <f t="shared" si="23"/>
        <v>0</v>
      </c>
      <c r="AA50">
        <f t="shared" si="24"/>
        <v>0</v>
      </c>
      <c r="AB50">
        <f t="shared" si="25"/>
        <v>0</v>
      </c>
      <c r="AC50">
        <f t="shared" si="1"/>
        <v>0.026932</v>
      </c>
      <c r="AD50">
        <f>COUNTIF(CostRed_solar!A$2:A$12,P50)</f>
        <v>0</v>
      </c>
      <c r="AE50">
        <f>IF(VLOOKUP(A50,Categories!C$1:D$196,2,FALSE)="developed",1,0)</f>
        <v>0</v>
      </c>
    </row>
    <row r="51" spans="1:31">
      <c r="A51" s="1" t="s">
        <v>197</v>
      </c>
      <c r="B51">
        <v>0.0003</v>
      </c>
      <c r="C51">
        <v>0.0003</v>
      </c>
      <c r="D51">
        <v>0.004</v>
      </c>
      <c r="E51">
        <v>0.019000001</v>
      </c>
      <c r="F51">
        <v>0.033</v>
      </c>
      <c r="G51">
        <v>0.0478</v>
      </c>
      <c r="H51">
        <v>0.055800002</v>
      </c>
      <c r="I51">
        <v>0.060000002</v>
      </c>
      <c r="J51">
        <v>0.0677</v>
      </c>
      <c r="K51">
        <v>0.084800005</v>
      </c>
      <c r="L51">
        <v>0.108500004</v>
      </c>
      <c r="M51">
        <v>0.13830002</v>
      </c>
      <c r="N51">
        <v>0.18230002</v>
      </c>
      <c r="O51">
        <f>VLOOKUP(A51,[2]Solar!$A$1:$Z$225,25,FALSE)/1000</f>
        <v>0.4625</v>
      </c>
      <c r="P51" s="1" t="s">
        <v>197</v>
      </c>
      <c r="Q51">
        <f t="shared" si="14"/>
        <v>0</v>
      </c>
      <c r="R51">
        <f t="shared" si="15"/>
        <v>0.0037</v>
      </c>
      <c r="S51">
        <f t="shared" si="16"/>
        <v>0.015000001</v>
      </c>
      <c r="T51">
        <f t="shared" si="17"/>
        <v>0.013999999</v>
      </c>
      <c r="U51">
        <f t="shared" si="18"/>
        <v>0.0148</v>
      </c>
      <c r="V51">
        <f t="shared" si="19"/>
        <v>0.008000002</v>
      </c>
      <c r="W51">
        <f t="shared" si="20"/>
        <v>0.0042</v>
      </c>
      <c r="X51">
        <f t="shared" si="21"/>
        <v>0.007699998</v>
      </c>
      <c r="Y51">
        <f t="shared" si="22"/>
        <v>0.017100005</v>
      </c>
      <c r="Z51">
        <f t="shared" si="23"/>
        <v>0.023699999</v>
      </c>
      <c r="AA51">
        <f t="shared" si="24"/>
        <v>0.029800016</v>
      </c>
      <c r="AB51">
        <f t="shared" si="25"/>
        <v>0.044</v>
      </c>
      <c r="AC51">
        <f t="shared" si="1"/>
        <v>0.28019998</v>
      </c>
      <c r="AD51">
        <f>COUNTIF(CostRed_solar!A$2:A$12,P51)</f>
        <v>0</v>
      </c>
      <c r="AE51">
        <f>IF(VLOOKUP(A51,Categories!C$1:D$196,2,FALSE)="developed",1,0)</f>
        <v>1</v>
      </c>
    </row>
    <row r="52" spans="1:31">
      <c r="A52" s="1" t="s">
        <v>133</v>
      </c>
      <c r="D52">
        <v>0.0006</v>
      </c>
      <c r="E52">
        <v>0.011000001</v>
      </c>
      <c r="F52">
        <v>0.022000002</v>
      </c>
      <c r="G52">
        <v>0.0238</v>
      </c>
      <c r="H52">
        <v>0.037</v>
      </c>
      <c r="I52">
        <v>0.06546701</v>
      </c>
      <c r="J52">
        <v>0.12808502</v>
      </c>
      <c r="K52">
        <v>0.15930001</v>
      </c>
      <c r="L52">
        <v>0.216974</v>
      </c>
      <c r="M52">
        <v>0.24594702</v>
      </c>
      <c r="N52">
        <v>0.257947</v>
      </c>
      <c r="O52">
        <f>VLOOKUP(A52,[2]Solar!$A$1:$Z$225,25,FALSE)/1000</f>
        <v>0.279643</v>
      </c>
      <c r="P52" s="1" t="s">
        <v>133</v>
      </c>
      <c r="Q52">
        <f t="shared" si="14"/>
        <v>0</v>
      </c>
      <c r="R52">
        <f t="shared" si="15"/>
        <v>0.0006</v>
      </c>
      <c r="S52">
        <f t="shared" si="16"/>
        <v>0.010400001</v>
      </c>
      <c r="T52">
        <f t="shared" si="17"/>
        <v>0.011000001</v>
      </c>
      <c r="U52">
        <f t="shared" si="18"/>
        <v>0.001799998</v>
      </c>
      <c r="V52">
        <f t="shared" si="19"/>
        <v>0.0132</v>
      </c>
      <c r="W52">
        <f t="shared" si="20"/>
        <v>0.02846701</v>
      </c>
      <c r="X52">
        <f t="shared" si="21"/>
        <v>0.06261801</v>
      </c>
      <c r="Y52">
        <f t="shared" si="22"/>
        <v>0.03121499</v>
      </c>
      <c r="Z52">
        <f t="shared" si="23"/>
        <v>0.05767399</v>
      </c>
      <c r="AA52">
        <f t="shared" si="24"/>
        <v>0.02897302</v>
      </c>
      <c r="AB52">
        <f t="shared" si="25"/>
        <v>0.01199998</v>
      </c>
      <c r="AC52">
        <f t="shared" si="1"/>
        <v>0.021696</v>
      </c>
      <c r="AD52">
        <f>COUNTIF(CostRed_solar!A$2:A$12,P52)</f>
        <v>0</v>
      </c>
      <c r="AE52">
        <f>IF(VLOOKUP(A52,Categories!C$1:D$196,2,FALSE)="developed",1,0)</f>
        <v>0</v>
      </c>
    </row>
    <row r="53" spans="1:31">
      <c r="A53" s="1" t="s">
        <v>448</v>
      </c>
      <c r="B53">
        <v>2.5e-5</v>
      </c>
      <c r="C53">
        <v>2.5e-5</v>
      </c>
      <c r="D53">
        <v>0.000125</v>
      </c>
      <c r="E53">
        <v>0.003125</v>
      </c>
      <c r="F53">
        <v>0.007725</v>
      </c>
      <c r="G53">
        <v>0.010125</v>
      </c>
      <c r="H53">
        <v>0.011125</v>
      </c>
      <c r="I53">
        <v>0.011125</v>
      </c>
      <c r="J53">
        <v>0.011925001</v>
      </c>
      <c r="K53">
        <v>0.014825</v>
      </c>
      <c r="L53">
        <v>0.016125001</v>
      </c>
      <c r="M53">
        <v>0.016125001</v>
      </c>
      <c r="N53">
        <v>0.016125001</v>
      </c>
      <c r="O53">
        <f>VLOOKUP(A53,[2]Solar!$A$1:$Z$225,25,FALSE)/1000</f>
        <v>0.013361</v>
      </c>
      <c r="P53" s="1" t="s">
        <v>448</v>
      </c>
      <c r="Q53">
        <f t="shared" si="14"/>
        <v>0</v>
      </c>
      <c r="R53">
        <f t="shared" si="15"/>
        <v>0.0001</v>
      </c>
      <c r="S53">
        <f t="shared" si="16"/>
        <v>0.003</v>
      </c>
      <c r="T53">
        <f t="shared" si="17"/>
        <v>0.0046</v>
      </c>
      <c r="U53">
        <f t="shared" si="18"/>
        <v>0.0024</v>
      </c>
      <c r="V53">
        <f t="shared" si="19"/>
        <v>0.000999999999999999</v>
      </c>
      <c r="W53">
        <f t="shared" si="20"/>
        <v>0</v>
      </c>
      <c r="X53">
        <f t="shared" si="21"/>
        <v>0.000800001</v>
      </c>
      <c r="Y53">
        <f t="shared" si="22"/>
        <v>0.002899999</v>
      </c>
      <c r="Z53">
        <f t="shared" si="23"/>
        <v>0.001300001</v>
      </c>
      <c r="AA53">
        <f t="shared" si="24"/>
        <v>0</v>
      </c>
      <c r="AB53">
        <f t="shared" si="25"/>
        <v>0</v>
      </c>
      <c r="AC53">
        <f t="shared" si="1"/>
        <v>0</v>
      </c>
      <c r="AD53">
        <f>COUNTIF(CostRed_solar!A$2:A$12,P53)</f>
        <v>0</v>
      </c>
      <c r="AE53">
        <v>0</v>
      </c>
    </row>
    <row r="54" spans="1:31">
      <c r="A54" s="1" t="s">
        <v>135</v>
      </c>
      <c r="B54">
        <v>0.007</v>
      </c>
      <c r="C54">
        <v>0.010000001</v>
      </c>
      <c r="D54">
        <v>0.017</v>
      </c>
      <c r="E54">
        <v>0.035</v>
      </c>
      <c r="F54">
        <v>0.064</v>
      </c>
      <c r="G54">
        <v>0.076000005</v>
      </c>
      <c r="H54">
        <v>0.08400001</v>
      </c>
      <c r="I54">
        <v>0.110046</v>
      </c>
      <c r="J54">
        <v>0.118479</v>
      </c>
      <c r="K54">
        <v>0.151261</v>
      </c>
      <c r="L54">
        <v>0.22913401</v>
      </c>
      <c r="M54">
        <v>0.314523</v>
      </c>
      <c r="N54">
        <v>0.464425</v>
      </c>
      <c r="O54">
        <f>VLOOKUP(A54,[2]Solar!$A$1:$Z$225,25,FALSE)/1000</f>
        <v>0.58072</v>
      </c>
      <c r="P54" s="1" t="s">
        <v>135</v>
      </c>
      <c r="Q54">
        <f t="shared" si="14"/>
        <v>0.003000001</v>
      </c>
      <c r="R54">
        <f t="shared" si="15"/>
        <v>0.006999999</v>
      </c>
      <c r="S54">
        <f t="shared" si="16"/>
        <v>0.018</v>
      </c>
      <c r="T54">
        <f t="shared" si="17"/>
        <v>0.029</v>
      </c>
      <c r="U54">
        <f t="shared" si="18"/>
        <v>0.012000005</v>
      </c>
      <c r="V54">
        <f t="shared" si="19"/>
        <v>0.008000005</v>
      </c>
      <c r="W54">
        <f t="shared" si="20"/>
        <v>0.02604599</v>
      </c>
      <c r="X54">
        <f t="shared" si="21"/>
        <v>0.008433</v>
      </c>
      <c r="Y54">
        <f t="shared" si="22"/>
        <v>0.032782</v>
      </c>
      <c r="Z54">
        <f t="shared" si="23"/>
        <v>0.07787301</v>
      </c>
      <c r="AA54">
        <f t="shared" si="24"/>
        <v>0.08538899</v>
      </c>
      <c r="AB54">
        <f t="shared" si="25"/>
        <v>0.149902</v>
      </c>
      <c r="AC54">
        <f t="shared" si="1"/>
        <v>0.116295</v>
      </c>
      <c r="AD54">
        <f>COUNTIF(CostRed_solar!A$2:A$12,P54)</f>
        <v>0</v>
      </c>
      <c r="AE54">
        <f>IF(VLOOKUP(A54,Categories!C$1:D$196,2,FALSE)="developed",1,0)</f>
        <v>1</v>
      </c>
    </row>
    <row r="55" spans="1:31">
      <c r="A55" s="1" t="s">
        <v>137</v>
      </c>
      <c r="B55">
        <v>1.7270001</v>
      </c>
      <c r="C55">
        <v>1.9130001</v>
      </c>
      <c r="D55">
        <v>2.022</v>
      </c>
      <c r="E55">
        <v>2.0635002</v>
      </c>
      <c r="F55">
        <v>2.0674</v>
      </c>
      <c r="G55">
        <v>2.0749</v>
      </c>
      <c r="H55">
        <v>2.0679</v>
      </c>
      <c r="I55">
        <v>2.075438</v>
      </c>
      <c r="J55">
        <v>2.081052</v>
      </c>
      <c r="K55">
        <v>2.1106691</v>
      </c>
      <c r="L55">
        <v>2.171956</v>
      </c>
      <c r="M55">
        <v>2.2460911</v>
      </c>
      <c r="N55">
        <v>2.627085</v>
      </c>
      <c r="O55">
        <f>VLOOKUP(A55,[2]Solar!$A$1:$Z$225,25,FALSE)/1000</f>
        <v>3.250961</v>
      </c>
      <c r="P55" s="1" t="s">
        <v>137</v>
      </c>
      <c r="Q55">
        <f t="shared" si="14"/>
        <v>0.186</v>
      </c>
      <c r="R55">
        <f t="shared" si="15"/>
        <v>0.1089999</v>
      </c>
      <c r="S55">
        <f t="shared" si="16"/>
        <v>0.0415002000000002</v>
      </c>
      <c r="T55">
        <f t="shared" si="17"/>
        <v>0.00389980000000012</v>
      </c>
      <c r="U55">
        <f t="shared" si="18"/>
        <v>0.00749999999999984</v>
      </c>
      <c r="V55">
        <f t="shared" si="19"/>
        <v>-0.00700000000000012</v>
      </c>
      <c r="W55">
        <f t="shared" si="20"/>
        <v>0.00753800000000027</v>
      </c>
      <c r="X55">
        <f t="shared" si="21"/>
        <v>0.00561400000000001</v>
      </c>
      <c r="Y55">
        <f t="shared" si="22"/>
        <v>0.0296170999999998</v>
      </c>
      <c r="Z55">
        <f t="shared" si="23"/>
        <v>0.0612869000000003</v>
      </c>
      <c r="AA55">
        <f t="shared" si="24"/>
        <v>0.0741350999999999</v>
      </c>
      <c r="AB55">
        <f t="shared" si="25"/>
        <v>0.3809939</v>
      </c>
      <c r="AC55">
        <f t="shared" si="1"/>
        <v>0.623876</v>
      </c>
      <c r="AD55">
        <f>COUNTIF(CostRed_solar!A$2:A$12,P55)</f>
        <v>0</v>
      </c>
      <c r="AE55">
        <f>IF(VLOOKUP(A55,Categories!C$1:D$196,2,FALSE)="developed",1,0)</f>
        <v>1</v>
      </c>
    </row>
    <row r="56" spans="1:31">
      <c r="A56" s="1" t="s">
        <v>449</v>
      </c>
      <c r="C56">
        <v>2.3e-5</v>
      </c>
      <c r="D56">
        <v>8.7e-5</v>
      </c>
      <c r="E56">
        <v>0.000389</v>
      </c>
      <c r="F56">
        <v>0.000608</v>
      </c>
      <c r="G56">
        <v>0.000672</v>
      </c>
      <c r="H56">
        <v>0.003237</v>
      </c>
      <c r="I56">
        <v>0.005235001</v>
      </c>
      <c r="J56">
        <v>0.019927</v>
      </c>
      <c r="K56">
        <v>0.019927</v>
      </c>
      <c r="L56">
        <v>0.019927</v>
      </c>
      <c r="M56">
        <v>0.019927</v>
      </c>
      <c r="N56">
        <v>0.019927</v>
      </c>
      <c r="O56">
        <f>VLOOKUP(A56,[2]Solar!$A$1:$Z$225,25,FALSE)/1000</f>
        <v>0.025178</v>
      </c>
      <c r="P56" s="1" t="s">
        <v>449</v>
      </c>
      <c r="Q56">
        <f t="shared" si="14"/>
        <v>2.3e-5</v>
      </c>
      <c r="R56">
        <f t="shared" si="15"/>
        <v>6.4e-5</v>
      </c>
      <c r="S56">
        <f t="shared" si="16"/>
        <v>0.000302</v>
      </c>
      <c r="T56">
        <f t="shared" si="17"/>
        <v>0.000219</v>
      </c>
      <c r="U56">
        <f t="shared" si="18"/>
        <v>6.39999999999999e-5</v>
      </c>
      <c r="V56">
        <f t="shared" si="19"/>
        <v>0.002565</v>
      </c>
      <c r="W56">
        <f t="shared" si="20"/>
        <v>0.001998001</v>
      </c>
      <c r="X56">
        <f t="shared" si="21"/>
        <v>0.014691999</v>
      </c>
      <c r="Y56">
        <f t="shared" si="22"/>
        <v>0</v>
      </c>
      <c r="Z56">
        <f t="shared" si="23"/>
        <v>0</v>
      </c>
      <c r="AA56">
        <f t="shared" si="24"/>
        <v>0</v>
      </c>
      <c r="AB56">
        <f t="shared" si="25"/>
        <v>0</v>
      </c>
      <c r="AC56">
        <f t="shared" si="1"/>
        <v>0.005251</v>
      </c>
      <c r="AD56">
        <f>COUNTIF(CostRed_solar!A$2:A$12,P56)</f>
        <v>0</v>
      </c>
      <c r="AE56">
        <v>0</v>
      </c>
    </row>
    <row r="57" spans="1:31">
      <c r="A57" s="1" t="s">
        <v>145</v>
      </c>
      <c r="B57">
        <v>0.007</v>
      </c>
      <c r="C57">
        <v>0.017</v>
      </c>
      <c r="D57">
        <v>0.402</v>
      </c>
      <c r="E57">
        <v>0.57100004</v>
      </c>
      <c r="F57">
        <v>0.60700005</v>
      </c>
      <c r="G57">
        <v>0.782108</v>
      </c>
      <c r="H57">
        <v>0.85095304</v>
      </c>
      <c r="I57">
        <v>0.90635</v>
      </c>
      <c r="J57">
        <v>0.998</v>
      </c>
      <c r="K57">
        <v>1.08</v>
      </c>
      <c r="L57">
        <v>1.304294</v>
      </c>
      <c r="M57">
        <v>1.7040411</v>
      </c>
      <c r="N57">
        <v>2.490041</v>
      </c>
      <c r="O57">
        <f>VLOOKUP(A57,[2]Solar!$A$1:$Z$225,25,FALSE)/1000</f>
        <v>3.529</v>
      </c>
      <c r="P57" s="1" t="s">
        <v>145</v>
      </c>
      <c r="Q57">
        <f t="shared" si="14"/>
        <v>0.01</v>
      </c>
      <c r="R57">
        <f t="shared" si="15"/>
        <v>0.385</v>
      </c>
      <c r="S57">
        <f t="shared" si="16"/>
        <v>0.16900004</v>
      </c>
      <c r="T57">
        <f t="shared" si="17"/>
        <v>0.03600001</v>
      </c>
      <c r="U57">
        <f t="shared" si="18"/>
        <v>0.17510795</v>
      </c>
      <c r="V57">
        <f t="shared" si="19"/>
        <v>0.06884504</v>
      </c>
      <c r="W57">
        <f t="shared" si="20"/>
        <v>0.0553969599999999</v>
      </c>
      <c r="X57">
        <f t="shared" si="21"/>
        <v>0.09165</v>
      </c>
      <c r="Y57">
        <f t="shared" si="22"/>
        <v>0.0820000000000001</v>
      </c>
      <c r="Z57">
        <f t="shared" si="23"/>
        <v>0.224294</v>
      </c>
      <c r="AA57">
        <f t="shared" si="24"/>
        <v>0.3997471</v>
      </c>
      <c r="AB57">
        <f t="shared" si="25"/>
        <v>0.7859999</v>
      </c>
      <c r="AC57">
        <f t="shared" si="1"/>
        <v>1.038959</v>
      </c>
      <c r="AD57">
        <f>COUNTIF(CostRed_solar!A$2:A$12,P57)</f>
        <v>0</v>
      </c>
      <c r="AE57">
        <f>IF(VLOOKUP(A57,Categories!C$1:D$196,2,FALSE)="developed",1,0)</f>
        <v>1</v>
      </c>
    </row>
    <row r="58" spans="1:31">
      <c r="A58" s="1" t="s">
        <v>141</v>
      </c>
      <c r="D58">
        <v>0.0003</v>
      </c>
      <c r="E58">
        <v>0.0003</v>
      </c>
      <c r="F58">
        <v>0.0003</v>
      </c>
      <c r="G58">
        <v>0.0003</v>
      </c>
      <c r="H58">
        <v>0.000362</v>
      </c>
      <c r="I58">
        <v>0.000362</v>
      </c>
      <c r="J58">
        <v>0.000362</v>
      </c>
      <c r="K58">
        <v>0.000362</v>
      </c>
      <c r="L58">
        <v>0.000362</v>
      </c>
      <c r="M58">
        <v>0.000362</v>
      </c>
      <c r="N58">
        <v>0.000362</v>
      </c>
      <c r="O58">
        <f>VLOOKUP(A58,[2]Solar!$A$1:$Z$225,25,FALSE)/1000</f>
        <v>0.000362</v>
      </c>
      <c r="P58" s="1" t="s">
        <v>141</v>
      </c>
      <c r="Q58">
        <f t="shared" si="14"/>
        <v>0</v>
      </c>
      <c r="R58">
        <f t="shared" si="15"/>
        <v>0.0003</v>
      </c>
      <c r="S58">
        <f t="shared" si="16"/>
        <v>0</v>
      </c>
      <c r="T58">
        <f t="shared" si="17"/>
        <v>0</v>
      </c>
      <c r="U58">
        <f t="shared" si="18"/>
        <v>0</v>
      </c>
      <c r="V58">
        <f t="shared" si="19"/>
        <v>6.2e-5</v>
      </c>
      <c r="W58">
        <f t="shared" si="20"/>
        <v>0</v>
      </c>
      <c r="X58">
        <f t="shared" si="21"/>
        <v>0</v>
      </c>
      <c r="Y58">
        <f t="shared" si="22"/>
        <v>0</v>
      </c>
      <c r="Z58">
        <f t="shared" si="23"/>
        <v>0</v>
      </c>
      <c r="AA58">
        <f t="shared" si="24"/>
        <v>0</v>
      </c>
      <c r="AB58">
        <f t="shared" si="25"/>
        <v>0</v>
      </c>
      <c r="AC58">
        <f t="shared" si="1"/>
        <v>0</v>
      </c>
      <c r="AD58">
        <f>COUNTIF(CostRed_solar!A$2:A$12,P58)</f>
        <v>0</v>
      </c>
      <c r="AE58">
        <f>IF(VLOOKUP(A58,Categories!C$1:D$196,2,FALSE)="developed",1,0)</f>
        <v>0</v>
      </c>
    </row>
    <row r="59" spans="1:31">
      <c r="A59" s="1" t="s">
        <v>143</v>
      </c>
      <c r="B59">
        <v>0.00022</v>
      </c>
      <c r="C59">
        <v>0.00022</v>
      </c>
      <c r="D59">
        <v>0.00023</v>
      </c>
      <c r="E59">
        <v>0.00023</v>
      </c>
      <c r="F59">
        <v>0.00023</v>
      </c>
      <c r="G59">
        <v>0.00023</v>
      </c>
      <c r="H59">
        <v>0.00063</v>
      </c>
      <c r="I59">
        <v>0.00063</v>
      </c>
      <c r="J59">
        <v>0.000315</v>
      </c>
      <c r="K59">
        <v>0.000315</v>
      </c>
      <c r="L59">
        <v>0.000315</v>
      </c>
      <c r="M59">
        <v>0.000315</v>
      </c>
      <c r="N59">
        <v>0.000315</v>
      </c>
      <c r="O59">
        <f>VLOOKUP(A59,[2]Solar!$A$1:$Z$225,25,FALSE)/1000</f>
        <v>0.000315</v>
      </c>
      <c r="P59" s="1" t="s">
        <v>143</v>
      </c>
      <c r="Q59">
        <f t="shared" si="14"/>
        <v>0</v>
      </c>
      <c r="R59">
        <f t="shared" si="15"/>
        <v>1e-5</v>
      </c>
      <c r="S59">
        <f t="shared" si="16"/>
        <v>0</v>
      </c>
      <c r="T59">
        <f t="shared" si="17"/>
        <v>0</v>
      </c>
      <c r="U59">
        <f t="shared" si="18"/>
        <v>0</v>
      </c>
      <c r="V59">
        <f t="shared" si="19"/>
        <v>0.0004</v>
      </c>
      <c r="W59">
        <f t="shared" si="20"/>
        <v>0</v>
      </c>
      <c r="X59">
        <f t="shared" si="21"/>
        <v>-0.000315</v>
      </c>
      <c r="Y59">
        <f t="shared" si="22"/>
        <v>0</v>
      </c>
      <c r="Z59">
        <f t="shared" si="23"/>
        <v>0</v>
      </c>
      <c r="AA59">
        <f t="shared" si="24"/>
        <v>0</v>
      </c>
      <c r="AB59">
        <f t="shared" si="25"/>
        <v>0</v>
      </c>
      <c r="AC59">
        <f t="shared" si="1"/>
        <v>0</v>
      </c>
      <c r="AD59">
        <f>COUNTIF(CostRed_solar!A$2:A$12,P59)</f>
        <v>0</v>
      </c>
      <c r="AE59">
        <f>IF(VLOOKUP(A59,Categories!C$1:D$196,2,FALSE)="developed",1,0)</f>
        <v>0</v>
      </c>
    </row>
    <row r="60" spans="1:31">
      <c r="A60" s="1" t="s">
        <v>147</v>
      </c>
      <c r="C60">
        <v>9e-6</v>
      </c>
      <c r="D60">
        <v>0.002254</v>
      </c>
      <c r="E60">
        <v>0.007855</v>
      </c>
      <c r="F60">
        <v>0.015049</v>
      </c>
      <c r="G60">
        <v>0.025425</v>
      </c>
      <c r="H60">
        <v>0.07276001</v>
      </c>
      <c r="I60">
        <v>0.106031</v>
      </c>
      <c r="J60">
        <v>0.205079</v>
      </c>
      <c r="K60">
        <v>0.31521702</v>
      </c>
      <c r="L60">
        <v>0.38562202</v>
      </c>
      <c r="M60">
        <v>0.59385</v>
      </c>
      <c r="N60">
        <v>0.74160904</v>
      </c>
      <c r="O60">
        <f>VLOOKUP(A60,[2]Solar!$A$1:$Z$225,25,FALSE)/1000</f>
        <v>1.076787</v>
      </c>
      <c r="P60" s="1" t="s">
        <v>147</v>
      </c>
      <c r="Q60">
        <f t="shared" si="14"/>
        <v>9e-6</v>
      </c>
      <c r="R60">
        <f t="shared" si="15"/>
        <v>0.002245</v>
      </c>
      <c r="S60">
        <f t="shared" si="16"/>
        <v>0.005601</v>
      </c>
      <c r="T60">
        <f t="shared" si="17"/>
        <v>0.007194</v>
      </c>
      <c r="U60">
        <f t="shared" si="18"/>
        <v>0.010376</v>
      </c>
      <c r="V60">
        <f t="shared" si="19"/>
        <v>0.04733501</v>
      </c>
      <c r="W60">
        <f t="shared" si="20"/>
        <v>0.03327099</v>
      </c>
      <c r="X60">
        <f t="shared" si="21"/>
        <v>0.099048</v>
      </c>
      <c r="Y60">
        <f t="shared" si="22"/>
        <v>0.11013802</v>
      </c>
      <c r="Z60">
        <f t="shared" si="23"/>
        <v>0.070405</v>
      </c>
      <c r="AA60">
        <f t="shared" si="24"/>
        <v>0.20822798</v>
      </c>
      <c r="AB60">
        <f t="shared" si="25"/>
        <v>0.14775904</v>
      </c>
      <c r="AC60">
        <f t="shared" si="1"/>
        <v>0.33517796</v>
      </c>
      <c r="AD60">
        <f>COUNTIF(CostRed_solar!A$2:A$12,P60)</f>
        <v>0</v>
      </c>
      <c r="AE60">
        <f>IF(VLOOKUP(A60,Categories!C$1:D$196,2,FALSE)="developed",1,0)</f>
        <v>0</v>
      </c>
    </row>
    <row r="61" spans="1:31">
      <c r="A61" s="1" t="s">
        <v>450</v>
      </c>
      <c r="B61">
        <v>0.000143</v>
      </c>
      <c r="C61">
        <v>0.000457</v>
      </c>
      <c r="D61">
        <v>0.000772</v>
      </c>
      <c r="E61">
        <v>0.000748</v>
      </c>
      <c r="F61">
        <v>0.000726</v>
      </c>
      <c r="G61">
        <v>0.000693</v>
      </c>
      <c r="H61">
        <v>0.000687</v>
      </c>
      <c r="I61">
        <v>0.000372</v>
      </c>
      <c r="J61">
        <v>0.000372</v>
      </c>
      <c r="K61">
        <v>0.000372</v>
      </c>
      <c r="L61">
        <v>0.00036</v>
      </c>
      <c r="M61">
        <v>0.000369</v>
      </c>
      <c r="N61">
        <v>0.00047</v>
      </c>
      <c r="O61">
        <f>VLOOKUP(A61,[2]Solar!$A$1:$Z$225,25,FALSE)/1000</f>
        <v>0.000405</v>
      </c>
      <c r="P61" s="1" t="s">
        <v>450</v>
      </c>
      <c r="Q61">
        <f t="shared" si="14"/>
        <v>0.000314</v>
      </c>
      <c r="R61">
        <f t="shared" si="15"/>
        <v>0.000315</v>
      </c>
      <c r="S61">
        <f t="shared" si="16"/>
        <v>-2.4e-5</v>
      </c>
      <c r="T61">
        <f t="shared" si="17"/>
        <v>-2.2e-5</v>
      </c>
      <c r="U61">
        <f t="shared" si="18"/>
        <v>-3.29999999999999e-5</v>
      </c>
      <c r="V61">
        <f t="shared" si="19"/>
        <v>-6.00000000000004e-6</v>
      </c>
      <c r="W61">
        <f t="shared" si="20"/>
        <v>-0.000315</v>
      </c>
      <c r="X61">
        <f t="shared" si="21"/>
        <v>0</v>
      </c>
      <c r="Y61">
        <f t="shared" si="22"/>
        <v>0</v>
      </c>
      <c r="Z61">
        <f t="shared" si="23"/>
        <v>-1.2e-5</v>
      </c>
      <c r="AA61">
        <f t="shared" si="24"/>
        <v>9e-6</v>
      </c>
      <c r="AB61">
        <f t="shared" si="25"/>
        <v>0.000101</v>
      </c>
      <c r="AC61">
        <f t="shared" si="1"/>
        <v>0</v>
      </c>
      <c r="AD61">
        <f>COUNTIF(CostRed_solar!A$2:A$12,P61)</f>
        <v>0</v>
      </c>
      <c r="AE61">
        <v>0</v>
      </c>
    </row>
    <row r="62" spans="1:31">
      <c r="A62" s="1" t="s">
        <v>151</v>
      </c>
      <c r="B62">
        <v>2e-5</v>
      </c>
      <c r="C62">
        <v>4e-5</v>
      </c>
      <c r="D62">
        <v>8e-5</v>
      </c>
      <c r="E62">
        <v>0.0039</v>
      </c>
      <c r="F62">
        <v>0.026400002</v>
      </c>
      <c r="G62">
        <v>0.025530001</v>
      </c>
      <c r="H62">
        <v>0.02559</v>
      </c>
      <c r="I62">
        <v>0.02559</v>
      </c>
      <c r="J62">
        <v>0.026749002</v>
      </c>
      <c r="K62">
        <v>0.027630001</v>
      </c>
      <c r="L62">
        <v>0.027629001</v>
      </c>
      <c r="M62">
        <v>0.027652001</v>
      </c>
      <c r="N62">
        <v>0.028653001</v>
      </c>
      <c r="O62">
        <f>VLOOKUP(A62,[2]Solar!$A$1:$Z$225,25,FALSE)/1000</f>
        <v>0.031479</v>
      </c>
      <c r="P62" s="1" t="s">
        <v>151</v>
      </c>
      <c r="Q62">
        <f t="shared" si="14"/>
        <v>2e-5</v>
      </c>
      <c r="R62">
        <f t="shared" si="15"/>
        <v>4e-5</v>
      </c>
      <c r="S62">
        <f t="shared" si="16"/>
        <v>0.00382</v>
      </c>
      <c r="T62">
        <f t="shared" si="17"/>
        <v>0.022500002</v>
      </c>
      <c r="U62">
        <f t="shared" si="18"/>
        <v>-0.000870000999999999</v>
      </c>
      <c r="V62">
        <f t="shared" si="19"/>
        <v>5.99990000000016e-5</v>
      </c>
      <c r="W62">
        <f t="shared" si="20"/>
        <v>0</v>
      </c>
      <c r="X62">
        <f t="shared" si="21"/>
        <v>0.001159002</v>
      </c>
      <c r="Y62">
        <f t="shared" si="22"/>
        <v>0.000880999</v>
      </c>
      <c r="Z62">
        <f t="shared" si="23"/>
        <v>-1.000000000001e-6</v>
      </c>
      <c r="AA62">
        <f t="shared" si="24"/>
        <v>2.29999999999987e-5</v>
      </c>
      <c r="AB62">
        <f t="shared" si="25"/>
        <v>0.001001</v>
      </c>
      <c r="AC62">
        <f t="shared" si="1"/>
        <v>0.002825999</v>
      </c>
      <c r="AD62">
        <f>COUNTIF(CostRed_solar!A$2:A$12,P62)</f>
        <v>0</v>
      </c>
      <c r="AE62">
        <f>IF(VLOOKUP(A62,Categories!C$1:D$196,2,FALSE)="developed",1,0)</f>
        <v>0</v>
      </c>
    </row>
    <row r="63" spans="1:31">
      <c r="A63" s="1" t="s">
        <v>153</v>
      </c>
      <c r="B63">
        <v>0.015000001</v>
      </c>
      <c r="C63">
        <v>0.035</v>
      </c>
      <c r="D63">
        <v>0.035</v>
      </c>
      <c r="E63">
        <v>0.035</v>
      </c>
      <c r="F63">
        <v>0.035</v>
      </c>
      <c r="G63">
        <v>0.036000002</v>
      </c>
      <c r="H63">
        <v>0.059000004</v>
      </c>
      <c r="I63">
        <v>0.18</v>
      </c>
      <c r="J63">
        <v>0.76420003</v>
      </c>
      <c r="K63">
        <v>1.6472</v>
      </c>
      <c r="L63">
        <v>1.6430001</v>
      </c>
      <c r="M63">
        <v>1.6625</v>
      </c>
      <c r="N63">
        <v>1.7240001</v>
      </c>
      <c r="O63">
        <f>VLOOKUP(A63,[2]Solar!$A$1:$Z$225,25,FALSE)/1000</f>
        <v>1.83628</v>
      </c>
      <c r="P63" s="1" t="s">
        <v>153</v>
      </c>
      <c r="Q63">
        <f>C63-B63</f>
        <v>0.019999999</v>
      </c>
      <c r="R63">
        <f>D63-C63</f>
        <v>0</v>
      </c>
      <c r="S63">
        <f>E63-D63</f>
        <v>0</v>
      </c>
      <c r="T63">
        <f>F63-E63</f>
        <v>0</v>
      </c>
      <c r="U63">
        <f>G63-F63</f>
        <v>0.001000002</v>
      </c>
      <c r="V63">
        <f>H63-G63</f>
        <v>0.023000002</v>
      </c>
      <c r="W63">
        <f>I63-H63</f>
        <v>0.120999996</v>
      </c>
      <c r="X63">
        <f>J63-I63</f>
        <v>0.58420003</v>
      </c>
      <c r="Y63">
        <f>K63-J63</f>
        <v>0.88299997</v>
      </c>
      <c r="Z63">
        <f>L63-K63</f>
        <v>-0.00419989999999992</v>
      </c>
      <c r="AA63">
        <f>M63-L63</f>
        <v>0.0194999</v>
      </c>
      <c r="AB63">
        <f>N63-M63</f>
        <v>0.0615000999999999</v>
      </c>
      <c r="AC63">
        <f t="shared" si="1"/>
        <v>0.1122799</v>
      </c>
      <c r="AD63">
        <f>COUNTIF(CostRed_solar!A$2:A$12,P63)</f>
        <v>0</v>
      </c>
      <c r="AE63">
        <f>IF(VLOOKUP(A63,Categories!C$1:D$196,2,FALSE)="developed",1,0)</f>
        <v>0</v>
      </c>
    </row>
    <row r="64" spans="1:31">
      <c r="A64" s="1" t="s">
        <v>360</v>
      </c>
      <c r="B64">
        <v>4.4e-5</v>
      </c>
      <c r="C64">
        <v>4.4e-5</v>
      </c>
      <c r="D64">
        <v>4.4e-5</v>
      </c>
      <c r="E64">
        <v>0.012503001</v>
      </c>
      <c r="F64">
        <v>0.012503001</v>
      </c>
      <c r="G64">
        <v>0.023576</v>
      </c>
      <c r="H64">
        <v>0.024787001</v>
      </c>
      <c r="I64">
        <v>0.120523006</v>
      </c>
      <c r="J64">
        <v>0.19769602</v>
      </c>
      <c r="K64">
        <v>0.40320203</v>
      </c>
      <c r="L64">
        <v>0.47844604</v>
      </c>
      <c r="M64">
        <v>0.64305604</v>
      </c>
      <c r="N64">
        <v>0.664126</v>
      </c>
      <c r="O64">
        <f>VLOOKUP(A64,[2]Solar!$A$1:$Z$225,25,FALSE)/1000</f>
        <v>0.646906</v>
      </c>
      <c r="P64" s="1" t="s">
        <v>360</v>
      </c>
      <c r="Q64">
        <f>C64-B64</f>
        <v>0</v>
      </c>
      <c r="R64">
        <f>D64-C64</f>
        <v>0</v>
      </c>
      <c r="S64">
        <f>E64-D64</f>
        <v>0.012459001</v>
      </c>
      <c r="T64">
        <f>F64-E64</f>
        <v>0</v>
      </c>
      <c r="U64">
        <f>G64-F64</f>
        <v>0.011072999</v>
      </c>
      <c r="V64">
        <f>H64-G64</f>
        <v>0.001211001</v>
      </c>
      <c r="W64">
        <f>I64-H64</f>
        <v>0.095736005</v>
      </c>
      <c r="X64">
        <f>J64-I64</f>
        <v>0.077173014</v>
      </c>
      <c r="Y64">
        <f>K64-J64</f>
        <v>0.20550601</v>
      </c>
      <c r="Z64">
        <f>L64-K64</f>
        <v>0.07524401</v>
      </c>
      <c r="AA64">
        <f>M64-L64</f>
        <v>0.16461</v>
      </c>
      <c r="AB64">
        <f>N64-M64</f>
        <v>0.0210699599999999</v>
      </c>
      <c r="AC64">
        <f t="shared" si="1"/>
        <v>0</v>
      </c>
      <c r="AD64">
        <f>COUNTIF(CostRed_solar!A$2:A$12,P64)</f>
        <v>0</v>
      </c>
      <c r="AE64">
        <f>IF(VLOOKUP(A64,Categories!C$1:D$196,2,FALSE)="developed",1,0)</f>
        <v>0</v>
      </c>
    </row>
    <row r="65" spans="1:31">
      <c r="A65" s="1" t="s">
        <v>185</v>
      </c>
      <c r="H65">
        <v>0.000154</v>
      </c>
      <c r="I65">
        <v>0.000348</v>
      </c>
      <c r="J65">
        <v>0.000348</v>
      </c>
      <c r="K65">
        <v>0.00033</v>
      </c>
      <c r="L65">
        <v>0.000319</v>
      </c>
      <c r="M65">
        <v>0.000183</v>
      </c>
      <c r="N65">
        <v>0.000183</v>
      </c>
      <c r="O65">
        <f>VLOOKUP(A65,[2]Solar!$A$1:$Z$225,25,FALSE)/1000</f>
        <v>6e-6</v>
      </c>
      <c r="P65" s="1" t="s">
        <v>185</v>
      </c>
      <c r="Q65">
        <f>C65-B65</f>
        <v>0</v>
      </c>
      <c r="R65">
        <f>D65-C65</f>
        <v>0</v>
      </c>
      <c r="S65">
        <f>E65-D65</f>
        <v>0</v>
      </c>
      <c r="T65">
        <f>F65-E65</f>
        <v>0</v>
      </c>
      <c r="U65">
        <f>G65-F65</f>
        <v>0</v>
      </c>
      <c r="V65">
        <f>H65-G65</f>
        <v>0.000154</v>
      </c>
      <c r="W65">
        <f>I65-H65</f>
        <v>0.000194</v>
      </c>
      <c r="X65">
        <f>J65-I65</f>
        <v>0</v>
      </c>
      <c r="Y65">
        <f>K65-J65</f>
        <v>-1.8e-5</v>
      </c>
      <c r="Z65">
        <f>L65-K65</f>
        <v>-1.1e-5</v>
      </c>
      <c r="AA65">
        <f>M65-L65</f>
        <v>-0.000136</v>
      </c>
      <c r="AB65">
        <f>N65-M65</f>
        <v>0</v>
      </c>
      <c r="AC65">
        <f t="shared" si="1"/>
        <v>0</v>
      </c>
      <c r="AD65">
        <f>COUNTIF(CostRed_solar!A$2:A$12,P65)</f>
        <v>0</v>
      </c>
      <c r="AE65">
        <f>IF(VLOOKUP(A65,Categories!C$1:D$196,2,FALSE)="developed",1,0)</f>
        <v>0</v>
      </c>
    </row>
    <row r="66" spans="1:31">
      <c r="A66" s="1" t="s">
        <v>155</v>
      </c>
      <c r="B66">
        <v>4e-6</v>
      </c>
      <c r="C66">
        <v>5e-6</v>
      </c>
      <c r="D66">
        <v>2.3e-5</v>
      </c>
      <c r="E66">
        <v>3.5e-5</v>
      </c>
      <c r="F66">
        <v>0.007859001</v>
      </c>
      <c r="G66">
        <v>0.007859001</v>
      </c>
      <c r="H66">
        <v>0.009014</v>
      </c>
      <c r="I66">
        <v>0.011354</v>
      </c>
      <c r="J66">
        <v>0.011604001</v>
      </c>
      <c r="K66">
        <v>0.011602</v>
      </c>
      <c r="L66">
        <v>0.011589</v>
      </c>
      <c r="M66">
        <v>0.010807001</v>
      </c>
      <c r="N66">
        <v>0.010807001</v>
      </c>
      <c r="O66">
        <f>VLOOKUP(A66,[2]Solar!$A$1:$Z$225,25,FALSE)/1000</f>
        <v>0.024785</v>
      </c>
      <c r="P66" s="1" t="s">
        <v>155</v>
      </c>
      <c r="Q66">
        <f>C66-B66</f>
        <v>1e-6</v>
      </c>
      <c r="R66">
        <f>D66-C66</f>
        <v>1.8e-5</v>
      </c>
      <c r="S66">
        <f>E66-D66</f>
        <v>1.2e-5</v>
      </c>
      <c r="T66">
        <f>F66-E66</f>
        <v>0.007824001</v>
      </c>
      <c r="U66">
        <f>G66-F66</f>
        <v>0</v>
      </c>
      <c r="V66">
        <f>H66-G66</f>
        <v>0.001154999</v>
      </c>
      <c r="W66">
        <f>I66-H66</f>
        <v>0.00234</v>
      </c>
      <c r="X66">
        <f>J66-I66</f>
        <v>0.000250001</v>
      </c>
      <c r="Y66">
        <f>K66-J66</f>
        <v>-2.00099999999974e-6</v>
      </c>
      <c r="Z66">
        <f>L66-K66</f>
        <v>-1.29999999999991e-5</v>
      </c>
      <c r="AA66">
        <f>M66-L66</f>
        <v>-0.000781999</v>
      </c>
      <c r="AB66">
        <f>N66-M66</f>
        <v>0</v>
      </c>
      <c r="AC66">
        <f t="shared" si="1"/>
        <v>0.013977999</v>
      </c>
      <c r="AD66">
        <f>COUNTIF(CostRed_solar!A$2:A$12,P66)</f>
        <v>0</v>
      </c>
      <c r="AE66">
        <f>IF(VLOOKUP(A66,Categories!C$1:D$196,2,FALSE)="developed",1,0)</f>
        <v>0</v>
      </c>
    </row>
    <row r="67" spans="1:31">
      <c r="A67" s="1" t="s">
        <v>159</v>
      </c>
      <c r="B67">
        <v>0.0001</v>
      </c>
      <c r="C67">
        <v>0.0002</v>
      </c>
      <c r="D67">
        <v>0.00038</v>
      </c>
      <c r="E67">
        <v>0.0015</v>
      </c>
      <c r="F67">
        <v>0.00334</v>
      </c>
      <c r="G67">
        <v>0.0065</v>
      </c>
      <c r="H67">
        <v>0.010000001</v>
      </c>
      <c r="I67">
        <v>0.015000001</v>
      </c>
      <c r="J67">
        <v>0.0319</v>
      </c>
      <c r="K67">
        <v>0.12060001</v>
      </c>
      <c r="L67">
        <v>0.20767</v>
      </c>
      <c r="M67">
        <v>0.39477</v>
      </c>
      <c r="N67">
        <v>0.5347701</v>
      </c>
      <c r="O67">
        <f>VLOOKUP(A67,[2]Solar!$A$1:$Z$225,25,FALSE)/1000</f>
        <v>0.813</v>
      </c>
      <c r="P67" s="1" t="s">
        <v>159</v>
      </c>
      <c r="Q67">
        <f>C67-B67</f>
        <v>0.0001</v>
      </c>
      <c r="R67">
        <f>D67-C67</f>
        <v>0.00018</v>
      </c>
      <c r="S67">
        <f>E67-D67</f>
        <v>0.00112</v>
      </c>
      <c r="T67">
        <f>F67-E67</f>
        <v>0.00184</v>
      </c>
      <c r="U67">
        <f>G67-F67</f>
        <v>0.00316</v>
      </c>
      <c r="V67">
        <f>H67-G67</f>
        <v>0.003500001</v>
      </c>
      <c r="W67">
        <f>I67-H67</f>
        <v>0.005</v>
      </c>
      <c r="X67">
        <f>J67-I67</f>
        <v>0.016899999</v>
      </c>
      <c r="Y67">
        <f>K67-J67</f>
        <v>0.08870001</v>
      </c>
      <c r="Z67">
        <f>L67-K67</f>
        <v>0.08706999</v>
      </c>
      <c r="AA67">
        <f>M67-L67</f>
        <v>0.1871</v>
      </c>
      <c r="AB67">
        <f>N67-M67</f>
        <v>0.1400001</v>
      </c>
      <c r="AC67">
        <f t="shared" si="1"/>
        <v>0.2782299</v>
      </c>
      <c r="AD67">
        <f>COUNTIF(CostRed_solar!A$2:A$12,P67)</f>
        <v>0</v>
      </c>
      <c r="AE67">
        <f>IF(VLOOKUP(A67,Categories!C$1:D$196,2,FALSE)="developed",1,0)</f>
        <v>1</v>
      </c>
    </row>
    <row r="68" spans="1:31">
      <c r="A68" s="1" t="s">
        <v>380</v>
      </c>
      <c r="B68">
        <v>0.000617</v>
      </c>
      <c r="C68">
        <v>0.000735</v>
      </c>
      <c r="D68">
        <v>0.000761</v>
      </c>
      <c r="E68">
        <v>0.000778</v>
      </c>
      <c r="F68">
        <v>0.000804</v>
      </c>
      <c r="G68">
        <v>0.00083</v>
      </c>
      <c r="H68">
        <v>0.00093</v>
      </c>
      <c r="I68">
        <v>0.00093</v>
      </c>
      <c r="J68">
        <v>0.00093</v>
      </c>
      <c r="K68">
        <v>0.00093</v>
      </c>
      <c r="L68">
        <v>0.00093</v>
      </c>
      <c r="M68">
        <v>0.010930001</v>
      </c>
      <c r="N68">
        <v>0.010930001</v>
      </c>
      <c r="O68">
        <f>VLOOKUP(A68,[2]Solar!$A$1:$Z$225,25,FALSE)/1000</f>
        <v>0.010175</v>
      </c>
      <c r="P68" s="1" t="s">
        <v>380</v>
      </c>
      <c r="Q68">
        <f>C68-B68</f>
        <v>0.000118</v>
      </c>
      <c r="R68">
        <f>D68-C68</f>
        <v>2.6e-5</v>
      </c>
      <c r="S68">
        <f>E68-D68</f>
        <v>1.70000000000001e-5</v>
      </c>
      <c r="T68">
        <f>F68-E68</f>
        <v>2.6e-5</v>
      </c>
      <c r="U68">
        <f>G68-F68</f>
        <v>2.6e-5</v>
      </c>
      <c r="V68">
        <f>H68-G68</f>
        <v>0.0001</v>
      </c>
      <c r="W68">
        <f>I68-H68</f>
        <v>0</v>
      </c>
      <c r="X68">
        <f>J68-I68</f>
        <v>0</v>
      </c>
      <c r="Y68">
        <f>K68-J68</f>
        <v>0</v>
      </c>
      <c r="Z68">
        <f>L68-K68</f>
        <v>0</v>
      </c>
      <c r="AA68">
        <f>M68-L68</f>
        <v>0.010000001</v>
      </c>
      <c r="AB68">
        <f>N68-M68</f>
        <v>0</v>
      </c>
      <c r="AC68">
        <f t="shared" ref="AC68:AC131" si="26">MAX(O68-N68,0)</f>
        <v>0</v>
      </c>
      <c r="AD68">
        <f>COUNTIF(CostRed_solar!A$2:A$12,P68)</f>
        <v>0</v>
      </c>
      <c r="AE68">
        <f>IF(VLOOKUP(A68,Categories!C$1:D$196,2,FALSE)="developed",1,0)</f>
        <v>0</v>
      </c>
    </row>
    <row r="69" spans="1:31">
      <c r="A69" s="1" t="s">
        <v>161</v>
      </c>
      <c r="B69">
        <v>2.8e-5</v>
      </c>
      <c r="C69">
        <v>0.000335</v>
      </c>
      <c r="D69">
        <v>0.001148</v>
      </c>
      <c r="E69">
        <v>0.003344</v>
      </c>
      <c r="F69">
        <v>0.009131</v>
      </c>
      <c r="G69">
        <v>0.009890001</v>
      </c>
      <c r="H69">
        <v>0.014040001</v>
      </c>
      <c r="I69">
        <v>0.012494001</v>
      </c>
      <c r="J69">
        <v>0.012346</v>
      </c>
      <c r="K69">
        <v>0.012346</v>
      </c>
      <c r="L69">
        <v>0.020184001</v>
      </c>
      <c r="M69">
        <v>0.021184001</v>
      </c>
      <c r="N69">
        <v>0.021184001</v>
      </c>
      <c r="O69">
        <f>VLOOKUP(A69,[2]Solar!$A$1:$Z$225,25,FALSE)/1000</f>
        <v>0.021184</v>
      </c>
      <c r="P69" s="1" t="s">
        <v>161</v>
      </c>
      <c r="Q69">
        <f>C69-B69</f>
        <v>0.000307</v>
      </c>
      <c r="R69">
        <f>D69-C69</f>
        <v>0.000813</v>
      </c>
      <c r="S69">
        <f>E69-D69</f>
        <v>0.002196</v>
      </c>
      <c r="T69">
        <f>F69-E69</f>
        <v>0.005787</v>
      </c>
      <c r="U69">
        <f>G69-F69</f>
        <v>0.000759001</v>
      </c>
      <c r="V69">
        <f>H69-G69</f>
        <v>0.00415</v>
      </c>
      <c r="W69">
        <f>I69-H69</f>
        <v>-0.001546</v>
      </c>
      <c r="X69">
        <f>J69-I69</f>
        <v>-0.000148001</v>
      </c>
      <c r="Y69">
        <f>K69-J69</f>
        <v>0</v>
      </c>
      <c r="Z69">
        <f>L69-K69</f>
        <v>0.007838001</v>
      </c>
      <c r="AA69">
        <f>M69-L69</f>
        <v>0.001</v>
      </c>
      <c r="AB69">
        <f>N69-M69</f>
        <v>0</v>
      </c>
      <c r="AC69">
        <f t="shared" si="26"/>
        <v>0</v>
      </c>
      <c r="AD69">
        <f>COUNTIF(CostRed_solar!A$2:A$12,P69)</f>
        <v>0</v>
      </c>
      <c r="AE69">
        <f>IF(VLOOKUP(A69,Categories!C$1:D$196,2,FALSE)="developed",1,0)</f>
        <v>0</v>
      </c>
    </row>
    <row r="70" spans="1:31">
      <c r="A70" s="1" t="s">
        <v>451</v>
      </c>
      <c r="G70">
        <v>7e-5</v>
      </c>
      <c r="H70">
        <v>7e-5</v>
      </c>
      <c r="I70">
        <v>7e-5</v>
      </c>
      <c r="J70">
        <v>7e-5</v>
      </c>
      <c r="K70">
        <v>7e-5</v>
      </c>
      <c r="L70">
        <v>7e-5</v>
      </c>
      <c r="M70">
        <v>7e-5</v>
      </c>
      <c r="N70">
        <v>7e-5</v>
      </c>
      <c r="O70">
        <f>VLOOKUP(A70,[2]Solar!$A$1:$Z$225,25,FALSE)/1000</f>
        <v>7e-5</v>
      </c>
      <c r="P70" s="1" t="s">
        <v>451</v>
      </c>
      <c r="Q70">
        <f t="shared" ref="Q70:Q90" si="27">C70-B70</f>
        <v>0</v>
      </c>
      <c r="R70">
        <f t="shared" ref="R70:R90" si="28">D70-C70</f>
        <v>0</v>
      </c>
      <c r="S70">
        <f t="shared" ref="S70:S90" si="29">E70-D70</f>
        <v>0</v>
      </c>
      <c r="T70">
        <f t="shared" ref="T70:T90" si="30">F70-E70</f>
        <v>0</v>
      </c>
      <c r="U70">
        <f t="shared" ref="U70:U90" si="31">G70-F70</f>
        <v>7e-5</v>
      </c>
      <c r="V70">
        <f t="shared" ref="V70:V90" si="32">H70-G70</f>
        <v>0</v>
      </c>
      <c r="W70">
        <f t="shared" ref="W70:W90" si="33">I70-H70</f>
        <v>0</v>
      </c>
      <c r="X70">
        <f t="shared" ref="X70:X90" si="34">J70-I70</f>
        <v>0</v>
      </c>
      <c r="Y70">
        <f t="shared" ref="Y70:Y90" si="35">K70-J70</f>
        <v>0</v>
      </c>
      <c r="Z70">
        <f t="shared" ref="Z70:Z90" si="36">L70-K70</f>
        <v>0</v>
      </c>
      <c r="AA70">
        <f t="shared" ref="AA70:AA90" si="37">M70-L70</f>
        <v>0</v>
      </c>
      <c r="AB70">
        <f t="shared" ref="AB70:AB90" si="38">N70-M70</f>
        <v>0</v>
      </c>
      <c r="AC70">
        <f t="shared" si="26"/>
        <v>0</v>
      </c>
      <c r="AD70">
        <f>COUNTIF(CostRed_solar!A$2:A$12,P70)</f>
        <v>0</v>
      </c>
      <c r="AE70">
        <v>0</v>
      </c>
    </row>
    <row r="71" spans="1:31">
      <c r="A71" s="1" t="s">
        <v>452</v>
      </c>
      <c r="K71">
        <v>0.000261</v>
      </c>
      <c r="L71">
        <v>0.000261</v>
      </c>
      <c r="M71">
        <v>0.000261</v>
      </c>
      <c r="N71">
        <v>0.000261</v>
      </c>
      <c r="O71">
        <f>VLOOKUP(A71,[2]Solar!$A$1:$Z$225,25,FALSE)/1000</f>
        <v>0.000261</v>
      </c>
      <c r="P71" s="1" t="s">
        <v>452</v>
      </c>
      <c r="Q71">
        <f t="shared" si="27"/>
        <v>0</v>
      </c>
      <c r="R71">
        <f t="shared" si="28"/>
        <v>0</v>
      </c>
      <c r="S71">
        <f t="shared" si="29"/>
        <v>0</v>
      </c>
      <c r="T71">
        <f t="shared" si="30"/>
        <v>0</v>
      </c>
      <c r="U71">
        <f t="shared" si="31"/>
        <v>0</v>
      </c>
      <c r="V71">
        <f t="shared" si="32"/>
        <v>0</v>
      </c>
      <c r="W71">
        <f t="shared" si="33"/>
        <v>0</v>
      </c>
      <c r="X71">
        <f t="shared" si="34"/>
        <v>0</v>
      </c>
      <c r="Y71">
        <f t="shared" si="35"/>
        <v>0.000261</v>
      </c>
      <c r="Z71">
        <f t="shared" si="36"/>
        <v>0</v>
      </c>
      <c r="AA71">
        <f t="shared" si="37"/>
        <v>0</v>
      </c>
      <c r="AB71">
        <f t="shared" si="38"/>
        <v>0</v>
      </c>
      <c r="AC71">
        <f t="shared" si="26"/>
        <v>0</v>
      </c>
      <c r="AD71">
        <f>COUNTIF(CostRed_solar!A$2:A$12,P71)</f>
        <v>0</v>
      </c>
      <c r="AE71">
        <v>0</v>
      </c>
    </row>
    <row r="72" spans="1:31">
      <c r="A72" s="1" t="s">
        <v>165</v>
      </c>
      <c r="B72">
        <v>0.000279</v>
      </c>
      <c r="C72">
        <v>0.00028</v>
      </c>
      <c r="D72">
        <v>0.000922</v>
      </c>
      <c r="E72">
        <v>0.001377</v>
      </c>
      <c r="F72">
        <v>0.001941</v>
      </c>
      <c r="G72">
        <v>0.003918</v>
      </c>
      <c r="H72">
        <v>0.005921</v>
      </c>
      <c r="I72">
        <v>0.007727</v>
      </c>
      <c r="J72">
        <v>0.008299001</v>
      </c>
      <c r="K72">
        <v>0.008393</v>
      </c>
      <c r="L72">
        <v>0.008745001</v>
      </c>
      <c r="M72">
        <v>0.009034001</v>
      </c>
      <c r="N72">
        <v>0.009476</v>
      </c>
      <c r="O72">
        <f>VLOOKUP(A72,[2]Solar!$A$1:$Z$225,25,FALSE)/1000</f>
        <v>0.010929</v>
      </c>
      <c r="P72" s="1" t="s">
        <v>165</v>
      </c>
      <c r="Q72">
        <f t="shared" si="27"/>
        <v>9.9999999999997e-7</v>
      </c>
      <c r="R72">
        <f t="shared" si="28"/>
        <v>0.000642</v>
      </c>
      <c r="S72">
        <f t="shared" si="29"/>
        <v>0.000455</v>
      </c>
      <c r="T72">
        <f t="shared" si="30"/>
        <v>0.000564</v>
      </c>
      <c r="U72">
        <f t="shared" si="31"/>
        <v>0.001977</v>
      </c>
      <c r="V72">
        <f t="shared" si="32"/>
        <v>0.002003</v>
      </c>
      <c r="W72">
        <f t="shared" si="33"/>
        <v>0.001806</v>
      </c>
      <c r="X72">
        <f t="shared" si="34"/>
        <v>0.000572001</v>
      </c>
      <c r="Y72">
        <f t="shared" si="35"/>
        <v>9.39989999999991e-5</v>
      </c>
      <c r="Z72">
        <f t="shared" si="36"/>
        <v>0.000352001000000001</v>
      </c>
      <c r="AA72">
        <f t="shared" si="37"/>
        <v>0.000288999999999999</v>
      </c>
      <c r="AB72">
        <f t="shared" si="38"/>
        <v>0.000441999</v>
      </c>
      <c r="AC72">
        <f t="shared" si="26"/>
        <v>0.001453</v>
      </c>
      <c r="AD72">
        <f>COUNTIF(CostRed_solar!A$2:A$12,P72)</f>
        <v>0</v>
      </c>
      <c r="AE72">
        <f>IF(VLOOKUP(A72,Categories!C$1:D$196,2,FALSE)="developed",1,0)</f>
        <v>0</v>
      </c>
    </row>
    <row r="73" spans="1:31">
      <c r="A73" s="1" t="s">
        <v>163</v>
      </c>
      <c r="B73">
        <v>0.007</v>
      </c>
      <c r="C73">
        <v>0.007</v>
      </c>
      <c r="D73">
        <v>0.008</v>
      </c>
      <c r="E73">
        <v>0.009000001</v>
      </c>
      <c r="F73">
        <v>0.011000001</v>
      </c>
      <c r="G73">
        <v>0.017</v>
      </c>
      <c r="H73">
        <v>0.039</v>
      </c>
      <c r="I73">
        <v>0.082</v>
      </c>
      <c r="J73">
        <v>0.14</v>
      </c>
      <c r="K73">
        <v>0.22200002</v>
      </c>
      <c r="L73">
        <v>0.31800002</v>
      </c>
      <c r="M73">
        <v>0.425</v>
      </c>
      <c r="N73">
        <v>0.5906</v>
      </c>
      <c r="O73">
        <f>VLOOKUP(A73,[2]Solar!$A$1:$Z$225,25,FALSE)/1000</f>
        <v>0.986206</v>
      </c>
      <c r="P73" s="1" t="s">
        <v>163</v>
      </c>
      <c r="Q73">
        <f t="shared" si="27"/>
        <v>0</v>
      </c>
      <c r="R73">
        <f t="shared" si="28"/>
        <v>0.001</v>
      </c>
      <c r="S73">
        <f t="shared" si="29"/>
        <v>0.001000001</v>
      </c>
      <c r="T73">
        <f t="shared" si="30"/>
        <v>0.002</v>
      </c>
      <c r="U73">
        <f t="shared" si="31"/>
        <v>0.005999999</v>
      </c>
      <c r="V73">
        <f t="shared" si="32"/>
        <v>0.022</v>
      </c>
      <c r="W73">
        <f t="shared" si="33"/>
        <v>0.043</v>
      </c>
      <c r="X73">
        <f t="shared" si="34"/>
        <v>0.058</v>
      </c>
      <c r="Y73">
        <f t="shared" si="35"/>
        <v>0.08200002</v>
      </c>
      <c r="Z73">
        <f t="shared" si="36"/>
        <v>0.096</v>
      </c>
      <c r="AA73">
        <f t="shared" si="37"/>
        <v>0.10699998</v>
      </c>
      <c r="AB73">
        <f t="shared" si="38"/>
        <v>0.1656</v>
      </c>
      <c r="AC73">
        <f t="shared" si="26"/>
        <v>0.395606</v>
      </c>
      <c r="AD73">
        <f>COUNTIF(CostRed_solar!A$2:A$12,P73)</f>
        <v>0</v>
      </c>
      <c r="AE73">
        <f>IF(VLOOKUP(A73,Categories!C$1:D$196,2,FALSE)="developed",1,0)</f>
        <v>1</v>
      </c>
    </row>
    <row r="74" spans="1:31">
      <c r="A74" s="1" t="s">
        <v>167</v>
      </c>
      <c r="B74">
        <v>1.044</v>
      </c>
      <c r="C74">
        <v>3.0035741</v>
      </c>
      <c r="D74">
        <v>4.358754</v>
      </c>
      <c r="E74">
        <v>5.2772894</v>
      </c>
      <c r="F74">
        <v>6.034418</v>
      </c>
      <c r="G74">
        <v>7.1375175</v>
      </c>
      <c r="H74">
        <v>7.702081</v>
      </c>
      <c r="I74">
        <v>8.610437</v>
      </c>
      <c r="J74">
        <v>9.672297</v>
      </c>
      <c r="K74">
        <v>10.8168745</v>
      </c>
      <c r="L74">
        <v>12.064975</v>
      </c>
      <c r="M74">
        <v>14.819384</v>
      </c>
      <c r="N74">
        <v>17.419384</v>
      </c>
      <c r="O74">
        <f>VLOOKUP(A74,[2]Solar!$A$1:$Z$225,25,FALSE)/1000</f>
        <v>17.399136</v>
      </c>
      <c r="P74" s="1" t="s">
        <v>167</v>
      </c>
      <c r="Q74">
        <f t="shared" si="27"/>
        <v>1.9595741</v>
      </c>
      <c r="R74">
        <f t="shared" si="28"/>
        <v>1.3551799</v>
      </c>
      <c r="S74">
        <f t="shared" si="29"/>
        <v>0.9185354</v>
      </c>
      <c r="T74">
        <f t="shared" si="30"/>
        <v>0.7571286</v>
      </c>
      <c r="U74">
        <f t="shared" si="31"/>
        <v>1.1030995</v>
      </c>
      <c r="V74">
        <f t="shared" si="32"/>
        <v>0.564563499999999</v>
      </c>
      <c r="W74">
        <f t="shared" si="33"/>
        <v>0.908355999999999</v>
      </c>
      <c r="X74">
        <f t="shared" si="34"/>
        <v>1.06186</v>
      </c>
      <c r="Y74">
        <f t="shared" si="35"/>
        <v>1.1445775</v>
      </c>
      <c r="Z74">
        <f t="shared" si="36"/>
        <v>1.2481005</v>
      </c>
      <c r="AA74">
        <f t="shared" si="37"/>
        <v>2.754409</v>
      </c>
      <c r="AB74">
        <f t="shared" si="38"/>
        <v>2.6</v>
      </c>
      <c r="AC74">
        <f t="shared" si="26"/>
        <v>0</v>
      </c>
      <c r="AD74">
        <f>COUNTIF(CostRed_solar!A$2:A$12,P74)</f>
        <v>1</v>
      </c>
      <c r="AE74">
        <f>IF(VLOOKUP(A74,Categories!C$1:D$196,2,FALSE)="developed",1,0)</f>
        <v>1</v>
      </c>
    </row>
    <row r="75" spans="1:31">
      <c r="A75" s="1" t="s">
        <v>453</v>
      </c>
      <c r="B75">
        <v>0.023181</v>
      </c>
      <c r="C75">
        <v>0.035889003</v>
      </c>
      <c r="D75">
        <v>0.036349002</v>
      </c>
      <c r="E75">
        <v>0.036605</v>
      </c>
      <c r="F75">
        <v>0.036709003</v>
      </c>
      <c r="G75">
        <v>0.046505004</v>
      </c>
      <c r="H75">
        <v>0.046505004</v>
      </c>
      <c r="I75">
        <v>0.046559</v>
      </c>
      <c r="J75">
        <v>0.046668</v>
      </c>
      <c r="K75">
        <v>0.046703</v>
      </c>
      <c r="L75">
        <v>0.054941006</v>
      </c>
      <c r="M75">
        <v>0.054941006</v>
      </c>
      <c r="N75">
        <v>0.054941006</v>
      </c>
      <c r="O75">
        <f>VLOOKUP(A75,[2]Solar!$A$1:$Z$225,25,FALSE)/1000</f>
        <v>0.055272</v>
      </c>
      <c r="P75" s="1" t="s">
        <v>453</v>
      </c>
      <c r="Q75">
        <f t="shared" si="27"/>
        <v>0.012708003</v>
      </c>
      <c r="R75">
        <f t="shared" si="28"/>
        <v>0.000459998999999996</v>
      </c>
      <c r="S75">
        <f t="shared" si="29"/>
        <v>0.000255998</v>
      </c>
      <c r="T75">
        <f t="shared" si="30"/>
        <v>0.000104002999999998</v>
      </c>
      <c r="U75">
        <f t="shared" si="31"/>
        <v>0.00979600100000001</v>
      </c>
      <c r="V75">
        <f t="shared" si="32"/>
        <v>0</v>
      </c>
      <c r="W75">
        <f t="shared" si="33"/>
        <v>5.39960000000006e-5</v>
      </c>
      <c r="X75">
        <f t="shared" si="34"/>
        <v>0.000108999999999998</v>
      </c>
      <c r="Y75">
        <f t="shared" si="35"/>
        <v>3.50000000000003e-5</v>
      </c>
      <c r="Z75">
        <f t="shared" si="36"/>
        <v>0.008238006</v>
      </c>
      <c r="AA75">
        <f t="shared" si="37"/>
        <v>0</v>
      </c>
      <c r="AB75">
        <f t="shared" si="38"/>
        <v>0</v>
      </c>
      <c r="AC75">
        <f t="shared" si="26"/>
        <v>0.000330994000000001</v>
      </c>
      <c r="AD75">
        <f>COUNTIF(CostRed_solar!A$2:A$12,P75)</f>
        <v>0</v>
      </c>
      <c r="AE75">
        <v>1</v>
      </c>
    </row>
    <row r="76" spans="1:31">
      <c r="A76" s="1" t="s">
        <v>454</v>
      </c>
      <c r="B76">
        <v>0.0029</v>
      </c>
      <c r="C76">
        <v>0.011000001</v>
      </c>
      <c r="D76">
        <v>0.0135</v>
      </c>
      <c r="E76">
        <v>0.016900001</v>
      </c>
      <c r="F76">
        <v>0.024600001</v>
      </c>
      <c r="G76">
        <v>0.027900001</v>
      </c>
      <c r="H76">
        <v>0.031600002</v>
      </c>
      <c r="I76">
        <v>0.035200004</v>
      </c>
      <c r="J76">
        <v>0.037400004</v>
      </c>
      <c r="K76">
        <v>0.041</v>
      </c>
      <c r="L76">
        <v>0.044614002</v>
      </c>
      <c r="M76">
        <v>0.045675002</v>
      </c>
      <c r="N76">
        <v>0.045675002</v>
      </c>
      <c r="O76">
        <f>VLOOKUP(A76,[2]Solar!$A$1:$Z$225,25,FALSE)/1000</f>
        <v>0.052868</v>
      </c>
      <c r="P76" s="1" t="s">
        <v>454</v>
      </c>
      <c r="Q76">
        <f t="shared" si="27"/>
        <v>0.008100001</v>
      </c>
      <c r="R76">
        <f t="shared" si="28"/>
        <v>0.002499999</v>
      </c>
      <c r="S76">
        <f t="shared" si="29"/>
        <v>0.003400001</v>
      </c>
      <c r="T76">
        <f t="shared" si="30"/>
        <v>0.0077</v>
      </c>
      <c r="U76">
        <f t="shared" si="31"/>
        <v>0.0033</v>
      </c>
      <c r="V76">
        <f t="shared" si="32"/>
        <v>0.003700001</v>
      </c>
      <c r="W76">
        <f t="shared" si="33"/>
        <v>0.003600002</v>
      </c>
      <c r="X76">
        <f t="shared" si="34"/>
        <v>0.0022</v>
      </c>
      <c r="Y76">
        <f t="shared" si="35"/>
        <v>0.003599996</v>
      </c>
      <c r="Z76">
        <f t="shared" si="36"/>
        <v>0.003614002</v>
      </c>
      <c r="AA76">
        <f t="shared" si="37"/>
        <v>0.001061</v>
      </c>
      <c r="AB76">
        <f t="shared" si="38"/>
        <v>0</v>
      </c>
      <c r="AC76">
        <f t="shared" si="26"/>
        <v>0.00719299800000001</v>
      </c>
      <c r="AD76">
        <f>COUNTIF(CostRed_solar!A$2:A$12,P76)</f>
        <v>0</v>
      </c>
      <c r="AE76">
        <v>1</v>
      </c>
    </row>
    <row r="77" spans="1:31">
      <c r="A77" s="1" t="s">
        <v>171</v>
      </c>
      <c r="B77">
        <v>0.0014</v>
      </c>
      <c r="C77">
        <v>0.0014</v>
      </c>
      <c r="D77">
        <v>0.0014</v>
      </c>
      <c r="E77">
        <v>0.0014</v>
      </c>
      <c r="F77">
        <v>0.0014</v>
      </c>
      <c r="G77">
        <v>0.0014</v>
      </c>
      <c r="H77">
        <v>0.0014</v>
      </c>
      <c r="I77">
        <v>0.0014</v>
      </c>
      <c r="J77">
        <v>0.0014</v>
      </c>
      <c r="K77">
        <v>0.0014</v>
      </c>
      <c r="L77">
        <v>0.0014</v>
      </c>
      <c r="M77">
        <v>0.0014</v>
      </c>
      <c r="N77">
        <v>0.0014</v>
      </c>
      <c r="O77">
        <f>VLOOKUP(A77,[2]Solar!$A$1:$Z$225,25,FALSE)/1000</f>
        <v>0.00054</v>
      </c>
      <c r="P77" s="1" t="s">
        <v>171</v>
      </c>
      <c r="Q77">
        <f t="shared" si="27"/>
        <v>0</v>
      </c>
      <c r="R77">
        <f t="shared" si="28"/>
        <v>0</v>
      </c>
      <c r="S77">
        <f t="shared" si="29"/>
        <v>0</v>
      </c>
      <c r="T77">
        <f t="shared" si="30"/>
        <v>0</v>
      </c>
      <c r="U77">
        <f t="shared" si="31"/>
        <v>0</v>
      </c>
      <c r="V77">
        <f t="shared" si="32"/>
        <v>0</v>
      </c>
      <c r="W77">
        <f t="shared" si="33"/>
        <v>0</v>
      </c>
      <c r="X77">
        <f t="shared" si="34"/>
        <v>0</v>
      </c>
      <c r="Y77">
        <f t="shared" si="35"/>
        <v>0</v>
      </c>
      <c r="Z77">
        <f t="shared" si="36"/>
        <v>0</v>
      </c>
      <c r="AA77">
        <f t="shared" si="37"/>
        <v>0</v>
      </c>
      <c r="AB77">
        <f t="shared" si="38"/>
        <v>0</v>
      </c>
      <c r="AC77">
        <f t="shared" si="26"/>
        <v>0</v>
      </c>
      <c r="AD77">
        <f>COUNTIF(CostRed_solar!A$2:A$12,P77)</f>
        <v>0</v>
      </c>
      <c r="AE77">
        <f>IF(VLOOKUP(A77,Categories!C$1:D$196,2,FALSE)="developed",1,0)</f>
        <v>0</v>
      </c>
    </row>
    <row r="78" spans="1:31">
      <c r="A78" s="1" t="s">
        <v>181</v>
      </c>
      <c r="B78">
        <v>0.001777</v>
      </c>
      <c r="C78">
        <v>0.001859</v>
      </c>
      <c r="D78">
        <v>0.001991</v>
      </c>
      <c r="E78">
        <v>0.002026</v>
      </c>
      <c r="F78">
        <v>0.002106</v>
      </c>
      <c r="G78">
        <v>0.002166</v>
      </c>
      <c r="H78">
        <v>0.002176</v>
      </c>
      <c r="I78">
        <v>0.002178</v>
      </c>
      <c r="J78">
        <v>0.002178</v>
      </c>
      <c r="K78">
        <v>0.002679</v>
      </c>
      <c r="L78">
        <v>0.002679</v>
      </c>
      <c r="M78">
        <v>0.002679</v>
      </c>
      <c r="N78">
        <v>0.002799</v>
      </c>
      <c r="O78">
        <f>VLOOKUP(A78,[2]Solar!$A$1:$Z$225,25,FALSE)/1000</f>
        <v>0.00173</v>
      </c>
      <c r="P78" s="1" t="s">
        <v>181</v>
      </c>
      <c r="Q78">
        <f t="shared" si="27"/>
        <v>8.2e-5</v>
      </c>
      <c r="R78">
        <f t="shared" si="28"/>
        <v>0.000132</v>
      </c>
      <c r="S78">
        <f t="shared" si="29"/>
        <v>3.49999999999999e-5</v>
      </c>
      <c r="T78">
        <f t="shared" si="30"/>
        <v>7.99999999999998e-5</v>
      </c>
      <c r="U78">
        <f t="shared" si="31"/>
        <v>6.00000000000002e-5</v>
      </c>
      <c r="V78">
        <f t="shared" si="32"/>
        <v>1e-5</v>
      </c>
      <c r="W78">
        <f t="shared" si="33"/>
        <v>1.99999999999983e-6</v>
      </c>
      <c r="X78">
        <f t="shared" si="34"/>
        <v>0</v>
      </c>
      <c r="Y78">
        <f t="shared" si="35"/>
        <v>0.000501</v>
      </c>
      <c r="Z78">
        <f t="shared" si="36"/>
        <v>0</v>
      </c>
      <c r="AA78">
        <f t="shared" si="37"/>
        <v>0</v>
      </c>
      <c r="AB78">
        <f t="shared" si="38"/>
        <v>0.00012</v>
      </c>
      <c r="AC78">
        <f t="shared" si="26"/>
        <v>0</v>
      </c>
      <c r="AD78">
        <f>COUNTIF(CostRed_solar!A$2:A$12,P78)</f>
        <v>0</v>
      </c>
      <c r="AE78">
        <f>IF(VLOOKUP(A78,Categories!C$1:D$196,2,FALSE)="developed",1,0)</f>
        <v>0</v>
      </c>
    </row>
    <row r="79" spans="1:31">
      <c r="A79" s="1" t="s">
        <v>175</v>
      </c>
      <c r="H79">
        <v>0.000387</v>
      </c>
      <c r="I79">
        <v>0.000533</v>
      </c>
      <c r="J79">
        <v>0.001007</v>
      </c>
      <c r="K79">
        <v>0.0028</v>
      </c>
      <c r="L79">
        <v>0.004724</v>
      </c>
      <c r="M79">
        <v>0.018366</v>
      </c>
      <c r="N79">
        <v>0.018366</v>
      </c>
      <c r="O79">
        <f>VLOOKUP(A79,[2]Solar!$A$1:$Z$225,25,FALSE)/1000</f>
        <v>0.064076</v>
      </c>
      <c r="P79" s="1" t="s">
        <v>175</v>
      </c>
      <c r="Q79">
        <f t="shared" si="27"/>
        <v>0</v>
      </c>
      <c r="R79">
        <f t="shared" si="28"/>
        <v>0</v>
      </c>
      <c r="S79">
        <f t="shared" si="29"/>
        <v>0</v>
      </c>
      <c r="T79">
        <f t="shared" si="30"/>
        <v>0</v>
      </c>
      <c r="U79">
        <f t="shared" si="31"/>
        <v>0</v>
      </c>
      <c r="V79">
        <f t="shared" si="32"/>
        <v>0.000387</v>
      </c>
      <c r="W79">
        <f t="shared" si="33"/>
        <v>0.000146</v>
      </c>
      <c r="X79">
        <f t="shared" si="34"/>
        <v>0.000474</v>
      </c>
      <c r="Y79">
        <f t="shared" si="35"/>
        <v>0.001793</v>
      </c>
      <c r="Z79">
        <f t="shared" si="36"/>
        <v>0.001924</v>
      </c>
      <c r="AA79">
        <f t="shared" si="37"/>
        <v>0.013642</v>
      </c>
      <c r="AB79">
        <f t="shared" si="38"/>
        <v>0</v>
      </c>
      <c r="AC79">
        <f t="shared" si="26"/>
        <v>0.04571</v>
      </c>
      <c r="AD79">
        <f>COUNTIF(CostRed_solar!A$2:A$12,P79)</f>
        <v>0</v>
      </c>
      <c r="AE79">
        <f>IF(VLOOKUP(A79,Categories!C$1:D$196,2,FALSE)="developed",1,0)</f>
        <v>0</v>
      </c>
    </row>
    <row r="80" spans="1:31">
      <c r="A80" s="1" t="s">
        <v>139</v>
      </c>
      <c r="B80">
        <v>18.006</v>
      </c>
      <c r="C80">
        <v>25.916</v>
      </c>
      <c r="D80">
        <v>34.077003</v>
      </c>
      <c r="E80">
        <v>36.710003</v>
      </c>
      <c r="F80">
        <v>37.9</v>
      </c>
      <c r="G80">
        <v>39.224003</v>
      </c>
      <c r="H80">
        <v>40.679</v>
      </c>
      <c r="I80">
        <v>42.293003</v>
      </c>
      <c r="J80">
        <v>45.158</v>
      </c>
      <c r="K80">
        <v>48.914</v>
      </c>
      <c r="L80">
        <v>53.671</v>
      </c>
      <c r="M80">
        <v>59.373</v>
      </c>
      <c r="N80">
        <v>66.554</v>
      </c>
      <c r="O80">
        <f>VLOOKUP(A80,[2]Solar!$A$1:$Z$225,25,FALSE)/1000</f>
        <v>74.882</v>
      </c>
      <c r="P80" s="1" t="s">
        <v>139</v>
      </c>
      <c r="Q80">
        <f t="shared" si="27"/>
        <v>7.91</v>
      </c>
      <c r="R80">
        <f t="shared" si="28"/>
        <v>8.161003</v>
      </c>
      <c r="S80">
        <f t="shared" si="29"/>
        <v>2.633</v>
      </c>
      <c r="T80">
        <f t="shared" si="30"/>
        <v>1.189997</v>
      </c>
      <c r="U80">
        <f t="shared" si="31"/>
        <v>1.324003</v>
      </c>
      <c r="V80">
        <f t="shared" si="32"/>
        <v>1.454997</v>
      </c>
      <c r="W80">
        <f t="shared" si="33"/>
        <v>1.614003</v>
      </c>
      <c r="X80">
        <f t="shared" si="34"/>
        <v>2.864997</v>
      </c>
      <c r="Y80">
        <f t="shared" si="35"/>
        <v>3.756</v>
      </c>
      <c r="Z80">
        <f t="shared" si="36"/>
        <v>4.757</v>
      </c>
      <c r="AA80">
        <f t="shared" si="37"/>
        <v>5.702</v>
      </c>
      <c r="AB80">
        <f t="shared" si="38"/>
        <v>7.181</v>
      </c>
      <c r="AC80">
        <f t="shared" si="26"/>
        <v>8.328</v>
      </c>
      <c r="AD80">
        <f>COUNTIF(CostRed_solar!A$2:A$12,P80)</f>
        <v>1</v>
      </c>
      <c r="AE80">
        <f>IF(VLOOKUP(A80,Categories!C$1:D$196,2,FALSE)="developed",1,0)</f>
        <v>1</v>
      </c>
    </row>
    <row r="81" spans="1:31">
      <c r="A81" s="1" t="s">
        <v>177</v>
      </c>
      <c r="B81">
        <v>0</v>
      </c>
      <c r="C81">
        <v>0</v>
      </c>
      <c r="D81">
        <v>0</v>
      </c>
      <c r="E81">
        <v>0.002995</v>
      </c>
      <c r="F81">
        <v>0.004788</v>
      </c>
      <c r="G81">
        <v>0.030447003</v>
      </c>
      <c r="H81">
        <v>0.034311004</v>
      </c>
      <c r="I81">
        <v>0.039313003</v>
      </c>
      <c r="J81">
        <v>0.065958</v>
      </c>
      <c r="K81">
        <v>0.07238401</v>
      </c>
      <c r="L81">
        <v>0.09535601</v>
      </c>
      <c r="M81">
        <v>0.098335005</v>
      </c>
      <c r="N81">
        <v>0.098335005</v>
      </c>
      <c r="O81">
        <f>VLOOKUP(A81,[2]Solar!$A$1:$Z$225,25,FALSE)/1000</f>
        <v>0.187982</v>
      </c>
      <c r="P81" s="1" t="s">
        <v>177</v>
      </c>
      <c r="Q81">
        <f t="shared" si="27"/>
        <v>0</v>
      </c>
      <c r="R81">
        <f t="shared" si="28"/>
        <v>0</v>
      </c>
      <c r="S81">
        <f t="shared" si="29"/>
        <v>0.002995</v>
      </c>
      <c r="T81">
        <f t="shared" si="30"/>
        <v>0.001793</v>
      </c>
      <c r="U81">
        <f t="shared" si="31"/>
        <v>0.025659003</v>
      </c>
      <c r="V81">
        <f t="shared" si="32"/>
        <v>0.003864001</v>
      </c>
      <c r="W81">
        <f t="shared" si="33"/>
        <v>0.005001999</v>
      </c>
      <c r="X81">
        <f t="shared" si="34"/>
        <v>0.026644997</v>
      </c>
      <c r="Y81">
        <f t="shared" si="35"/>
        <v>0.00642601</v>
      </c>
      <c r="Z81">
        <f t="shared" si="36"/>
        <v>0.022972</v>
      </c>
      <c r="AA81">
        <f t="shared" si="37"/>
        <v>0.002978995</v>
      </c>
      <c r="AB81">
        <f t="shared" si="38"/>
        <v>0</v>
      </c>
      <c r="AC81">
        <f t="shared" si="26"/>
        <v>0.089646995</v>
      </c>
      <c r="AD81">
        <f>COUNTIF(CostRed_solar!A$2:A$12,P81)</f>
        <v>0</v>
      </c>
      <c r="AE81">
        <f>IF(VLOOKUP(A81,Categories!C$1:D$196,2,FALSE)="developed",1,0)</f>
        <v>0</v>
      </c>
    </row>
    <row r="82" spans="1:31">
      <c r="A82" s="1" t="s">
        <v>187</v>
      </c>
      <c r="B82">
        <v>0.202</v>
      </c>
      <c r="C82">
        <v>0.61200005</v>
      </c>
      <c r="D82">
        <v>1.536</v>
      </c>
      <c r="E82">
        <v>2.5790002</v>
      </c>
      <c r="F82">
        <v>2.5960002</v>
      </c>
      <c r="G82">
        <v>2.604</v>
      </c>
      <c r="H82">
        <v>2.604</v>
      </c>
      <c r="I82">
        <v>2.6055303</v>
      </c>
      <c r="J82">
        <v>2.65157</v>
      </c>
      <c r="K82">
        <v>2.833794</v>
      </c>
      <c r="L82">
        <v>3.2877202</v>
      </c>
      <c r="M82">
        <v>4.27742</v>
      </c>
      <c r="N82">
        <v>5.5574203</v>
      </c>
      <c r="O82">
        <f>VLOOKUP(A82,[2]Solar!$A$1:$Z$225,25,FALSE)/1000</f>
        <v>6.688703</v>
      </c>
      <c r="P82" s="1" t="s">
        <v>187</v>
      </c>
      <c r="Q82">
        <f t="shared" si="27"/>
        <v>0.41000005</v>
      </c>
      <c r="R82">
        <f t="shared" si="28"/>
        <v>0.92399995</v>
      </c>
      <c r="S82">
        <f t="shared" si="29"/>
        <v>1.0430002</v>
      </c>
      <c r="T82">
        <f t="shared" si="30"/>
        <v>0.0170000000000003</v>
      </c>
      <c r="U82">
        <f t="shared" si="31"/>
        <v>0.00799979999999989</v>
      </c>
      <c r="V82">
        <f t="shared" si="32"/>
        <v>0</v>
      </c>
      <c r="W82">
        <f t="shared" si="33"/>
        <v>0.00153029999999976</v>
      </c>
      <c r="X82">
        <f t="shared" si="34"/>
        <v>0.0460397000000001</v>
      </c>
      <c r="Y82">
        <f t="shared" si="35"/>
        <v>0.182224</v>
      </c>
      <c r="Z82">
        <f t="shared" si="36"/>
        <v>0.4539262</v>
      </c>
      <c r="AA82">
        <f t="shared" si="37"/>
        <v>0.9896998</v>
      </c>
      <c r="AB82">
        <f t="shared" si="38"/>
        <v>1.2800003</v>
      </c>
      <c r="AC82">
        <f t="shared" si="26"/>
        <v>1.1312827</v>
      </c>
      <c r="AD82">
        <f>COUNTIF(CostRed_solar!A$2:A$12,P82)</f>
        <v>0</v>
      </c>
      <c r="AE82">
        <f>IF(VLOOKUP(A82,Categories!C$1:D$196,2,FALSE)="developed",1,0)</f>
        <v>1</v>
      </c>
    </row>
    <row r="83" spans="1:31">
      <c r="A83" s="1" t="s">
        <v>455</v>
      </c>
      <c r="J83">
        <v>0.000139</v>
      </c>
      <c r="K83">
        <v>0.000139</v>
      </c>
      <c r="L83">
        <v>0.000341</v>
      </c>
      <c r="M83">
        <v>0.00059</v>
      </c>
      <c r="N83">
        <v>0.00059</v>
      </c>
      <c r="O83">
        <f>VLOOKUP(A83,[2]Solar!$A$1:$Z$225,25,FALSE)/1000</f>
        <v>0.00062</v>
      </c>
      <c r="P83" s="1" t="s">
        <v>455</v>
      </c>
      <c r="Q83">
        <f t="shared" si="27"/>
        <v>0</v>
      </c>
      <c r="R83">
        <f t="shared" si="28"/>
        <v>0</v>
      </c>
      <c r="S83">
        <f t="shared" si="29"/>
        <v>0</v>
      </c>
      <c r="T83">
        <f t="shared" si="30"/>
        <v>0</v>
      </c>
      <c r="U83">
        <f t="shared" si="31"/>
        <v>0</v>
      </c>
      <c r="V83">
        <f t="shared" si="32"/>
        <v>0</v>
      </c>
      <c r="W83">
        <f t="shared" si="33"/>
        <v>0</v>
      </c>
      <c r="X83">
        <f t="shared" si="34"/>
        <v>0.000139</v>
      </c>
      <c r="Y83">
        <f t="shared" si="35"/>
        <v>0</v>
      </c>
      <c r="Z83">
        <f t="shared" si="36"/>
        <v>0.000202</v>
      </c>
      <c r="AA83">
        <f t="shared" si="37"/>
        <v>0.000249</v>
      </c>
      <c r="AB83">
        <f t="shared" si="38"/>
        <v>0</v>
      </c>
      <c r="AC83">
        <f t="shared" si="26"/>
        <v>3e-5</v>
      </c>
      <c r="AD83">
        <f>COUNTIF(CostRed_solar!A$2:A$12,P83)</f>
        <v>0</v>
      </c>
      <c r="AE83">
        <v>1</v>
      </c>
    </row>
    <row r="84" spans="1:31">
      <c r="A84" s="1" t="s">
        <v>189</v>
      </c>
      <c r="B84">
        <v>0.000179</v>
      </c>
      <c r="C84">
        <v>0.00027</v>
      </c>
      <c r="D84">
        <v>0.000312</v>
      </c>
      <c r="E84">
        <v>0.000515</v>
      </c>
      <c r="F84">
        <v>0.000698</v>
      </c>
      <c r="G84">
        <v>0.001023</v>
      </c>
      <c r="H84">
        <v>0.002185</v>
      </c>
      <c r="I84">
        <v>0.002282</v>
      </c>
      <c r="J84">
        <v>0.002655</v>
      </c>
      <c r="K84">
        <v>0.003274</v>
      </c>
      <c r="L84">
        <v>0.0036</v>
      </c>
      <c r="M84">
        <v>0.003654</v>
      </c>
      <c r="N84">
        <v>0.003654</v>
      </c>
      <c r="O84">
        <f>VLOOKUP(A84,[2]Solar!$A$1:$Z$225,25,FALSE)/1000</f>
        <v>0.00378</v>
      </c>
      <c r="P84" s="1" t="s">
        <v>189</v>
      </c>
      <c r="Q84">
        <f t="shared" si="27"/>
        <v>9.1e-5</v>
      </c>
      <c r="R84">
        <f t="shared" si="28"/>
        <v>4.2e-5</v>
      </c>
      <c r="S84">
        <f t="shared" si="29"/>
        <v>0.000203</v>
      </c>
      <c r="T84">
        <f t="shared" si="30"/>
        <v>0.000183</v>
      </c>
      <c r="U84">
        <f t="shared" si="31"/>
        <v>0.000325</v>
      </c>
      <c r="V84">
        <f t="shared" si="32"/>
        <v>0.001162</v>
      </c>
      <c r="W84">
        <f t="shared" si="33"/>
        <v>9.70000000000003e-5</v>
      </c>
      <c r="X84">
        <f t="shared" si="34"/>
        <v>0.000373</v>
      </c>
      <c r="Y84">
        <f t="shared" si="35"/>
        <v>0.000619</v>
      </c>
      <c r="Z84">
        <f t="shared" si="36"/>
        <v>0.000326</v>
      </c>
      <c r="AA84">
        <f t="shared" si="37"/>
        <v>5.40000000000002e-5</v>
      </c>
      <c r="AB84">
        <f t="shared" si="38"/>
        <v>0</v>
      </c>
      <c r="AC84">
        <f t="shared" si="26"/>
        <v>0.000126</v>
      </c>
      <c r="AD84">
        <f>COUNTIF(CostRed_solar!A$2:A$12,P84)</f>
        <v>0</v>
      </c>
      <c r="AE84">
        <f>IF(VLOOKUP(A84,Categories!C$1:D$196,2,FALSE)="developed",1,0)</f>
        <v>0</v>
      </c>
    </row>
    <row r="85" spans="1:31">
      <c r="A85" s="1" t="s">
        <v>456</v>
      </c>
      <c r="B85">
        <v>0.022400001</v>
      </c>
      <c r="C85">
        <v>0.028500002</v>
      </c>
      <c r="D85">
        <v>0.060000002</v>
      </c>
      <c r="E85">
        <v>0.0666</v>
      </c>
      <c r="F85">
        <v>0.0666</v>
      </c>
      <c r="G85">
        <v>0.0671</v>
      </c>
      <c r="H85">
        <v>0.068</v>
      </c>
      <c r="I85">
        <v>0.07</v>
      </c>
      <c r="J85">
        <v>0.07</v>
      </c>
      <c r="K85">
        <v>0.081</v>
      </c>
      <c r="L85">
        <v>0.085419</v>
      </c>
      <c r="M85">
        <v>0.086455</v>
      </c>
      <c r="N85">
        <v>0.09</v>
      </c>
      <c r="O85">
        <f>VLOOKUP(A85,[2]Solar!$A$1:$Z$225,25,FALSE)/1000</f>
        <v>0.095</v>
      </c>
      <c r="P85" s="1" t="s">
        <v>456</v>
      </c>
      <c r="Q85">
        <f t="shared" si="27"/>
        <v>0.006100001</v>
      </c>
      <c r="R85">
        <f t="shared" si="28"/>
        <v>0.0315</v>
      </c>
      <c r="S85">
        <f t="shared" si="29"/>
        <v>0.00659999800000001</v>
      </c>
      <c r="T85">
        <f t="shared" si="30"/>
        <v>0</v>
      </c>
      <c r="U85">
        <f t="shared" si="31"/>
        <v>0.0005</v>
      </c>
      <c r="V85">
        <f t="shared" si="32"/>
        <v>0.000899999999999998</v>
      </c>
      <c r="W85">
        <f t="shared" si="33"/>
        <v>0.002</v>
      </c>
      <c r="X85">
        <f t="shared" si="34"/>
        <v>0</v>
      </c>
      <c r="Y85">
        <f t="shared" si="35"/>
        <v>0.011</v>
      </c>
      <c r="Z85">
        <f t="shared" si="36"/>
        <v>0.00441899999999999</v>
      </c>
      <c r="AA85">
        <f t="shared" si="37"/>
        <v>0.00103600000000001</v>
      </c>
      <c r="AB85">
        <f t="shared" si="38"/>
        <v>0.00354499999999999</v>
      </c>
      <c r="AC85">
        <f t="shared" si="26"/>
        <v>0.005</v>
      </c>
      <c r="AD85">
        <f>COUNTIF(CostRed_solar!A$2:A$12,P85)</f>
        <v>0</v>
      </c>
      <c r="AE85">
        <v>0</v>
      </c>
    </row>
    <row r="86" spans="1:31">
      <c r="A86" s="1" t="s">
        <v>457</v>
      </c>
      <c r="B86">
        <v>9e-5</v>
      </c>
      <c r="C86">
        <v>0.000135</v>
      </c>
      <c r="D86">
        <v>0.000315</v>
      </c>
      <c r="E86">
        <v>0.00081</v>
      </c>
      <c r="F86">
        <v>0.00144</v>
      </c>
      <c r="G86">
        <v>0.03195</v>
      </c>
      <c r="H86">
        <v>0.03465</v>
      </c>
      <c r="I86">
        <v>0.0363</v>
      </c>
      <c r="J86">
        <v>0.038080003</v>
      </c>
      <c r="K86">
        <v>0.03973</v>
      </c>
      <c r="L86">
        <v>0.041380003</v>
      </c>
      <c r="M86">
        <v>0.04303</v>
      </c>
      <c r="N86">
        <v>0.10468</v>
      </c>
      <c r="O86">
        <f>VLOOKUP(A86,[2]Solar!$A$1:$Z$225,25,FALSE)/1000</f>
        <v>0.104797</v>
      </c>
      <c r="P86" s="1" t="s">
        <v>457</v>
      </c>
      <c r="Q86">
        <f t="shared" si="27"/>
        <v>4.5e-5</v>
      </c>
      <c r="R86">
        <f t="shared" si="28"/>
        <v>0.00018</v>
      </c>
      <c r="S86">
        <f t="shared" si="29"/>
        <v>0.000495</v>
      </c>
      <c r="T86">
        <f t="shared" si="30"/>
        <v>0.00063</v>
      </c>
      <c r="U86">
        <f t="shared" si="31"/>
        <v>0.03051</v>
      </c>
      <c r="V86">
        <f t="shared" si="32"/>
        <v>0.0027</v>
      </c>
      <c r="W86">
        <f t="shared" si="33"/>
        <v>0.00165</v>
      </c>
      <c r="X86">
        <f t="shared" si="34"/>
        <v>0.001780003</v>
      </c>
      <c r="Y86">
        <f t="shared" si="35"/>
        <v>0.001649997</v>
      </c>
      <c r="Z86">
        <f t="shared" si="36"/>
        <v>0.001650003</v>
      </c>
      <c r="AA86">
        <f t="shared" si="37"/>
        <v>0.001649997</v>
      </c>
      <c r="AB86">
        <f t="shared" si="38"/>
        <v>0.06165</v>
      </c>
      <c r="AC86">
        <f t="shared" si="26"/>
        <v>0.000117000000000006</v>
      </c>
      <c r="AD86">
        <f>COUNTIF(CostRed_solar!A$2:A$12,P86)</f>
        <v>0</v>
      </c>
      <c r="AE86">
        <v>0</v>
      </c>
    </row>
    <row r="87" spans="1:31">
      <c r="A87" s="1" t="s">
        <v>191</v>
      </c>
      <c r="B87">
        <v>0.000602</v>
      </c>
      <c r="C87">
        <v>0.000778</v>
      </c>
      <c r="D87">
        <v>0.001525</v>
      </c>
      <c r="E87">
        <v>0.00256</v>
      </c>
      <c r="F87">
        <v>0.010434001</v>
      </c>
      <c r="G87">
        <v>0.093308</v>
      </c>
      <c r="H87">
        <v>0.093308</v>
      </c>
      <c r="I87">
        <v>0.09930801</v>
      </c>
      <c r="J87">
        <v>0.100808</v>
      </c>
      <c r="K87">
        <v>0.100808</v>
      </c>
      <c r="L87">
        <v>0.100808</v>
      </c>
      <c r="M87">
        <v>0.101308</v>
      </c>
      <c r="N87">
        <v>0.104808</v>
      </c>
      <c r="O87">
        <f>VLOOKUP(A87,[2]Solar!$A$1:$Z$225,25,FALSE)/1000</f>
        <v>0.101896</v>
      </c>
      <c r="P87" s="1" t="s">
        <v>191</v>
      </c>
      <c r="Q87">
        <f t="shared" si="27"/>
        <v>0.000176</v>
      </c>
      <c r="R87">
        <f t="shared" si="28"/>
        <v>0.000747</v>
      </c>
      <c r="S87">
        <f t="shared" si="29"/>
        <v>0.001035</v>
      </c>
      <c r="T87">
        <f t="shared" si="30"/>
        <v>0.007874001</v>
      </c>
      <c r="U87">
        <f t="shared" si="31"/>
        <v>0.082873999</v>
      </c>
      <c r="V87">
        <f t="shared" si="32"/>
        <v>0</v>
      </c>
      <c r="W87">
        <f t="shared" si="33"/>
        <v>0.00600001</v>
      </c>
      <c r="X87">
        <f t="shared" si="34"/>
        <v>0.00149998999999999</v>
      </c>
      <c r="Y87">
        <f t="shared" si="35"/>
        <v>0</v>
      </c>
      <c r="Z87">
        <f t="shared" si="36"/>
        <v>0</v>
      </c>
      <c r="AA87">
        <f t="shared" si="37"/>
        <v>0.0005</v>
      </c>
      <c r="AB87">
        <f t="shared" si="38"/>
        <v>0.0035</v>
      </c>
      <c r="AC87">
        <f t="shared" si="26"/>
        <v>0</v>
      </c>
      <c r="AD87">
        <f>COUNTIF(CostRed_solar!A$2:A$12,P87)</f>
        <v>0</v>
      </c>
      <c r="AE87">
        <f>IF(VLOOKUP(A87,Categories!C$1:D$196,2,FALSE)="developed",1,0)</f>
        <v>0</v>
      </c>
    </row>
    <row r="88" spans="1:31">
      <c r="A88" s="1" t="s">
        <v>179</v>
      </c>
      <c r="B88">
        <v>0.0006</v>
      </c>
      <c r="C88">
        <v>0.0006</v>
      </c>
      <c r="D88">
        <v>0.00062</v>
      </c>
      <c r="E88">
        <v>0.000111</v>
      </c>
      <c r="F88">
        <v>0.000111</v>
      </c>
      <c r="G88">
        <v>0.000113</v>
      </c>
      <c r="H88">
        <v>0.000273</v>
      </c>
      <c r="I88">
        <v>0.000472</v>
      </c>
      <c r="J88">
        <v>0.000775</v>
      </c>
      <c r="K88">
        <v>0.001466</v>
      </c>
      <c r="L88">
        <v>0.002082</v>
      </c>
      <c r="M88">
        <v>0.002413</v>
      </c>
      <c r="N88">
        <v>0.002413</v>
      </c>
      <c r="O88">
        <f>VLOOKUP(A88,[2]Solar!$A$1:$Z$225,25,FALSE)/1000</f>
        <v>0.016876</v>
      </c>
      <c r="P88" s="1" t="s">
        <v>179</v>
      </c>
      <c r="Q88">
        <f t="shared" si="27"/>
        <v>0</v>
      </c>
      <c r="R88">
        <f t="shared" si="28"/>
        <v>2.00000000000001e-5</v>
      </c>
      <c r="S88">
        <f t="shared" si="29"/>
        <v>-0.000509</v>
      </c>
      <c r="T88">
        <f t="shared" si="30"/>
        <v>0</v>
      </c>
      <c r="U88">
        <f t="shared" si="31"/>
        <v>1.99999999999999e-6</v>
      </c>
      <c r="V88">
        <f t="shared" si="32"/>
        <v>0.00016</v>
      </c>
      <c r="W88">
        <f t="shared" si="33"/>
        <v>0.000199</v>
      </c>
      <c r="X88">
        <f t="shared" si="34"/>
        <v>0.000303</v>
      </c>
      <c r="Y88">
        <f t="shared" si="35"/>
        <v>0.000691</v>
      </c>
      <c r="Z88">
        <f t="shared" si="36"/>
        <v>0.000616</v>
      </c>
      <c r="AA88">
        <f t="shared" si="37"/>
        <v>0.000331</v>
      </c>
      <c r="AB88">
        <f t="shared" si="38"/>
        <v>0</v>
      </c>
      <c r="AC88">
        <f t="shared" si="26"/>
        <v>0.014463</v>
      </c>
      <c r="AD88">
        <f>COUNTIF(CostRed_solar!A$2:A$12,P88)</f>
        <v>0</v>
      </c>
      <c r="AE88">
        <f>IF(VLOOKUP(A88,Categories!C$1:D$196,2,FALSE)="developed",1,0)</f>
        <v>0</v>
      </c>
    </row>
    <row r="89" spans="1:31">
      <c r="A89" s="1" t="s">
        <v>183</v>
      </c>
      <c r="G89">
        <v>0.000312</v>
      </c>
      <c r="H89">
        <v>0.000312</v>
      </c>
      <c r="I89">
        <v>0.000312</v>
      </c>
      <c r="J89">
        <v>0.001169</v>
      </c>
      <c r="K89">
        <v>0.001169</v>
      </c>
      <c r="L89">
        <v>0.001169</v>
      </c>
      <c r="M89">
        <v>0.001169</v>
      </c>
      <c r="N89">
        <v>0.001169</v>
      </c>
      <c r="O89">
        <f>VLOOKUP(A89,[2]Solar!$A$1:$Z$225,25,FALSE)/1000</f>
        <v>0.00198</v>
      </c>
      <c r="P89" s="1" t="s">
        <v>183</v>
      </c>
      <c r="Q89">
        <f t="shared" si="27"/>
        <v>0</v>
      </c>
      <c r="R89">
        <f t="shared" si="28"/>
        <v>0</v>
      </c>
      <c r="S89">
        <f t="shared" si="29"/>
        <v>0</v>
      </c>
      <c r="T89">
        <f t="shared" si="30"/>
        <v>0</v>
      </c>
      <c r="U89">
        <f t="shared" si="31"/>
        <v>0.000312</v>
      </c>
      <c r="V89">
        <f t="shared" si="32"/>
        <v>0</v>
      </c>
      <c r="W89">
        <f t="shared" si="33"/>
        <v>0</v>
      </c>
      <c r="X89">
        <f t="shared" si="34"/>
        <v>0.000857</v>
      </c>
      <c r="Y89">
        <f t="shared" si="35"/>
        <v>0</v>
      </c>
      <c r="Z89">
        <f t="shared" si="36"/>
        <v>0</v>
      </c>
      <c r="AA89">
        <f t="shared" si="37"/>
        <v>0</v>
      </c>
      <c r="AB89">
        <f t="shared" si="38"/>
        <v>0</v>
      </c>
      <c r="AC89">
        <f t="shared" si="26"/>
        <v>0.000811</v>
      </c>
      <c r="AD89">
        <f>COUNTIF(CostRed_solar!A$2:A$12,P89)</f>
        <v>0</v>
      </c>
      <c r="AE89">
        <f>IF(VLOOKUP(A89,Categories!C$1:D$196,2,FALSE)="developed",1,0)</f>
        <v>0</v>
      </c>
    </row>
    <row r="90" spans="1:31">
      <c r="A90" s="1" t="s">
        <v>193</v>
      </c>
      <c r="B90">
        <v>0.000173</v>
      </c>
      <c r="C90">
        <v>0.000931</v>
      </c>
      <c r="D90">
        <v>0.000983</v>
      </c>
      <c r="E90">
        <v>0.00104</v>
      </c>
      <c r="F90">
        <v>0.001085</v>
      </c>
      <c r="G90">
        <v>0.001521</v>
      </c>
      <c r="H90">
        <v>0.00196</v>
      </c>
      <c r="I90">
        <v>0.003457</v>
      </c>
      <c r="J90">
        <v>0.006314001</v>
      </c>
      <c r="K90">
        <v>0.008355</v>
      </c>
      <c r="L90">
        <v>0.008355</v>
      </c>
      <c r="M90">
        <v>0.008355</v>
      </c>
      <c r="N90">
        <v>0.008355</v>
      </c>
      <c r="O90">
        <f>VLOOKUP(A90,[2]Solar!$A$1:$Z$225,25,FALSE)/1000</f>
        <v>0.017266</v>
      </c>
      <c r="P90" s="1" t="s">
        <v>193</v>
      </c>
      <c r="Q90">
        <f t="shared" si="27"/>
        <v>0.000758</v>
      </c>
      <c r="R90">
        <f t="shared" si="28"/>
        <v>5.2e-5</v>
      </c>
      <c r="S90">
        <f t="shared" si="29"/>
        <v>5.7e-5</v>
      </c>
      <c r="T90">
        <f t="shared" si="30"/>
        <v>4.50000000000001e-5</v>
      </c>
      <c r="U90">
        <f t="shared" si="31"/>
        <v>0.000436</v>
      </c>
      <c r="V90">
        <f t="shared" si="32"/>
        <v>0.000439</v>
      </c>
      <c r="W90">
        <f t="shared" si="33"/>
        <v>0.001497</v>
      </c>
      <c r="X90">
        <f t="shared" si="34"/>
        <v>0.002857001</v>
      </c>
      <c r="Y90">
        <f t="shared" si="35"/>
        <v>0.002040999</v>
      </c>
      <c r="Z90">
        <f t="shared" si="36"/>
        <v>0</v>
      </c>
      <c r="AA90">
        <f t="shared" si="37"/>
        <v>0</v>
      </c>
      <c r="AB90">
        <f t="shared" si="38"/>
        <v>0</v>
      </c>
      <c r="AC90">
        <f t="shared" si="26"/>
        <v>0.008911</v>
      </c>
      <c r="AD90">
        <f>COUNTIF(CostRed_solar!A$2:A$12,P90)</f>
        <v>0</v>
      </c>
      <c r="AE90">
        <f>IF(VLOOKUP(A90,Categories!C$1:D$196,2,FALSE)="developed",1,0)</f>
        <v>0</v>
      </c>
    </row>
    <row r="91" spans="1:31">
      <c r="A91" s="1" t="s">
        <v>199</v>
      </c>
      <c r="B91">
        <v>0.000558</v>
      </c>
      <c r="C91">
        <v>0.000586</v>
      </c>
      <c r="D91">
        <v>0.001158</v>
      </c>
      <c r="E91">
        <v>0.001411</v>
      </c>
      <c r="F91">
        <v>0.001597</v>
      </c>
      <c r="G91">
        <v>0.001964</v>
      </c>
      <c r="H91">
        <v>0.002005</v>
      </c>
      <c r="I91">
        <v>0.002535</v>
      </c>
      <c r="J91">
        <v>0.002554</v>
      </c>
      <c r="K91">
        <v>0.002607</v>
      </c>
      <c r="L91">
        <v>0.002607</v>
      </c>
      <c r="M91">
        <v>0.002607</v>
      </c>
      <c r="N91">
        <v>0.002607</v>
      </c>
      <c r="O91">
        <f>VLOOKUP(A91,[2]Solar!$A$1:$Z$225,25,FALSE)/1000</f>
        <v>0.003878</v>
      </c>
      <c r="P91" s="1" t="s">
        <v>199</v>
      </c>
      <c r="Q91">
        <f>C91-B91</f>
        <v>2.8e-5</v>
      </c>
      <c r="R91">
        <f>D91-C91</f>
        <v>0.000572</v>
      </c>
      <c r="S91">
        <f>E91-D91</f>
        <v>0.000253</v>
      </c>
      <c r="T91">
        <f>F91-E91</f>
        <v>0.000186</v>
      </c>
      <c r="U91">
        <f>G91-F91</f>
        <v>0.000367</v>
      </c>
      <c r="V91">
        <f>H91-G91</f>
        <v>4.09999999999998e-5</v>
      </c>
      <c r="W91">
        <f>I91-H91</f>
        <v>0.00053</v>
      </c>
      <c r="X91">
        <f>J91-I91</f>
        <v>1.89999999999999e-5</v>
      </c>
      <c r="Y91">
        <f>K91-J91</f>
        <v>5.30000000000001e-5</v>
      </c>
      <c r="Z91">
        <f>L91-K91</f>
        <v>0</v>
      </c>
      <c r="AA91">
        <f>M91-L91</f>
        <v>0</v>
      </c>
      <c r="AB91">
        <f>N91-M91</f>
        <v>0</v>
      </c>
      <c r="AC91">
        <f t="shared" si="26"/>
        <v>0.001271</v>
      </c>
      <c r="AD91">
        <f>COUNTIF(CostRed_solar!A$2:A$12,P91)</f>
        <v>0</v>
      </c>
      <c r="AE91">
        <f>IF(VLOOKUP(A91,Categories!C$1:D$196,2,FALSE)="developed",1,0)</f>
        <v>0</v>
      </c>
    </row>
    <row r="92" spans="1:31">
      <c r="A92" s="1" t="s">
        <v>195</v>
      </c>
      <c r="B92">
        <v>0.003728</v>
      </c>
      <c r="C92">
        <v>0.004479</v>
      </c>
      <c r="D92">
        <v>0.005156001</v>
      </c>
      <c r="E92">
        <v>0.005156001</v>
      </c>
      <c r="F92">
        <v>0.005156001</v>
      </c>
      <c r="G92">
        <v>0.396156</v>
      </c>
      <c r="H92">
        <v>0.417156</v>
      </c>
      <c r="I92">
        <v>0.45444104</v>
      </c>
      <c r="J92">
        <v>0.51435304</v>
      </c>
      <c r="K92">
        <v>0.517784</v>
      </c>
      <c r="L92">
        <v>0.524907</v>
      </c>
      <c r="M92">
        <v>0.52854306</v>
      </c>
      <c r="N92">
        <v>0.52865404</v>
      </c>
      <c r="O92">
        <f>VLOOKUP(A92,[2]Solar!$A$1:$Z$225,25,FALSE)/1000</f>
        <v>0.528812</v>
      </c>
      <c r="P92" s="1" t="s">
        <v>195</v>
      </c>
      <c r="Q92">
        <f>C92-B92</f>
        <v>0.000751</v>
      </c>
      <c r="R92">
        <f>D92-C92</f>
        <v>0.000677001</v>
      </c>
      <c r="S92">
        <f>E92-D92</f>
        <v>0</v>
      </c>
      <c r="T92">
        <f>F92-E92</f>
        <v>0</v>
      </c>
      <c r="U92">
        <f>G92-F92</f>
        <v>0.390999999</v>
      </c>
      <c r="V92">
        <f>H92-G92</f>
        <v>0.021</v>
      </c>
      <c r="W92">
        <f>I92-H92</f>
        <v>0.03728504</v>
      </c>
      <c r="X92">
        <f>J92-I92</f>
        <v>0.059912</v>
      </c>
      <c r="Y92">
        <f>K92-J92</f>
        <v>0.00343095999999998</v>
      </c>
      <c r="Z92">
        <f>L92-K92</f>
        <v>0.00712299999999999</v>
      </c>
      <c r="AA92">
        <f>M92-L92</f>
        <v>0.00363605999999994</v>
      </c>
      <c r="AB92">
        <f>N92-M92</f>
        <v>0.000110980000000094</v>
      </c>
      <c r="AC92">
        <f t="shared" si="26"/>
        <v>0.000157960000000013</v>
      </c>
      <c r="AD92">
        <f>COUNTIF(CostRed_solar!A$2:A$12,P92)</f>
        <v>0</v>
      </c>
      <c r="AE92">
        <f>IF(VLOOKUP(A92,Categories!C$1:D$196,2,FALSE)="developed",1,0)</f>
        <v>0</v>
      </c>
    </row>
    <row r="93" spans="1:31">
      <c r="A93" s="1" t="s">
        <v>201</v>
      </c>
      <c r="B93">
        <v>0.002</v>
      </c>
      <c r="C93">
        <v>0.004</v>
      </c>
      <c r="D93">
        <v>0.012</v>
      </c>
      <c r="E93">
        <v>0.035</v>
      </c>
      <c r="F93">
        <v>0.089</v>
      </c>
      <c r="G93">
        <v>0.172</v>
      </c>
      <c r="H93">
        <v>0.23500001</v>
      </c>
      <c r="I93">
        <v>0.344</v>
      </c>
      <c r="J93">
        <v>0.72800004</v>
      </c>
      <c r="K93">
        <v>1.4000001</v>
      </c>
      <c r="L93">
        <v>2.131</v>
      </c>
      <c r="M93">
        <v>2.9680002</v>
      </c>
      <c r="N93">
        <v>2.9880002</v>
      </c>
      <c r="O93">
        <f>VLOOKUP(A93,[2]Solar!$A$1:$Z$225,25,FALSE)/1000</f>
        <v>5.91</v>
      </c>
      <c r="P93" s="1" t="s">
        <v>201</v>
      </c>
      <c r="Q93">
        <f t="shared" ref="Q93:Q120" si="39">C93-B93</f>
        <v>0.002</v>
      </c>
      <c r="R93">
        <f t="shared" ref="R93:R120" si="40">D93-C93</f>
        <v>0.008</v>
      </c>
      <c r="S93">
        <f t="shared" ref="S93:S120" si="41">E93-D93</f>
        <v>0.023</v>
      </c>
      <c r="T93">
        <f t="shared" ref="T93:T120" si="42">F93-E93</f>
        <v>0.054</v>
      </c>
      <c r="U93">
        <f t="shared" ref="U93:U120" si="43">G93-F93</f>
        <v>0.083</v>
      </c>
      <c r="V93">
        <f t="shared" ref="V93:V120" si="44">H93-G93</f>
        <v>0.06300001</v>
      </c>
      <c r="W93">
        <f t="shared" ref="W93:W120" si="45">I93-H93</f>
        <v>0.10899999</v>
      </c>
      <c r="X93">
        <f t="shared" ref="X93:X120" si="46">J93-I93</f>
        <v>0.38400004</v>
      </c>
      <c r="Y93">
        <f t="shared" ref="Y93:Y120" si="47">K93-J93</f>
        <v>0.67200006</v>
      </c>
      <c r="Z93">
        <f t="shared" ref="Z93:Z120" si="48">L93-K93</f>
        <v>0.7309999</v>
      </c>
      <c r="AA93">
        <f t="shared" ref="AA93:AA120" si="49">M93-L93</f>
        <v>0.8370002</v>
      </c>
      <c r="AB93">
        <f t="shared" ref="AB93:AB120" si="50">N93-M93</f>
        <v>0.02</v>
      </c>
      <c r="AC93">
        <f t="shared" si="26"/>
        <v>2.9219998</v>
      </c>
      <c r="AD93">
        <f>COUNTIF(CostRed_solar!A$2:A$12,P93)</f>
        <v>0</v>
      </c>
      <c r="AE93">
        <f>IF(VLOOKUP(A93,Categories!C$1:D$196,2,FALSE)="developed",1,0)</f>
        <v>1</v>
      </c>
    </row>
    <row r="94" spans="1:31">
      <c r="A94" s="1" t="s">
        <v>212</v>
      </c>
      <c r="D94">
        <v>0.00064</v>
      </c>
      <c r="E94">
        <v>0.00092</v>
      </c>
      <c r="F94">
        <v>0.001139</v>
      </c>
      <c r="G94">
        <v>0.002539</v>
      </c>
      <c r="H94">
        <v>0.003527</v>
      </c>
      <c r="I94">
        <v>0.004333</v>
      </c>
      <c r="J94">
        <v>0.005275</v>
      </c>
      <c r="K94">
        <v>0.007001001</v>
      </c>
      <c r="L94">
        <v>0.007001001</v>
      </c>
      <c r="M94">
        <v>0.007001001</v>
      </c>
      <c r="N94">
        <v>0.007001001</v>
      </c>
      <c r="O94">
        <f>VLOOKUP(A94,[2]Solar!$A$1:$Z$225,25,FALSE)/1000</f>
        <v>0.007037</v>
      </c>
      <c r="P94" s="1" t="s">
        <v>212</v>
      </c>
      <c r="Q94">
        <f t="shared" si="39"/>
        <v>0</v>
      </c>
      <c r="R94">
        <f t="shared" si="40"/>
        <v>0.00064</v>
      </c>
      <c r="S94">
        <f t="shared" si="41"/>
        <v>0.00028</v>
      </c>
      <c r="T94">
        <f t="shared" si="42"/>
        <v>0.000219</v>
      </c>
      <c r="U94">
        <f t="shared" si="43"/>
        <v>0.0014</v>
      </c>
      <c r="V94">
        <f t="shared" si="44"/>
        <v>0.000988</v>
      </c>
      <c r="W94">
        <f t="shared" si="45"/>
        <v>0.000806</v>
      </c>
      <c r="X94">
        <f t="shared" si="46"/>
        <v>0.000942</v>
      </c>
      <c r="Y94">
        <f t="shared" si="47"/>
        <v>0.001726001</v>
      </c>
      <c r="Z94">
        <f t="shared" si="48"/>
        <v>0</v>
      </c>
      <c r="AA94">
        <f t="shared" si="49"/>
        <v>0</v>
      </c>
      <c r="AB94">
        <f t="shared" si="50"/>
        <v>0</v>
      </c>
      <c r="AC94">
        <f t="shared" si="26"/>
        <v>3.59990000000001e-5</v>
      </c>
      <c r="AD94">
        <f>COUNTIF(CostRed_solar!A$2:A$12,P94)</f>
        <v>0</v>
      </c>
      <c r="AE94">
        <f>IF(VLOOKUP(A94,Categories!C$1:D$196,2,FALSE)="developed",1,0)</f>
        <v>1</v>
      </c>
    </row>
    <row r="95" spans="1:31">
      <c r="A95" s="1" t="s">
        <v>13</v>
      </c>
      <c r="B95">
        <v>0.065362</v>
      </c>
      <c r="C95">
        <v>0.56581503</v>
      </c>
      <c r="D95">
        <v>0.982082</v>
      </c>
      <c r="E95">
        <v>1.5993271</v>
      </c>
      <c r="F95">
        <v>3.7725081</v>
      </c>
      <c r="G95">
        <v>5.6934843</v>
      </c>
      <c r="H95">
        <v>9.979022</v>
      </c>
      <c r="I95">
        <v>18.251757</v>
      </c>
      <c r="J95">
        <v>27.453098</v>
      </c>
      <c r="K95">
        <v>35.203407</v>
      </c>
      <c r="L95">
        <v>39.38516</v>
      </c>
      <c r="M95">
        <v>49.68401</v>
      </c>
      <c r="N95">
        <v>63.146084</v>
      </c>
      <c r="O95">
        <f>VLOOKUP(A95,[2]Solar!$A$1:$Z$225,25,FALSE)/1000</f>
        <v>72.516781</v>
      </c>
      <c r="P95" s="1" t="s">
        <v>13</v>
      </c>
      <c r="Q95">
        <f t="shared" si="39"/>
        <v>0.50045303</v>
      </c>
      <c r="R95">
        <f t="shared" si="40"/>
        <v>0.41626697</v>
      </c>
      <c r="S95">
        <f t="shared" si="41"/>
        <v>0.6172451</v>
      </c>
      <c r="T95">
        <f t="shared" si="42"/>
        <v>2.173181</v>
      </c>
      <c r="U95">
        <f t="shared" si="43"/>
        <v>1.9209762</v>
      </c>
      <c r="V95">
        <f t="shared" si="44"/>
        <v>4.2855377</v>
      </c>
      <c r="W95">
        <f t="shared" si="45"/>
        <v>8.272735</v>
      </c>
      <c r="X95">
        <f t="shared" si="46"/>
        <v>9.201341</v>
      </c>
      <c r="Y95">
        <f t="shared" si="47"/>
        <v>7.750309</v>
      </c>
      <c r="Z95">
        <f t="shared" si="48"/>
        <v>4.181753</v>
      </c>
      <c r="AA95">
        <f t="shared" si="49"/>
        <v>10.29885</v>
      </c>
      <c r="AB95">
        <f t="shared" si="50"/>
        <v>13.462074</v>
      </c>
      <c r="AC95">
        <f t="shared" si="26"/>
        <v>9.37069700000001</v>
      </c>
      <c r="AD95">
        <f>COUNTIF(CostRed_solar!A$2:A$12,P95)</f>
        <v>1</v>
      </c>
      <c r="AE95">
        <f>IF(VLOOKUP(A95,Categories!C$1:D$196,2,FALSE)="developed",1,0)</f>
        <v>0</v>
      </c>
    </row>
    <row r="96" spans="1:31">
      <c r="A96" s="1" t="s">
        <v>203</v>
      </c>
      <c r="B96">
        <v>0.014581001</v>
      </c>
      <c r="C96">
        <v>0.016989002</v>
      </c>
      <c r="D96">
        <v>0.026423002</v>
      </c>
      <c r="E96">
        <v>0.038377002</v>
      </c>
      <c r="F96">
        <v>0.041648</v>
      </c>
      <c r="G96">
        <v>0.078561</v>
      </c>
      <c r="H96">
        <v>0.08842</v>
      </c>
      <c r="I96">
        <v>0.09750301</v>
      </c>
      <c r="J96">
        <v>0.06547</v>
      </c>
      <c r="K96">
        <v>0.15504</v>
      </c>
      <c r="L96">
        <v>0.18533</v>
      </c>
      <c r="M96">
        <v>0.22504</v>
      </c>
      <c r="N96">
        <v>0.29064003</v>
      </c>
      <c r="O96">
        <f>VLOOKUP(A96,[2]Solar!$A$1:$Z$225,25,FALSE)/1000</f>
        <v>0.630257</v>
      </c>
      <c r="P96" s="1" t="s">
        <v>203</v>
      </c>
      <c r="Q96">
        <f t="shared" si="39"/>
        <v>0.002408001</v>
      </c>
      <c r="R96">
        <f t="shared" si="40"/>
        <v>0.009434</v>
      </c>
      <c r="S96">
        <f t="shared" si="41"/>
        <v>0.011954</v>
      </c>
      <c r="T96">
        <f t="shared" si="42"/>
        <v>0.003270998</v>
      </c>
      <c r="U96">
        <f t="shared" si="43"/>
        <v>0.036913</v>
      </c>
      <c r="V96">
        <f t="shared" si="44"/>
        <v>0.00985899999999999</v>
      </c>
      <c r="W96">
        <f t="shared" si="45"/>
        <v>0.00908301</v>
      </c>
      <c r="X96">
        <f t="shared" si="46"/>
        <v>-0.03203301</v>
      </c>
      <c r="Y96">
        <f t="shared" si="47"/>
        <v>0.08957</v>
      </c>
      <c r="Z96">
        <f t="shared" si="48"/>
        <v>0.03029</v>
      </c>
      <c r="AA96">
        <f t="shared" si="49"/>
        <v>0.03971</v>
      </c>
      <c r="AB96">
        <f t="shared" si="50"/>
        <v>0.06560003</v>
      </c>
      <c r="AC96">
        <f t="shared" si="26"/>
        <v>0.33961697</v>
      </c>
      <c r="AD96">
        <f>COUNTIF(CostRed_solar!A$2:A$12,P96)</f>
        <v>0</v>
      </c>
      <c r="AE96">
        <f>IF(VLOOKUP(A96,Categories!C$1:D$196,2,FALSE)="developed",1,0)</f>
        <v>0</v>
      </c>
    </row>
    <row r="97" spans="1:31">
      <c r="A97" s="1" t="s">
        <v>208</v>
      </c>
      <c r="B97">
        <v>0.000389</v>
      </c>
      <c r="C97">
        <v>0.000448</v>
      </c>
      <c r="D97">
        <v>0.000448</v>
      </c>
      <c r="E97">
        <v>0.000987</v>
      </c>
      <c r="F97">
        <v>0.009378001</v>
      </c>
      <c r="G97">
        <v>0.009378001</v>
      </c>
      <c r="H97">
        <v>0.043208003</v>
      </c>
      <c r="I97">
        <v>0.184478</v>
      </c>
      <c r="J97">
        <v>0.286378</v>
      </c>
      <c r="K97">
        <v>0.345878</v>
      </c>
      <c r="L97">
        <v>0.42976803</v>
      </c>
      <c r="M97">
        <v>0.45585802</v>
      </c>
      <c r="N97">
        <v>0.539378</v>
      </c>
      <c r="O97">
        <f>VLOOKUP(A97,[2]Solar!$A$1:$Z$225,25,FALSE)/1000</f>
        <v>0.595028</v>
      </c>
      <c r="P97" s="1" t="s">
        <v>208</v>
      </c>
      <c r="Q97">
        <f t="shared" si="39"/>
        <v>5.9e-5</v>
      </c>
      <c r="R97">
        <f t="shared" si="40"/>
        <v>0</v>
      </c>
      <c r="S97">
        <f t="shared" si="41"/>
        <v>0.000539</v>
      </c>
      <c r="T97">
        <f t="shared" si="42"/>
        <v>0.008391001</v>
      </c>
      <c r="U97">
        <f t="shared" si="43"/>
        <v>0</v>
      </c>
      <c r="V97">
        <f t="shared" si="44"/>
        <v>0.033830002</v>
      </c>
      <c r="W97">
        <f t="shared" si="45"/>
        <v>0.141269997</v>
      </c>
      <c r="X97">
        <f t="shared" si="46"/>
        <v>0.1019</v>
      </c>
      <c r="Y97">
        <f t="shared" si="47"/>
        <v>0.0595</v>
      </c>
      <c r="Z97">
        <f t="shared" si="48"/>
        <v>0.08389003</v>
      </c>
      <c r="AA97">
        <f t="shared" si="49"/>
        <v>0.02608999</v>
      </c>
      <c r="AB97">
        <f t="shared" si="50"/>
        <v>0.08351998</v>
      </c>
      <c r="AC97">
        <f t="shared" si="26"/>
        <v>0.05565</v>
      </c>
      <c r="AD97">
        <f>COUNTIF(CostRed_solar!A$2:A$12,P97)</f>
        <v>0</v>
      </c>
      <c r="AE97">
        <f>IF(VLOOKUP(A97,Categories!C$1:D$196,2,FALSE)="developed",1,0)</f>
        <v>0</v>
      </c>
    </row>
    <row r="98" spans="1:31">
      <c r="A98" s="1" t="s">
        <v>210</v>
      </c>
      <c r="E98">
        <v>0.029500002</v>
      </c>
      <c r="F98">
        <v>0.036500003</v>
      </c>
      <c r="G98">
        <v>0.036500003</v>
      </c>
      <c r="H98">
        <v>0.036500003</v>
      </c>
      <c r="I98">
        <v>0.036500003</v>
      </c>
      <c r="J98">
        <v>0.037076</v>
      </c>
      <c r="K98">
        <v>0.037076</v>
      </c>
      <c r="L98">
        <v>0.037076</v>
      </c>
      <c r="M98">
        <v>0.037076</v>
      </c>
      <c r="N98">
        <v>0.041576</v>
      </c>
      <c r="O98">
        <f>VLOOKUP(A98,[2]Solar!$A$1:$Z$225,25,FALSE)/1000</f>
        <v>0.041576</v>
      </c>
      <c r="P98" s="1" t="s">
        <v>210</v>
      </c>
      <c r="Q98">
        <f t="shared" si="39"/>
        <v>0</v>
      </c>
      <c r="R98">
        <f t="shared" si="40"/>
        <v>0</v>
      </c>
      <c r="S98">
        <f t="shared" si="41"/>
        <v>0.029500002</v>
      </c>
      <c r="T98">
        <f t="shared" si="42"/>
        <v>0.007000001</v>
      </c>
      <c r="U98">
        <f t="shared" si="43"/>
        <v>0</v>
      </c>
      <c r="V98">
        <f t="shared" si="44"/>
        <v>0</v>
      </c>
      <c r="W98">
        <f t="shared" si="45"/>
        <v>0</v>
      </c>
      <c r="X98">
        <f t="shared" si="46"/>
        <v>0.000575996999999995</v>
      </c>
      <c r="Y98">
        <f t="shared" si="47"/>
        <v>0</v>
      </c>
      <c r="Z98">
        <f t="shared" si="48"/>
        <v>0</v>
      </c>
      <c r="AA98">
        <f t="shared" si="49"/>
        <v>0</v>
      </c>
      <c r="AB98">
        <f t="shared" si="50"/>
        <v>0.0045</v>
      </c>
      <c r="AC98">
        <f t="shared" si="26"/>
        <v>0</v>
      </c>
      <c r="AD98">
        <f>COUNTIF(CostRed_solar!A$2:A$12,P98)</f>
        <v>0</v>
      </c>
      <c r="AE98">
        <f>IF(VLOOKUP(A98,Categories!C$1:D$196,2,FALSE)="developed",1,0)</f>
        <v>0</v>
      </c>
    </row>
    <row r="99" spans="1:31">
      <c r="A99" s="1" t="s">
        <v>206</v>
      </c>
      <c r="B99">
        <v>0.000693</v>
      </c>
      <c r="C99">
        <v>0.000789</v>
      </c>
      <c r="D99">
        <v>0.00094</v>
      </c>
      <c r="E99">
        <v>0.001017</v>
      </c>
      <c r="F99">
        <v>0.001629</v>
      </c>
      <c r="G99">
        <v>0.002352</v>
      </c>
      <c r="H99">
        <v>0.005927</v>
      </c>
      <c r="I99">
        <v>0.017135002</v>
      </c>
      <c r="J99">
        <v>0.031972002</v>
      </c>
      <c r="K99">
        <v>0.057528004</v>
      </c>
      <c r="L99">
        <v>0.08994201</v>
      </c>
      <c r="M99">
        <v>0.13532202</v>
      </c>
      <c r="N99">
        <v>0.13532202</v>
      </c>
      <c r="O99">
        <f>VLOOKUP(A99,[2]Solar!$A$1:$Z$225,25,FALSE)/1000</f>
        <v>0.888176</v>
      </c>
      <c r="P99" s="1" t="s">
        <v>206</v>
      </c>
      <c r="Q99">
        <f t="shared" si="39"/>
        <v>9.59999999999999e-5</v>
      </c>
      <c r="R99">
        <f t="shared" si="40"/>
        <v>0.000151</v>
      </c>
      <c r="S99">
        <f t="shared" si="41"/>
        <v>7.69999999999999e-5</v>
      </c>
      <c r="T99">
        <f t="shared" si="42"/>
        <v>0.000612</v>
      </c>
      <c r="U99">
        <f t="shared" si="43"/>
        <v>0.000723</v>
      </c>
      <c r="V99">
        <f t="shared" si="44"/>
        <v>0.003575</v>
      </c>
      <c r="W99">
        <f t="shared" si="45"/>
        <v>0.011208002</v>
      </c>
      <c r="X99">
        <f t="shared" si="46"/>
        <v>0.014837</v>
      </c>
      <c r="Y99">
        <f t="shared" si="47"/>
        <v>0.025556002</v>
      </c>
      <c r="Z99">
        <f t="shared" si="48"/>
        <v>0.032414006</v>
      </c>
      <c r="AA99">
        <f t="shared" si="49"/>
        <v>0.04538001</v>
      </c>
      <c r="AB99">
        <f t="shared" si="50"/>
        <v>0</v>
      </c>
      <c r="AC99">
        <f t="shared" si="26"/>
        <v>0.75285398</v>
      </c>
      <c r="AD99">
        <f>COUNTIF(CostRed_solar!A$2:A$12,P99)</f>
        <v>0</v>
      </c>
      <c r="AE99">
        <f>IF(VLOOKUP(A99,Categories!C$1:D$196,2,FALSE)="developed",1,0)</f>
        <v>1</v>
      </c>
    </row>
    <row r="100" spans="1:31">
      <c r="A100" s="1" t="s">
        <v>214</v>
      </c>
      <c r="B100">
        <v>0.076000005</v>
      </c>
      <c r="C100">
        <v>0.1958</v>
      </c>
      <c r="D100">
        <v>0.28610003</v>
      </c>
      <c r="E100">
        <v>0.44610003</v>
      </c>
      <c r="F100">
        <v>0.65610003</v>
      </c>
      <c r="G100">
        <v>0.7961</v>
      </c>
      <c r="H100">
        <v>0.90610003</v>
      </c>
      <c r="I100">
        <v>1.0061</v>
      </c>
      <c r="J100">
        <v>1.3461001</v>
      </c>
      <c r="K100">
        <v>2.1381001</v>
      </c>
      <c r="L100">
        <v>2.6520002</v>
      </c>
      <c r="M100">
        <v>3.591</v>
      </c>
      <c r="N100">
        <v>4.4110003</v>
      </c>
      <c r="O100">
        <f>VLOOKUP(A100,[2]Solar!$A$1:$Z$225,25,FALSE)/1000</f>
        <v>5.274</v>
      </c>
      <c r="P100" s="1" t="s">
        <v>214</v>
      </c>
      <c r="Q100">
        <f t="shared" si="39"/>
        <v>0.119799995</v>
      </c>
      <c r="R100">
        <f t="shared" si="40"/>
        <v>0.09030003</v>
      </c>
      <c r="S100">
        <f t="shared" si="41"/>
        <v>0.16</v>
      </c>
      <c r="T100">
        <f t="shared" si="42"/>
        <v>0.21</v>
      </c>
      <c r="U100">
        <f t="shared" si="43"/>
        <v>0.13999997</v>
      </c>
      <c r="V100">
        <f t="shared" si="44"/>
        <v>0.11000003</v>
      </c>
      <c r="W100">
        <f t="shared" si="45"/>
        <v>0.09999997</v>
      </c>
      <c r="X100">
        <f t="shared" si="46"/>
        <v>0.3400001</v>
      </c>
      <c r="Y100">
        <f t="shared" si="47"/>
        <v>0.792</v>
      </c>
      <c r="Z100">
        <f t="shared" si="48"/>
        <v>0.5139001</v>
      </c>
      <c r="AA100">
        <f t="shared" si="49"/>
        <v>0.9389998</v>
      </c>
      <c r="AB100">
        <f t="shared" si="50"/>
        <v>0.8200003</v>
      </c>
      <c r="AC100">
        <f t="shared" si="26"/>
        <v>0.8629997</v>
      </c>
      <c r="AD100">
        <f>COUNTIF(CostRed_solar!A$2:A$12,P100)</f>
        <v>0</v>
      </c>
      <c r="AE100">
        <f>IF(VLOOKUP(A100,Categories!C$1:D$196,2,FALSE)="developed",1,0)</f>
        <v>1</v>
      </c>
    </row>
    <row r="101" spans="1:31">
      <c r="A101" s="1" t="s">
        <v>216</v>
      </c>
      <c r="B101">
        <v>3.5967202</v>
      </c>
      <c r="C101">
        <v>13.13572</v>
      </c>
      <c r="D101">
        <v>16.789722</v>
      </c>
      <c r="E101">
        <v>18.190071</v>
      </c>
      <c r="F101">
        <v>18.60007</v>
      </c>
      <c r="G101">
        <v>18.907072</v>
      </c>
      <c r="H101">
        <v>19.289072</v>
      </c>
      <c r="I101">
        <v>19.688364</v>
      </c>
      <c r="J101">
        <v>20.113659</v>
      </c>
      <c r="K101">
        <v>20.871347</v>
      </c>
      <c r="L101">
        <v>21.65611</v>
      </c>
      <c r="M101">
        <v>22.600327</v>
      </c>
      <c r="N101">
        <v>25.082628</v>
      </c>
      <c r="O101">
        <f>VLOOKUP(A101,[2]Solar!$A$1:$Z$225,25,FALSE)/1000</f>
        <v>29.351396</v>
      </c>
      <c r="P101" s="1" t="s">
        <v>216</v>
      </c>
      <c r="Q101">
        <f t="shared" si="39"/>
        <v>9.5389998</v>
      </c>
      <c r="R101">
        <f t="shared" si="40"/>
        <v>3.654002</v>
      </c>
      <c r="S101">
        <f t="shared" si="41"/>
        <v>1.400349</v>
      </c>
      <c r="T101">
        <f t="shared" si="42"/>
        <v>0.409998999999999</v>
      </c>
      <c r="U101">
        <f t="shared" si="43"/>
        <v>0.307002000000001</v>
      </c>
      <c r="V101">
        <f t="shared" si="44"/>
        <v>0.382000000000001</v>
      </c>
      <c r="W101">
        <f t="shared" si="45"/>
        <v>0.399291999999999</v>
      </c>
      <c r="X101">
        <f t="shared" si="46"/>
        <v>0.425294999999998</v>
      </c>
      <c r="Y101">
        <f t="shared" si="47"/>
        <v>0.757688000000002</v>
      </c>
      <c r="Z101">
        <f t="shared" si="48"/>
        <v>0.784763000000002</v>
      </c>
      <c r="AA101">
        <f t="shared" si="49"/>
        <v>0.944216999999998</v>
      </c>
      <c r="AB101">
        <f t="shared" si="50"/>
        <v>2.482301</v>
      </c>
      <c r="AC101">
        <f t="shared" si="26"/>
        <v>4.268768</v>
      </c>
      <c r="AD101">
        <f>COUNTIF(CostRed_solar!A$2:A$12,P101)</f>
        <v>1</v>
      </c>
      <c r="AE101">
        <f>IF(VLOOKUP(A101,Categories!C$1:D$196,2,FALSE)="developed",1,0)</f>
        <v>1</v>
      </c>
    </row>
    <row r="102" spans="1:31">
      <c r="A102" s="1" t="s">
        <v>218</v>
      </c>
      <c r="B102">
        <v>0.001</v>
      </c>
      <c r="C102">
        <v>0.0015</v>
      </c>
      <c r="D102">
        <v>0.0018</v>
      </c>
      <c r="E102">
        <v>0.002106</v>
      </c>
      <c r="F102">
        <v>0.004108</v>
      </c>
      <c r="G102">
        <v>0.006513001</v>
      </c>
      <c r="H102">
        <v>0.027513001</v>
      </c>
      <c r="I102">
        <v>0.055513002</v>
      </c>
      <c r="J102">
        <v>0.055513002</v>
      </c>
      <c r="K102">
        <v>0.092513</v>
      </c>
      <c r="L102">
        <v>0.092513</v>
      </c>
      <c r="M102">
        <v>0.092513</v>
      </c>
      <c r="N102">
        <v>0.09256301</v>
      </c>
      <c r="O102">
        <f>VLOOKUP(A102,[2]Solar!$A$1:$Z$225,25,FALSE)/1000</f>
        <v>0.113063</v>
      </c>
      <c r="P102" s="1" t="s">
        <v>218</v>
      </c>
      <c r="Q102">
        <f t="shared" si="39"/>
        <v>0.0005</v>
      </c>
      <c r="R102">
        <f t="shared" si="40"/>
        <v>0.0003</v>
      </c>
      <c r="S102">
        <f t="shared" si="41"/>
        <v>0.000306</v>
      </c>
      <c r="T102">
        <f t="shared" si="42"/>
        <v>0.002002</v>
      </c>
      <c r="U102">
        <f t="shared" si="43"/>
        <v>0.002405001</v>
      </c>
      <c r="V102">
        <f t="shared" si="44"/>
        <v>0.021</v>
      </c>
      <c r="W102">
        <f t="shared" si="45"/>
        <v>0.028000001</v>
      </c>
      <c r="X102">
        <f t="shared" si="46"/>
        <v>0</v>
      </c>
      <c r="Y102">
        <f t="shared" si="47"/>
        <v>0.036999998</v>
      </c>
      <c r="Z102">
        <f t="shared" si="48"/>
        <v>0</v>
      </c>
      <c r="AA102">
        <f t="shared" si="49"/>
        <v>0</v>
      </c>
      <c r="AB102">
        <f t="shared" si="50"/>
        <v>5.00100000000031e-5</v>
      </c>
      <c r="AC102">
        <f t="shared" si="26"/>
        <v>0.02049999</v>
      </c>
      <c r="AD102">
        <f>COUNTIF(CostRed_solar!A$2:A$12,P102)</f>
        <v>0</v>
      </c>
      <c r="AE102">
        <f>IF(VLOOKUP(A102,Categories!C$1:D$196,2,FALSE)="developed",1,0)</f>
        <v>0</v>
      </c>
    </row>
    <row r="103" spans="1:31">
      <c r="A103" s="1" t="s">
        <v>222</v>
      </c>
      <c r="B103">
        <v>3.6180003</v>
      </c>
      <c r="C103">
        <v>4.914</v>
      </c>
      <c r="D103">
        <v>6.6320004</v>
      </c>
      <c r="E103">
        <v>13.599001</v>
      </c>
      <c r="F103">
        <v>23.339</v>
      </c>
      <c r="G103">
        <v>34.15</v>
      </c>
      <c r="H103">
        <v>42.04</v>
      </c>
      <c r="I103">
        <v>49.500004</v>
      </c>
      <c r="J103">
        <v>56.162003</v>
      </c>
      <c r="K103">
        <v>63.192</v>
      </c>
      <c r="L103">
        <v>69.764</v>
      </c>
      <c r="M103">
        <v>74.191</v>
      </c>
      <c r="N103">
        <v>78.833</v>
      </c>
      <c r="O103">
        <f>VLOOKUP(A103,[2]Solar!$A$1:$Z$225,25,FALSE)/1000</f>
        <v>89.077</v>
      </c>
      <c r="P103" s="1" t="s">
        <v>222</v>
      </c>
      <c r="Q103">
        <f t="shared" si="39"/>
        <v>1.2959997</v>
      </c>
      <c r="R103">
        <f t="shared" si="40"/>
        <v>1.7180004</v>
      </c>
      <c r="S103">
        <f t="shared" si="41"/>
        <v>6.9670006</v>
      </c>
      <c r="T103">
        <f t="shared" si="42"/>
        <v>9.739999</v>
      </c>
      <c r="U103">
        <f t="shared" si="43"/>
        <v>10.811</v>
      </c>
      <c r="V103">
        <f t="shared" si="44"/>
        <v>7.89</v>
      </c>
      <c r="W103">
        <f t="shared" si="45"/>
        <v>7.460004</v>
      </c>
      <c r="X103">
        <f t="shared" si="46"/>
        <v>6.661999</v>
      </c>
      <c r="Y103">
        <f t="shared" si="47"/>
        <v>7.029997</v>
      </c>
      <c r="Z103">
        <f t="shared" si="48"/>
        <v>6.572</v>
      </c>
      <c r="AA103">
        <f t="shared" si="49"/>
        <v>4.42700000000001</v>
      </c>
      <c r="AB103">
        <f t="shared" si="50"/>
        <v>4.642</v>
      </c>
      <c r="AC103">
        <f t="shared" si="26"/>
        <v>10.244</v>
      </c>
      <c r="AD103">
        <f>COUNTIF(CostRed_solar!A$2:A$12,P103)</f>
        <v>1</v>
      </c>
      <c r="AE103">
        <f>IF(VLOOKUP(A103,Categories!C$1:D$196,2,FALSE)="developed",1,0)</f>
        <v>1</v>
      </c>
    </row>
    <row r="104" spans="1:31">
      <c r="A104" s="1" t="s">
        <v>220</v>
      </c>
      <c r="B104">
        <v>1.5e-5</v>
      </c>
      <c r="C104">
        <v>4.3e-5</v>
      </c>
      <c r="D104">
        <v>7.3e-5</v>
      </c>
      <c r="E104">
        <v>0.000141</v>
      </c>
      <c r="F104">
        <v>0.000236</v>
      </c>
      <c r="G104">
        <v>0.005557001</v>
      </c>
      <c r="H104">
        <v>0.286593</v>
      </c>
      <c r="I104">
        <v>0.39658803</v>
      </c>
      <c r="J104">
        <v>0.69962305</v>
      </c>
      <c r="K104">
        <v>1.1856701</v>
      </c>
      <c r="L104">
        <v>1.4483751</v>
      </c>
      <c r="M104">
        <v>1.520575</v>
      </c>
      <c r="N104">
        <v>1.9143751</v>
      </c>
      <c r="O104">
        <f>VLOOKUP(A104,[2]Solar!$A$1:$Z$225,25,FALSE)/1000</f>
        <v>1.989925</v>
      </c>
      <c r="P104" s="1" t="s">
        <v>220</v>
      </c>
      <c r="Q104">
        <f t="shared" si="39"/>
        <v>2.8e-5</v>
      </c>
      <c r="R104">
        <f t="shared" si="40"/>
        <v>3e-5</v>
      </c>
      <c r="S104">
        <f t="shared" si="41"/>
        <v>6.8e-5</v>
      </c>
      <c r="T104">
        <f t="shared" si="42"/>
        <v>9.5e-5</v>
      </c>
      <c r="U104">
        <f t="shared" si="43"/>
        <v>0.005321001</v>
      </c>
      <c r="V104">
        <f t="shared" si="44"/>
        <v>0.281035999</v>
      </c>
      <c r="W104">
        <f t="shared" si="45"/>
        <v>0.10999503</v>
      </c>
      <c r="X104">
        <f t="shared" si="46"/>
        <v>0.30303502</v>
      </c>
      <c r="Y104">
        <f t="shared" si="47"/>
        <v>0.48604705</v>
      </c>
      <c r="Z104">
        <f t="shared" si="48"/>
        <v>0.262705</v>
      </c>
      <c r="AA104">
        <f t="shared" si="49"/>
        <v>0.0721999</v>
      </c>
      <c r="AB104">
        <f t="shared" si="50"/>
        <v>0.3938001</v>
      </c>
      <c r="AC104">
        <f t="shared" si="26"/>
        <v>0.0755498999999999</v>
      </c>
      <c r="AD104">
        <f>COUNTIF(CostRed_solar!A$2:A$12,P104)</f>
        <v>0</v>
      </c>
      <c r="AE104">
        <f>IF(VLOOKUP(A104,Categories!C$1:D$196,2,FALSE)="developed",1,0)</f>
        <v>0</v>
      </c>
    </row>
    <row r="105" spans="1:31">
      <c r="A105" s="1" t="s">
        <v>224</v>
      </c>
      <c r="B105">
        <v>0.001267</v>
      </c>
      <c r="C105">
        <v>0.000995</v>
      </c>
      <c r="D105">
        <v>0.002436</v>
      </c>
      <c r="E105">
        <v>0.015762001</v>
      </c>
      <c r="F105">
        <v>0.076295</v>
      </c>
      <c r="G105">
        <v>0.143573</v>
      </c>
      <c r="H105">
        <v>0.15698901</v>
      </c>
      <c r="I105">
        <v>0.175456</v>
      </c>
      <c r="J105">
        <v>0.49006003</v>
      </c>
      <c r="K105">
        <v>1.1497</v>
      </c>
      <c r="L105">
        <v>1.7186</v>
      </c>
      <c r="M105">
        <v>1.9228661</v>
      </c>
      <c r="N105">
        <v>2.0314882</v>
      </c>
      <c r="O105">
        <f>VLOOKUP(A105,[2]Solar!$A$1:$Z$225,25,FALSE)/1000</f>
        <v>1.306</v>
      </c>
      <c r="P105" s="1" t="s">
        <v>224</v>
      </c>
      <c r="Q105">
        <f t="shared" si="39"/>
        <v>-0.000272</v>
      </c>
      <c r="R105">
        <f t="shared" si="40"/>
        <v>0.001441</v>
      </c>
      <c r="S105">
        <f t="shared" si="41"/>
        <v>0.013326001</v>
      </c>
      <c r="T105">
        <f t="shared" si="42"/>
        <v>0.060532999</v>
      </c>
      <c r="U105">
        <f t="shared" si="43"/>
        <v>0.067278</v>
      </c>
      <c r="V105">
        <f t="shared" si="44"/>
        <v>0.01341601</v>
      </c>
      <c r="W105">
        <f t="shared" si="45"/>
        <v>0.01846699</v>
      </c>
      <c r="X105">
        <f t="shared" si="46"/>
        <v>0.31460403</v>
      </c>
      <c r="Y105">
        <f t="shared" si="47"/>
        <v>0.65963997</v>
      </c>
      <c r="Z105">
        <f t="shared" si="48"/>
        <v>0.5689</v>
      </c>
      <c r="AA105">
        <f t="shared" si="49"/>
        <v>0.2042661</v>
      </c>
      <c r="AB105">
        <f t="shared" si="50"/>
        <v>0.1086221</v>
      </c>
      <c r="AC105">
        <f t="shared" si="26"/>
        <v>0</v>
      </c>
      <c r="AD105">
        <f>COUNTIF(CostRed_solar!A$2:A$12,P105)</f>
        <v>0</v>
      </c>
      <c r="AE105">
        <f>IF(VLOOKUP(A105,Categories!C$1:D$196,2,FALSE)="developed",1,0)</f>
        <v>0</v>
      </c>
    </row>
    <row r="106" spans="1:31">
      <c r="A106" s="1" t="s">
        <v>226</v>
      </c>
      <c r="B106">
        <v>0.000196</v>
      </c>
      <c r="C106">
        <v>0.001435</v>
      </c>
      <c r="D106">
        <v>0.003404</v>
      </c>
      <c r="E106">
        <v>0.007422</v>
      </c>
      <c r="F106">
        <v>0.016915001</v>
      </c>
      <c r="G106">
        <v>0.031246</v>
      </c>
      <c r="H106">
        <v>0.036434</v>
      </c>
      <c r="I106">
        <v>0.046350002</v>
      </c>
      <c r="J106">
        <v>0.10660901</v>
      </c>
      <c r="K106">
        <v>0.12701601</v>
      </c>
      <c r="L106">
        <v>0.14688401</v>
      </c>
      <c r="M106">
        <v>0.217655</v>
      </c>
      <c r="N106">
        <v>0.307219</v>
      </c>
      <c r="O106">
        <f>VLOOKUP(A106,[2]Solar!$A$1:$Z$225,25,FALSE)/1000</f>
        <v>0.368882</v>
      </c>
      <c r="P106" s="1" t="s">
        <v>226</v>
      </c>
      <c r="Q106">
        <f t="shared" si="39"/>
        <v>0.001239</v>
      </c>
      <c r="R106">
        <f t="shared" si="40"/>
        <v>0.001969</v>
      </c>
      <c r="S106">
        <f t="shared" si="41"/>
        <v>0.004018</v>
      </c>
      <c r="T106">
        <f t="shared" si="42"/>
        <v>0.009493001</v>
      </c>
      <c r="U106">
        <f t="shared" si="43"/>
        <v>0.014330999</v>
      </c>
      <c r="V106">
        <f t="shared" si="44"/>
        <v>0.005188</v>
      </c>
      <c r="W106">
        <f t="shared" si="45"/>
        <v>0.009916002</v>
      </c>
      <c r="X106">
        <f t="shared" si="46"/>
        <v>0.060259008</v>
      </c>
      <c r="Y106">
        <f t="shared" si="47"/>
        <v>0.020407</v>
      </c>
      <c r="Z106">
        <f t="shared" si="48"/>
        <v>0.019868</v>
      </c>
      <c r="AA106">
        <f t="shared" si="49"/>
        <v>0.07077099</v>
      </c>
      <c r="AB106">
        <f t="shared" si="50"/>
        <v>0.089564</v>
      </c>
      <c r="AC106">
        <f t="shared" si="26"/>
        <v>0.061663</v>
      </c>
      <c r="AD106">
        <f>COUNTIF(CostRed_solar!A$2:A$12,P106)</f>
        <v>0</v>
      </c>
      <c r="AE106">
        <f>IF(VLOOKUP(A106,Categories!C$1:D$196,2,FALSE)="developed",1,0)</f>
        <v>0</v>
      </c>
    </row>
    <row r="107" spans="1:31">
      <c r="A107" s="1" t="s">
        <v>232</v>
      </c>
      <c r="B107">
        <v>0.000392</v>
      </c>
      <c r="C107">
        <v>0.000426</v>
      </c>
      <c r="D107">
        <v>0.000466</v>
      </c>
      <c r="E107">
        <v>0.000502</v>
      </c>
      <c r="F107">
        <v>0.000753</v>
      </c>
      <c r="G107">
        <v>0.002309</v>
      </c>
      <c r="H107">
        <v>0.002862</v>
      </c>
      <c r="I107">
        <v>0.002862</v>
      </c>
      <c r="J107">
        <v>0.002862</v>
      </c>
      <c r="K107">
        <v>0.002862</v>
      </c>
      <c r="L107">
        <v>0.002862</v>
      </c>
      <c r="M107">
        <v>0.002862</v>
      </c>
      <c r="N107">
        <v>0.002862</v>
      </c>
      <c r="O107">
        <f>VLOOKUP(A107,[2]Solar!$A$1:$Z$225,25,FALSE)/1000</f>
        <v>0.002176</v>
      </c>
      <c r="P107" s="1" t="s">
        <v>232</v>
      </c>
      <c r="Q107">
        <f t="shared" si="39"/>
        <v>3.4e-5</v>
      </c>
      <c r="R107">
        <f t="shared" si="40"/>
        <v>4e-5</v>
      </c>
      <c r="S107">
        <f t="shared" si="41"/>
        <v>3.6e-5</v>
      </c>
      <c r="T107">
        <f t="shared" si="42"/>
        <v>0.000251</v>
      </c>
      <c r="U107">
        <f t="shared" si="43"/>
        <v>0.001556</v>
      </c>
      <c r="V107">
        <f t="shared" si="44"/>
        <v>0.000553</v>
      </c>
      <c r="W107">
        <f t="shared" si="45"/>
        <v>0</v>
      </c>
      <c r="X107">
        <f t="shared" si="46"/>
        <v>0</v>
      </c>
      <c r="Y107">
        <f t="shared" si="47"/>
        <v>0</v>
      </c>
      <c r="Z107">
        <f t="shared" si="48"/>
        <v>0</v>
      </c>
      <c r="AA107">
        <f t="shared" si="49"/>
        <v>0</v>
      </c>
      <c r="AB107">
        <f t="shared" si="50"/>
        <v>0</v>
      </c>
      <c r="AC107">
        <f t="shared" si="26"/>
        <v>0</v>
      </c>
      <c r="AD107">
        <f>COUNTIF(CostRed_solar!A$2:A$12,P107)</f>
        <v>0</v>
      </c>
      <c r="AE107">
        <f>IF(VLOOKUP(A107,Categories!C$1:D$196,2,FALSE)="developed",1,0)</f>
        <v>0</v>
      </c>
    </row>
    <row r="108" spans="1:31">
      <c r="A108" s="1" t="s">
        <v>458</v>
      </c>
      <c r="G108">
        <v>0.000102</v>
      </c>
      <c r="H108">
        <v>0.00195</v>
      </c>
      <c r="I108">
        <v>0.006602</v>
      </c>
      <c r="J108">
        <v>0.006602</v>
      </c>
      <c r="K108">
        <v>0.010000001</v>
      </c>
      <c r="L108">
        <v>0.010000001</v>
      </c>
      <c r="M108">
        <v>0.010000001</v>
      </c>
      <c r="N108">
        <v>0.010000001</v>
      </c>
      <c r="O108">
        <f>VLOOKUP(A108,[2]Solar!$A$1:$Z$225,25,FALSE)/1000</f>
        <v>0.019548</v>
      </c>
      <c r="P108" s="1" t="s">
        <v>458</v>
      </c>
      <c r="Q108">
        <f t="shared" si="39"/>
        <v>0</v>
      </c>
      <c r="R108">
        <f t="shared" si="40"/>
        <v>0</v>
      </c>
      <c r="S108">
        <f t="shared" si="41"/>
        <v>0</v>
      </c>
      <c r="T108">
        <f t="shared" si="42"/>
        <v>0</v>
      </c>
      <c r="U108">
        <f t="shared" si="43"/>
        <v>0.000102</v>
      </c>
      <c r="V108">
        <f t="shared" si="44"/>
        <v>0.001848</v>
      </c>
      <c r="W108">
        <f t="shared" si="45"/>
        <v>0.004652</v>
      </c>
      <c r="X108">
        <f t="shared" si="46"/>
        <v>0</v>
      </c>
      <c r="Y108">
        <f t="shared" si="47"/>
        <v>0.003398001</v>
      </c>
      <c r="Z108">
        <f t="shared" si="48"/>
        <v>0</v>
      </c>
      <c r="AA108">
        <f t="shared" si="49"/>
        <v>0</v>
      </c>
      <c r="AB108">
        <f t="shared" si="50"/>
        <v>0</v>
      </c>
      <c r="AC108">
        <f t="shared" si="26"/>
        <v>0.009547999</v>
      </c>
      <c r="AD108">
        <f>COUNTIF(CostRed_solar!A$2:A$12,P108)</f>
        <v>0</v>
      </c>
      <c r="AE108">
        <v>0</v>
      </c>
    </row>
    <row r="109" spans="1:31">
      <c r="A109" s="1" t="s">
        <v>238</v>
      </c>
      <c r="C109">
        <v>7e-6</v>
      </c>
      <c r="D109">
        <v>7e-6</v>
      </c>
      <c r="E109">
        <v>0.000114</v>
      </c>
      <c r="F109">
        <v>0.002049</v>
      </c>
      <c r="G109">
        <v>0.003181</v>
      </c>
      <c r="H109">
        <v>0.030509003</v>
      </c>
      <c r="I109">
        <v>0.032009</v>
      </c>
      <c r="J109">
        <v>0.043069</v>
      </c>
      <c r="K109">
        <v>0.093344</v>
      </c>
      <c r="L109">
        <v>0.093344</v>
      </c>
      <c r="M109">
        <v>0.093344</v>
      </c>
      <c r="N109">
        <v>0.093344</v>
      </c>
      <c r="O109">
        <f>VLOOKUP(A109,[2]Solar!$A$1:$Z$225,25,FALSE)/1000</f>
        <v>0.050162</v>
      </c>
      <c r="P109" s="1" t="s">
        <v>238</v>
      </c>
      <c r="Q109">
        <f t="shared" si="39"/>
        <v>7e-6</v>
      </c>
      <c r="R109">
        <f t="shared" si="40"/>
        <v>0</v>
      </c>
      <c r="S109">
        <f t="shared" si="41"/>
        <v>0.000107</v>
      </c>
      <c r="T109">
        <f t="shared" si="42"/>
        <v>0.001935</v>
      </c>
      <c r="U109">
        <f t="shared" si="43"/>
        <v>0.001132</v>
      </c>
      <c r="V109">
        <f t="shared" si="44"/>
        <v>0.027328003</v>
      </c>
      <c r="W109">
        <f t="shared" si="45"/>
        <v>0.001499997</v>
      </c>
      <c r="X109">
        <f t="shared" si="46"/>
        <v>0.01106</v>
      </c>
      <c r="Y109">
        <f t="shared" si="47"/>
        <v>0.050275</v>
      </c>
      <c r="Z109">
        <f t="shared" si="48"/>
        <v>0</v>
      </c>
      <c r="AA109">
        <f t="shared" si="49"/>
        <v>0</v>
      </c>
      <c r="AB109">
        <f t="shared" si="50"/>
        <v>0</v>
      </c>
      <c r="AC109">
        <f t="shared" si="26"/>
        <v>0</v>
      </c>
      <c r="AD109">
        <f>COUNTIF(CostRed_solar!A$2:A$12,P109)</f>
        <v>0</v>
      </c>
      <c r="AE109">
        <f>IF(VLOOKUP(A109,Categories!C$1:D$196,2,FALSE)="developed",1,0)</f>
        <v>0</v>
      </c>
    </row>
    <row r="110" spans="1:31">
      <c r="A110" s="1" t="s">
        <v>240</v>
      </c>
      <c r="B110">
        <v>1.5e-5</v>
      </c>
      <c r="C110">
        <v>1.6e-5</v>
      </c>
      <c r="D110">
        <v>1.6e-5</v>
      </c>
      <c r="E110">
        <v>0.000476</v>
      </c>
      <c r="F110">
        <v>0.001538</v>
      </c>
      <c r="G110">
        <v>0.00189</v>
      </c>
      <c r="H110">
        <v>0.002045</v>
      </c>
      <c r="I110">
        <v>0.008117</v>
      </c>
      <c r="J110">
        <v>0.034045</v>
      </c>
      <c r="K110">
        <v>0.034045</v>
      </c>
      <c r="L110">
        <v>0.034045</v>
      </c>
      <c r="M110">
        <v>0.034050003</v>
      </c>
      <c r="N110">
        <v>0.034050003</v>
      </c>
      <c r="O110">
        <f>VLOOKUP(A110,[2]Solar!$A$1:$Z$225,25,FALSE)/1000</f>
        <v>0.058107</v>
      </c>
      <c r="P110" s="1" t="s">
        <v>240</v>
      </c>
      <c r="Q110">
        <f t="shared" si="39"/>
        <v>9.99999999999999e-7</v>
      </c>
      <c r="R110">
        <f t="shared" si="40"/>
        <v>0</v>
      </c>
      <c r="S110">
        <f t="shared" si="41"/>
        <v>0.00046</v>
      </c>
      <c r="T110">
        <f t="shared" si="42"/>
        <v>0.001062</v>
      </c>
      <c r="U110">
        <f t="shared" si="43"/>
        <v>0.000352</v>
      </c>
      <c r="V110">
        <f t="shared" si="44"/>
        <v>0.000155</v>
      </c>
      <c r="W110">
        <f t="shared" si="45"/>
        <v>0.006072</v>
      </c>
      <c r="X110">
        <f t="shared" si="46"/>
        <v>0.025928</v>
      </c>
      <c r="Y110">
        <f t="shared" si="47"/>
        <v>0</v>
      </c>
      <c r="Z110">
        <f t="shared" si="48"/>
        <v>0</v>
      </c>
      <c r="AA110">
        <f t="shared" si="49"/>
        <v>5.00300000000342e-6</v>
      </c>
      <c r="AB110">
        <f t="shared" si="50"/>
        <v>0</v>
      </c>
      <c r="AC110">
        <f t="shared" si="26"/>
        <v>0.024056997</v>
      </c>
      <c r="AD110">
        <f>COUNTIF(CostRed_solar!A$2:A$12,P110)</f>
        <v>0</v>
      </c>
      <c r="AE110">
        <f>IF(VLOOKUP(A110,Categories!C$1:D$196,2,FALSE)="developed",1,0)</f>
        <v>0</v>
      </c>
    </row>
    <row r="111" spans="1:31">
      <c r="A111" s="1" t="s">
        <v>260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0.00069</v>
      </c>
      <c r="I111">
        <v>0.00069</v>
      </c>
      <c r="J111">
        <v>0.001962</v>
      </c>
      <c r="K111">
        <v>0.003302</v>
      </c>
      <c r="L111">
        <v>0.005102001</v>
      </c>
      <c r="M111">
        <v>0.007155001</v>
      </c>
      <c r="N111">
        <v>0.056155</v>
      </c>
      <c r="O111">
        <f>VLOOKUP(A111,[2]Solar!$A$1:$Z$225,25,FALSE)/1000</f>
        <v>0.319</v>
      </c>
      <c r="P111" s="1" t="s">
        <v>260</v>
      </c>
      <c r="Q111">
        <f t="shared" si="39"/>
        <v>0</v>
      </c>
      <c r="R111">
        <f t="shared" si="40"/>
        <v>0</v>
      </c>
      <c r="S111">
        <f t="shared" si="41"/>
        <v>0</v>
      </c>
      <c r="T111">
        <f t="shared" si="42"/>
        <v>0</v>
      </c>
      <c r="U111">
        <f t="shared" si="43"/>
        <v>0</v>
      </c>
      <c r="V111">
        <f t="shared" si="44"/>
        <v>0.00069</v>
      </c>
      <c r="W111">
        <f t="shared" si="45"/>
        <v>0</v>
      </c>
      <c r="X111">
        <f t="shared" si="46"/>
        <v>0.001272</v>
      </c>
      <c r="Y111">
        <f t="shared" si="47"/>
        <v>0.00134</v>
      </c>
      <c r="Z111">
        <f t="shared" si="48"/>
        <v>0.001800001</v>
      </c>
      <c r="AA111">
        <f t="shared" si="49"/>
        <v>0.002053</v>
      </c>
      <c r="AB111">
        <f t="shared" si="50"/>
        <v>0.048999999</v>
      </c>
      <c r="AC111">
        <f t="shared" si="26"/>
        <v>0.262845</v>
      </c>
      <c r="AD111">
        <f>COUNTIF(CostRed_solar!A$2:A$12,P111)</f>
        <v>0</v>
      </c>
      <c r="AE111">
        <f>IF(VLOOKUP(A111,Categories!C$1:D$196,2,FALSE)="developed",1,0)</f>
        <v>1</v>
      </c>
    </row>
    <row r="112" spans="1:31">
      <c r="A112" s="1" t="s">
        <v>242</v>
      </c>
      <c r="B112">
        <v>0.000332</v>
      </c>
      <c r="C112">
        <v>0.000472</v>
      </c>
      <c r="D112">
        <v>0.000294</v>
      </c>
      <c r="E112">
        <v>0.00186</v>
      </c>
      <c r="F112">
        <v>0.00476</v>
      </c>
      <c r="G112">
        <v>0.01098</v>
      </c>
      <c r="H112">
        <v>0.023980001</v>
      </c>
      <c r="I112">
        <v>0.03671</v>
      </c>
      <c r="J112">
        <v>0.05492</v>
      </c>
      <c r="K112">
        <v>0.07608</v>
      </c>
      <c r="L112">
        <v>0.08984</v>
      </c>
      <c r="M112">
        <v>0.18984</v>
      </c>
      <c r="N112">
        <v>0.43984002</v>
      </c>
      <c r="O112">
        <f>VLOOKUP(A112,[2]Solar!$A$1:$Z$225,25,FALSE)/1000</f>
        <v>1.00489</v>
      </c>
      <c r="P112" s="1" t="s">
        <v>242</v>
      </c>
      <c r="Q112">
        <f t="shared" si="39"/>
        <v>0.00014</v>
      </c>
      <c r="R112">
        <f t="shared" si="40"/>
        <v>-0.000178</v>
      </c>
      <c r="S112">
        <f t="shared" si="41"/>
        <v>0.001566</v>
      </c>
      <c r="T112">
        <f t="shared" si="42"/>
        <v>0.0029</v>
      </c>
      <c r="U112">
        <f t="shared" si="43"/>
        <v>0.00622</v>
      </c>
      <c r="V112">
        <f t="shared" si="44"/>
        <v>0.013000001</v>
      </c>
      <c r="W112">
        <f t="shared" si="45"/>
        <v>0.012729999</v>
      </c>
      <c r="X112">
        <f t="shared" si="46"/>
        <v>0.01821</v>
      </c>
      <c r="Y112">
        <f t="shared" si="47"/>
        <v>0.02116</v>
      </c>
      <c r="Z112">
        <f t="shared" si="48"/>
        <v>0.01376</v>
      </c>
      <c r="AA112">
        <f t="shared" si="49"/>
        <v>0.1</v>
      </c>
      <c r="AB112">
        <f t="shared" si="50"/>
        <v>0.25000002</v>
      </c>
      <c r="AC112">
        <f t="shared" si="26"/>
        <v>0.56504998</v>
      </c>
      <c r="AD112">
        <f>COUNTIF(CostRed_solar!A$2:A$12,P112)</f>
        <v>0</v>
      </c>
      <c r="AE112">
        <f>IF(VLOOKUP(A112,Categories!C$1:D$196,2,FALSE)="developed",1,0)</f>
        <v>0</v>
      </c>
    </row>
    <row r="113" spans="1:31">
      <c r="A113" s="1" t="s">
        <v>254</v>
      </c>
      <c r="E113">
        <v>0.000363</v>
      </c>
      <c r="F113">
        <v>0.000363</v>
      </c>
      <c r="G113">
        <v>0.000363</v>
      </c>
      <c r="H113">
        <v>0.000363</v>
      </c>
      <c r="I113">
        <v>0.000363</v>
      </c>
      <c r="J113">
        <v>0.000363</v>
      </c>
      <c r="K113">
        <v>0.000363</v>
      </c>
      <c r="L113">
        <v>0.000363</v>
      </c>
      <c r="M113">
        <v>0.000413</v>
      </c>
      <c r="N113">
        <v>0.000413</v>
      </c>
      <c r="O113">
        <f>VLOOKUP(A113,[2]Solar!$A$1:$Z$225,25,FALSE)/1000</f>
        <v>0.028795</v>
      </c>
      <c r="P113" s="1" t="s">
        <v>254</v>
      </c>
      <c r="Q113">
        <f t="shared" si="39"/>
        <v>0</v>
      </c>
      <c r="R113">
        <f t="shared" si="40"/>
        <v>0</v>
      </c>
      <c r="S113">
        <f t="shared" si="41"/>
        <v>0.000363</v>
      </c>
      <c r="T113">
        <f t="shared" si="42"/>
        <v>0</v>
      </c>
      <c r="U113">
        <f t="shared" si="43"/>
        <v>0</v>
      </c>
      <c r="V113">
        <f t="shared" si="44"/>
        <v>0</v>
      </c>
      <c r="W113">
        <f t="shared" si="45"/>
        <v>0</v>
      </c>
      <c r="X113">
        <f t="shared" si="46"/>
        <v>0</v>
      </c>
      <c r="Y113">
        <f t="shared" si="47"/>
        <v>0</v>
      </c>
      <c r="Z113">
        <f t="shared" si="48"/>
        <v>0</v>
      </c>
      <c r="AA113">
        <f t="shared" si="49"/>
        <v>5e-5</v>
      </c>
      <c r="AB113">
        <f t="shared" si="50"/>
        <v>0</v>
      </c>
      <c r="AC113">
        <f t="shared" si="26"/>
        <v>0.028382</v>
      </c>
      <c r="AD113">
        <f>COUNTIF(CostRed_solar!A$2:A$12,P113)</f>
        <v>0</v>
      </c>
      <c r="AE113">
        <f>IF(VLOOKUP(A113,Categories!C$1:D$196,2,FALSE)="developed",1,0)</f>
        <v>0</v>
      </c>
    </row>
    <row r="114" spans="1:31">
      <c r="A114" s="1" t="s">
        <v>244</v>
      </c>
      <c r="B114">
        <v>5e-6</v>
      </c>
      <c r="C114">
        <v>5e-6</v>
      </c>
      <c r="D114">
        <v>4e-5</v>
      </c>
      <c r="E114">
        <v>4e-5</v>
      </c>
      <c r="F114">
        <v>4e-5</v>
      </c>
      <c r="G114">
        <v>5.7e-5</v>
      </c>
      <c r="H114">
        <v>5.9e-5</v>
      </c>
      <c r="I114">
        <v>0.002406</v>
      </c>
      <c r="J114">
        <v>0.002583</v>
      </c>
      <c r="K114">
        <v>0.002583</v>
      </c>
      <c r="L114">
        <v>0.002583</v>
      </c>
      <c r="M114">
        <v>0.002583</v>
      </c>
      <c r="N114">
        <v>0.002583</v>
      </c>
      <c r="O114">
        <f>VLOOKUP(A114,[2]Solar!$A$1:$Z$225,25,FALSE)/1000</f>
        <v>0.003625</v>
      </c>
      <c r="P114" s="1" t="s">
        <v>244</v>
      </c>
      <c r="Q114">
        <f t="shared" si="39"/>
        <v>0</v>
      </c>
      <c r="R114">
        <f t="shared" si="40"/>
        <v>3.5e-5</v>
      </c>
      <c r="S114">
        <f t="shared" si="41"/>
        <v>0</v>
      </c>
      <c r="T114">
        <f t="shared" si="42"/>
        <v>0</v>
      </c>
      <c r="U114">
        <f t="shared" si="43"/>
        <v>1.7e-5</v>
      </c>
      <c r="V114">
        <f t="shared" si="44"/>
        <v>1.99999999999999e-6</v>
      </c>
      <c r="W114">
        <f t="shared" si="45"/>
        <v>0.002347</v>
      </c>
      <c r="X114">
        <f t="shared" si="46"/>
        <v>0.000177</v>
      </c>
      <c r="Y114">
        <f t="shared" si="47"/>
        <v>0</v>
      </c>
      <c r="Z114">
        <f t="shared" si="48"/>
        <v>0</v>
      </c>
      <c r="AA114">
        <f t="shared" si="49"/>
        <v>0</v>
      </c>
      <c r="AB114">
        <f t="shared" si="50"/>
        <v>0</v>
      </c>
      <c r="AC114">
        <f t="shared" si="26"/>
        <v>0.001042</v>
      </c>
      <c r="AD114">
        <f>COUNTIF(CostRed_solar!A$2:A$12,P114)</f>
        <v>0</v>
      </c>
      <c r="AE114">
        <f>IF(VLOOKUP(A114,Categories!C$1:D$196,2,FALSE)="developed",1,0)</f>
        <v>0</v>
      </c>
    </row>
    <row r="115" spans="1:31">
      <c r="A115" s="1" t="s">
        <v>246</v>
      </c>
      <c r="B115">
        <v>0.0037</v>
      </c>
      <c r="C115">
        <v>0.0042</v>
      </c>
      <c r="D115">
        <v>0.004900001</v>
      </c>
      <c r="E115">
        <v>0.004900001</v>
      </c>
      <c r="F115">
        <v>0.004900001</v>
      </c>
      <c r="G115">
        <v>0.004900001</v>
      </c>
      <c r="H115">
        <v>0.004900001</v>
      </c>
      <c r="I115">
        <v>0.00511</v>
      </c>
      <c r="J115">
        <v>0.00511</v>
      </c>
      <c r="K115">
        <v>0.00511</v>
      </c>
      <c r="L115">
        <v>0.005111001</v>
      </c>
      <c r="M115">
        <v>0.006333001</v>
      </c>
      <c r="N115">
        <v>0.006333001</v>
      </c>
      <c r="O115">
        <f>VLOOKUP(A115,[2]Solar!$A$1:$Z$225,25,FALSE)/1000</f>
        <v>0.008333</v>
      </c>
      <c r="P115" s="1" t="s">
        <v>246</v>
      </c>
      <c r="Q115">
        <f t="shared" si="39"/>
        <v>0.0005</v>
      </c>
      <c r="R115">
        <f t="shared" si="40"/>
        <v>0.000700001</v>
      </c>
      <c r="S115">
        <f t="shared" si="41"/>
        <v>0</v>
      </c>
      <c r="T115">
        <f t="shared" si="42"/>
        <v>0</v>
      </c>
      <c r="U115">
        <f t="shared" si="43"/>
        <v>0</v>
      </c>
      <c r="V115">
        <f t="shared" si="44"/>
        <v>0</v>
      </c>
      <c r="W115">
        <f t="shared" si="45"/>
        <v>0.000209999</v>
      </c>
      <c r="X115">
        <f t="shared" si="46"/>
        <v>0</v>
      </c>
      <c r="Y115">
        <f t="shared" si="47"/>
        <v>0</v>
      </c>
      <c r="Z115">
        <f t="shared" si="48"/>
        <v>1.00100000000047e-6</v>
      </c>
      <c r="AA115">
        <f t="shared" si="49"/>
        <v>0.001222</v>
      </c>
      <c r="AB115">
        <f t="shared" si="50"/>
        <v>0</v>
      </c>
      <c r="AC115">
        <f t="shared" si="26"/>
        <v>0.001999999</v>
      </c>
      <c r="AD115">
        <f>COUNTIF(CostRed_solar!A$2:A$12,P115)</f>
        <v>0</v>
      </c>
      <c r="AE115">
        <f>IF(VLOOKUP(A115,Categories!C$1:D$196,2,FALSE)="developed",1,0)</f>
        <v>0</v>
      </c>
    </row>
    <row r="116" spans="1:31">
      <c r="A116" s="1" t="s">
        <v>256</v>
      </c>
      <c r="B116">
        <v>0.0001</v>
      </c>
      <c r="C116">
        <v>0.0003</v>
      </c>
      <c r="D116">
        <v>0.007</v>
      </c>
      <c r="E116">
        <v>0.068</v>
      </c>
      <c r="F116">
        <v>0.069000006</v>
      </c>
      <c r="G116">
        <v>0.069000006</v>
      </c>
      <c r="H116">
        <v>0.07</v>
      </c>
      <c r="I116">
        <v>0.073751</v>
      </c>
      <c r="J116">
        <v>0.082</v>
      </c>
      <c r="K116">
        <v>0.10300001</v>
      </c>
      <c r="L116">
        <v>0.164</v>
      </c>
      <c r="M116">
        <v>0.25500003</v>
      </c>
      <c r="N116">
        <v>0.568</v>
      </c>
      <c r="O116">
        <f>VLOOKUP(A116,[2]Solar!$A$1:$Z$225,25,FALSE)/1000</f>
        <v>1.324</v>
      </c>
      <c r="P116" s="1" t="s">
        <v>256</v>
      </c>
      <c r="Q116">
        <f t="shared" si="39"/>
        <v>0.0002</v>
      </c>
      <c r="R116">
        <f t="shared" si="40"/>
        <v>0.0067</v>
      </c>
      <c r="S116">
        <f t="shared" si="41"/>
        <v>0.061</v>
      </c>
      <c r="T116">
        <f t="shared" si="42"/>
        <v>0.001000006</v>
      </c>
      <c r="U116">
        <f t="shared" si="43"/>
        <v>0</v>
      </c>
      <c r="V116">
        <f t="shared" si="44"/>
        <v>0.000999994000000004</v>
      </c>
      <c r="W116">
        <f t="shared" si="45"/>
        <v>0.00375099999999999</v>
      </c>
      <c r="X116">
        <f t="shared" si="46"/>
        <v>0.00824900000000001</v>
      </c>
      <c r="Y116">
        <f t="shared" si="47"/>
        <v>0.02100001</v>
      </c>
      <c r="Z116">
        <f t="shared" si="48"/>
        <v>0.06099999</v>
      </c>
      <c r="AA116">
        <f t="shared" si="49"/>
        <v>0.09100003</v>
      </c>
      <c r="AB116">
        <f t="shared" si="50"/>
        <v>0.31299997</v>
      </c>
      <c r="AC116">
        <f t="shared" si="26"/>
        <v>0.756</v>
      </c>
      <c r="AD116">
        <f>COUNTIF(CostRed_solar!A$2:A$12,P116)</f>
        <v>0</v>
      </c>
      <c r="AE116">
        <f>IF(VLOOKUP(A116,Categories!C$1:D$196,2,FALSE)="developed",1,0)</f>
        <v>1</v>
      </c>
    </row>
    <row r="117" spans="1:31">
      <c r="A117" s="1" t="s">
        <v>258</v>
      </c>
      <c r="B117">
        <v>0.029451001</v>
      </c>
      <c r="C117">
        <v>0.040666003</v>
      </c>
      <c r="D117">
        <v>0.074654005</v>
      </c>
      <c r="E117">
        <v>0.09502101</v>
      </c>
      <c r="F117">
        <v>0.109933004</v>
      </c>
      <c r="G117">
        <v>0.11627201</v>
      </c>
      <c r="H117">
        <v>0.121896006</v>
      </c>
      <c r="I117">
        <v>0.128103</v>
      </c>
      <c r="J117">
        <v>0.130624</v>
      </c>
      <c r="K117">
        <v>0.15973601</v>
      </c>
      <c r="L117">
        <v>0.18664302</v>
      </c>
      <c r="M117">
        <v>0.27716103</v>
      </c>
      <c r="N117">
        <v>0.31916103</v>
      </c>
      <c r="O117">
        <f>VLOOKUP(A117,[2]Solar!$A$1:$Z$225,25,FALSE)/1000</f>
        <v>0.394256</v>
      </c>
      <c r="P117" s="1" t="s">
        <v>258</v>
      </c>
      <c r="Q117">
        <f>C117-B117</f>
        <v>0.011215002</v>
      </c>
      <c r="R117">
        <f>D117-C117</f>
        <v>0.033988002</v>
      </c>
      <c r="S117">
        <f>E117-D117</f>
        <v>0.020367005</v>
      </c>
      <c r="T117">
        <f>F117-E117</f>
        <v>0.014911994</v>
      </c>
      <c r="U117">
        <f>G117-F117</f>
        <v>0.00633900599999999</v>
      </c>
      <c r="V117">
        <f>H117-G117</f>
        <v>0.00562399600000001</v>
      </c>
      <c r="W117">
        <f>I117-H117</f>
        <v>0.00620699399999999</v>
      </c>
      <c r="X117">
        <f>J117-I117</f>
        <v>0.002521</v>
      </c>
      <c r="Y117">
        <f>K117-J117</f>
        <v>0.02911201</v>
      </c>
      <c r="Z117">
        <f>L117-K117</f>
        <v>0.02690701</v>
      </c>
      <c r="AA117">
        <f>M117-L117</f>
        <v>0.09051801</v>
      </c>
      <c r="AB117">
        <f>N117-M117</f>
        <v>0.042</v>
      </c>
      <c r="AC117">
        <f t="shared" si="26"/>
        <v>0.07509497</v>
      </c>
      <c r="AD117">
        <f>COUNTIF(CostRed_solar!A$2:A$12,P117)</f>
        <v>0</v>
      </c>
      <c r="AE117">
        <f>IF(VLOOKUP(A117,Categories!C$1:D$196,2,FALSE)="developed",1,0)</f>
        <v>1</v>
      </c>
    </row>
    <row r="118" spans="1:31">
      <c r="A118" s="1" t="s">
        <v>268</v>
      </c>
      <c r="B118">
        <v>0.0015</v>
      </c>
      <c r="C118">
        <v>0.002</v>
      </c>
      <c r="D118">
        <v>0.0026</v>
      </c>
      <c r="E118">
        <v>0.005</v>
      </c>
      <c r="F118">
        <v>0.007</v>
      </c>
      <c r="G118">
        <v>0.009000001</v>
      </c>
      <c r="H118">
        <v>0.011000001</v>
      </c>
      <c r="I118">
        <v>0.013</v>
      </c>
      <c r="J118">
        <v>0.033</v>
      </c>
      <c r="K118">
        <v>0.033</v>
      </c>
      <c r="L118">
        <v>0.033</v>
      </c>
      <c r="M118">
        <v>0.033</v>
      </c>
      <c r="N118">
        <v>0.033</v>
      </c>
      <c r="O118">
        <f>VLOOKUP(A118,[2]Solar!$A$1:$Z$225,25,FALSE)/1000</f>
        <v>0.058022</v>
      </c>
      <c r="P118" s="1" t="s">
        <v>268</v>
      </c>
      <c r="Q118">
        <f>C118-B118</f>
        <v>0.0005</v>
      </c>
      <c r="R118">
        <f>D118-C118</f>
        <v>0.0006</v>
      </c>
      <c r="S118">
        <f>E118-D118</f>
        <v>0.0024</v>
      </c>
      <c r="T118">
        <f>F118-E118</f>
        <v>0.002</v>
      </c>
      <c r="U118">
        <f>G118-F118</f>
        <v>0.002000001</v>
      </c>
      <c r="V118">
        <f>H118-G118</f>
        <v>0.002</v>
      </c>
      <c r="W118">
        <f>I118-H118</f>
        <v>0.001999999</v>
      </c>
      <c r="X118">
        <f>J118-I118</f>
        <v>0.02</v>
      </c>
      <c r="Y118">
        <f>K118-J118</f>
        <v>0</v>
      </c>
      <c r="Z118">
        <f>L118-K118</f>
        <v>0</v>
      </c>
      <c r="AA118">
        <f>M118-L118</f>
        <v>0</v>
      </c>
      <c r="AB118">
        <f>N118-M118</f>
        <v>0</v>
      </c>
      <c r="AC118">
        <f t="shared" si="26"/>
        <v>0.025022</v>
      </c>
      <c r="AD118">
        <f>COUNTIF(CostRed_solar!A$2:A$12,P118)</f>
        <v>0</v>
      </c>
      <c r="AE118">
        <f>IF(VLOOKUP(A118,Categories!C$1:D$196,2,FALSE)="developed",1,0)</f>
        <v>0</v>
      </c>
    </row>
    <row r="119" spans="1:31">
      <c r="A119" s="1" t="s">
        <v>294</v>
      </c>
      <c r="B119">
        <v>0.000726</v>
      </c>
      <c r="C119">
        <v>0.001755</v>
      </c>
      <c r="D119">
        <v>0.002681</v>
      </c>
      <c r="E119">
        <v>0.005395</v>
      </c>
      <c r="F119">
        <v>0.007664001</v>
      </c>
      <c r="G119">
        <v>0.012087001</v>
      </c>
      <c r="H119">
        <v>0.012087001</v>
      </c>
      <c r="I119">
        <v>0.019167</v>
      </c>
      <c r="J119">
        <v>0.025759002</v>
      </c>
      <c r="K119">
        <v>0.080188006</v>
      </c>
      <c r="L119">
        <v>0.0815</v>
      </c>
      <c r="M119">
        <v>0.14148802</v>
      </c>
      <c r="N119">
        <v>0.14278801</v>
      </c>
      <c r="O119">
        <f>VLOOKUP(A119,[2]Solar!$A$1:$Z$225,25,FALSE)/1000</f>
        <v>0.109317</v>
      </c>
      <c r="P119" s="1" t="s">
        <v>294</v>
      </c>
      <c r="Q119">
        <f>C119-B119</f>
        <v>0.001029</v>
      </c>
      <c r="R119">
        <f>D119-C119</f>
        <v>0.000926</v>
      </c>
      <c r="S119">
        <f>E119-D119</f>
        <v>0.002714</v>
      </c>
      <c r="T119">
        <f>F119-E119</f>
        <v>0.002269001</v>
      </c>
      <c r="U119">
        <f>G119-F119</f>
        <v>0.004423</v>
      </c>
      <c r="V119">
        <f>H119-G119</f>
        <v>0</v>
      </c>
      <c r="W119">
        <f>I119-H119</f>
        <v>0.007079999</v>
      </c>
      <c r="X119">
        <f>J119-I119</f>
        <v>0.006592002</v>
      </c>
      <c r="Y119">
        <f>K119-J119</f>
        <v>0.054429004</v>
      </c>
      <c r="Z119">
        <f>L119-K119</f>
        <v>0.001311994</v>
      </c>
      <c r="AA119">
        <f>M119-L119</f>
        <v>0.05998802</v>
      </c>
      <c r="AB119">
        <f>N119-M119</f>
        <v>0.00129999</v>
      </c>
      <c r="AC119">
        <f t="shared" si="26"/>
        <v>0</v>
      </c>
      <c r="AD119">
        <f>COUNTIF(CostRed_solar!A$2:A$12,P119)</f>
        <v>0</v>
      </c>
      <c r="AE119">
        <f>IF(VLOOKUP(A119,Categories!C$1:D$196,2,FALSE)="developed",1,0)</f>
        <v>0</v>
      </c>
    </row>
    <row r="120" spans="1:31">
      <c r="A120" s="1" t="s">
        <v>296</v>
      </c>
      <c r="B120">
        <v>0.000544</v>
      </c>
      <c r="C120">
        <v>0.000544</v>
      </c>
      <c r="D120">
        <v>0.031584002</v>
      </c>
      <c r="E120">
        <v>0.138674</v>
      </c>
      <c r="F120">
        <v>0.20538801</v>
      </c>
      <c r="G120">
        <v>0.266285</v>
      </c>
      <c r="H120">
        <v>0.34415203</v>
      </c>
      <c r="I120">
        <v>0.39395905</v>
      </c>
      <c r="J120">
        <v>0.545259</v>
      </c>
      <c r="K120">
        <v>0.89376</v>
      </c>
      <c r="L120">
        <v>1.4829462</v>
      </c>
      <c r="M120">
        <v>1.787127</v>
      </c>
      <c r="N120">
        <v>1.9332322</v>
      </c>
      <c r="O120">
        <f>VLOOKUP(A120,[2]Solar!$A$1:$Z$225,25,FALSE)/1000</f>
        <v>2.146355</v>
      </c>
      <c r="P120" s="1" t="s">
        <v>296</v>
      </c>
      <c r="Q120">
        <f>C120-B120</f>
        <v>0</v>
      </c>
      <c r="R120">
        <f>D120-C120</f>
        <v>0.031040002</v>
      </c>
      <c r="S120">
        <f>E120-D120</f>
        <v>0.107089998</v>
      </c>
      <c r="T120">
        <f>F120-E120</f>
        <v>0.06671401</v>
      </c>
      <c r="U120">
        <f>G120-F120</f>
        <v>0.06089699</v>
      </c>
      <c r="V120">
        <f>H120-G120</f>
        <v>0.07786703</v>
      </c>
      <c r="W120">
        <f>I120-H120</f>
        <v>0.04980702</v>
      </c>
      <c r="X120">
        <f>J120-I120</f>
        <v>0.15129995</v>
      </c>
      <c r="Y120">
        <f>K120-J120</f>
        <v>0.348501</v>
      </c>
      <c r="Z120">
        <f>L120-K120</f>
        <v>0.5891862</v>
      </c>
      <c r="AA120">
        <f>M120-L120</f>
        <v>0.3041808</v>
      </c>
      <c r="AB120">
        <f>N120-M120</f>
        <v>0.1461052</v>
      </c>
      <c r="AC120">
        <f t="shared" si="26"/>
        <v>0.2131228</v>
      </c>
      <c r="AD120">
        <f>COUNTIF(CostRed_solar!A$2:A$12,P120)</f>
        <v>0</v>
      </c>
      <c r="AE120">
        <f>IF(VLOOKUP(A120,Categories!C$1:D$196,2,FALSE)="developed",1,0)</f>
        <v>0</v>
      </c>
    </row>
    <row r="121" spans="1:31">
      <c r="A121" s="1" t="s">
        <v>270</v>
      </c>
      <c r="B121">
        <v>0.000166</v>
      </c>
      <c r="C121">
        <v>0.000184</v>
      </c>
      <c r="D121">
        <v>0.001324</v>
      </c>
      <c r="E121">
        <v>0.001753</v>
      </c>
      <c r="F121">
        <v>0.003882</v>
      </c>
      <c r="G121">
        <v>0.004799</v>
      </c>
      <c r="H121">
        <v>0.007488</v>
      </c>
      <c r="I121">
        <v>0.010791001</v>
      </c>
      <c r="J121">
        <v>0.016478002</v>
      </c>
      <c r="K121">
        <v>0.020605</v>
      </c>
      <c r="L121">
        <v>0.026705</v>
      </c>
      <c r="M121">
        <v>0.030805001</v>
      </c>
      <c r="N121">
        <v>0.035805</v>
      </c>
      <c r="O121">
        <f>VLOOKUP(A121,[2]Solar!$A$1:$Z$225,25,FALSE)/1000</f>
        <v>0.055</v>
      </c>
      <c r="P121" s="1" t="s">
        <v>270</v>
      </c>
      <c r="Q121">
        <f>C121-B121</f>
        <v>1.8e-5</v>
      </c>
      <c r="R121">
        <f>D121-C121</f>
        <v>0.00114</v>
      </c>
      <c r="S121">
        <f>E121-D121</f>
        <v>0.000429</v>
      </c>
      <c r="T121">
        <f>F121-E121</f>
        <v>0.002129</v>
      </c>
      <c r="U121">
        <f>G121-F121</f>
        <v>0.000917</v>
      </c>
      <c r="V121">
        <f>H121-G121</f>
        <v>0.002689</v>
      </c>
      <c r="W121">
        <f>I121-H121</f>
        <v>0.003303001</v>
      </c>
      <c r="X121">
        <f>J121-I121</f>
        <v>0.005687001</v>
      </c>
      <c r="Y121">
        <f>K121-J121</f>
        <v>0.004126998</v>
      </c>
      <c r="Z121">
        <f>L121-K121</f>
        <v>0.0061</v>
      </c>
      <c r="AA121">
        <f>M121-L121</f>
        <v>0.004100001</v>
      </c>
      <c r="AB121">
        <f>N121-M121</f>
        <v>0.004999999</v>
      </c>
      <c r="AC121">
        <f t="shared" si="26"/>
        <v>0.019195</v>
      </c>
      <c r="AD121">
        <f>COUNTIF(CostRed_solar!A$2:A$12,P121)</f>
        <v>0</v>
      </c>
      <c r="AE121">
        <f>IF(VLOOKUP(A121,Categories!C$1:D$196,2,FALSE)="developed",1,0)</f>
        <v>0</v>
      </c>
    </row>
    <row r="122" spans="1:31">
      <c r="A122" s="1" t="s">
        <v>278</v>
      </c>
      <c r="B122">
        <v>0.00055</v>
      </c>
      <c r="C122">
        <v>0.000984</v>
      </c>
      <c r="D122">
        <v>0.001356</v>
      </c>
      <c r="E122">
        <v>0.003346</v>
      </c>
      <c r="F122">
        <v>0.003755</v>
      </c>
      <c r="G122">
        <v>0.004783</v>
      </c>
      <c r="H122">
        <v>0.005314</v>
      </c>
      <c r="I122">
        <v>0.007154</v>
      </c>
      <c r="J122">
        <v>0.007398</v>
      </c>
      <c r="K122">
        <v>0.008233001</v>
      </c>
      <c r="L122">
        <v>0.05857</v>
      </c>
      <c r="M122">
        <v>0.089211</v>
      </c>
      <c r="N122">
        <v>0.229211</v>
      </c>
      <c r="O122">
        <f>VLOOKUP(A122,[2]Solar!$A$1:$Z$225,25,FALSE)/1000</f>
        <v>0.097009</v>
      </c>
      <c r="P122" s="1" t="s">
        <v>278</v>
      </c>
      <c r="Q122">
        <f>C122-B122</f>
        <v>0.000434</v>
      </c>
      <c r="R122">
        <f>D122-C122</f>
        <v>0.000372</v>
      </c>
      <c r="S122">
        <f>E122-D122</f>
        <v>0.00199</v>
      </c>
      <c r="T122">
        <f>F122-E122</f>
        <v>0.000409</v>
      </c>
      <c r="U122">
        <f>G122-F122</f>
        <v>0.001028</v>
      </c>
      <c r="V122">
        <f>H122-G122</f>
        <v>0.000531</v>
      </c>
      <c r="W122">
        <f>I122-H122</f>
        <v>0.00184</v>
      </c>
      <c r="X122">
        <f>J122-I122</f>
        <v>0.000244</v>
      </c>
      <c r="Y122">
        <f>K122-J122</f>
        <v>0.000835001</v>
      </c>
      <c r="Z122">
        <f>L122-K122</f>
        <v>0.050336999</v>
      </c>
      <c r="AA122">
        <f>M122-L122</f>
        <v>0.030641</v>
      </c>
      <c r="AB122">
        <f>N122-M122</f>
        <v>0.14</v>
      </c>
      <c r="AC122">
        <f t="shared" si="26"/>
        <v>0</v>
      </c>
      <c r="AD122">
        <f>COUNTIF(CostRed_solar!A$2:A$12,P122)</f>
        <v>0</v>
      </c>
      <c r="AE122">
        <f>IF(VLOOKUP(A122,Categories!C$1:D$196,2,FALSE)="developed",1,0)</f>
        <v>0</v>
      </c>
    </row>
    <row r="123" spans="1:31">
      <c r="A123" s="1" t="s">
        <v>280</v>
      </c>
      <c r="B123">
        <v>0.0008</v>
      </c>
      <c r="C123">
        <v>0.0053</v>
      </c>
      <c r="D123">
        <v>0.015700001</v>
      </c>
      <c r="E123">
        <v>0.028500002</v>
      </c>
      <c r="F123">
        <v>0.0546</v>
      </c>
      <c r="G123">
        <v>0.07480001</v>
      </c>
      <c r="H123">
        <v>0.093600005</v>
      </c>
      <c r="I123">
        <v>0.11176301</v>
      </c>
      <c r="J123">
        <v>0.13189</v>
      </c>
      <c r="K123">
        <v>0.15518701</v>
      </c>
      <c r="L123">
        <v>0.187903</v>
      </c>
      <c r="M123">
        <v>0.20565501</v>
      </c>
      <c r="N123">
        <v>0.20565501</v>
      </c>
      <c r="O123">
        <f>VLOOKUP(A123,[2]Solar!$A$1:$Z$225,25,FALSE)/1000</f>
        <v>0.225747</v>
      </c>
      <c r="P123" s="1" t="s">
        <v>280</v>
      </c>
      <c r="Q123">
        <f>C123-B123</f>
        <v>0.0045</v>
      </c>
      <c r="R123">
        <f>D123-C123</f>
        <v>0.010400001</v>
      </c>
      <c r="S123">
        <f>E123-D123</f>
        <v>0.012800001</v>
      </c>
      <c r="T123">
        <f>F123-E123</f>
        <v>0.026099998</v>
      </c>
      <c r="U123">
        <f>G123-F123</f>
        <v>0.02020001</v>
      </c>
      <c r="V123">
        <f>H123-G123</f>
        <v>0.018799995</v>
      </c>
      <c r="W123">
        <f>I123-H123</f>
        <v>0.018163005</v>
      </c>
      <c r="X123">
        <f>J123-I123</f>
        <v>0.02012699</v>
      </c>
      <c r="Y123">
        <f>K123-J123</f>
        <v>0.02329701</v>
      </c>
      <c r="Z123">
        <f>L123-K123</f>
        <v>0.03271599</v>
      </c>
      <c r="AA123">
        <f>M123-L123</f>
        <v>0.01775201</v>
      </c>
      <c r="AB123">
        <f>N123-M123</f>
        <v>0</v>
      </c>
      <c r="AC123">
        <f t="shared" si="26"/>
        <v>0.02009199</v>
      </c>
      <c r="AD123">
        <f>COUNTIF(CostRed_solar!A$2:A$12,P123)</f>
        <v>0</v>
      </c>
      <c r="AE123">
        <f>IF(VLOOKUP(A123,Categories!C$1:D$196,2,FALSE)="developed",1,0)</f>
        <v>1</v>
      </c>
    </row>
    <row r="124" spans="1:31">
      <c r="A124" s="1" t="s">
        <v>274</v>
      </c>
      <c r="B124">
        <v>0.000315</v>
      </c>
      <c r="C124">
        <v>0.000315</v>
      </c>
      <c r="D124">
        <v>0.000412</v>
      </c>
      <c r="E124">
        <v>0.000592</v>
      </c>
      <c r="F124">
        <v>0.001025</v>
      </c>
      <c r="G124">
        <v>0.001025</v>
      </c>
      <c r="H124">
        <v>0.001625</v>
      </c>
      <c r="I124">
        <v>0.001685</v>
      </c>
      <c r="J124">
        <v>0.001701</v>
      </c>
      <c r="K124">
        <v>0.001701</v>
      </c>
      <c r="L124">
        <v>0.001701</v>
      </c>
      <c r="M124">
        <v>0.001701</v>
      </c>
      <c r="N124">
        <v>0.001769</v>
      </c>
      <c r="O124">
        <f>VLOOKUP(A124,[2]Solar!$A$1:$Z$225,25,FALSE)/1000</f>
        <v>0.001883</v>
      </c>
      <c r="P124" s="1" t="s">
        <v>274</v>
      </c>
      <c r="Q124">
        <f>C124-B124</f>
        <v>0</v>
      </c>
      <c r="R124">
        <f>D124-C124</f>
        <v>9.7e-5</v>
      </c>
      <c r="S124">
        <f>E124-D124</f>
        <v>0.00018</v>
      </c>
      <c r="T124">
        <f>F124-E124</f>
        <v>0.000433</v>
      </c>
      <c r="U124">
        <f>G124-F124</f>
        <v>0</v>
      </c>
      <c r="V124">
        <f>H124-G124</f>
        <v>0.0006</v>
      </c>
      <c r="W124">
        <f>I124-H124</f>
        <v>6.00000000000002e-5</v>
      </c>
      <c r="X124">
        <f>J124-I124</f>
        <v>1.6e-5</v>
      </c>
      <c r="Y124">
        <f>K124-J124</f>
        <v>0</v>
      </c>
      <c r="Z124">
        <f>L124-K124</f>
        <v>0</v>
      </c>
      <c r="AA124">
        <f>M124-L124</f>
        <v>0</v>
      </c>
      <c r="AB124">
        <f>N124-M124</f>
        <v>6.79999999999999e-5</v>
      </c>
      <c r="AC124">
        <f t="shared" si="26"/>
        <v>0.000114</v>
      </c>
      <c r="AD124">
        <f>COUNTIF(CostRed_solar!A$2:A$12,P124)</f>
        <v>0</v>
      </c>
      <c r="AE124">
        <f>IF(VLOOKUP(A124,Categories!C$1:D$196,2,FALSE)="developed",1,0)</f>
        <v>0</v>
      </c>
    </row>
    <row r="125" spans="1:31">
      <c r="A125" s="1" t="s">
        <v>459</v>
      </c>
      <c r="B125">
        <v>0.026400002</v>
      </c>
      <c r="C125">
        <v>0.048</v>
      </c>
      <c r="D125">
        <v>0.060000002</v>
      </c>
      <c r="E125">
        <v>0.062000003</v>
      </c>
      <c r="F125">
        <v>0.0625</v>
      </c>
      <c r="G125">
        <v>0.065400004</v>
      </c>
      <c r="H125">
        <v>0.06690001</v>
      </c>
      <c r="I125">
        <v>0.0684</v>
      </c>
      <c r="J125">
        <v>0.071</v>
      </c>
      <c r="K125">
        <v>0.075846</v>
      </c>
      <c r="L125">
        <v>0.076028004</v>
      </c>
      <c r="M125">
        <v>0.07829901</v>
      </c>
      <c r="N125">
        <v>0.07829901</v>
      </c>
      <c r="O125">
        <f>VLOOKUP(A125,[2]Solar!$A$1:$Z$225,25,FALSE)/1000</f>
        <v>0.088485</v>
      </c>
      <c r="P125" s="1" t="s">
        <v>459</v>
      </c>
      <c r="Q125">
        <f>C125-B125</f>
        <v>0.021599998</v>
      </c>
      <c r="R125">
        <f>D125-C125</f>
        <v>0.012000002</v>
      </c>
      <c r="S125">
        <f>E125-D125</f>
        <v>0.002000001</v>
      </c>
      <c r="T125">
        <f>F125-E125</f>
        <v>0.000499997000000002</v>
      </c>
      <c r="U125">
        <f>G125-F125</f>
        <v>0.002900004</v>
      </c>
      <c r="V125">
        <f>H125-G125</f>
        <v>0.001500006</v>
      </c>
      <c r="W125">
        <f>I125-H125</f>
        <v>0.00149999000000001</v>
      </c>
      <c r="X125">
        <f>J125-I125</f>
        <v>0.00259999999999999</v>
      </c>
      <c r="Y125">
        <f>K125-J125</f>
        <v>0.004846</v>
      </c>
      <c r="Z125">
        <f>L125-K125</f>
        <v>0.000182003999999999</v>
      </c>
      <c r="AA125">
        <f>M125-L125</f>
        <v>0.00227100600000001</v>
      </c>
      <c r="AB125">
        <f>N125-M125</f>
        <v>0</v>
      </c>
      <c r="AC125">
        <f t="shared" si="26"/>
        <v>0.01018599</v>
      </c>
      <c r="AD125">
        <f>COUNTIF(CostRed_solar!A$2:A$12,P125)</f>
        <v>0</v>
      </c>
      <c r="AE125">
        <v>0</v>
      </c>
    </row>
    <row r="126" spans="1:31">
      <c r="A126" s="1" t="s">
        <v>290</v>
      </c>
      <c r="E126">
        <v>0.018000001</v>
      </c>
      <c r="F126">
        <v>0.018151</v>
      </c>
      <c r="G126">
        <v>0.018166002</v>
      </c>
      <c r="H126">
        <v>0.034766</v>
      </c>
      <c r="I126">
        <v>0.034766</v>
      </c>
      <c r="J126">
        <v>0.086846</v>
      </c>
      <c r="K126">
        <v>0.087509006</v>
      </c>
      <c r="L126">
        <v>0.087509006</v>
      </c>
      <c r="M126">
        <v>0.087509006</v>
      </c>
      <c r="N126">
        <v>0.08900901</v>
      </c>
      <c r="O126">
        <f>VLOOKUP(A126,[2]Solar!$A$1:$Z$225,25,FALSE)/1000</f>
        <v>0.123009</v>
      </c>
      <c r="P126" s="1" t="s">
        <v>290</v>
      </c>
      <c r="Q126">
        <f>C126-B126</f>
        <v>0</v>
      </c>
      <c r="R126">
        <f>D126-C126</f>
        <v>0</v>
      </c>
      <c r="S126">
        <f>E126-D126</f>
        <v>0.018000001</v>
      </c>
      <c r="T126">
        <f>F126-E126</f>
        <v>0.000150998999999999</v>
      </c>
      <c r="U126">
        <f>G126-F126</f>
        <v>1.50020000000001e-5</v>
      </c>
      <c r="V126">
        <f>H126-G126</f>
        <v>0.016599998</v>
      </c>
      <c r="W126">
        <f>I126-H126</f>
        <v>0</v>
      </c>
      <c r="X126">
        <f>J126-I126</f>
        <v>0.05208</v>
      </c>
      <c r="Y126">
        <f>K126-J126</f>
        <v>0.000663005999999994</v>
      </c>
      <c r="Z126">
        <f>L126-K126</f>
        <v>0</v>
      </c>
      <c r="AA126">
        <f>M126-L126</f>
        <v>0</v>
      </c>
      <c r="AB126">
        <f>N126-M126</f>
        <v>0.001500004</v>
      </c>
      <c r="AC126">
        <f t="shared" si="26"/>
        <v>0.03399999</v>
      </c>
      <c r="AD126">
        <f>COUNTIF(CostRed_solar!A$2:A$12,P126)</f>
        <v>0</v>
      </c>
      <c r="AE126">
        <f>IF(VLOOKUP(A126,Categories!C$1:D$196,2,FALSE)="developed",1,0)</f>
        <v>0</v>
      </c>
    </row>
    <row r="127" spans="1:31">
      <c r="A127" s="1" t="s">
        <v>292</v>
      </c>
      <c r="C127">
        <v>4.8e-5</v>
      </c>
      <c r="D127">
        <v>0.001537</v>
      </c>
      <c r="E127">
        <v>0.002586</v>
      </c>
      <c r="F127">
        <v>0.002847</v>
      </c>
      <c r="G127">
        <v>0.018503001</v>
      </c>
      <c r="H127">
        <v>0.025645</v>
      </c>
      <c r="I127">
        <v>0.032757003</v>
      </c>
      <c r="J127">
        <v>0.07455001</v>
      </c>
      <c r="K127">
        <v>0.099360004</v>
      </c>
      <c r="L127">
        <v>0.107683</v>
      </c>
      <c r="M127">
        <v>0.10966501</v>
      </c>
      <c r="N127">
        <v>0.10966501</v>
      </c>
      <c r="O127">
        <f>VLOOKUP(A127,[2]Solar!$A$1:$Z$225,25,FALSE)/1000</f>
        <v>0.12511</v>
      </c>
      <c r="P127" s="1" t="s">
        <v>292</v>
      </c>
      <c r="Q127">
        <f>C127-B127</f>
        <v>4.8e-5</v>
      </c>
      <c r="R127">
        <f>D127-C127</f>
        <v>0.001489</v>
      </c>
      <c r="S127">
        <f>E127-D127</f>
        <v>0.001049</v>
      </c>
      <c r="T127">
        <f>F127-E127</f>
        <v>0.000261</v>
      </c>
      <c r="U127">
        <f>G127-F127</f>
        <v>0.015656001</v>
      </c>
      <c r="V127">
        <f>H127-G127</f>
        <v>0.007141999</v>
      </c>
      <c r="W127">
        <f>I127-H127</f>
        <v>0.007112003</v>
      </c>
      <c r="X127">
        <f>J127-I127</f>
        <v>0.041793007</v>
      </c>
      <c r="Y127">
        <f>K127-J127</f>
        <v>0.024809994</v>
      </c>
      <c r="Z127">
        <f>L127-K127</f>
        <v>0.008322996</v>
      </c>
      <c r="AA127">
        <f>M127-L127</f>
        <v>0.00198200999999999</v>
      </c>
      <c r="AB127">
        <f>N127-M127</f>
        <v>0</v>
      </c>
      <c r="AC127">
        <f t="shared" si="26"/>
        <v>0.01544499</v>
      </c>
      <c r="AD127">
        <f>COUNTIF(CostRed_solar!A$2:A$12,P127)</f>
        <v>0</v>
      </c>
      <c r="AE127">
        <f>IF(VLOOKUP(A127,Categories!C$1:D$196,2,FALSE)="developed",1,0)</f>
        <v>0</v>
      </c>
    </row>
    <row r="128" spans="1:31">
      <c r="A128" s="1" t="s">
        <v>460</v>
      </c>
      <c r="B128">
        <v>0.008344</v>
      </c>
      <c r="C128">
        <v>0.012443</v>
      </c>
      <c r="D128">
        <v>0.013068001</v>
      </c>
      <c r="E128">
        <v>0.013138</v>
      </c>
      <c r="F128">
        <v>0.013235</v>
      </c>
      <c r="G128">
        <v>0.013326</v>
      </c>
      <c r="H128">
        <v>0.013326</v>
      </c>
      <c r="I128">
        <v>0.015146</v>
      </c>
      <c r="J128">
        <v>0.015734</v>
      </c>
      <c r="K128">
        <v>0.016813</v>
      </c>
      <c r="L128">
        <v>0.018567</v>
      </c>
      <c r="M128">
        <v>0.030034002</v>
      </c>
      <c r="N128">
        <v>0.030034002</v>
      </c>
      <c r="O128">
        <f>VLOOKUP(A128,[2]Solar!$A$1:$Z$225,25,FALSE)/1000</f>
        <v>0.031234</v>
      </c>
      <c r="P128" s="1" t="s">
        <v>460</v>
      </c>
      <c r="Q128">
        <f>C128-B128</f>
        <v>0.004099</v>
      </c>
      <c r="R128">
        <f>D128-C128</f>
        <v>0.000625001</v>
      </c>
      <c r="S128">
        <f>E128-D128</f>
        <v>6.99990000000011e-5</v>
      </c>
      <c r="T128">
        <f>F128-E128</f>
        <v>9.69999999999999e-5</v>
      </c>
      <c r="U128">
        <f>G128-F128</f>
        <v>9.09999999999991e-5</v>
      </c>
      <c r="V128">
        <f>H128-G128</f>
        <v>0</v>
      </c>
      <c r="W128">
        <f>I128-H128</f>
        <v>0.00182</v>
      </c>
      <c r="X128">
        <f>J128-I128</f>
        <v>0.000588000000000002</v>
      </c>
      <c r="Y128">
        <f>K128-J128</f>
        <v>0.001079</v>
      </c>
      <c r="Z128">
        <f>L128-K128</f>
        <v>0.001754</v>
      </c>
      <c r="AA128">
        <f>M128-L128</f>
        <v>0.011467002</v>
      </c>
      <c r="AB128">
        <f>N128-M128</f>
        <v>0</v>
      </c>
      <c r="AC128">
        <f t="shared" si="26"/>
        <v>0.001199998</v>
      </c>
      <c r="AD128">
        <f>COUNTIF(CostRed_solar!A$2:A$12,P128)</f>
        <v>0</v>
      </c>
      <c r="AE128">
        <v>0</v>
      </c>
    </row>
    <row r="129" spans="1:31">
      <c r="A129" s="1" t="s">
        <v>272</v>
      </c>
      <c r="B129">
        <v>0.02981</v>
      </c>
      <c r="C129">
        <v>0.042400002</v>
      </c>
      <c r="D129">
        <v>0.0728</v>
      </c>
      <c r="E129">
        <v>0.109000005</v>
      </c>
      <c r="F129">
        <v>0.17434001</v>
      </c>
      <c r="G129">
        <v>0.287</v>
      </c>
      <c r="H129">
        <v>0.6326</v>
      </c>
      <c r="I129">
        <v>1.12574</v>
      </c>
      <c r="J129">
        <v>2.582</v>
      </c>
      <c r="K129">
        <v>4.74159</v>
      </c>
      <c r="L129">
        <v>6.70908</v>
      </c>
      <c r="M129">
        <v>8.1710005</v>
      </c>
      <c r="N129">
        <v>9.02645</v>
      </c>
      <c r="O129">
        <f>VLOOKUP(A129,[2]Solar!$A$1:$Z$225,25,FALSE)/1000</f>
        <v>10.892793</v>
      </c>
      <c r="P129" s="1" t="s">
        <v>272</v>
      </c>
      <c r="Q129">
        <f>C129-B129</f>
        <v>0.012590002</v>
      </c>
      <c r="R129">
        <f>D129-C129</f>
        <v>0.030399998</v>
      </c>
      <c r="S129">
        <f>E129-D129</f>
        <v>0.036200005</v>
      </c>
      <c r="T129">
        <f>F129-E129</f>
        <v>0.065340005</v>
      </c>
      <c r="U129">
        <f>G129-F129</f>
        <v>0.11265999</v>
      </c>
      <c r="V129">
        <f>H129-G129</f>
        <v>0.3456</v>
      </c>
      <c r="W129">
        <f>I129-H129</f>
        <v>0.49314</v>
      </c>
      <c r="X129">
        <f>J129-I129</f>
        <v>1.45626</v>
      </c>
      <c r="Y129">
        <f>K129-J129</f>
        <v>2.15959</v>
      </c>
      <c r="Z129">
        <f>L129-K129</f>
        <v>1.96749</v>
      </c>
      <c r="AA129">
        <f>M129-L129</f>
        <v>1.4619205</v>
      </c>
      <c r="AB129">
        <f>N129-M129</f>
        <v>0.855449500000001</v>
      </c>
      <c r="AC129">
        <f t="shared" si="26"/>
        <v>1.866343</v>
      </c>
      <c r="AD129">
        <f>COUNTIF(CostRed_solar!A$2:A$12,P129)</f>
        <v>0</v>
      </c>
      <c r="AE129">
        <f>IF(VLOOKUP(A129,Categories!C$1:D$196,2,FALSE)="developed",1,0)</f>
        <v>0</v>
      </c>
    </row>
    <row r="130" spans="1:31">
      <c r="A130" s="1" t="s">
        <v>169</v>
      </c>
      <c r="B130">
        <v>0.000528</v>
      </c>
      <c r="C130">
        <v>0.000528</v>
      </c>
      <c r="D130">
        <v>0.000528</v>
      </c>
      <c r="E130">
        <v>0.000684</v>
      </c>
      <c r="F130">
        <v>0.001133</v>
      </c>
      <c r="G130">
        <v>0.001133</v>
      </c>
      <c r="H130">
        <v>0.001733</v>
      </c>
      <c r="I130">
        <v>0.001733</v>
      </c>
      <c r="J130">
        <v>0.002499</v>
      </c>
      <c r="K130">
        <v>0.002899</v>
      </c>
      <c r="L130">
        <v>0.002899</v>
      </c>
      <c r="M130">
        <v>0.002899</v>
      </c>
      <c r="N130">
        <v>0.002899</v>
      </c>
      <c r="O130">
        <f>VLOOKUP(A130,[2]Solar!$A$1:$Z$225,25,FALSE)/1000</f>
        <v>0.004941</v>
      </c>
      <c r="P130" s="1" t="s">
        <v>169</v>
      </c>
      <c r="Q130">
        <f>C130-B130</f>
        <v>0</v>
      </c>
      <c r="R130">
        <f>D130-C130</f>
        <v>0</v>
      </c>
      <c r="S130">
        <f>E130-D130</f>
        <v>0.000156</v>
      </c>
      <c r="T130">
        <f>F130-E130</f>
        <v>0.000449</v>
      </c>
      <c r="U130">
        <f>G130-F130</f>
        <v>0</v>
      </c>
      <c r="V130">
        <f>H130-G130</f>
        <v>0.0006</v>
      </c>
      <c r="W130">
        <f>I130-H130</f>
        <v>0</v>
      </c>
      <c r="X130">
        <f>J130-I130</f>
        <v>0.000766</v>
      </c>
      <c r="Y130">
        <f>K130-J130</f>
        <v>0.0004</v>
      </c>
      <c r="Z130">
        <f>L130-K130</f>
        <v>0</v>
      </c>
      <c r="AA130">
        <f>M130-L130</f>
        <v>0</v>
      </c>
      <c r="AB130">
        <f>N130-M130</f>
        <v>0</v>
      </c>
      <c r="AC130">
        <f t="shared" si="26"/>
        <v>0.002042</v>
      </c>
      <c r="AD130">
        <f>COUNTIF(CostRed_solar!A$2:A$12,P130)</f>
        <v>0</v>
      </c>
      <c r="AE130">
        <f>IF(VLOOKUP(A130,Categories!C$1:D$196,2,FALSE)="developed",1,0)</f>
        <v>0</v>
      </c>
    </row>
    <row r="131" spans="1:31">
      <c r="A131" s="1" t="s">
        <v>266</v>
      </c>
      <c r="C131">
        <v>0</v>
      </c>
      <c r="D131">
        <v>0</v>
      </c>
      <c r="E131">
        <v>0</v>
      </c>
      <c r="F131">
        <v>0.001</v>
      </c>
      <c r="G131">
        <v>0.001</v>
      </c>
      <c r="H131">
        <v>0.00233</v>
      </c>
      <c r="I131">
        <v>0.002061</v>
      </c>
      <c r="J131">
        <v>0.003</v>
      </c>
      <c r="K131">
        <v>0.005</v>
      </c>
      <c r="L131">
        <v>0.004300001</v>
      </c>
      <c r="M131">
        <v>0.014476</v>
      </c>
      <c r="N131">
        <v>0.01885</v>
      </c>
      <c r="O131">
        <f>VLOOKUP(A131,[2]Solar!$A$1:$Z$225,25,FALSE)/1000</f>
        <v>0.20061</v>
      </c>
      <c r="P131" s="1" t="s">
        <v>266</v>
      </c>
      <c r="Q131">
        <f t="shared" ref="Q131:Q149" si="51">C131-B131</f>
        <v>0</v>
      </c>
      <c r="R131">
        <f t="shared" ref="R131:R149" si="52">D131-C131</f>
        <v>0</v>
      </c>
      <c r="S131">
        <f t="shared" ref="S131:S149" si="53">E131-D131</f>
        <v>0</v>
      </c>
      <c r="T131">
        <f t="shared" ref="T131:T149" si="54">F131-E131</f>
        <v>0.001</v>
      </c>
      <c r="U131">
        <f t="shared" ref="U131:U149" si="55">G131-F131</f>
        <v>0</v>
      </c>
      <c r="V131">
        <f t="shared" ref="V131:V149" si="56">H131-G131</f>
        <v>0.00133</v>
      </c>
      <c r="W131">
        <f t="shared" ref="W131:W149" si="57">I131-H131</f>
        <v>-0.000269</v>
      </c>
      <c r="X131">
        <f t="shared" ref="X131:X149" si="58">J131-I131</f>
        <v>0.000939</v>
      </c>
      <c r="Y131">
        <f t="shared" ref="Y131:Y149" si="59">K131-J131</f>
        <v>0.002</v>
      </c>
      <c r="Z131">
        <f t="shared" ref="Z131:Z149" si="60">L131-K131</f>
        <v>-0.000699999</v>
      </c>
      <c r="AA131">
        <f t="shared" ref="AA131:AA149" si="61">M131-L131</f>
        <v>0.010175999</v>
      </c>
      <c r="AB131">
        <f t="shared" ref="AB131:AB149" si="62">N131-M131</f>
        <v>0.004374</v>
      </c>
      <c r="AC131">
        <f t="shared" si="26"/>
        <v>0.18176</v>
      </c>
      <c r="AD131">
        <f>COUNTIF(CostRed_solar!A$2:A$12,P131)</f>
        <v>0</v>
      </c>
      <c r="AE131">
        <f>IF(VLOOKUP(A131,Categories!C$1:D$196,2,FALSE)="developed",1,0)</f>
        <v>1</v>
      </c>
    </row>
    <row r="132" spans="1:31">
      <c r="A132" s="1" t="s">
        <v>286</v>
      </c>
      <c r="B132">
        <v>0.004585</v>
      </c>
      <c r="C132">
        <v>0.004585</v>
      </c>
      <c r="D132">
        <v>0.004585</v>
      </c>
      <c r="E132">
        <v>0.005018001</v>
      </c>
      <c r="F132">
        <v>0.005018001</v>
      </c>
      <c r="G132">
        <v>0.005018001</v>
      </c>
      <c r="H132">
        <v>0.015018</v>
      </c>
      <c r="I132">
        <v>0.047718</v>
      </c>
      <c r="J132">
        <v>0.06421801</v>
      </c>
      <c r="K132">
        <v>0.089218006</v>
      </c>
      <c r="L132">
        <v>0.094585</v>
      </c>
      <c r="M132">
        <v>0.094785005</v>
      </c>
      <c r="N132">
        <v>0.19478501</v>
      </c>
      <c r="O132">
        <f>VLOOKUP(A132,[2]Solar!$A$1:$Z$225,25,FALSE)/1000</f>
        <v>0.108397</v>
      </c>
      <c r="P132" s="1" t="s">
        <v>286</v>
      </c>
      <c r="Q132">
        <f t="shared" si="51"/>
        <v>0</v>
      </c>
      <c r="R132">
        <f t="shared" si="52"/>
        <v>0</v>
      </c>
      <c r="S132">
        <f t="shared" si="53"/>
        <v>0.000433001000000001</v>
      </c>
      <c r="T132">
        <f t="shared" si="54"/>
        <v>0</v>
      </c>
      <c r="U132">
        <f t="shared" si="55"/>
        <v>0</v>
      </c>
      <c r="V132">
        <f t="shared" si="56"/>
        <v>0.009999999</v>
      </c>
      <c r="W132">
        <f t="shared" si="57"/>
        <v>0.0327</v>
      </c>
      <c r="X132">
        <f t="shared" si="58"/>
        <v>0.01650001</v>
      </c>
      <c r="Y132">
        <f t="shared" si="59"/>
        <v>0.024999996</v>
      </c>
      <c r="Z132">
        <f t="shared" si="60"/>
        <v>0.005366994</v>
      </c>
      <c r="AA132">
        <f t="shared" si="61"/>
        <v>0.000200005000000003</v>
      </c>
      <c r="AB132">
        <f t="shared" si="62"/>
        <v>0.100000005</v>
      </c>
      <c r="AC132">
        <f t="shared" ref="AC132:AC195" si="63">MAX(O132-N132,0)</f>
        <v>0</v>
      </c>
      <c r="AD132">
        <f>COUNTIF(CostRed_solar!A$2:A$12,P132)</f>
        <v>0</v>
      </c>
      <c r="AE132">
        <f>IF(VLOOKUP(A132,Categories!C$1:D$196,2,FALSE)="developed",1,0)</f>
        <v>0</v>
      </c>
    </row>
    <row r="133" spans="1:31">
      <c r="A133" s="1" t="s">
        <v>284</v>
      </c>
      <c r="B133">
        <v>0.000584</v>
      </c>
      <c r="C133">
        <v>0.000808</v>
      </c>
      <c r="D133">
        <v>0.000938</v>
      </c>
      <c r="E133">
        <v>0.001109</v>
      </c>
      <c r="F133">
        <v>0.002149</v>
      </c>
      <c r="G133">
        <v>0.002719</v>
      </c>
      <c r="H133">
        <v>0.003119</v>
      </c>
      <c r="I133">
        <v>0.003389</v>
      </c>
      <c r="J133">
        <v>0.004459</v>
      </c>
      <c r="K133">
        <v>0.005339</v>
      </c>
      <c r="L133">
        <v>0.006049</v>
      </c>
      <c r="M133">
        <v>0.006529</v>
      </c>
      <c r="N133">
        <v>0.026159002</v>
      </c>
      <c r="O133">
        <f>VLOOKUP(A133,[2]Solar!$A$1:$Z$225,25,FALSE)/1000</f>
        <v>0.0173</v>
      </c>
      <c r="P133" s="1" t="s">
        <v>284</v>
      </c>
      <c r="Q133">
        <f t="shared" si="51"/>
        <v>0.000224</v>
      </c>
      <c r="R133">
        <f t="shared" si="52"/>
        <v>0.00013</v>
      </c>
      <c r="S133">
        <f t="shared" si="53"/>
        <v>0.000171</v>
      </c>
      <c r="T133">
        <f t="shared" si="54"/>
        <v>0.00104</v>
      </c>
      <c r="U133">
        <f t="shared" si="55"/>
        <v>0.00057</v>
      </c>
      <c r="V133">
        <f t="shared" si="56"/>
        <v>0.0004</v>
      </c>
      <c r="W133">
        <f t="shared" si="57"/>
        <v>0.00027</v>
      </c>
      <c r="X133">
        <f t="shared" si="58"/>
        <v>0.00107</v>
      </c>
      <c r="Y133">
        <f t="shared" si="59"/>
        <v>0.00088</v>
      </c>
      <c r="Z133">
        <f t="shared" si="60"/>
        <v>0.00071</v>
      </c>
      <c r="AA133">
        <f t="shared" si="61"/>
        <v>0.00048</v>
      </c>
      <c r="AB133">
        <f t="shared" si="62"/>
        <v>0.019630002</v>
      </c>
      <c r="AC133">
        <f t="shared" si="63"/>
        <v>0</v>
      </c>
      <c r="AD133">
        <f>COUNTIF(CostRed_solar!A$2:A$12,P133)</f>
        <v>0</v>
      </c>
      <c r="AE133">
        <f>IF(VLOOKUP(A133,Categories!C$1:D$196,2,FALSE)="developed",1,0)</f>
        <v>1</v>
      </c>
    </row>
    <row r="134" spans="1:31">
      <c r="A134" s="1" t="s">
        <v>461</v>
      </c>
      <c r="K134">
        <v>0.00025</v>
      </c>
      <c r="L134">
        <v>0.00025</v>
      </c>
      <c r="M134">
        <v>0.001</v>
      </c>
      <c r="N134">
        <v>0.001</v>
      </c>
      <c r="O134">
        <f>VLOOKUP(A134,[2]Solar!$A$1:$Z$225,25,FALSE)/1000</f>
        <v>0.001018</v>
      </c>
      <c r="P134" s="1" t="s">
        <v>461</v>
      </c>
      <c r="Q134">
        <f t="shared" si="51"/>
        <v>0</v>
      </c>
      <c r="R134">
        <f t="shared" si="52"/>
        <v>0</v>
      </c>
      <c r="S134">
        <f t="shared" si="53"/>
        <v>0</v>
      </c>
      <c r="T134">
        <f t="shared" si="54"/>
        <v>0</v>
      </c>
      <c r="U134">
        <f t="shared" si="55"/>
        <v>0</v>
      </c>
      <c r="V134">
        <f t="shared" si="56"/>
        <v>0</v>
      </c>
      <c r="W134">
        <f t="shared" si="57"/>
        <v>0</v>
      </c>
      <c r="X134">
        <f t="shared" si="58"/>
        <v>0</v>
      </c>
      <c r="Y134">
        <f t="shared" si="59"/>
        <v>0.00025</v>
      </c>
      <c r="Z134">
        <f t="shared" si="60"/>
        <v>0</v>
      </c>
      <c r="AA134">
        <f t="shared" si="61"/>
        <v>0.00075</v>
      </c>
      <c r="AB134">
        <f t="shared" si="62"/>
        <v>0</v>
      </c>
      <c r="AC134">
        <f t="shared" si="63"/>
        <v>1.8e-5</v>
      </c>
      <c r="AD134">
        <f>COUNTIF(CostRed_solar!A$2:A$12,P134)</f>
        <v>0</v>
      </c>
      <c r="AE134">
        <v>0</v>
      </c>
    </row>
    <row r="135" spans="1:31">
      <c r="A135" s="1" t="s">
        <v>262</v>
      </c>
      <c r="B135">
        <v>0.033545</v>
      </c>
      <c r="C135">
        <v>0.034174003</v>
      </c>
      <c r="D135">
        <v>0.035174</v>
      </c>
      <c r="E135">
        <v>0.035174</v>
      </c>
      <c r="F135">
        <v>0.0396</v>
      </c>
      <c r="G135">
        <v>0.19980001</v>
      </c>
      <c r="H135">
        <v>0.20187001</v>
      </c>
      <c r="I135">
        <v>0.20389502</v>
      </c>
      <c r="J135">
        <v>0.73389506</v>
      </c>
      <c r="K135">
        <v>0.73390305</v>
      </c>
      <c r="L135">
        <v>0.77400005</v>
      </c>
      <c r="M135">
        <v>0.85400003</v>
      </c>
      <c r="N135">
        <v>0.8582001</v>
      </c>
      <c r="O135">
        <f>VLOOKUP(A135,[2]Solar!$A$1:$Z$225,25,FALSE)/1000</f>
        <v>0.394</v>
      </c>
      <c r="P135" s="1" t="s">
        <v>262</v>
      </c>
      <c r="Q135">
        <f t="shared" si="51"/>
        <v>0.000629003000000003</v>
      </c>
      <c r="R135">
        <f t="shared" si="52"/>
        <v>0.000999996999999996</v>
      </c>
      <c r="S135">
        <f t="shared" si="53"/>
        <v>0</v>
      </c>
      <c r="T135">
        <f t="shared" si="54"/>
        <v>0.00442600000000001</v>
      </c>
      <c r="U135">
        <f t="shared" si="55"/>
        <v>0.16020001</v>
      </c>
      <c r="V135">
        <f t="shared" si="56"/>
        <v>0.00206999999999999</v>
      </c>
      <c r="W135">
        <f t="shared" si="57"/>
        <v>0.00202501000000002</v>
      </c>
      <c r="X135">
        <f t="shared" si="58"/>
        <v>0.53000004</v>
      </c>
      <c r="Y135">
        <f t="shared" si="59"/>
        <v>7.98999999995775e-6</v>
      </c>
      <c r="Z135">
        <f t="shared" si="60"/>
        <v>0.040097</v>
      </c>
      <c r="AA135">
        <f t="shared" si="61"/>
        <v>0.07999998</v>
      </c>
      <c r="AB135">
        <f t="shared" si="62"/>
        <v>0.00420007</v>
      </c>
      <c r="AC135">
        <f t="shared" si="63"/>
        <v>0</v>
      </c>
      <c r="AD135">
        <f>COUNTIF(CostRed_solar!A$2:A$12,P135)</f>
        <v>0</v>
      </c>
      <c r="AE135">
        <f>IF(VLOOKUP(A135,Categories!C$1:D$196,2,FALSE)="developed",1,0)</f>
        <v>0</v>
      </c>
    </row>
    <row r="136" spans="1:31">
      <c r="A136" s="1" t="s">
        <v>288</v>
      </c>
      <c r="C136">
        <v>0.0005</v>
      </c>
      <c r="D136">
        <v>0.0015</v>
      </c>
      <c r="E136">
        <v>0.004900001</v>
      </c>
      <c r="F136">
        <v>0.007</v>
      </c>
      <c r="G136">
        <v>0.010000001</v>
      </c>
      <c r="H136">
        <v>0.013</v>
      </c>
      <c r="I136">
        <v>0.015000001</v>
      </c>
      <c r="J136">
        <v>0.056</v>
      </c>
      <c r="K136">
        <v>0.056</v>
      </c>
      <c r="L136">
        <v>0.061441004</v>
      </c>
      <c r="M136">
        <v>0.063924</v>
      </c>
      <c r="N136">
        <v>0.10788201</v>
      </c>
      <c r="O136">
        <f>VLOOKUP(A136,[2]Solar!$A$1:$Z$225,25,FALSE)/1000</f>
        <v>0.102525</v>
      </c>
      <c r="P136" s="1" t="s">
        <v>288</v>
      </c>
      <c r="Q136">
        <f t="shared" si="51"/>
        <v>0.0005</v>
      </c>
      <c r="R136">
        <f t="shared" si="52"/>
        <v>0.001</v>
      </c>
      <c r="S136">
        <f t="shared" si="53"/>
        <v>0.003400001</v>
      </c>
      <c r="T136">
        <f t="shared" si="54"/>
        <v>0.002099999</v>
      </c>
      <c r="U136">
        <f t="shared" si="55"/>
        <v>0.003000001</v>
      </c>
      <c r="V136">
        <f t="shared" si="56"/>
        <v>0.002999999</v>
      </c>
      <c r="W136">
        <f t="shared" si="57"/>
        <v>0.002000001</v>
      </c>
      <c r="X136">
        <f t="shared" si="58"/>
        <v>0.040999999</v>
      </c>
      <c r="Y136">
        <f t="shared" si="59"/>
        <v>0</v>
      </c>
      <c r="Z136">
        <f t="shared" si="60"/>
        <v>0.005441004</v>
      </c>
      <c r="AA136">
        <f t="shared" si="61"/>
        <v>0.00248299599999999</v>
      </c>
      <c r="AB136">
        <f t="shared" si="62"/>
        <v>0.04395801</v>
      </c>
      <c r="AC136">
        <f t="shared" si="63"/>
        <v>0</v>
      </c>
      <c r="AD136">
        <f>COUNTIF(CostRed_solar!A$2:A$12,P136)</f>
        <v>0</v>
      </c>
      <c r="AE136">
        <f>IF(VLOOKUP(A136,Categories!C$1:D$196,2,FALSE)="developed",1,0)</f>
        <v>0</v>
      </c>
    </row>
    <row r="137" spans="1:31">
      <c r="A137" s="1" t="s">
        <v>282</v>
      </c>
      <c r="B137">
        <v>0.0004</v>
      </c>
      <c r="C137">
        <v>0.0014</v>
      </c>
      <c r="D137">
        <v>0.0028</v>
      </c>
      <c r="E137">
        <v>0.004209</v>
      </c>
      <c r="F137">
        <v>0.006271</v>
      </c>
      <c r="G137">
        <v>0.020819</v>
      </c>
      <c r="H137">
        <v>0.032008</v>
      </c>
      <c r="I137">
        <v>0.043781</v>
      </c>
      <c r="J137">
        <v>0.047542002</v>
      </c>
      <c r="K137">
        <v>0.08848201</v>
      </c>
      <c r="L137">
        <v>0.08449601</v>
      </c>
      <c r="M137">
        <v>0.080447</v>
      </c>
      <c r="N137">
        <v>0.103347</v>
      </c>
      <c r="O137">
        <f>VLOOKUP(A137,[2]Solar!$A$1:$Z$225,25,FALSE)/1000</f>
        <v>0.181</v>
      </c>
      <c r="P137" s="1" t="s">
        <v>282</v>
      </c>
      <c r="Q137">
        <f t="shared" si="51"/>
        <v>0.001</v>
      </c>
      <c r="R137">
        <f t="shared" si="52"/>
        <v>0.0014</v>
      </c>
      <c r="S137">
        <f t="shared" si="53"/>
        <v>0.001409</v>
      </c>
      <c r="T137">
        <f t="shared" si="54"/>
        <v>0.002062</v>
      </c>
      <c r="U137">
        <f t="shared" si="55"/>
        <v>0.014548</v>
      </c>
      <c r="V137">
        <f t="shared" si="56"/>
        <v>0.011189</v>
      </c>
      <c r="W137">
        <f t="shared" si="57"/>
        <v>0.011773</v>
      </c>
      <c r="X137">
        <f t="shared" si="58"/>
        <v>0.003761002</v>
      </c>
      <c r="Y137">
        <f t="shared" si="59"/>
        <v>0.040940008</v>
      </c>
      <c r="Z137">
        <f t="shared" si="60"/>
        <v>-0.003986</v>
      </c>
      <c r="AA137">
        <f t="shared" si="61"/>
        <v>-0.00404900999999999</v>
      </c>
      <c r="AB137">
        <f t="shared" si="62"/>
        <v>0.0229</v>
      </c>
      <c r="AC137">
        <f t="shared" si="63"/>
        <v>0.077653</v>
      </c>
      <c r="AD137">
        <f>COUNTIF(CostRed_solar!A$2:A$12,P137)</f>
        <v>0</v>
      </c>
      <c r="AE137">
        <f>IF(VLOOKUP(A137,Categories!C$1:D$196,2,FALSE)="developed",1,0)</f>
        <v>0</v>
      </c>
    </row>
    <row r="138" spans="1:31">
      <c r="A138" s="1" t="s">
        <v>298</v>
      </c>
      <c r="B138">
        <v>0.00421</v>
      </c>
      <c r="C138">
        <v>0.00735</v>
      </c>
      <c r="D138">
        <v>0.011072001</v>
      </c>
      <c r="E138">
        <v>0.014589001</v>
      </c>
      <c r="F138">
        <v>0.016467</v>
      </c>
      <c r="G138">
        <v>0.020967</v>
      </c>
      <c r="H138">
        <v>0.035967</v>
      </c>
      <c r="I138">
        <v>0.074776</v>
      </c>
      <c r="J138">
        <v>0.099029005</v>
      </c>
      <c r="K138">
        <v>0.151469</v>
      </c>
      <c r="L138">
        <v>0.151469</v>
      </c>
      <c r="M138">
        <v>0.151469</v>
      </c>
      <c r="N138">
        <v>0.176469</v>
      </c>
      <c r="O138">
        <f>VLOOKUP(A138,[2]Solar!$A$1:$Z$225,25,FALSE)/1000</f>
        <v>0.162596</v>
      </c>
      <c r="P138" s="1" t="s">
        <v>298</v>
      </c>
      <c r="Q138">
        <f t="shared" si="51"/>
        <v>0.00314</v>
      </c>
      <c r="R138">
        <f t="shared" si="52"/>
        <v>0.003722001</v>
      </c>
      <c r="S138">
        <f t="shared" si="53"/>
        <v>0.003517</v>
      </c>
      <c r="T138">
        <f t="shared" si="54"/>
        <v>0.001877999</v>
      </c>
      <c r="U138">
        <f t="shared" si="55"/>
        <v>0.0045</v>
      </c>
      <c r="V138">
        <f t="shared" si="56"/>
        <v>0.015</v>
      </c>
      <c r="W138">
        <f t="shared" si="57"/>
        <v>0.038809</v>
      </c>
      <c r="X138">
        <f t="shared" si="58"/>
        <v>0.024253005</v>
      </c>
      <c r="Y138">
        <f t="shared" si="59"/>
        <v>0.052439995</v>
      </c>
      <c r="Z138">
        <f t="shared" si="60"/>
        <v>0</v>
      </c>
      <c r="AA138">
        <f t="shared" si="61"/>
        <v>0</v>
      </c>
      <c r="AB138">
        <f t="shared" si="62"/>
        <v>0.025</v>
      </c>
      <c r="AC138">
        <f t="shared" si="63"/>
        <v>0</v>
      </c>
      <c r="AD138">
        <f>COUNTIF(CostRed_solar!A$2:A$12,P138)</f>
        <v>0</v>
      </c>
      <c r="AE138">
        <f>IF(VLOOKUP(A138,Categories!C$1:D$196,2,FALSE)="developed",1,0)</f>
        <v>0</v>
      </c>
    </row>
    <row r="139" spans="1:31">
      <c r="A139" s="1" t="s">
        <v>314</v>
      </c>
      <c r="B139">
        <v>4e-5</v>
      </c>
      <c r="C139">
        <v>4e-5</v>
      </c>
      <c r="D139">
        <v>7e-5</v>
      </c>
      <c r="E139">
        <v>0.00021</v>
      </c>
      <c r="F139">
        <v>0.00021</v>
      </c>
      <c r="G139">
        <v>0.00021</v>
      </c>
      <c r="H139">
        <v>0.00071</v>
      </c>
      <c r="I139">
        <v>0.000711</v>
      </c>
      <c r="J139">
        <v>0.000823</v>
      </c>
      <c r="K139">
        <v>0.002476</v>
      </c>
      <c r="L139">
        <v>0.002481</v>
      </c>
      <c r="M139">
        <v>0.002903</v>
      </c>
      <c r="N139">
        <v>0.003163</v>
      </c>
      <c r="O139">
        <f>VLOOKUP(A139,[2]Solar!$A$1:$Z$225,25,FALSE)/1000</f>
        <v>0.003163</v>
      </c>
      <c r="P139" s="1" t="s">
        <v>314</v>
      </c>
      <c r="Q139">
        <f t="shared" si="51"/>
        <v>0</v>
      </c>
      <c r="R139">
        <f t="shared" si="52"/>
        <v>3e-5</v>
      </c>
      <c r="S139">
        <f t="shared" si="53"/>
        <v>0.00014</v>
      </c>
      <c r="T139">
        <f t="shared" si="54"/>
        <v>0</v>
      </c>
      <c r="U139">
        <f t="shared" si="55"/>
        <v>0</v>
      </c>
      <c r="V139">
        <f t="shared" si="56"/>
        <v>0.0005</v>
      </c>
      <c r="W139">
        <f t="shared" si="57"/>
        <v>1.00000000000002e-6</v>
      </c>
      <c r="X139">
        <f t="shared" si="58"/>
        <v>0.000112</v>
      </c>
      <c r="Y139">
        <f t="shared" si="59"/>
        <v>0.001653</v>
      </c>
      <c r="Z139">
        <f t="shared" si="60"/>
        <v>5.00000000000023e-6</v>
      </c>
      <c r="AA139">
        <f t="shared" si="61"/>
        <v>0.000422</v>
      </c>
      <c r="AB139">
        <f t="shared" si="62"/>
        <v>0.00026</v>
      </c>
      <c r="AC139">
        <f t="shared" si="63"/>
        <v>0</v>
      </c>
      <c r="AD139">
        <f>COUNTIF(CostRed_solar!A$2:A$12,P139)</f>
        <v>0</v>
      </c>
      <c r="AE139">
        <f>IF(VLOOKUP(A139,Categories!C$1:D$196,2,FALSE)="developed",1,0)</f>
        <v>0</v>
      </c>
    </row>
    <row r="140" spans="1:31">
      <c r="A140" s="1" t="s">
        <v>312</v>
      </c>
      <c r="B140">
        <v>0.004292</v>
      </c>
      <c r="C140">
        <v>0.008474001</v>
      </c>
      <c r="D140">
        <v>0.009251001</v>
      </c>
      <c r="E140">
        <v>0.010823</v>
      </c>
      <c r="F140">
        <v>0.011542001</v>
      </c>
      <c r="G140">
        <v>0.013381001</v>
      </c>
      <c r="H140">
        <v>0.013572</v>
      </c>
      <c r="I140">
        <v>0.054602005</v>
      </c>
      <c r="J140">
        <v>0.055428006</v>
      </c>
      <c r="K140">
        <v>0.054076</v>
      </c>
      <c r="L140">
        <v>0.070226</v>
      </c>
      <c r="M140">
        <v>0.09652401</v>
      </c>
      <c r="N140">
        <v>0.116699</v>
      </c>
      <c r="O140">
        <f>VLOOKUP(A140,[2]Solar!$A$1:$Z$225,25,FALSE)/1000</f>
        <v>0.116796</v>
      </c>
      <c r="P140" s="1" t="s">
        <v>312</v>
      </c>
      <c r="Q140">
        <f t="shared" si="51"/>
        <v>0.004182001</v>
      </c>
      <c r="R140">
        <f t="shared" si="52"/>
        <v>0.000777</v>
      </c>
      <c r="S140">
        <f t="shared" si="53"/>
        <v>0.001571999</v>
      </c>
      <c r="T140">
        <f t="shared" si="54"/>
        <v>0.000719001</v>
      </c>
      <c r="U140">
        <f t="shared" si="55"/>
        <v>0.001839</v>
      </c>
      <c r="V140">
        <f t="shared" si="56"/>
        <v>0.000190999000000001</v>
      </c>
      <c r="W140">
        <f t="shared" si="57"/>
        <v>0.041030005</v>
      </c>
      <c r="X140">
        <f t="shared" si="58"/>
        <v>0.000826001</v>
      </c>
      <c r="Y140">
        <f t="shared" si="59"/>
        <v>-0.001352006</v>
      </c>
      <c r="Z140">
        <f t="shared" si="60"/>
        <v>0.01615</v>
      </c>
      <c r="AA140">
        <f t="shared" si="61"/>
        <v>0.02629801</v>
      </c>
      <c r="AB140">
        <f t="shared" si="62"/>
        <v>0.02017499</v>
      </c>
      <c r="AC140">
        <f t="shared" si="63"/>
        <v>9.70000000000137e-5</v>
      </c>
      <c r="AD140">
        <f>COUNTIF(CostRed_solar!A$2:A$12,P140)</f>
        <v>0</v>
      </c>
      <c r="AE140">
        <f>IF(VLOOKUP(A140,Categories!C$1:D$196,2,FALSE)="developed",1,0)</f>
        <v>0</v>
      </c>
    </row>
    <row r="141" spans="1:31">
      <c r="A141" s="1" t="s">
        <v>308</v>
      </c>
      <c r="B141">
        <v>0.09</v>
      </c>
      <c r="C141">
        <v>0.149</v>
      </c>
      <c r="D141">
        <v>0.287</v>
      </c>
      <c r="E141">
        <v>0.65000004</v>
      </c>
      <c r="F141">
        <v>1.0070001</v>
      </c>
      <c r="G141">
        <v>1.5262591</v>
      </c>
      <c r="H141">
        <v>2.1350212</v>
      </c>
      <c r="I141">
        <v>2.9108922</v>
      </c>
      <c r="J141">
        <v>4.6080003</v>
      </c>
      <c r="K141">
        <v>7.2260003</v>
      </c>
      <c r="L141">
        <v>11.108427</v>
      </c>
      <c r="M141">
        <v>14.9106865</v>
      </c>
      <c r="N141">
        <v>22.589687</v>
      </c>
      <c r="O141">
        <f>VLOOKUP(A141,[2]Solar!$A$1:$Z$225,25,FALSE)/1000</f>
        <v>21.274637</v>
      </c>
      <c r="P141" s="1" t="s">
        <v>308</v>
      </c>
      <c r="Q141">
        <f t="shared" si="51"/>
        <v>0.059</v>
      </c>
      <c r="R141">
        <f t="shared" si="52"/>
        <v>0.138</v>
      </c>
      <c r="S141">
        <f t="shared" si="53"/>
        <v>0.36300004</v>
      </c>
      <c r="T141">
        <f t="shared" si="54"/>
        <v>0.35700006</v>
      </c>
      <c r="U141">
        <f t="shared" si="55"/>
        <v>0.519259</v>
      </c>
      <c r="V141">
        <f t="shared" si="56"/>
        <v>0.6087621</v>
      </c>
      <c r="W141">
        <f t="shared" si="57"/>
        <v>0.775871</v>
      </c>
      <c r="X141">
        <f t="shared" si="58"/>
        <v>1.6971081</v>
      </c>
      <c r="Y141">
        <f t="shared" si="59"/>
        <v>2.618</v>
      </c>
      <c r="Z141">
        <f t="shared" si="60"/>
        <v>3.8824267</v>
      </c>
      <c r="AA141">
        <f t="shared" si="61"/>
        <v>3.8022595</v>
      </c>
      <c r="AB141">
        <f t="shared" si="62"/>
        <v>7.6790005</v>
      </c>
      <c r="AC141">
        <f t="shared" si="63"/>
        <v>0</v>
      </c>
      <c r="AD141">
        <f>COUNTIF(CostRed_solar!A$2:A$12,P141)</f>
        <v>0</v>
      </c>
      <c r="AE141">
        <f>IF(VLOOKUP(A141,Categories!C$1:D$196,2,FALSE)="developed",1,0)</f>
        <v>1</v>
      </c>
    </row>
    <row r="142" spans="1:31">
      <c r="A142" s="1" t="s">
        <v>462</v>
      </c>
      <c r="B142">
        <v>0.002656</v>
      </c>
      <c r="C142">
        <v>0.003188</v>
      </c>
      <c r="D142">
        <v>0.003188</v>
      </c>
      <c r="E142">
        <v>0.003188</v>
      </c>
      <c r="F142">
        <v>0.003436</v>
      </c>
      <c r="G142">
        <v>0.006793001</v>
      </c>
      <c r="H142">
        <v>0.009089001</v>
      </c>
      <c r="I142">
        <v>0.026259001</v>
      </c>
      <c r="J142">
        <v>0.028391002</v>
      </c>
      <c r="K142">
        <v>0.05914</v>
      </c>
      <c r="L142">
        <v>0.073759004</v>
      </c>
      <c r="M142">
        <v>0.076534</v>
      </c>
      <c r="N142">
        <v>0.075017005</v>
      </c>
      <c r="O142">
        <f>VLOOKUP(A142,[2]Solar!$A$1:$Z$225,25,FALSE)/1000</f>
        <v>0.215488</v>
      </c>
      <c r="P142" s="1" t="s">
        <v>462</v>
      </c>
      <c r="Q142">
        <f t="shared" si="51"/>
        <v>0.000532</v>
      </c>
      <c r="R142">
        <f t="shared" si="52"/>
        <v>0</v>
      </c>
      <c r="S142">
        <f t="shared" si="53"/>
        <v>0</v>
      </c>
      <c r="T142">
        <f t="shared" si="54"/>
        <v>0.000248</v>
      </c>
      <c r="U142">
        <f t="shared" si="55"/>
        <v>0.003357001</v>
      </c>
      <c r="V142">
        <f t="shared" si="56"/>
        <v>0.002296</v>
      </c>
      <c r="W142">
        <f t="shared" si="57"/>
        <v>0.01717</v>
      </c>
      <c r="X142">
        <f t="shared" si="58"/>
        <v>0.002132001</v>
      </c>
      <c r="Y142">
        <f t="shared" si="59"/>
        <v>0.030748998</v>
      </c>
      <c r="Z142">
        <f t="shared" si="60"/>
        <v>0.014619004</v>
      </c>
      <c r="AA142">
        <f t="shared" si="61"/>
        <v>0.002774996</v>
      </c>
      <c r="AB142">
        <f t="shared" si="62"/>
        <v>-0.00151699500000001</v>
      </c>
      <c r="AC142">
        <f t="shared" si="63"/>
        <v>0.140470995</v>
      </c>
      <c r="AD142">
        <f>COUNTIF(CostRed_solar!A$2:A$12,P142)</f>
        <v>0</v>
      </c>
      <c r="AE142">
        <v>0</v>
      </c>
    </row>
    <row r="143" spans="1:31">
      <c r="A143" s="1" t="s">
        <v>316</v>
      </c>
      <c r="B143">
        <v>0.003</v>
      </c>
      <c r="C143">
        <v>0.003</v>
      </c>
      <c r="D143">
        <v>0.004</v>
      </c>
      <c r="E143">
        <v>0.009000001</v>
      </c>
      <c r="F143">
        <v>0.022000002</v>
      </c>
      <c r="G143">
        <v>0.037</v>
      </c>
      <c r="H143">
        <v>0.053000003</v>
      </c>
      <c r="I143">
        <v>0.07</v>
      </c>
      <c r="J143">
        <v>0.091000006</v>
      </c>
      <c r="K143">
        <v>0.117000006</v>
      </c>
      <c r="L143">
        <v>0.14400001</v>
      </c>
      <c r="M143">
        <v>0.23700002</v>
      </c>
      <c r="N143">
        <v>0.30260003</v>
      </c>
      <c r="O143">
        <f>VLOOKUP(A143,[2]Solar!$A$1:$Z$225,25,FALSE)/1000</f>
        <v>0.363</v>
      </c>
      <c r="P143" s="1" t="s">
        <v>316</v>
      </c>
      <c r="Q143">
        <f t="shared" si="51"/>
        <v>0</v>
      </c>
      <c r="R143">
        <f t="shared" si="52"/>
        <v>0.001</v>
      </c>
      <c r="S143">
        <f t="shared" si="53"/>
        <v>0.005000001</v>
      </c>
      <c r="T143">
        <f t="shared" si="54"/>
        <v>0.013000001</v>
      </c>
      <c r="U143">
        <f t="shared" si="55"/>
        <v>0.014999998</v>
      </c>
      <c r="V143">
        <f t="shared" si="56"/>
        <v>0.016000003</v>
      </c>
      <c r="W143">
        <f t="shared" si="57"/>
        <v>0.016999997</v>
      </c>
      <c r="X143">
        <f t="shared" si="58"/>
        <v>0.021000006</v>
      </c>
      <c r="Y143">
        <f t="shared" si="59"/>
        <v>0.026</v>
      </c>
      <c r="Z143">
        <f t="shared" si="60"/>
        <v>0.027000004</v>
      </c>
      <c r="AA143">
        <f t="shared" si="61"/>
        <v>0.09300001</v>
      </c>
      <c r="AB143">
        <f t="shared" si="62"/>
        <v>0.06560001</v>
      </c>
      <c r="AC143">
        <f t="shared" si="63"/>
        <v>0.06039997</v>
      </c>
      <c r="AD143">
        <f>COUNTIF(CostRed_solar!A$2:A$12,P143)</f>
        <v>0</v>
      </c>
      <c r="AE143">
        <f>IF(VLOOKUP(A143,Categories!C$1:D$196,2,FALSE)="developed",1,0)</f>
        <v>1</v>
      </c>
    </row>
    <row r="144" spans="1:31">
      <c r="A144" s="1" t="s">
        <v>304</v>
      </c>
      <c r="B144">
        <v>0</v>
      </c>
      <c r="C144">
        <v>0</v>
      </c>
      <c r="D144">
        <v>0</v>
      </c>
      <c r="E144">
        <v>0.00138</v>
      </c>
      <c r="F144">
        <v>0.00138</v>
      </c>
      <c r="G144">
        <v>0.00138</v>
      </c>
      <c r="H144">
        <v>0.00138</v>
      </c>
      <c r="I144">
        <v>0.013960001</v>
      </c>
      <c r="J144">
        <v>0.013960001</v>
      </c>
      <c r="K144">
        <v>0.016360002</v>
      </c>
      <c r="L144">
        <v>0.016360002</v>
      </c>
      <c r="M144">
        <v>0.016290002</v>
      </c>
      <c r="N144">
        <v>0.016290002</v>
      </c>
      <c r="O144">
        <f>VLOOKUP(A144,[2]Solar!$A$1:$Z$225,25,FALSE)/1000</f>
        <v>0.018489</v>
      </c>
      <c r="P144" s="1" t="s">
        <v>304</v>
      </c>
      <c r="Q144">
        <f t="shared" si="51"/>
        <v>0</v>
      </c>
      <c r="R144">
        <f t="shared" si="52"/>
        <v>0</v>
      </c>
      <c r="S144">
        <f t="shared" si="53"/>
        <v>0.00138</v>
      </c>
      <c r="T144">
        <f t="shared" si="54"/>
        <v>0</v>
      </c>
      <c r="U144">
        <f t="shared" si="55"/>
        <v>0</v>
      </c>
      <c r="V144">
        <f t="shared" si="56"/>
        <v>0</v>
      </c>
      <c r="W144">
        <f t="shared" si="57"/>
        <v>0.012580001</v>
      </c>
      <c r="X144">
        <f t="shared" si="58"/>
        <v>0</v>
      </c>
      <c r="Y144">
        <f t="shared" si="59"/>
        <v>0.002400001</v>
      </c>
      <c r="Z144">
        <f t="shared" si="60"/>
        <v>0</v>
      </c>
      <c r="AA144">
        <f t="shared" si="61"/>
        <v>-6.99999999999971e-5</v>
      </c>
      <c r="AB144">
        <f t="shared" si="62"/>
        <v>0</v>
      </c>
      <c r="AC144">
        <f t="shared" si="63"/>
        <v>0.002198998</v>
      </c>
      <c r="AD144">
        <f>COUNTIF(CostRed_solar!A$2:A$12,P144)</f>
        <v>0</v>
      </c>
      <c r="AE144">
        <f>IF(VLOOKUP(A144,Categories!C$1:D$196,2,FALSE)="developed",1,0)</f>
        <v>0</v>
      </c>
    </row>
    <row r="145" spans="1:31">
      <c r="A145" s="1" t="s">
        <v>300</v>
      </c>
      <c r="B145">
        <v>0.0021</v>
      </c>
      <c r="C145">
        <v>0.003</v>
      </c>
      <c r="D145">
        <v>0.004</v>
      </c>
      <c r="E145">
        <v>0.005</v>
      </c>
      <c r="F145">
        <v>0.006</v>
      </c>
      <c r="G145">
        <v>0.007</v>
      </c>
      <c r="H145">
        <v>0.008</v>
      </c>
      <c r="I145">
        <v>0.009041001</v>
      </c>
      <c r="J145">
        <v>0.027041001</v>
      </c>
      <c r="K145">
        <v>0.027041001</v>
      </c>
      <c r="L145">
        <v>0.027041001</v>
      </c>
      <c r="M145">
        <v>0.027041001</v>
      </c>
      <c r="N145">
        <v>0.062041003</v>
      </c>
      <c r="O145">
        <f>VLOOKUP(A145,[2]Solar!$A$1:$Z$225,25,FALSE)/1000</f>
        <v>0.082992</v>
      </c>
      <c r="P145" s="1" t="s">
        <v>300</v>
      </c>
      <c r="Q145">
        <f t="shared" si="51"/>
        <v>0.0009</v>
      </c>
      <c r="R145">
        <f t="shared" si="52"/>
        <v>0.001</v>
      </c>
      <c r="S145">
        <f t="shared" si="53"/>
        <v>0.001</v>
      </c>
      <c r="T145">
        <f t="shared" si="54"/>
        <v>0.001</v>
      </c>
      <c r="U145">
        <f t="shared" si="55"/>
        <v>0.001</v>
      </c>
      <c r="V145">
        <f t="shared" si="56"/>
        <v>0.001</v>
      </c>
      <c r="W145">
        <f t="shared" si="57"/>
        <v>0.001041001</v>
      </c>
      <c r="X145">
        <f t="shared" si="58"/>
        <v>0.018</v>
      </c>
      <c r="Y145">
        <f t="shared" si="59"/>
        <v>0</v>
      </c>
      <c r="Z145">
        <f t="shared" si="60"/>
        <v>0</v>
      </c>
      <c r="AA145">
        <f t="shared" si="61"/>
        <v>0</v>
      </c>
      <c r="AB145">
        <f t="shared" si="62"/>
        <v>0.035000002</v>
      </c>
      <c r="AC145">
        <f t="shared" si="63"/>
        <v>0.020950997</v>
      </c>
      <c r="AD145">
        <f>COUNTIF(CostRed_solar!A$2:A$12,P145)</f>
        <v>0</v>
      </c>
      <c r="AE145">
        <f>IF(VLOOKUP(A145,Categories!C$1:D$196,2,FALSE)="developed",1,0)</f>
        <v>0</v>
      </c>
    </row>
    <row r="146" spans="1:31">
      <c r="A146" s="1" t="s">
        <v>302</v>
      </c>
      <c r="D146">
        <v>0.0152</v>
      </c>
      <c r="E146">
        <v>0.0154</v>
      </c>
      <c r="F146">
        <v>0.015600001</v>
      </c>
      <c r="G146">
        <v>0.017</v>
      </c>
      <c r="H146">
        <v>0.0184</v>
      </c>
      <c r="I146">
        <v>0.01892</v>
      </c>
      <c r="J146">
        <v>0.019085</v>
      </c>
      <c r="K146">
        <v>0.027959</v>
      </c>
      <c r="L146">
        <v>0.028428001</v>
      </c>
      <c r="M146">
        <v>0.032665003</v>
      </c>
      <c r="N146">
        <v>0.036631003</v>
      </c>
      <c r="O146">
        <f>VLOOKUP(A146,[2]Solar!$A$1:$Z$225,25,FALSE)/1000</f>
        <v>0.143492</v>
      </c>
      <c r="P146" s="1" t="s">
        <v>302</v>
      </c>
      <c r="Q146">
        <f t="shared" si="51"/>
        <v>0</v>
      </c>
      <c r="R146">
        <f t="shared" si="52"/>
        <v>0.0152</v>
      </c>
      <c r="S146">
        <f t="shared" si="53"/>
        <v>0.000200000000000001</v>
      </c>
      <c r="T146">
        <f t="shared" si="54"/>
        <v>0.000200001</v>
      </c>
      <c r="U146">
        <f t="shared" si="55"/>
        <v>0.001399999</v>
      </c>
      <c r="V146">
        <f t="shared" si="56"/>
        <v>0.0014</v>
      </c>
      <c r="W146">
        <f t="shared" si="57"/>
        <v>0.00052</v>
      </c>
      <c r="X146">
        <f t="shared" si="58"/>
        <v>0.000165000000000002</v>
      </c>
      <c r="Y146">
        <f t="shared" si="59"/>
        <v>0.008874</v>
      </c>
      <c r="Z146">
        <f t="shared" si="60"/>
        <v>0.000469001</v>
      </c>
      <c r="AA146">
        <f t="shared" si="61"/>
        <v>0.004237002</v>
      </c>
      <c r="AB146">
        <f t="shared" si="62"/>
        <v>0.003966</v>
      </c>
      <c r="AC146">
        <f t="shared" si="63"/>
        <v>0.106860997</v>
      </c>
      <c r="AD146">
        <f>COUNTIF(CostRed_solar!A$2:A$12,P146)</f>
        <v>0</v>
      </c>
      <c r="AE146">
        <f>IF(VLOOKUP(A146,Categories!C$1:D$196,2,FALSE)="developed",1,0)</f>
        <v>0</v>
      </c>
    </row>
    <row r="147" spans="1:31">
      <c r="A147" s="1" t="s">
        <v>306</v>
      </c>
      <c r="B147">
        <v>5.5e-5</v>
      </c>
      <c r="C147">
        <v>5.5e-5</v>
      </c>
      <c r="D147">
        <v>5.5e-5</v>
      </c>
      <c r="E147">
        <v>5.5e-5</v>
      </c>
      <c r="F147">
        <v>0.000341</v>
      </c>
      <c r="G147">
        <v>0.000341</v>
      </c>
      <c r="H147">
        <v>0.000341</v>
      </c>
      <c r="I147">
        <v>0.000341</v>
      </c>
      <c r="J147">
        <v>0.000341</v>
      </c>
      <c r="K147">
        <v>0.000941</v>
      </c>
      <c r="L147">
        <v>0.000941</v>
      </c>
      <c r="M147">
        <v>0.000941</v>
      </c>
      <c r="N147">
        <v>0.000941</v>
      </c>
      <c r="O147">
        <f>VLOOKUP(A147,[2]Solar!$A$1:$Z$225,25,FALSE)/1000</f>
        <v>0.000941</v>
      </c>
      <c r="P147" s="1" t="s">
        <v>306</v>
      </c>
      <c r="Q147">
        <f t="shared" si="51"/>
        <v>0</v>
      </c>
      <c r="R147">
        <f t="shared" si="52"/>
        <v>0</v>
      </c>
      <c r="S147">
        <f t="shared" si="53"/>
        <v>0</v>
      </c>
      <c r="T147">
        <f t="shared" si="54"/>
        <v>0.000286</v>
      </c>
      <c r="U147">
        <f t="shared" si="55"/>
        <v>0</v>
      </c>
      <c r="V147">
        <f t="shared" si="56"/>
        <v>0</v>
      </c>
      <c r="W147">
        <f t="shared" si="57"/>
        <v>0</v>
      </c>
      <c r="X147">
        <f t="shared" si="58"/>
        <v>0</v>
      </c>
      <c r="Y147">
        <f t="shared" si="59"/>
        <v>0.0006</v>
      </c>
      <c r="Z147">
        <f t="shared" si="60"/>
        <v>0</v>
      </c>
      <c r="AA147">
        <f t="shared" si="61"/>
        <v>0</v>
      </c>
      <c r="AB147">
        <f t="shared" si="62"/>
        <v>0</v>
      </c>
      <c r="AC147">
        <f t="shared" si="63"/>
        <v>0</v>
      </c>
      <c r="AD147">
        <f>COUNTIF(CostRed_solar!A$2:A$12,P147)</f>
        <v>0</v>
      </c>
      <c r="AE147">
        <f>IF(VLOOKUP(A147,Categories!C$1:D$196,2,FALSE)="developed",1,0)</f>
        <v>0</v>
      </c>
    </row>
    <row r="148" spans="1:31">
      <c r="A148" s="1" t="s">
        <v>334</v>
      </c>
      <c r="B148">
        <v>0.000951</v>
      </c>
      <c r="C148">
        <v>0.00169</v>
      </c>
      <c r="D148">
        <v>0.002294</v>
      </c>
      <c r="E148">
        <v>0.006139</v>
      </c>
      <c r="F148">
        <v>0.010958001</v>
      </c>
      <c r="G148">
        <v>0.022794</v>
      </c>
      <c r="H148">
        <v>0.031534</v>
      </c>
      <c r="I148">
        <v>0.03478</v>
      </c>
      <c r="J148">
        <v>0.03778</v>
      </c>
      <c r="K148">
        <v>0.041780002</v>
      </c>
      <c r="L148">
        <v>0.041780002</v>
      </c>
      <c r="M148">
        <v>0.05178</v>
      </c>
      <c r="N148">
        <v>0.05178</v>
      </c>
      <c r="O148">
        <f>VLOOKUP(A148,[2]Solar!$A$1:$Z$225,25,FALSE)/1000</f>
        <v>0.129187</v>
      </c>
      <c r="P148" s="1" t="s">
        <v>334</v>
      </c>
      <c r="Q148">
        <f>C148-B148</f>
        <v>0.000739</v>
      </c>
      <c r="R148">
        <f>D148-C148</f>
        <v>0.000604</v>
      </c>
      <c r="S148">
        <f>E148-D148</f>
        <v>0.003845</v>
      </c>
      <c r="T148">
        <f>F148-E148</f>
        <v>0.004819001</v>
      </c>
      <c r="U148">
        <f>G148-F148</f>
        <v>0.011835999</v>
      </c>
      <c r="V148">
        <f>H148-G148</f>
        <v>0.00874</v>
      </c>
      <c r="W148">
        <f>I148-H148</f>
        <v>0.003246</v>
      </c>
      <c r="X148">
        <f>J148-I148</f>
        <v>0.003</v>
      </c>
      <c r="Y148">
        <f>K148-J148</f>
        <v>0.004000002</v>
      </c>
      <c r="Z148">
        <f>L148-K148</f>
        <v>0</v>
      </c>
      <c r="AA148">
        <f>M148-L148</f>
        <v>0.009999998</v>
      </c>
      <c r="AB148">
        <f>N148-M148</f>
        <v>0</v>
      </c>
      <c r="AC148">
        <f t="shared" si="63"/>
        <v>0.077407</v>
      </c>
      <c r="AD148">
        <f>COUNTIF(CostRed_solar!A$2:A$12,P148)</f>
        <v>0</v>
      </c>
      <c r="AE148">
        <f>IF(VLOOKUP(A148,Categories!C$1:D$196,2,FALSE)="developed",1,0)</f>
        <v>0</v>
      </c>
    </row>
    <row r="149" spans="1:31">
      <c r="A149" s="1" t="s">
        <v>276</v>
      </c>
      <c r="B149">
        <v>1e-5</v>
      </c>
      <c r="C149">
        <v>0.002</v>
      </c>
      <c r="D149">
        <v>0.004</v>
      </c>
      <c r="E149">
        <v>0.007</v>
      </c>
      <c r="F149">
        <v>0.015000001</v>
      </c>
      <c r="G149">
        <v>0.017</v>
      </c>
      <c r="H149">
        <v>0.016699</v>
      </c>
      <c r="I149">
        <v>0.016699</v>
      </c>
      <c r="J149">
        <v>0.020599002</v>
      </c>
      <c r="K149">
        <v>0.026152002</v>
      </c>
      <c r="L149">
        <v>0.09420501</v>
      </c>
      <c r="M149">
        <v>0.09420501</v>
      </c>
      <c r="N149">
        <v>0.09420501</v>
      </c>
      <c r="O149">
        <f>VLOOKUP(A149,[2]Solar!$A$1:$Z$225,25,FALSE)/1000</f>
        <v>0.506</v>
      </c>
      <c r="P149" s="1" t="s">
        <v>276</v>
      </c>
      <c r="Q149">
        <f>C149-B149</f>
        <v>0.00199</v>
      </c>
      <c r="R149">
        <f>D149-C149</f>
        <v>0.002</v>
      </c>
      <c r="S149">
        <f>E149-D149</f>
        <v>0.003</v>
      </c>
      <c r="T149">
        <f>F149-E149</f>
        <v>0.008000001</v>
      </c>
      <c r="U149">
        <f>G149-F149</f>
        <v>0.001999999</v>
      </c>
      <c r="V149">
        <f>H149-G149</f>
        <v>-0.000301000000000003</v>
      </c>
      <c r="W149">
        <f>I149-H149</f>
        <v>0</v>
      </c>
      <c r="X149">
        <f>J149-I149</f>
        <v>0.003900002</v>
      </c>
      <c r="Y149">
        <f>K149-J149</f>
        <v>0.005553</v>
      </c>
      <c r="Z149">
        <f>L149-K149</f>
        <v>0.068053008</v>
      </c>
      <c r="AA149">
        <f>M149-L149</f>
        <v>0</v>
      </c>
      <c r="AB149">
        <f>N149-M149</f>
        <v>0</v>
      </c>
      <c r="AC149">
        <f t="shared" si="63"/>
        <v>0.41179499</v>
      </c>
      <c r="AD149">
        <f>COUNTIF(CostRed_solar!A$2:A$12,P149)</f>
        <v>0</v>
      </c>
      <c r="AE149">
        <f>IF(VLOOKUP(A149,Categories!C$1:D$196,2,FALSE)="developed",1,0)</f>
        <v>1</v>
      </c>
    </row>
    <row r="150" spans="1:31">
      <c r="A150" s="1" t="s">
        <v>310</v>
      </c>
      <c r="B150">
        <v>0.0091</v>
      </c>
      <c r="C150">
        <v>0.009500001</v>
      </c>
      <c r="D150">
        <v>0.010000001</v>
      </c>
      <c r="E150">
        <v>0.011000001</v>
      </c>
      <c r="F150">
        <v>0.013</v>
      </c>
      <c r="G150">
        <v>0.015000001</v>
      </c>
      <c r="H150">
        <v>0.026700001</v>
      </c>
      <c r="I150">
        <v>0.044900004</v>
      </c>
      <c r="J150">
        <v>0.068405</v>
      </c>
      <c r="K150">
        <v>0.119826004</v>
      </c>
      <c r="L150">
        <v>0.159825</v>
      </c>
      <c r="M150">
        <v>0.20532602</v>
      </c>
      <c r="N150">
        <v>0.32132602</v>
      </c>
      <c r="O150">
        <f>VLOOKUP(A150,[2]Solar!$A$1:$Z$225,25,FALSE)/1000</f>
        <v>0.652975</v>
      </c>
      <c r="P150" s="1" t="s">
        <v>310</v>
      </c>
      <c r="Q150">
        <f>C150-B150</f>
        <v>0.000400000999999999</v>
      </c>
      <c r="R150">
        <f>D150-C150</f>
        <v>0.0005</v>
      </c>
      <c r="S150">
        <f>E150-D150</f>
        <v>0.001</v>
      </c>
      <c r="T150">
        <f>F150-E150</f>
        <v>0.001999999</v>
      </c>
      <c r="U150">
        <f>G150-F150</f>
        <v>0.002000001</v>
      </c>
      <c r="V150">
        <f>H150-G150</f>
        <v>0.0117</v>
      </c>
      <c r="W150">
        <f>I150-H150</f>
        <v>0.018200003</v>
      </c>
      <c r="X150">
        <f>J150-I150</f>
        <v>0.023504996</v>
      </c>
      <c r="Y150">
        <f>K150-J150</f>
        <v>0.051421004</v>
      </c>
      <c r="Z150">
        <f>L150-K150</f>
        <v>0.039998996</v>
      </c>
      <c r="AA150">
        <f>M150-L150</f>
        <v>0.04550102</v>
      </c>
      <c r="AB150">
        <f>N150-M150</f>
        <v>0.116</v>
      </c>
      <c r="AC150">
        <f t="shared" si="63"/>
        <v>0.33164898</v>
      </c>
      <c r="AD150">
        <f>COUNTIF(CostRed_solar!A$2:A$12,P150)</f>
        <v>0</v>
      </c>
      <c r="AE150">
        <f>IF(VLOOKUP(A150,Categories!C$1:D$196,2,FALSE)="developed",1,0)</f>
        <v>1</v>
      </c>
    </row>
    <row r="151" spans="1:31">
      <c r="A151" s="1" t="s">
        <v>318</v>
      </c>
      <c r="E151">
        <v>0.0007</v>
      </c>
      <c r="F151">
        <v>0.0007</v>
      </c>
      <c r="G151">
        <v>0.002203</v>
      </c>
      <c r="H151">
        <v>0.002214</v>
      </c>
      <c r="I151">
        <v>0.008211001</v>
      </c>
      <c r="J151">
        <v>0.008291001</v>
      </c>
      <c r="K151">
        <v>0.008736</v>
      </c>
      <c r="L151">
        <v>0.111586004</v>
      </c>
      <c r="M151">
        <v>0.13758601</v>
      </c>
      <c r="N151">
        <v>0.63758606</v>
      </c>
      <c r="O151">
        <f>VLOOKUP(A151,[2]Solar!$A$1:$Z$225,25,FALSE)/1000</f>
        <v>0.672089</v>
      </c>
      <c r="P151" s="1" t="s">
        <v>318</v>
      </c>
      <c r="Q151">
        <f t="shared" ref="Q151:Q163" si="64">C151-B151</f>
        <v>0</v>
      </c>
      <c r="R151">
        <f t="shared" ref="R151:R163" si="65">D151-C151</f>
        <v>0</v>
      </c>
      <c r="S151">
        <f t="shared" ref="S151:S163" si="66">E151-D151</f>
        <v>0.0007</v>
      </c>
      <c r="T151">
        <f t="shared" ref="T151:T163" si="67">F151-E151</f>
        <v>0</v>
      </c>
      <c r="U151">
        <f t="shared" ref="U151:U163" si="68">G151-F151</f>
        <v>0.001503</v>
      </c>
      <c r="V151">
        <f t="shared" ref="V151:V163" si="69">H151-G151</f>
        <v>1.09999999999997e-5</v>
      </c>
      <c r="W151">
        <f t="shared" ref="W151:W163" si="70">I151-H151</f>
        <v>0.005997001</v>
      </c>
      <c r="X151">
        <f t="shared" ref="X151:X163" si="71">J151-I151</f>
        <v>7.99999999999985e-5</v>
      </c>
      <c r="Y151">
        <f t="shared" ref="Y151:Y163" si="72">K151-J151</f>
        <v>0.000444999000000001</v>
      </c>
      <c r="Z151">
        <f t="shared" ref="Z151:Z163" si="73">L151-K151</f>
        <v>0.102850004</v>
      </c>
      <c r="AA151">
        <f t="shared" ref="AA151:AA163" si="74">M151-L151</f>
        <v>0.026000006</v>
      </c>
      <c r="AB151">
        <f t="shared" ref="AB151:AB163" si="75">N151-M151</f>
        <v>0.50000005</v>
      </c>
      <c r="AC151">
        <f t="shared" si="63"/>
        <v>0.0345029400000001</v>
      </c>
      <c r="AD151">
        <f>COUNTIF(CostRed_solar!A$2:A$12,P151)</f>
        <v>0</v>
      </c>
      <c r="AE151">
        <f>IF(VLOOKUP(A151,Categories!C$1:D$196,2,FALSE)="developed",1,0)</f>
        <v>0</v>
      </c>
    </row>
    <row r="152" spans="1:31">
      <c r="A152" s="1" t="s">
        <v>320</v>
      </c>
      <c r="B152">
        <v>0.009275</v>
      </c>
      <c r="C152">
        <v>0.018632</v>
      </c>
      <c r="D152">
        <v>0.045783002</v>
      </c>
      <c r="E152">
        <v>0.100658</v>
      </c>
      <c r="F152">
        <v>0.16536301</v>
      </c>
      <c r="G152">
        <v>0.26551202</v>
      </c>
      <c r="H152">
        <v>0.58952105</v>
      </c>
      <c r="I152">
        <v>0.655194</v>
      </c>
      <c r="J152">
        <v>0.68026006</v>
      </c>
      <c r="K152">
        <v>0.755266</v>
      </c>
      <c r="L152">
        <v>0.853571</v>
      </c>
      <c r="M152">
        <v>1.076609</v>
      </c>
      <c r="N152">
        <v>1.242609</v>
      </c>
      <c r="O152">
        <f>VLOOKUP(A152,[2]Solar!$A$1:$Z$225,25,FALSE)/1000</f>
        <v>1.242596</v>
      </c>
      <c r="P152" s="1" t="s">
        <v>320</v>
      </c>
      <c r="Q152">
        <f t="shared" si="64"/>
        <v>0.009357</v>
      </c>
      <c r="R152">
        <f t="shared" si="65"/>
        <v>0.027151002</v>
      </c>
      <c r="S152">
        <f t="shared" si="66"/>
        <v>0.054874998</v>
      </c>
      <c r="T152">
        <f t="shared" si="67"/>
        <v>0.06470501</v>
      </c>
      <c r="U152">
        <f t="shared" si="68"/>
        <v>0.10014901</v>
      </c>
      <c r="V152">
        <f t="shared" si="69"/>
        <v>0.32400903</v>
      </c>
      <c r="W152">
        <f t="shared" si="70"/>
        <v>0.0656729500000001</v>
      </c>
      <c r="X152">
        <f t="shared" si="71"/>
        <v>0.02506606</v>
      </c>
      <c r="Y152">
        <f t="shared" si="72"/>
        <v>0.0750059399999999</v>
      </c>
      <c r="Z152">
        <f t="shared" si="73"/>
        <v>0.098305</v>
      </c>
      <c r="AA152">
        <f t="shared" si="74"/>
        <v>0.223038</v>
      </c>
      <c r="AB152">
        <f t="shared" si="75"/>
        <v>0.166</v>
      </c>
      <c r="AC152">
        <f t="shared" si="63"/>
        <v>0</v>
      </c>
      <c r="AD152">
        <f>COUNTIF(CostRed_solar!A$2:A$12,P152)</f>
        <v>0</v>
      </c>
      <c r="AE152">
        <f>IF(VLOOKUP(A152,Categories!C$1:D$196,2,FALSE)="developed",1,0)</f>
        <v>0</v>
      </c>
    </row>
    <row r="153" spans="1:31">
      <c r="A153" s="1" t="s">
        <v>328</v>
      </c>
      <c r="B153">
        <v>0.000292</v>
      </c>
      <c r="C153">
        <v>0.000577</v>
      </c>
      <c r="D153">
        <v>0.000667</v>
      </c>
      <c r="E153">
        <v>0.000745</v>
      </c>
      <c r="F153">
        <v>0.001131</v>
      </c>
      <c r="G153">
        <v>0.001131</v>
      </c>
      <c r="H153">
        <v>0.0021</v>
      </c>
      <c r="I153">
        <v>0.0021</v>
      </c>
      <c r="J153">
        <v>0.0025</v>
      </c>
      <c r="K153">
        <v>0.002618</v>
      </c>
      <c r="L153">
        <v>0.002618</v>
      </c>
      <c r="M153">
        <v>0.004035</v>
      </c>
      <c r="N153">
        <v>0.004035</v>
      </c>
      <c r="O153">
        <f>VLOOKUP(A153,[2]Solar!$A$1:$Z$225,25,FALSE)/1000</f>
        <v>0.019618</v>
      </c>
      <c r="P153" s="1" t="s">
        <v>328</v>
      </c>
      <c r="Q153">
        <f t="shared" si="64"/>
        <v>0.000285</v>
      </c>
      <c r="R153">
        <f t="shared" si="65"/>
        <v>8.99999999999999e-5</v>
      </c>
      <c r="S153">
        <f t="shared" si="66"/>
        <v>7.80000000000001e-5</v>
      </c>
      <c r="T153">
        <f t="shared" si="67"/>
        <v>0.000386</v>
      </c>
      <c r="U153">
        <f t="shared" si="68"/>
        <v>0</v>
      </c>
      <c r="V153">
        <f t="shared" si="69"/>
        <v>0.000969</v>
      </c>
      <c r="W153">
        <f t="shared" si="70"/>
        <v>0</v>
      </c>
      <c r="X153">
        <f t="shared" si="71"/>
        <v>0.0004</v>
      </c>
      <c r="Y153">
        <f t="shared" si="72"/>
        <v>0.000118</v>
      </c>
      <c r="Z153">
        <f t="shared" si="73"/>
        <v>0</v>
      </c>
      <c r="AA153">
        <f t="shared" si="74"/>
        <v>0.001417</v>
      </c>
      <c r="AB153">
        <f t="shared" si="75"/>
        <v>0</v>
      </c>
      <c r="AC153">
        <f t="shared" si="63"/>
        <v>0.015583</v>
      </c>
      <c r="AD153">
        <f>COUNTIF(CostRed_solar!A$2:A$12,P153)</f>
        <v>0</v>
      </c>
      <c r="AE153">
        <f>IF(VLOOKUP(A153,Categories!C$1:D$196,2,FALSE)="developed",1,0)</f>
        <v>0</v>
      </c>
    </row>
    <row r="154" spans="1:31">
      <c r="A154" s="1" t="s">
        <v>463</v>
      </c>
      <c r="C154">
        <v>0.00035</v>
      </c>
      <c r="D154">
        <v>0.0006</v>
      </c>
      <c r="E154">
        <v>0.0006</v>
      </c>
      <c r="F154">
        <v>0.003</v>
      </c>
      <c r="G154">
        <v>0.012</v>
      </c>
      <c r="H154">
        <v>0.025</v>
      </c>
      <c r="I154">
        <v>0.035</v>
      </c>
      <c r="J154">
        <v>0.040000003</v>
      </c>
      <c r="K154">
        <v>0.081833005</v>
      </c>
      <c r="L154">
        <v>0.117333</v>
      </c>
      <c r="M154">
        <v>0.177833</v>
      </c>
      <c r="N154">
        <v>0.191833</v>
      </c>
      <c r="O154">
        <f>VLOOKUP(A154,[2]Solar!$A$1:$Z$225,25,FALSE)/1000</f>
        <v>0.191833</v>
      </c>
      <c r="P154" s="1" t="s">
        <v>463</v>
      </c>
      <c r="Q154">
        <f t="shared" si="64"/>
        <v>0.00035</v>
      </c>
      <c r="R154">
        <f t="shared" si="65"/>
        <v>0.00025</v>
      </c>
      <c r="S154">
        <f t="shared" si="66"/>
        <v>0</v>
      </c>
      <c r="T154">
        <f t="shared" si="67"/>
        <v>0.0024</v>
      </c>
      <c r="U154">
        <f t="shared" si="68"/>
        <v>0.009</v>
      </c>
      <c r="V154">
        <f t="shared" si="69"/>
        <v>0.013</v>
      </c>
      <c r="W154">
        <f t="shared" si="70"/>
        <v>0.01</v>
      </c>
      <c r="X154">
        <f t="shared" si="71"/>
        <v>0.005000003</v>
      </c>
      <c r="Y154">
        <f t="shared" si="72"/>
        <v>0.041833002</v>
      </c>
      <c r="Z154">
        <f t="shared" si="73"/>
        <v>0.035499995</v>
      </c>
      <c r="AA154">
        <f t="shared" si="74"/>
        <v>0.0605</v>
      </c>
      <c r="AB154">
        <f t="shared" si="75"/>
        <v>0.014</v>
      </c>
      <c r="AC154">
        <f t="shared" si="63"/>
        <v>0</v>
      </c>
      <c r="AD154">
        <f>COUNTIF(CostRed_solar!A$2:A$12,P154)</f>
        <v>0</v>
      </c>
      <c r="AE154">
        <v>0</v>
      </c>
    </row>
    <row r="155" spans="1:31">
      <c r="A155" s="1" t="s">
        <v>322</v>
      </c>
      <c r="B155">
        <v>0.001868</v>
      </c>
      <c r="C155">
        <v>0.002403</v>
      </c>
      <c r="D155">
        <v>0.002994</v>
      </c>
      <c r="E155">
        <v>0.003711</v>
      </c>
      <c r="F155">
        <v>0.006111</v>
      </c>
      <c r="G155">
        <v>0.049311005</v>
      </c>
      <c r="H155">
        <v>0.09301101</v>
      </c>
      <c r="I155">
        <v>0.146711</v>
      </c>
      <c r="J155">
        <v>0.188105</v>
      </c>
      <c r="K155">
        <v>0.21877201</v>
      </c>
      <c r="L155">
        <v>0.22921202</v>
      </c>
      <c r="M155">
        <v>0.462128</v>
      </c>
      <c r="N155">
        <v>0.522292</v>
      </c>
      <c r="O155">
        <f>VLOOKUP(A155,[2]Solar!$A$1:$Z$225,25,FALSE)/1000</f>
        <v>0.646365</v>
      </c>
      <c r="P155" s="1" t="s">
        <v>322</v>
      </c>
      <c r="Q155">
        <f t="shared" si="64"/>
        <v>0.000535</v>
      </c>
      <c r="R155">
        <f t="shared" si="65"/>
        <v>0.000591</v>
      </c>
      <c r="S155">
        <f t="shared" si="66"/>
        <v>0.000717</v>
      </c>
      <c r="T155">
        <f t="shared" si="67"/>
        <v>0.0024</v>
      </c>
      <c r="U155">
        <f t="shared" si="68"/>
        <v>0.043200005</v>
      </c>
      <c r="V155">
        <f t="shared" si="69"/>
        <v>0.043700005</v>
      </c>
      <c r="W155">
        <f t="shared" si="70"/>
        <v>0.05369999</v>
      </c>
      <c r="X155">
        <f t="shared" si="71"/>
        <v>0.041394</v>
      </c>
      <c r="Y155">
        <f t="shared" si="72"/>
        <v>0.03066701</v>
      </c>
      <c r="Z155">
        <f t="shared" si="73"/>
        <v>0.01044001</v>
      </c>
      <c r="AA155">
        <f t="shared" si="74"/>
        <v>0.23291598</v>
      </c>
      <c r="AB155">
        <f t="shared" si="75"/>
        <v>0.060164</v>
      </c>
      <c r="AC155">
        <f t="shared" si="63"/>
        <v>0.124073</v>
      </c>
      <c r="AD155">
        <f>COUNTIF(CostRed_solar!A$2:A$12,P155)</f>
        <v>0</v>
      </c>
      <c r="AE155">
        <f>IF(VLOOKUP(A155,Categories!C$1:D$196,2,FALSE)="developed",1,0)</f>
        <v>0</v>
      </c>
    </row>
    <row r="156" spans="1:31">
      <c r="A156" s="1" t="s">
        <v>330</v>
      </c>
      <c r="B156">
        <v>0.000339</v>
      </c>
      <c r="C156">
        <v>0.000339</v>
      </c>
      <c r="D156">
        <v>0.000339</v>
      </c>
      <c r="E156">
        <v>0.000339</v>
      </c>
      <c r="F156">
        <v>0.000339</v>
      </c>
      <c r="G156">
        <v>0.000878</v>
      </c>
      <c r="H156">
        <v>0.001229</v>
      </c>
      <c r="I156">
        <v>0.001195</v>
      </c>
      <c r="J156">
        <v>0.001258</v>
      </c>
      <c r="K156">
        <v>0.002996</v>
      </c>
      <c r="L156">
        <v>0.00311</v>
      </c>
      <c r="M156">
        <v>0.003646</v>
      </c>
      <c r="N156">
        <v>0.003887</v>
      </c>
      <c r="O156">
        <f>VLOOKUP(A156,[2]Solar!$A$1:$Z$225,25,FALSE)/1000</f>
        <v>0.003887</v>
      </c>
      <c r="P156" s="1" t="s">
        <v>330</v>
      </c>
      <c r="Q156">
        <f t="shared" si="64"/>
        <v>0</v>
      </c>
      <c r="R156">
        <f t="shared" si="65"/>
        <v>0</v>
      </c>
      <c r="S156">
        <f t="shared" si="66"/>
        <v>0</v>
      </c>
      <c r="T156">
        <f t="shared" si="67"/>
        <v>0</v>
      </c>
      <c r="U156">
        <f t="shared" si="68"/>
        <v>0.000539</v>
      </c>
      <c r="V156">
        <f t="shared" si="69"/>
        <v>0.000351</v>
      </c>
      <c r="W156">
        <f t="shared" si="70"/>
        <v>-3.4e-5</v>
      </c>
      <c r="X156">
        <f t="shared" si="71"/>
        <v>6.29999999999999e-5</v>
      </c>
      <c r="Y156">
        <f t="shared" si="72"/>
        <v>0.001738</v>
      </c>
      <c r="Z156">
        <f t="shared" si="73"/>
        <v>0.000114</v>
      </c>
      <c r="AA156">
        <f t="shared" si="74"/>
        <v>0.000536</v>
      </c>
      <c r="AB156">
        <f t="shared" si="75"/>
        <v>0.000241</v>
      </c>
      <c r="AC156">
        <f t="shared" si="63"/>
        <v>0</v>
      </c>
      <c r="AD156">
        <f>COUNTIF(CostRed_solar!A$2:A$12,P156)</f>
        <v>0</v>
      </c>
      <c r="AE156">
        <f>IF(VLOOKUP(A156,Categories!C$1:D$196,2,FALSE)="developed",1,0)</f>
        <v>0</v>
      </c>
    </row>
    <row r="157" spans="1:31">
      <c r="A157" s="1" t="s">
        <v>338</v>
      </c>
      <c r="B157">
        <v>1e-6</v>
      </c>
      <c r="C157">
        <v>5e-6</v>
      </c>
      <c r="D157">
        <v>5e-6</v>
      </c>
      <c r="E157">
        <v>5.7e-5</v>
      </c>
      <c r="F157">
        <v>5.7e-5</v>
      </c>
      <c r="G157">
        <v>5.7e-5</v>
      </c>
      <c r="H157">
        <v>5.7e-5</v>
      </c>
      <c r="I157">
        <v>5.7e-5</v>
      </c>
      <c r="J157">
        <v>5.7e-5</v>
      </c>
      <c r="K157">
        <v>5.7e-5</v>
      </c>
      <c r="L157">
        <v>5.7e-5</v>
      </c>
      <c r="M157">
        <v>5.7e-5</v>
      </c>
      <c r="N157">
        <v>5.7e-5</v>
      </c>
      <c r="O157">
        <f>VLOOKUP(A157,[2]Solar!$A$1:$Z$225,25,FALSE)/1000</f>
        <v>0.001166</v>
      </c>
      <c r="P157" s="1" t="s">
        <v>338</v>
      </c>
      <c r="Q157">
        <f t="shared" si="64"/>
        <v>4e-6</v>
      </c>
      <c r="R157">
        <f t="shared" si="65"/>
        <v>0</v>
      </c>
      <c r="S157">
        <f t="shared" si="66"/>
        <v>5.2e-5</v>
      </c>
      <c r="T157">
        <f t="shared" si="67"/>
        <v>0</v>
      </c>
      <c r="U157">
        <f t="shared" si="68"/>
        <v>0</v>
      </c>
      <c r="V157">
        <f t="shared" si="69"/>
        <v>0</v>
      </c>
      <c r="W157">
        <f t="shared" si="70"/>
        <v>0</v>
      </c>
      <c r="X157">
        <f t="shared" si="71"/>
        <v>0</v>
      </c>
      <c r="Y157">
        <f t="shared" si="72"/>
        <v>0</v>
      </c>
      <c r="Z157">
        <f t="shared" si="73"/>
        <v>0</v>
      </c>
      <c r="AA157">
        <f t="shared" si="74"/>
        <v>0</v>
      </c>
      <c r="AB157">
        <f t="shared" si="75"/>
        <v>0</v>
      </c>
      <c r="AC157">
        <f t="shared" si="63"/>
        <v>0.001109</v>
      </c>
      <c r="AD157">
        <f>COUNTIF(CostRed_solar!A$2:A$12,P157)</f>
        <v>0</v>
      </c>
      <c r="AE157">
        <f>IF(VLOOKUP(A157,Categories!C$1:D$196,2,FALSE)="developed",1,0)</f>
        <v>0</v>
      </c>
    </row>
    <row r="158" spans="1:31">
      <c r="A158" s="1" t="s">
        <v>324</v>
      </c>
      <c r="B158">
        <v>0.012511</v>
      </c>
      <c r="C158">
        <v>0.017539</v>
      </c>
      <c r="D158">
        <v>0.102566004</v>
      </c>
      <c r="E158">
        <v>0.10852501</v>
      </c>
      <c r="F158">
        <v>0.130484</v>
      </c>
      <c r="G158">
        <v>0.13491401</v>
      </c>
      <c r="H158">
        <v>0.14614701</v>
      </c>
      <c r="I158">
        <v>0.297863</v>
      </c>
      <c r="J158">
        <v>0.32415903</v>
      </c>
      <c r="K158">
        <v>0.334771</v>
      </c>
      <c r="L158">
        <v>0.334771</v>
      </c>
      <c r="M158">
        <v>0.33228603</v>
      </c>
      <c r="N158">
        <v>0.33228603</v>
      </c>
      <c r="O158">
        <f>VLOOKUP(A158,[2]Solar!$A$1:$Z$225,25,FALSE)/1000</f>
        <v>0.447177</v>
      </c>
      <c r="P158" s="1" t="s">
        <v>324</v>
      </c>
      <c r="Q158">
        <f t="shared" si="64"/>
        <v>0.005028</v>
      </c>
      <c r="R158">
        <f t="shared" si="65"/>
        <v>0.085027004</v>
      </c>
      <c r="S158">
        <f t="shared" si="66"/>
        <v>0.005959006</v>
      </c>
      <c r="T158">
        <f t="shared" si="67"/>
        <v>0.02195899</v>
      </c>
      <c r="U158">
        <f t="shared" si="68"/>
        <v>0.00443001000000001</v>
      </c>
      <c r="V158">
        <f t="shared" si="69"/>
        <v>0.011233</v>
      </c>
      <c r="W158">
        <f t="shared" si="70"/>
        <v>0.15171599</v>
      </c>
      <c r="X158">
        <f t="shared" si="71"/>
        <v>0.02629603</v>
      </c>
      <c r="Y158">
        <f t="shared" si="72"/>
        <v>0.01061197</v>
      </c>
      <c r="Z158">
        <f t="shared" si="73"/>
        <v>0</v>
      </c>
      <c r="AA158">
        <f t="shared" si="74"/>
        <v>-0.00248496999999998</v>
      </c>
      <c r="AB158">
        <f t="shared" si="75"/>
        <v>0</v>
      </c>
      <c r="AC158">
        <f t="shared" si="63"/>
        <v>0.11489097</v>
      </c>
      <c r="AD158">
        <f>COUNTIF(CostRed_solar!A$2:A$12,P158)</f>
        <v>0</v>
      </c>
      <c r="AE158">
        <f>IF(VLOOKUP(A158,Categories!C$1:D$196,2,FALSE)="developed",1,0)</f>
        <v>0</v>
      </c>
    </row>
    <row r="159" spans="1:31">
      <c r="A159" s="1" t="s">
        <v>326</v>
      </c>
      <c r="B159">
        <v>0.00202</v>
      </c>
      <c r="C159">
        <v>0.00202</v>
      </c>
      <c r="D159">
        <v>0.00202</v>
      </c>
      <c r="E159">
        <v>0.003047</v>
      </c>
      <c r="F159">
        <v>0.027737001</v>
      </c>
      <c r="G159">
        <v>0.17255001</v>
      </c>
      <c r="H159">
        <v>0.78414506</v>
      </c>
      <c r="I159">
        <v>0.90837604</v>
      </c>
      <c r="J159">
        <v>0.91714805</v>
      </c>
      <c r="K159">
        <v>0.982433</v>
      </c>
      <c r="L159">
        <v>1.058068</v>
      </c>
      <c r="M159">
        <v>1.3768212</v>
      </c>
      <c r="N159">
        <v>1.6245781</v>
      </c>
      <c r="O159">
        <f>VLOOKUP(A159,[2]Solar!$A$1:$Z$225,25,FALSE)/1000</f>
        <v>1.802454</v>
      </c>
      <c r="P159" s="1" t="s">
        <v>326</v>
      </c>
      <c r="Q159">
        <f t="shared" si="64"/>
        <v>0</v>
      </c>
      <c r="R159">
        <f t="shared" si="65"/>
        <v>0</v>
      </c>
      <c r="S159">
        <f t="shared" si="66"/>
        <v>0.001027</v>
      </c>
      <c r="T159">
        <f t="shared" si="67"/>
        <v>0.024690001</v>
      </c>
      <c r="U159">
        <f t="shared" si="68"/>
        <v>0.144813009</v>
      </c>
      <c r="V159">
        <f t="shared" si="69"/>
        <v>0.61159505</v>
      </c>
      <c r="W159">
        <f t="shared" si="70"/>
        <v>0.12423098</v>
      </c>
      <c r="X159">
        <f t="shared" si="71"/>
        <v>0.00877200999999994</v>
      </c>
      <c r="Y159">
        <f t="shared" si="72"/>
        <v>0.06528495</v>
      </c>
      <c r="Z159">
        <f t="shared" si="73"/>
        <v>0.075635</v>
      </c>
      <c r="AA159">
        <f t="shared" si="74"/>
        <v>0.3187532</v>
      </c>
      <c r="AB159">
        <f t="shared" si="75"/>
        <v>0.2477569</v>
      </c>
      <c r="AC159">
        <f t="shared" si="63"/>
        <v>0.1778759</v>
      </c>
      <c r="AD159">
        <f>COUNTIF(CostRed_solar!A$2:A$12,P159)</f>
        <v>0</v>
      </c>
      <c r="AE159">
        <f>IF(VLOOKUP(A159,Categories!C$1:D$196,2,FALSE)="developed",1,0)</f>
        <v>0</v>
      </c>
    </row>
    <row r="160" spans="1:31">
      <c r="A160" s="1" t="s">
        <v>332</v>
      </c>
      <c r="C160">
        <v>0.00111</v>
      </c>
      <c r="D160">
        <v>0.0013</v>
      </c>
      <c r="E160">
        <v>0.002393</v>
      </c>
      <c r="F160">
        <v>0.027150001</v>
      </c>
      <c r="G160">
        <v>0.10777701</v>
      </c>
      <c r="H160">
        <v>0.18724701</v>
      </c>
      <c r="I160">
        <v>0.28709102</v>
      </c>
      <c r="J160">
        <v>0.561976</v>
      </c>
      <c r="K160">
        <v>1.5392591</v>
      </c>
      <c r="L160">
        <v>3.954963</v>
      </c>
      <c r="M160">
        <v>7.4155183</v>
      </c>
      <c r="N160">
        <v>11.166518</v>
      </c>
      <c r="O160">
        <f>VLOOKUP(A160,[2]Solar!$A$1:$Z$225,25,FALSE)/1000</f>
        <v>16.427526</v>
      </c>
      <c r="P160" s="1" t="s">
        <v>332</v>
      </c>
      <c r="Q160">
        <f t="shared" si="64"/>
        <v>0.00111</v>
      </c>
      <c r="R160">
        <f t="shared" si="65"/>
        <v>0.00019</v>
      </c>
      <c r="S160">
        <f t="shared" si="66"/>
        <v>0.001093</v>
      </c>
      <c r="T160">
        <f t="shared" si="67"/>
        <v>0.024757001</v>
      </c>
      <c r="U160">
        <f t="shared" si="68"/>
        <v>0.080627009</v>
      </c>
      <c r="V160">
        <f t="shared" si="69"/>
        <v>0.07947</v>
      </c>
      <c r="W160">
        <f t="shared" si="70"/>
        <v>0.09984401</v>
      </c>
      <c r="X160">
        <f t="shared" si="71"/>
        <v>0.27488498</v>
      </c>
      <c r="Y160">
        <f t="shared" si="72"/>
        <v>0.9772831</v>
      </c>
      <c r="Z160">
        <f t="shared" si="73"/>
        <v>2.4157039</v>
      </c>
      <c r="AA160">
        <f t="shared" si="74"/>
        <v>3.4605553</v>
      </c>
      <c r="AB160">
        <f t="shared" si="75"/>
        <v>3.7509997</v>
      </c>
      <c r="AC160">
        <f t="shared" si="63"/>
        <v>5.261008</v>
      </c>
      <c r="AD160">
        <f>COUNTIF(CostRed_solar!A$2:A$12,P160)</f>
        <v>0</v>
      </c>
      <c r="AE160">
        <f>IF(VLOOKUP(A160,Categories!C$1:D$196,2,FALSE)="developed",1,0)</f>
        <v>1</v>
      </c>
    </row>
    <row r="161" spans="1:31">
      <c r="A161" s="1" t="s">
        <v>336</v>
      </c>
      <c r="B161">
        <v>0.134</v>
      </c>
      <c r="C161">
        <v>0.172</v>
      </c>
      <c r="D161">
        <v>0.238</v>
      </c>
      <c r="E161">
        <v>0.296</v>
      </c>
      <c r="F161">
        <v>0.41500002</v>
      </c>
      <c r="G161">
        <v>0.44700003</v>
      </c>
      <c r="H161">
        <v>0.512824</v>
      </c>
      <c r="I161">
        <v>0.57923603</v>
      </c>
      <c r="J161">
        <v>0.66743106</v>
      </c>
      <c r="K161">
        <v>0.90143806</v>
      </c>
      <c r="L161">
        <v>1.1002921</v>
      </c>
      <c r="M161">
        <v>1.6459941</v>
      </c>
      <c r="N161">
        <v>2.535994</v>
      </c>
      <c r="O161">
        <f>VLOOKUP(A161,[2]Solar!$A$1:$Z$225,25,FALSE)/1000</f>
        <v>4.040001</v>
      </c>
      <c r="P161" s="1" t="s">
        <v>336</v>
      </c>
      <c r="Q161">
        <f t="shared" si="64"/>
        <v>0.038</v>
      </c>
      <c r="R161">
        <f t="shared" si="65"/>
        <v>0.066</v>
      </c>
      <c r="S161">
        <f t="shared" si="66"/>
        <v>0.058</v>
      </c>
      <c r="T161">
        <f t="shared" si="67"/>
        <v>0.11900002</v>
      </c>
      <c r="U161">
        <f t="shared" si="68"/>
        <v>0.03200001</v>
      </c>
      <c r="V161">
        <f t="shared" si="69"/>
        <v>0.06582397</v>
      </c>
      <c r="W161">
        <f t="shared" si="70"/>
        <v>0.0664120300000001</v>
      </c>
      <c r="X161">
        <f t="shared" si="71"/>
        <v>0.08819503</v>
      </c>
      <c r="Y161">
        <f t="shared" si="72"/>
        <v>0.234007</v>
      </c>
      <c r="Z161">
        <f t="shared" si="73"/>
        <v>0.19885404</v>
      </c>
      <c r="AA161">
        <f t="shared" si="74"/>
        <v>0.545702</v>
      </c>
      <c r="AB161">
        <f t="shared" si="75"/>
        <v>0.8899999</v>
      </c>
      <c r="AC161">
        <f t="shared" si="63"/>
        <v>1.504007</v>
      </c>
      <c r="AD161">
        <f>COUNTIF(CostRed_solar!A$2:A$12,P161)</f>
        <v>0</v>
      </c>
      <c r="AE161">
        <f>IF(VLOOKUP(A161,Categories!C$1:D$196,2,FALSE)="developed",1,0)</f>
        <v>1</v>
      </c>
    </row>
    <row r="162" spans="1:31">
      <c r="A162" s="1" t="s">
        <v>464</v>
      </c>
      <c r="B162">
        <v>0.00454</v>
      </c>
      <c r="C162">
        <v>0.01827</v>
      </c>
      <c r="D162">
        <v>0.04351</v>
      </c>
      <c r="E162">
        <v>0.073905</v>
      </c>
      <c r="F162">
        <v>0.078697</v>
      </c>
      <c r="G162">
        <v>0.20895001</v>
      </c>
      <c r="H162">
        <v>0.243603</v>
      </c>
      <c r="I162">
        <v>0.30246302</v>
      </c>
      <c r="J162">
        <v>0.305402</v>
      </c>
      <c r="K162">
        <v>0.33703104</v>
      </c>
      <c r="L162">
        <v>0.381041</v>
      </c>
      <c r="M162">
        <v>0.48756802</v>
      </c>
      <c r="N162">
        <v>0.63938504</v>
      </c>
      <c r="O162">
        <f>VLOOKUP(A162,[2]Solar!$A$1:$Z$225,25,FALSE)/1000</f>
        <v>0.955195</v>
      </c>
      <c r="P162" s="1" t="s">
        <v>464</v>
      </c>
      <c r="Q162">
        <f t="shared" si="64"/>
        <v>0.01373</v>
      </c>
      <c r="R162">
        <f t="shared" si="65"/>
        <v>0.02524</v>
      </c>
      <c r="S162">
        <f t="shared" si="66"/>
        <v>0.030395</v>
      </c>
      <c r="T162">
        <f t="shared" si="67"/>
        <v>0.004792</v>
      </c>
      <c r="U162">
        <f t="shared" si="68"/>
        <v>0.13025301</v>
      </c>
      <c r="V162">
        <f t="shared" si="69"/>
        <v>0.03465299</v>
      </c>
      <c r="W162">
        <f t="shared" si="70"/>
        <v>0.05886002</v>
      </c>
      <c r="X162">
        <f t="shared" si="71"/>
        <v>0.00293897999999998</v>
      </c>
      <c r="Y162">
        <f t="shared" si="72"/>
        <v>0.03162904</v>
      </c>
      <c r="Z162">
        <f t="shared" si="73"/>
        <v>0.04400996</v>
      </c>
      <c r="AA162">
        <f t="shared" si="74"/>
        <v>0.10652702</v>
      </c>
      <c r="AB162">
        <f t="shared" si="75"/>
        <v>0.15181702</v>
      </c>
      <c r="AC162">
        <f t="shared" si="63"/>
        <v>0.31580996</v>
      </c>
      <c r="AD162">
        <f>COUNTIF(CostRed_solar!A$2:A$12,P162)</f>
        <v>0</v>
      </c>
      <c r="AE162">
        <v>0</v>
      </c>
    </row>
    <row r="163" spans="1:31">
      <c r="A163" s="1" t="s">
        <v>340</v>
      </c>
      <c r="C163">
        <v>0.000667</v>
      </c>
      <c r="D163">
        <v>0.000667</v>
      </c>
      <c r="E163">
        <v>0.002287</v>
      </c>
      <c r="F163">
        <v>0.003967</v>
      </c>
      <c r="G163">
        <v>0.003967</v>
      </c>
      <c r="H163">
        <v>0.0051</v>
      </c>
      <c r="I163">
        <v>0.0051</v>
      </c>
      <c r="J163">
        <v>0.0051</v>
      </c>
      <c r="K163">
        <v>0.0051</v>
      </c>
      <c r="L163">
        <v>0.0051</v>
      </c>
      <c r="M163">
        <v>0.0051</v>
      </c>
      <c r="N163">
        <v>0.8051</v>
      </c>
      <c r="O163">
        <f>VLOOKUP(A163,[2]Solar!$A$1:$Z$225,25,FALSE)/1000</f>
        <v>0.8051</v>
      </c>
      <c r="P163" s="1" t="s">
        <v>340</v>
      </c>
      <c r="Q163">
        <f t="shared" si="64"/>
        <v>0.000667</v>
      </c>
      <c r="R163">
        <f t="shared" si="65"/>
        <v>0</v>
      </c>
      <c r="S163">
        <f t="shared" si="66"/>
        <v>0.00162</v>
      </c>
      <c r="T163">
        <f t="shared" si="67"/>
        <v>0.00168</v>
      </c>
      <c r="U163">
        <f t="shared" si="68"/>
        <v>0</v>
      </c>
      <c r="V163">
        <f t="shared" si="69"/>
        <v>0.001133</v>
      </c>
      <c r="W163">
        <f t="shared" si="70"/>
        <v>0</v>
      </c>
      <c r="X163">
        <f t="shared" si="71"/>
        <v>0</v>
      </c>
      <c r="Y163">
        <f t="shared" si="72"/>
        <v>0</v>
      </c>
      <c r="Z163">
        <f t="shared" si="73"/>
        <v>0</v>
      </c>
      <c r="AA163">
        <f t="shared" si="74"/>
        <v>0</v>
      </c>
      <c r="AB163">
        <f t="shared" si="75"/>
        <v>0.8</v>
      </c>
      <c r="AC163">
        <f t="shared" si="63"/>
        <v>0</v>
      </c>
      <c r="AD163">
        <f>COUNTIF(CostRed_solar!A$2:A$12,P163)</f>
        <v>0</v>
      </c>
      <c r="AE163">
        <f>IF(VLOOKUP(A163,Categories!C$1:D$196,2,FALSE)="developed",1,0)</f>
        <v>0</v>
      </c>
    </row>
    <row r="164" spans="1:31">
      <c r="A164" s="1" t="s">
        <v>465</v>
      </c>
      <c r="B164">
        <v>0.08930001</v>
      </c>
      <c r="C164">
        <v>0.13110001</v>
      </c>
      <c r="D164">
        <v>0.15300001</v>
      </c>
      <c r="E164">
        <v>0.156</v>
      </c>
      <c r="F164">
        <v>0.16700001</v>
      </c>
      <c r="G164">
        <v>0.18660001</v>
      </c>
      <c r="H164">
        <v>0.1864</v>
      </c>
      <c r="I164">
        <v>0.1878</v>
      </c>
      <c r="J164">
        <v>0.1904</v>
      </c>
      <c r="K164">
        <v>0.19894001</v>
      </c>
      <c r="L164">
        <v>0.20734</v>
      </c>
      <c r="M164">
        <v>0.22434</v>
      </c>
      <c r="N164">
        <v>0.22434</v>
      </c>
      <c r="O164">
        <f>VLOOKUP(A164,[2]Solar!$A$1:$Z$225,25,FALSE)/1000</f>
        <v>0.238901</v>
      </c>
      <c r="P164" s="1" t="s">
        <v>465</v>
      </c>
      <c r="Q164">
        <f t="shared" ref="Q164:Q195" si="76">C164-B164</f>
        <v>0.0418</v>
      </c>
      <c r="R164">
        <f t="shared" ref="R164:R195" si="77">D164-C164</f>
        <v>0.0219</v>
      </c>
      <c r="S164">
        <f t="shared" ref="S164:S195" si="78">E164-D164</f>
        <v>0.00299999000000001</v>
      </c>
      <c r="T164">
        <f t="shared" ref="T164:T195" si="79">F164-E164</f>
        <v>0.01100001</v>
      </c>
      <c r="U164">
        <f t="shared" ref="U164:U195" si="80">G164-F164</f>
        <v>0.0196</v>
      </c>
      <c r="V164">
        <f t="shared" ref="V164:V195" si="81">H164-G164</f>
        <v>-0.00020001</v>
      </c>
      <c r="W164">
        <f t="shared" ref="W164:W195" si="82">I164-H164</f>
        <v>0.00139999999999998</v>
      </c>
      <c r="X164">
        <f t="shared" ref="X164:X195" si="83">J164-I164</f>
        <v>0.00260000000000002</v>
      </c>
      <c r="Y164">
        <f t="shared" ref="Y164:Y195" si="84">K164-J164</f>
        <v>0.00854000999999999</v>
      </c>
      <c r="Z164">
        <f t="shared" ref="Z164:Z195" si="85">L164-K164</f>
        <v>0.00839999</v>
      </c>
      <c r="AA164">
        <f t="shared" ref="AA164:AA195" si="86">M164-L164</f>
        <v>0.017</v>
      </c>
      <c r="AB164">
        <f t="shared" ref="AB164:AB195" si="87">N164-M164</f>
        <v>0</v>
      </c>
      <c r="AC164">
        <f t="shared" si="63"/>
        <v>0.014561</v>
      </c>
      <c r="AD164">
        <f>COUNTIF(CostRed_solar!A$2:A$12,P164)</f>
        <v>0</v>
      </c>
      <c r="AE164">
        <v>0</v>
      </c>
    </row>
    <row r="165" spans="1:31">
      <c r="A165" s="1" t="s">
        <v>342</v>
      </c>
      <c r="B165">
        <v>0.0001</v>
      </c>
      <c r="C165">
        <v>0.001</v>
      </c>
      <c r="D165">
        <v>0.041</v>
      </c>
      <c r="E165">
        <v>0.76100004</v>
      </c>
      <c r="F165">
        <v>1.2930001</v>
      </c>
      <c r="G165">
        <v>1.3260001</v>
      </c>
      <c r="H165">
        <v>1.3720001</v>
      </c>
      <c r="I165">
        <v>1.374199</v>
      </c>
      <c r="J165">
        <v>1.3859111</v>
      </c>
      <c r="K165">
        <v>1.397796</v>
      </c>
      <c r="L165">
        <v>1.3826301</v>
      </c>
      <c r="M165">
        <v>1.3939221</v>
      </c>
      <c r="N165">
        <v>1.4139221</v>
      </c>
      <c r="O165">
        <f>VLOOKUP(A165,[2]Solar!$A$1:$Z$225,25,FALSE)/1000</f>
        <v>2.987977</v>
      </c>
      <c r="P165" s="1" t="s">
        <v>342</v>
      </c>
      <c r="Q165">
        <f t="shared" si="76"/>
        <v>0.0009</v>
      </c>
      <c r="R165">
        <f t="shared" si="77"/>
        <v>0.04</v>
      </c>
      <c r="S165">
        <f t="shared" si="78"/>
        <v>0.72000004</v>
      </c>
      <c r="T165">
        <f t="shared" si="79"/>
        <v>0.53200006</v>
      </c>
      <c r="U165">
        <f t="shared" si="80"/>
        <v>0.0329999999999999</v>
      </c>
      <c r="V165">
        <f t="shared" si="81"/>
        <v>0.046</v>
      </c>
      <c r="W165">
        <f t="shared" si="82"/>
        <v>0.0021989</v>
      </c>
      <c r="X165">
        <f t="shared" si="83"/>
        <v>0.0117121</v>
      </c>
      <c r="Y165">
        <f t="shared" si="84"/>
        <v>0.0118849000000001</v>
      </c>
      <c r="Z165">
        <f t="shared" si="85"/>
        <v>-0.0151659</v>
      </c>
      <c r="AA165">
        <f t="shared" si="86"/>
        <v>0.0112919999999999</v>
      </c>
      <c r="AB165">
        <f t="shared" si="87"/>
        <v>0.02</v>
      </c>
      <c r="AC165">
        <f t="shared" si="63"/>
        <v>1.5740549</v>
      </c>
      <c r="AD165">
        <f>COUNTIF(CostRed_solar!A$2:A$12,P165)</f>
        <v>0</v>
      </c>
      <c r="AE165">
        <f>IF(VLOOKUP(A165,Categories!C$1:D$196,2,FALSE)="developed",1,0)</f>
        <v>1</v>
      </c>
    </row>
    <row r="166" spans="1:31">
      <c r="A166" s="1" t="s">
        <v>344</v>
      </c>
      <c r="B166">
        <v>1e-5</v>
      </c>
      <c r="C166">
        <v>2.3e-5</v>
      </c>
      <c r="D166">
        <v>9.3e-5</v>
      </c>
      <c r="E166">
        <v>0.001259</v>
      </c>
      <c r="F166">
        <v>0.005</v>
      </c>
      <c r="G166">
        <v>0.061320003</v>
      </c>
      <c r="H166">
        <v>0.07632</v>
      </c>
      <c r="I166">
        <v>0.22532001</v>
      </c>
      <c r="J166">
        <v>0.53532004</v>
      </c>
      <c r="K166">
        <v>1.27632</v>
      </c>
      <c r="L166">
        <v>1.42782</v>
      </c>
      <c r="M166">
        <v>1.66102</v>
      </c>
      <c r="N166">
        <v>1.8159001</v>
      </c>
      <c r="O166">
        <f>VLOOKUP(A166,[2]Solar!$A$1:$Z$225,25,FALSE)/1000</f>
        <v>2.1928</v>
      </c>
      <c r="P166" s="1" t="s">
        <v>344</v>
      </c>
      <c r="Q166">
        <f t="shared" si="76"/>
        <v>1.3e-5</v>
      </c>
      <c r="R166">
        <f t="shared" si="77"/>
        <v>7e-5</v>
      </c>
      <c r="S166">
        <f t="shared" si="78"/>
        <v>0.001166</v>
      </c>
      <c r="T166">
        <f t="shared" si="79"/>
        <v>0.003741</v>
      </c>
      <c r="U166">
        <f t="shared" si="80"/>
        <v>0.056320003</v>
      </c>
      <c r="V166">
        <f t="shared" si="81"/>
        <v>0.014999997</v>
      </c>
      <c r="W166">
        <f t="shared" si="82"/>
        <v>0.14900001</v>
      </c>
      <c r="X166">
        <f t="shared" si="83"/>
        <v>0.31000003</v>
      </c>
      <c r="Y166">
        <f t="shared" si="84"/>
        <v>0.74099996</v>
      </c>
      <c r="Z166">
        <f t="shared" si="85"/>
        <v>0.1515</v>
      </c>
      <c r="AA166">
        <f t="shared" si="86"/>
        <v>0.2332</v>
      </c>
      <c r="AB166">
        <f t="shared" si="87"/>
        <v>0.1548801</v>
      </c>
      <c r="AC166">
        <f t="shared" si="63"/>
        <v>0.3768999</v>
      </c>
      <c r="AD166">
        <f>COUNTIF(CostRed_solar!A$2:A$12,P166)</f>
        <v>0</v>
      </c>
      <c r="AE166">
        <f>IF(VLOOKUP(A166,Categories!C$1:D$196,2,FALSE)="developed",1,0)</f>
        <v>1</v>
      </c>
    </row>
    <row r="167" spans="1:31">
      <c r="A167" s="1" t="s">
        <v>346</v>
      </c>
      <c r="B167">
        <v>0.00025</v>
      </c>
      <c r="C167">
        <v>0.000306</v>
      </c>
      <c r="D167">
        <v>0.000463</v>
      </c>
      <c r="E167">
        <v>0.000942</v>
      </c>
      <c r="F167">
        <v>0.010235</v>
      </c>
      <c r="G167">
        <v>0.010865</v>
      </c>
      <c r="H167">
        <v>0.012075</v>
      </c>
      <c r="I167">
        <v>0.016805</v>
      </c>
      <c r="J167">
        <v>0.021739</v>
      </c>
      <c r="K167">
        <v>0.02518</v>
      </c>
      <c r="L167">
        <v>0.02518</v>
      </c>
      <c r="M167">
        <v>0.02518</v>
      </c>
      <c r="N167">
        <v>0.02518</v>
      </c>
      <c r="O167">
        <f>VLOOKUP(A167,[2]Solar!$A$1:$Z$225,25,FALSE)/1000</f>
        <v>0.027554</v>
      </c>
      <c r="P167" s="1" t="s">
        <v>346</v>
      </c>
      <c r="Q167">
        <f t="shared" si="76"/>
        <v>5.6e-5</v>
      </c>
      <c r="R167">
        <f t="shared" si="77"/>
        <v>0.000157</v>
      </c>
      <c r="S167">
        <f t="shared" si="78"/>
        <v>0.000479</v>
      </c>
      <c r="T167">
        <f t="shared" si="79"/>
        <v>0.009293</v>
      </c>
      <c r="U167">
        <f t="shared" si="80"/>
        <v>0.00063</v>
      </c>
      <c r="V167">
        <f t="shared" si="81"/>
        <v>0.00121</v>
      </c>
      <c r="W167">
        <f t="shared" si="82"/>
        <v>0.00473</v>
      </c>
      <c r="X167">
        <f t="shared" si="83"/>
        <v>0.004934</v>
      </c>
      <c r="Y167">
        <f t="shared" si="84"/>
        <v>0.003441</v>
      </c>
      <c r="Z167">
        <f t="shared" si="85"/>
        <v>0</v>
      </c>
      <c r="AA167">
        <f t="shared" si="86"/>
        <v>0</v>
      </c>
      <c r="AB167">
        <f t="shared" si="87"/>
        <v>0</v>
      </c>
      <c r="AC167">
        <f t="shared" si="63"/>
        <v>0.002374</v>
      </c>
      <c r="AD167">
        <f>COUNTIF(CostRed_solar!A$2:A$12,P167)</f>
        <v>0</v>
      </c>
      <c r="AE167">
        <f>IF(VLOOKUP(A167,Categories!C$1:D$196,2,FALSE)="developed",1,0)</f>
        <v>0</v>
      </c>
    </row>
    <row r="168" spans="1:31">
      <c r="A168" s="1" t="s">
        <v>466</v>
      </c>
      <c r="H168">
        <v>2.4e-5</v>
      </c>
      <c r="I168">
        <v>2.4e-5</v>
      </c>
      <c r="J168">
        <v>2.4e-5</v>
      </c>
      <c r="K168">
        <v>2.4e-5</v>
      </c>
      <c r="L168">
        <v>4.3e-5</v>
      </c>
      <c r="M168">
        <v>4.3e-5</v>
      </c>
      <c r="N168">
        <v>4.3e-5</v>
      </c>
      <c r="O168">
        <f>VLOOKUP(A168,[2]Solar!$A$1:$Z$225,25,FALSE)/1000</f>
        <v>6.2e-5</v>
      </c>
      <c r="P168" s="1" t="s">
        <v>466</v>
      </c>
      <c r="Q168">
        <f t="shared" si="76"/>
        <v>0</v>
      </c>
      <c r="R168">
        <f t="shared" si="77"/>
        <v>0</v>
      </c>
      <c r="S168">
        <f t="shared" si="78"/>
        <v>0</v>
      </c>
      <c r="T168">
        <f t="shared" si="79"/>
        <v>0</v>
      </c>
      <c r="U168">
        <f t="shared" si="80"/>
        <v>0</v>
      </c>
      <c r="V168">
        <f t="shared" si="81"/>
        <v>2.4e-5</v>
      </c>
      <c r="W168">
        <f t="shared" si="82"/>
        <v>0</v>
      </c>
      <c r="X168">
        <f t="shared" si="83"/>
        <v>0</v>
      </c>
      <c r="Y168">
        <f t="shared" si="84"/>
        <v>0</v>
      </c>
      <c r="Z168">
        <f t="shared" si="85"/>
        <v>1.9e-5</v>
      </c>
      <c r="AA168">
        <f t="shared" si="86"/>
        <v>0</v>
      </c>
      <c r="AB168">
        <f t="shared" si="87"/>
        <v>0</v>
      </c>
      <c r="AC168">
        <f t="shared" si="63"/>
        <v>1.9e-5</v>
      </c>
      <c r="AD168">
        <f>COUNTIF(CostRed_solar!A$2:A$12,P168)</f>
        <v>0</v>
      </c>
      <c r="AE168">
        <v>0</v>
      </c>
    </row>
    <row r="169" spans="1:31">
      <c r="A169" s="1" t="s">
        <v>234</v>
      </c>
      <c r="C169">
        <v>0</v>
      </c>
      <c r="D169">
        <v>0</v>
      </c>
      <c r="E169">
        <v>0.00075</v>
      </c>
      <c r="F169">
        <v>0.000751</v>
      </c>
      <c r="G169">
        <v>0.000751</v>
      </c>
      <c r="H169">
        <v>0.001251</v>
      </c>
      <c r="I169">
        <v>0.001251</v>
      </c>
      <c r="J169">
        <v>0.001251</v>
      </c>
      <c r="K169">
        <v>0.001251</v>
      </c>
      <c r="L169">
        <v>0.002251</v>
      </c>
      <c r="M169">
        <v>0.002251</v>
      </c>
      <c r="N169">
        <v>0.002251</v>
      </c>
      <c r="O169">
        <f>VLOOKUP(A169,[2]Solar!$A$1:$Z$225,25,FALSE)/1000</f>
        <v>0.003014</v>
      </c>
      <c r="P169" s="1" t="s">
        <v>234</v>
      </c>
      <c r="Q169">
        <f t="shared" si="76"/>
        <v>0</v>
      </c>
      <c r="R169">
        <f t="shared" si="77"/>
        <v>0</v>
      </c>
      <c r="S169">
        <f t="shared" si="78"/>
        <v>0.00075</v>
      </c>
      <c r="T169">
        <f t="shared" si="79"/>
        <v>1.00000000000002e-6</v>
      </c>
      <c r="U169">
        <f t="shared" si="80"/>
        <v>0</v>
      </c>
      <c r="V169">
        <f t="shared" si="81"/>
        <v>0.0005</v>
      </c>
      <c r="W169">
        <f t="shared" si="82"/>
        <v>0</v>
      </c>
      <c r="X169">
        <f t="shared" si="83"/>
        <v>0</v>
      </c>
      <c r="Y169">
        <f t="shared" si="84"/>
        <v>0</v>
      </c>
      <c r="Z169">
        <f t="shared" si="85"/>
        <v>0.001</v>
      </c>
      <c r="AA169">
        <f t="shared" si="86"/>
        <v>0</v>
      </c>
      <c r="AB169">
        <f t="shared" si="87"/>
        <v>0</v>
      </c>
      <c r="AC169">
        <f t="shared" si="63"/>
        <v>0.000763</v>
      </c>
      <c r="AD169">
        <f>COUNTIF(CostRed_solar!A$2:A$12,P169)</f>
        <v>0</v>
      </c>
      <c r="AE169">
        <f>IF(VLOOKUP(A169,Categories!C$1:D$196,2,FALSE)="developed",1,0)</f>
        <v>0</v>
      </c>
    </row>
    <row r="170" spans="1:31">
      <c r="A170" s="1" t="s">
        <v>467</v>
      </c>
      <c r="B170">
        <v>2e-5</v>
      </c>
      <c r="C170">
        <v>2e-5</v>
      </c>
      <c r="D170">
        <v>5e-5</v>
      </c>
      <c r="E170">
        <v>6e-5</v>
      </c>
      <c r="F170">
        <v>0.0001</v>
      </c>
      <c r="G170">
        <v>0.00076</v>
      </c>
      <c r="H170">
        <v>0.000835</v>
      </c>
      <c r="I170">
        <v>0.000835</v>
      </c>
      <c r="J170">
        <v>0.003835</v>
      </c>
      <c r="K170">
        <v>0.003835</v>
      </c>
      <c r="L170">
        <v>0.003835</v>
      </c>
      <c r="M170">
        <v>0.003835</v>
      </c>
      <c r="N170">
        <v>0.003835</v>
      </c>
      <c r="O170">
        <f>VLOOKUP(A170,[2]Solar!$A$1:$Z$225,25,FALSE)/1000</f>
        <v>0.004239</v>
      </c>
      <c r="P170" s="1" t="s">
        <v>467</v>
      </c>
      <c r="Q170">
        <f t="shared" si="76"/>
        <v>0</v>
      </c>
      <c r="R170">
        <f t="shared" si="77"/>
        <v>3e-5</v>
      </c>
      <c r="S170">
        <f t="shared" si="78"/>
        <v>1e-5</v>
      </c>
      <c r="T170">
        <f t="shared" si="79"/>
        <v>4e-5</v>
      </c>
      <c r="U170">
        <f t="shared" si="80"/>
        <v>0.00066</v>
      </c>
      <c r="V170">
        <f t="shared" si="81"/>
        <v>7.5e-5</v>
      </c>
      <c r="W170">
        <f t="shared" si="82"/>
        <v>0</v>
      </c>
      <c r="X170">
        <f t="shared" si="83"/>
        <v>0.003</v>
      </c>
      <c r="Y170">
        <f t="shared" si="84"/>
        <v>0</v>
      </c>
      <c r="Z170">
        <f t="shared" si="85"/>
        <v>0</v>
      </c>
      <c r="AA170">
        <f t="shared" si="86"/>
        <v>0</v>
      </c>
      <c r="AB170">
        <f t="shared" si="87"/>
        <v>0</v>
      </c>
      <c r="AC170">
        <f t="shared" si="63"/>
        <v>0.000404</v>
      </c>
      <c r="AD170">
        <f>COUNTIF(CostRed_solar!A$2:A$12,P170)</f>
        <v>0</v>
      </c>
      <c r="AE170">
        <v>0</v>
      </c>
    </row>
    <row r="171" spans="1:31">
      <c r="A171" s="1" t="s">
        <v>468</v>
      </c>
      <c r="E171">
        <v>0.0014</v>
      </c>
      <c r="F171">
        <v>0.0016</v>
      </c>
      <c r="G171">
        <v>0.0026</v>
      </c>
      <c r="H171">
        <v>0.0018</v>
      </c>
      <c r="I171">
        <v>0.0001</v>
      </c>
      <c r="J171">
        <v>0.0001</v>
      </c>
      <c r="K171">
        <v>0.0005</v>
      </c>
      <c r="L171">
        <v>0.001</v>
      </c>
      <c r="M171">
        <v>0.001</v>
      </c>
      <c r="N171">
        <v>0.001</v>
      </c>
      <c r="O171">
        <f>VLOOKUP(A171,[2]Solar!$A$1:$Z$225,25,FALSE)/1000</f>
        <v>0.0021</v>
      </c>
      <c r="P171" s="1" t="s">
        <v>468</v>
      </c>
      <c r="Q171">
        <f t="shared" si="76"/>
        <v>0</v>
      </c>
      <c r="R171">
        <f t="shared" si="77"/>
        <v>0</v>
      </c>
      <c r="S171">
        <f t="shared" si="78"/>
        <v>0.0014</v>
      </c>
      <c r="T171">
        <f t="shared" si="79"/>
        <v>0.0002</v>
      </c>
      <c r="U171">
        <f t="shared" si="80"/>
        <v>0.001</v>
      </c>
      <c r="V171">
        <f t="shared" si="81"/>
        <v>-0.0008</v>
      </c>
      <c r="W171">
        <f t="shared" si="82"/>
        <v>-0.0017</v>
      </c>
      <c r="X171">
        <f t="shared" si="83"/>
        <v>0</v>
      </c>
      <c r="Y171">
        <f t="shared" si="84"/>
        <v>0.0004</v>
      </c>
      <c r="Z171">
        <f t="shared" si="85"/>
        <v>0.0005</v>
      </c>
      <c r="AA171">
        <f t="shared" si="86"/>
        <v>0</v>
      </c>
      <c r="AB171">
        <f t="shared" si="87"/>
        <v>0</v>
      </c>
      <c r="AC171">
        <f t="shared" si="63"/>
        <v>0.0011</v>
      </c>
      <c r="AD171">
        <f>COUNTIF(CostRed_solar!A$2:A$12,P171)</f>
        <v>0</v>
      </c>
      <c r="AE171">
        <v>0</v>
      </c>
    </row>
    <row r="172" spans="1:31">
      <c r="A172" s="1" t="s">
        <v>469</v>
      </c>
      <c r="C172">
        <v>1e-5</v>
      </c>
      <c r="D172">
        <v>5.5e-5</v>
      </c>
      <c r="E172">
        <v>0.000431</v>
      </c>
      <c r="F172">
        <v>0.000431</v>
      </c>
      <c r="G172">
        <v>0.00075</v>
      </c>
      <c r="H172">
        <v>0.0012</v>
      </c>
      <c r="I172">
        <v>0.00127</v>
      </c>
      <c r="J172">
        <v>0.00127</v>
      </c>
      <c r="K172">
        <v>0.00225</v>
      </c>
      <c r="L172">
        <v>0.00309</v>
      </c>
      <c r="M172">
        <v>0.00368</v>
      </c>
      <c r="N172">
        <v>0.00368</v>
      </c>
      <c r="O172">
        <f>VLOOKUP(A172,[2]Solar!$A$1:$Z$225,25,FALSE)/1000</f>
        <v>0.004803</v>
      </c>
      <c r="P172" s="1" t="s">
        <v>469</v>
      </c>
      <c r="Q172">
        <f t="shared" si="76"/>
        <v>1e-5</v>
      </c>
      <c r="R172">
        <f t="shared" si="77"/>
        <v>4.5e-5</v>
      </c>
      <c r="S172">
        <f t="shared" si="78"/>
        <v>0.000376</v>
      </c>
      <c r="T172">
        <f t="shared" si="79"/>
        <v>0</v>
      </c>
      <c r="U172">
        <f t="shared" si="80"/>
        <v>0.000319</v>
      </c>
      <c r="V172">
        <f t="shared" si="81"/>
        <v>0.00045</v>
      </c>
      <c r="W172">
        <f t="shared" si="82"/>
        <v>7.00000000000002e-5</v>
      </c>
      <c r="X172">
        <f t="shared" si="83"/>
        <v>0</v>
      </c>
      <c r="Y172">
        <f t="shared" si="84"/>
        <v>0.00098</v>
      </c>
      <c r="Z172">
        <f t="shared" si="85"/>
        <v>0.00084</v>
      </c>
      <c r="AA172">
        <f t="shared" si="86"/>
        <v>0.00059</v>
      </c>
      <c r="AB172">
        <f t="shared" si="87"/>
        <v>0</v>
      </c>
      <c r="AC172">
        <f t="shared" si="63"/>
        <v>0.001123</v>
      </c>
      <c r="AD172">
        <f>COUNTIF(CostRed_solar!A$2:A$12,P172)</f>
        <v>0</v>
      </c>
      <c r="AE172">
        <v>0</v>
      </c>
    </row>
    <row r="173" spans="1:31">
      <c r="A173" s="1" t="s">
        <v>427</v>
      </c>
      <c r="B173">
        <v>1.4e-5</v>
      </c>
      <c r="C173">
        <v>1.4e-5</v>
      </c>
      <c r="D173">
        <v>1.4e-5</v>
      </c>
      <c r="E173">
        <v>0.000164</v>
      </c>
      <c r="F173">
        <v>0.003094</v>
      </c>
      <c r="G173">
        <v>0.004784</v>
      </c>
      <c r="H173">
        <v>0.007234001</v>
      </c>
      <c r="I173">
        <v>0.013549</v>
      </c>
      <c r="J173">
        <v>0.013549</v>
      </c>
      <c r="K173">
        <v>0.013707001</v>
      </c>
      <c r="L173">
        <v>0.013772001</v>
      </c>
      <c r="M173">
        <v>0.013772001</v>
      </c>
      <c r="N173">
        <v>0.013772001</v>
      </c>
      <c r="O173">
        <f>VLOOKUP(A173,[2]Solar!$A$1:$Z$225,25,FALSE)/1000</f>
        <v>0.015734</v>
      </c>
      <c r="P173" s="1" t="s">
        <v>427</v>
      </c>
      <c r="Q173">
        <f t="shared" si="76"/>
        <v>0</v>
      </c>
      <c r="R173">
        <f t="shared" si="77"/>
        <v>0</v>
      </c>
      <c r="S173">
        <f t="shared" si="78"/>
        <v>0.00015</v>
      </c>
      <c r="T173">
        <f t="shared" si="79"/>
        <v>0.00293</v>
      </c>
      <c r="U173">
        <f t="shared" si="80"/>
        <v>0.00169</v>
      </c>
      <c r="V173">
        <f t="shared" si="81"/>
        <v>0.002450001</v>
      </c>
      <c r="W173">
        <f t="shared" si="82"/>
        <v>0.006314999</v>
      </c>
      <c r="X173">
        <f t="shared" si="83"/>
        <v>0</v>
      </c>
      <c r="Y173">
        <f t="shared" si="84"/>
        <v>0.000158001</v>
      </c>
      <c r="Z173">
        <f t="shared" si="85"/>
        <v>6.50000000000008e-5</v>
      </c>
      <c r="AA173">
        <f t="shared" si="86"/>
        <v>0</v>
      </c>
      <c r="AB173">
        <f t="shared" si="87"/>
        <v>0</v>
      </c>
      <c r="AC173">
        <f t="shared" si="63"/>
        <v>0.001961999</v>
      </c>
      <c r="AD173">
        <f>COUNTIF(CostRed_solar!A$2:A$12,P173)</f>
        <v>0</v>
      </c>
      <c r="AE173">
        <f>IF(VLOOKUP(A173,Categories!C$1:D$196,2,FALSE)="developed",1,0)</f>
        <v>0</v>
      </c>
    </row>
    <row r="174" spans="1:31">
      <c r="A174" s="1" t="s">
        <v>370</v>
      </c>
      <c r="E174">
        <v>6.3e-5</v>
      </c>
      <c r="F174">
        <v>9.8e-5</v>
      </c>
      <c r="G174">
        <v>0.000119</v>
      </c>
      <c r="H174">
        <v>0.000157</v>
      </c>
      <c r="I174">
        <v>0.000316</v>
      </c>
      <c r="J174">
        <v>0.000334</v>
      </c>
      <c r="K174">
        <v>0.000334</v>
      </c>
      <c r="L174">
        <v>0.000334</v>
      </c>
      <c r="M174">
        <v>0.000334</v>
      </c>
      <c r="N174">
        <v>0.000334</v>
      </c>
      <c r="O174">
        <f>VLOOKUP(A174,[2]Solar!$A$1:$Z$225,25,FALSE)/1000</f>
        <v>0.000553</v>
      </c>
      <c r="P174" s="1" t="s">
        <v>370</v>
      </c>
      <c r="Q174">
        <f t="shared" si="76"/>
        <v>0</v>
      </c>
      <c r="R174">
        <f t="shared" si="77"/>
        <v>0</v>
      </c>
      <c r="S174">
        <f t="shared" si="78"/>
        <v>6.3e-5</v>
      </c>
      <c r="T174">
        <f t="shared" si="79"/>
        <v>3.5e-5</v>
      </c>
      <c r="U174">
        <f t="shared" si="80"/>
        <v>2.1e-5</v>
      </c>
      <c r="V174">
        <f t="shared" si="81"/>
        <v>3.8e-5</v>
      </c>
      <c r="W174">
        <f t="shared" si="82"/>
        <v>0.000159</v>
      </c>
      <c r="X174">
        <f t="shared" si="83"/>
        <v>1.8e-5</v>
      </c>
      <c r="Y174">
        <f t="shared" si="84"/>
        <v>0</v>
      </c>
      <c r="Z174">
        <f t="shared" si="85"/>
        <v>0</v>
      </c>
      <c r="AA174">
        <f t="shared" si="86"/>
        <v>0</v>
      </c>
      <c r="AB174">
        <f t="shared" si="87"/>
        <v>0</v>
      </c>
      <c r="AC174">
        <f t="shared" si="63"/>
        <v>0.000219</v>
      </c>
      <c r="AD174">
        <f>COUNTIF(CostRed_solar!A$2:A$12,P174)</f>
        <v>0</v>
      </c>
      <c r="AE174">
        <f>IF(VLOOKUP(A174,Categories!C$1:D$196,2,FALSE)="developed",1,0)</f>
        <v>0</v>
      </c>
    </row>
    <row r="175" spans="1:31">
      <c r="A175" s="1" t="s">
        <v>348</v>
      </c>
      <c r="B175">
        <v>0.00235</v>
      </c>
      <c r="C175">
        <v>0.00285</v>
      </c>
      <c r="D175">
        <v>0.013550001</v>
      </c>
      <c r="E175">
        <v>0.022450002</v>
      </c>
      <c r="F175">
        <v>0.024264</v>
      </c>
      <c r="G175">
        <v>0.024264</v>
      </c>
      <c r="H175">
        <v>0.024264</v>
      </c>
      <c r="I175">
        <v>0.034388002</v>
      </c>
      <c r="J175">
        <v>0.084388</v>
      </c>
      <c r="K175">
        <v>0.10938801</v>
      </c>
      <c r="L175">
        <v>0.10938801</v>
      </c>
      <c r="M175">
        <v>0.439388</v>
      </c>
      <c r="N175">
        <v>0.43988803</v>
      </c>
      <c r="O175">
        <f>VLOOKUP(A175,[2]Solar!$A$1:$Z$225,25,FALSE)/1000</f>
        <v>2.535374</v>
      </c>
      <c r="P175" s="1" t="s">
        <v>348</v>
      </c>
      <c r="Q175">
        <f t="shared" si="76"/>
        <v>0.0005</v>
      </c>
      <c r="R175">
        <f t="shared" si="77"/>
        <v>0.010700001</v>
      </c>
      <c r="S175">
        <f t="shared" si="78"/>
        <v>0.008900001</v>
      </c>
      <c r="T175">
        <f t="shared" si="79"/>
        <v>0.001813998</v>
      </c>
      <c r="U175">
        <f t="shared" si="80"/>
        <v>0</v>
      </c>
      <c r="V175">
        <f t="shared" si="81"/>
        <v>0</v>
      </c>
      <c r="W175">
        <f t="shared" si="82"/>
        <v>0.010124002</v>
      </c>
      <c r="X175">
        <f t="shared" si="83"/>
        <v>0.049999998</v>
      </c>
      <c r="Y175">
        <f t="shared" si="84"/>
        <v>0.02500001</v>
      </c>
      <c r="Z175">
        <f t="shared" si="85"/>
        <v>0</v>
      </c>
      <c r="AA175">
        <f t="shared" si="86"/>
        <v>0.32999999</v>
      </c>
      <c r="AB175">
        <f t="shared" si="87"/>
        <v>0.000500029999999985</v>
      </c>
      <c r="AC175">
        <f t="shared" si="63"/>
        <v>2.09548597</v>
      </c>
      <c r="AD175">
        <f>COUNTIF(CostRed_solar!A$2:A$12,P175)</f>
        <v>0</v>
      </c>
      <c r="AE175">
        <f>IF(VLOOKUP(A175,Categories!C$1:D$196,2,FALSE)="developed",1,0)</f>
        <v>0</v>
      </c>
    </row>
    <row r="176" spans="1:31">
      <c r="A176" s="1" t="s">
        <v>352</v>
      </c>
      <c r="B176">
        <v>0.00329</v>
      </c>
      <c r="C176">
        <v>0.00479</v>
      </c>
      <c r="D176">
        <v>0.0059</v>
      </c>
      <c r="E176">
        <v>0.007</v>
      </c>
      <c r="F176">
        <v>0.009000001</v>
      </c>
      <c r="G176">
        <v>0.009000001</v>
      </c>
      <c r="H176">
        <v>0.038000003</v>
      </c>
      <c r="I176">
        <v>0.109000005</v>
      </c>
      <c r="J176">
        <v>0.15</v>
      </c>
      <c r="K176">
        <v>0.17300001</v>
      </c>
      <c r="L176">
        <v>0.17300001</v>
      </c>
      <c r="M176">
        <v>0.23950002</v>
      </c>
      <c r="N176">
        <v>0.26250002</v>
      </c>
      <c r="O176">
        <f>VLOOKUP(A176,[2]Solar!$A$1:$Z$225,25,FALSE)/1000</f>
        <v>0.231112</v>
      </c>
      <c r="P176" s="1" t="s">
        <v>352</v>
      </c>
      <c r="Q176">
        <f t="shared" si="76"/>
        <v>0.0015</v>
      </c>
      <c r="R176">
        <f t="shared" si="77"/>
        <v>0.00111</v>
      </c>
      <c r="S176">
        <f t="shared" si="78"/>
        <v>0.0011</v>
      </c>
      <c r="T176">
        <f t="shared" si="79"/>
        <v>0.002000001</v>
      </c>
      <c r="U176">
        <f t="shared" si="80"/>
        <v>0</v>
      </c>
      <c r="V176">
        <f t="shared" si="81"/>
        <v>0.029000002</v>
      </c>
      <c r="W176">
        <f t="shared" si="82"/>
        <v>0.071000002</v>
      </c>
      <c r="X176">
        <f t="shared" si="83"/>
        <v>0.040999995</v>
      </c>
      <c r="Y176">
        <f t="shared" si="84"/>
        <v>0.02300001</v>
      </c>
      <c r="Z176">
        <f t="shared" si="85"/>
        <v>0</v>
      </c>
      <c r="AA176">
        <f t="shared" si="86"/>
        <v>0.06650001</v>
      </c>
      <c r="AB176">
        <f t="shared" si="87"/>
        <v>0.023</v>
      </c>
      <c r="AC176">
        <f t="shared" si="63"/>
        <v>0</v>
      </c>
      <c r="AD176">
        <f>COUNTIF(CostRed_solar!A$2:A$12,P176)</f>
        <v>0</v>
      </c>
      <c r="AE176">
        <f>IF(VLOOKUP(A176,Categories!C$1:D$196,2,FALSE)="developed",1,0)</f>
        <v>0</v>
      </c>
    </row>
    <row r="177" spans="1:31">
      <c r="A177" s="1" t="s">
        <v>366</v>
      </c>
      <c r="B177">
        <v>0.003304</v>
      </c>
      <c r="C177">
        <v>0.003668</v>
      </c>
      <c r="D177">
        <v>0.007068</v>
      </c>
      <c r="E177">
        <v>0.009722001</v>
      </c>
      <c r="F177">
        <v>0.013428001</v>
      </c>
      <c r="G177">
        <v>0.015832001</v>
      </c>
      <c r="H177">
        <v>0.017241</v>
      </c>
      <c r="I177">
        <v>0.018388001</v>
      </c>
      <c r="J177">
        <v>0.020766001</v>
      </c>
      <c r="K177">
        <v>0.023448002</v>
      </c>
      <c r="L177">
        <v>0.030508</v>
      </c>
      <c r="M177">
        <v>0.051838003</v>
      </c>
      <c r="N177">
        <v>0.13699801</v>
      </c>
      <c r="O177">
        <f>VLOOKUP(A177,[2]Solar!$A$1:$Z$225,25,FALSE)/1000</f>
        <v>0.197066</v>
      </c>
      <c r="P177" s="1" t="s">
        <v>366</v>
      </c>
      <c r="Q177">
        <f t="shared" si="76"/>
        <v>0.000364</v>
      </c>
      <c r="R177">
        <f t="shared" si="77"/>
        <v>0.0034</v>
      </c>
      <c r="S177">
        <f t="shared" si="78"/>
        <v>0.002654001</v>
      </c>
      <c r="T177">
        <f t="shared" si="79"/>
        <v>0.003706</v>
      </c>
      <c r="U177">
        <f t="shared" si="80"/>
        <v>0.002404</v>
      </c>
      <c r="V177">
        <f t="shared" si="81"/>
        <v>0.001408999</v>
      </c>
      <c r="W177">
        <f t="shared" si="82"/>
        <v>0.001147001</v>
      </c>
      <c r="X177">
        <f t="shared" si="83"/>
        <v>0.002378</v>
      </c>
      <c r="Y177">
        <f t="shared" si="84"/>
        <v>0.002682001</v>
      </c>
      <c r="Z177">
        <f t="shared" si="85"/>
        <v>0.007059998</v>
      </c>
      <c r="AA177">
        <f t="shared" si="86"/>
        <v>0.021330003</v>
      </c>
      <c r="AB177">
        <f t="shared" si="87"/>
        <v>0.085160007</v>
      </c>
      <c r="AC177">
        <f t="shared" si="63"/>
        <v>0.06006799</v>
      </c>
      <c r="AD177">
        <f>COUNTIF(CostRed_solar!A$2:A$12,P177)</f>
        <v>0</v>
      </c>
      <c r="AE177">
        <f>IF(VLOOKUP(A177,Categories!C$1:D$196,2,FALSE)="developed",1,0)</f>
        <v>1</v>
      </c>
    </row>
    <row r="178" spans="1:31">
      <c r="A178" s="1" t="s">
        <v>382</v>
      </c>
      <c r="E178">
        <v>0.000278</v>
      </c>
      <c r="F178">
        <v>0.000959</v>
      </c>
      <c r="G178">
        <v>0.001414</v>
      </c>
      <c r="H178">
        <v>0.001946</v>
      </c>
      <c r="I178">
        <v>0.002644</v>
      </c>
      <c r="J178">
        <v>0.004116</v>
      </c>
      <c r="K178">
        <v>0.005442</v>
      </c>
      <c r="L178">
        <v>0.006902</v>
      </c>
      <c r="M178">
        <v>0.013398</v>
      </c>
      <c r="N178">
        <v>0.018398002</v>
      </c>
      <c r="O178">
        <f>VLOOKUP(A178,[2]Solar!$A$1:$Z$225,25,FALSE)/1000</f>
        <v>0.017745</v>
      </c>
      <c r="P178" s="1" t="s">
        <v>382</v>
      </c>
      <c r="Q178">
        <f t="shared" si="76"/>
        <v>0</v>
      </c>
      <c r="R178">
        <f t="shared" si="77"/>
        <v>0</v>
      </c>
      <c r="S178">
        <f t="shared" si="78"/>
        <v>0.000278</v>
      </c>
      <c r="T178">
        <f t="shared" si="79"/>
        <v>0.000681</v>
      </c>
      <c r="U178">
        <f t="shared" si="80"/>
        <v>0.000455</v>
      </c>
      <c r="V178">
        <f t="shared" si="81"/>
        <v>0.000532</v>
      </c>
      <c r="W178">
        <f t="shared" si="82"/>
        <v>0.000698</v>
      </c>
      <c r="X178">
        <f t="shared" si="83"/>
        <v>0.001472</v>
      </c>
      <c r="Y178">
        <f t="shared" si="84"/>
        <v>0.001326</v>
      </c>
      <c r="Z178">
        <f t="shared" si="85"/>
        <v>0.00146</v>
      </c>
      <c r="AA178">
        <f t="shared" si="86"/>
        <v>0.006496</v>
      </c>
      <c r="AB178">
        <f t="shared" si="87"/>
        <v>0.005000002</v>
      </c>
      <c r="AC178">
        <f t="shared" si="63"/>
        <v>0</v>
      </c>
      <c r="AD178">
        <f>COUNTIF(CostRed_solar!A$2:A$12,P178)</f>
        <v>0</v>
      </c>
      <c r="AE178">
        <f>IF(VLOOKUP(A178,Categories!C$1:D$196,2,FALSE)="developed",1,0)</f>
        <v>0</v>
      </c>
    </row>
    <row r="179" spans="1:31">
      <c r="A179" s="1" t="s">
        <v>358</v>
      </c>
      <c r="B179">
        <v>9.4e-5</v>
      </c>
      <c r="C179">
        <v>0.000161</v>
      </c>
      <c r="D179">
        <v>0.000237</v>
      </c>
      <c r="E179">
        <v>0.000384</v>
      </c>
      <c r="F179">
        <v>0.000395</v>
      </c>
      <c r="G179">
        <v>0.00042</v>
      </c>
      <c r="H179">
        <v>0.000484</v>
      </c>
      <c r="I179">
        <v>0.00383</v>
      </c>
      <c r="J179">
        <v>0.004362</v>
      </c>
      <c r="K179">
        <v>0.004372</v>
      </c>
      <c r="L179">
        <v>0.004372</v>
      </c>
      <c r="M179">
        <v>0.004412001</v>
      </c>
      <c r="N179">
        <v>0.009412</v>
      </c>
      <c r="O179">
        <f>VLOOKUP(A179,[2]Solar!$A$1:$Z$225,25,FALSE)/1000</f>
        <v>0.020421</v>
      </c>
      <c r="P179" s="1" t="s">
        <v>358</v>
      </c>
      <c r="Q179">
        <f t="shared" si="76"/>
        <v>6.7e-5</v>
      </c>
      <c r="R179">
        <f t="shared" si="77"/>
        <v>7.6e-5</v>
      </c>
      <c r="S179">
        <f t="shared" si="78"/>
        <v>0.000147</v>
      </c>
      <c r="T179">
        <f t="shared" si="79"/>
        <v>1.1e-5</v>
      </c>
      <c r="U179">
        <f t="shared" si="80"/>
        <v>2.5e-5</v>
      </c>
      <c r="V179">
        <f t="shared" si="81"/>
        <v>6.4e-5</v>
      </c>
      <c r="W179">
        <f t="shared" si="82"/>
        <v>0.003346</v>
      </c>
      <c r="X179">
        <f t="shared" si="83"/>
        <v>0.000532</v>
      </c>
      <c r="Y179">
        <f t="shared" si="84"/>
        <v>9.99999999999959e-6</v>
      </c>
      <c r="Z179">
        <f t="shared" si="85"/>
        <v>0</v>
      </c>
      <c r="AA179">
        <f t="shared" si="86"/>
        <v>4.00009999999996e-5</v>
      </c>
      <c r="AB179">
        <f t="shared" si="87"/>
        <v>0.004999999</v>
      </c>
      <c r="AC179">
        <f t="shared" si="63"/>
        <v>0.011009</v>
      </c>
      <c r="AD179">
        <f>COUNTIF(CostRed_solar!A$2:A$12,P179)</f>
        <v>0</v>
      </c>
      <c r="AE179">
        <f>IF(VLOOKUP(A179,Categories!C$1:D$196,2,FALSE)="developed",1,0)</f>
        <v>0</v>
      </c>
    </row>
    <row r="180" spans="1:31">
      <c r="A180" s="1" t="s">
        <v>354</v>
      </c>
      <c r="B180">
        <v>0.003</v>
      </c>
      <c r="C180">
        <v>0.0046</v>
      </c>
      <c r="D180">
        <v>0.007800001</v>
      </c>
      <c r="E180">
        <v>0.0118</v>
      </c>
      <c r="F180">
        <v>0.0253</v>
      </c>
      <c r="G180">
        <v>0.045700002</v>
      </c>
      <c r="H180">
        <v>0.0966</v>
      </c>
      <c r="I180">
        <v>0.115600005</v>
      </c>
      <c r="J180">
        <v>0.1609</v>
      </c>
      <c r="K180">
        <v>0.27210003</v>
      </c>
      <c r="L180">
        <v>0.3325</v>
      </c>
      <c r="M180">
        <v>0.48700002</v>
      </c>
      <c r="N180">
        <v>0.5716</v>
      </c>
      <c r="O180">
        <f>VLOOKUP(A180,[2]Solar!$A$1:$Z$225,25,FALSE)/1000</f>
        <v>0.9186</v>
      </c>
      <c r="P180" s="1" t="s">
        <v>354</v>
      </c>
      <c r="Q180">
        <f t="shared" si="76"/>
        <v>0.0016</v>
      </c>
      <c r="R180">
        <f t="shared" si="77"/>
        <v>0.003200001</v>
      </c>
      <c r="S180">
        <f t="shared" si="78"/>
        <v>0.003999999</v>
      </c>
      <c r="T180">
        <f t="shared" si="79"/>
        <v>0.0135</v>
      </c>
      <c r="U180">
        <f t="shared" si="80"/>
        <v>0.020400002</v>
      </c>
      <c r="V180">
        <f t="shared" si="81"/>
        <v>0.050899998</v>
      </c>
      <c r="W180">
        <f t="shared" si="82"/>
        <v>0.019000005</v>
      </c>
      <c r="X180">
        <f t="shared" si="83"/>
        <v>0.045299995</v>
      </c>
      <c r="Y180">
        <f t="shared" si="84"/>
        <v>0.11120003</v>
      </c>
      <c r="Z180">
        <f t="shared" si="85"/>
        <v>0.06039997</v>
      </c>
      <c r="AA180">
        <f t="shared" si="86"/>
        <v>0.15450002</v>
      </c>
      <c r="AB180">
        <f t="shared" si="87"/>
        <v>0.08459998</v>
      </c>
      <c r="AC180">
        <f t="shared" si="63"/>
        <v>0.347</v>
      </c>
      <c r="AD180">
        <f>COUNTIF(CostRed_solar!A$2:A$12,P180)</f>
        <v>0</v>
      </c>
      <c r="AE180">
        <f>IF(VLOOKUP(A180,Categories!C$1:D$196,2,FALSE)="developed",1,0)</f>
        <v>0</v>
      </c>
    </row>
    <row r="181" spans="1:31">
      <c r="A181" s="1" t="s">
        <v>374</v>
      </c>
      <c r="B181">
        <v>0.019000001</v>
      </c>
      <c r="C181">
        <v>0.49600002</v>
      </c>
      <c r="D181">
        <v>0.513</v>
      </c>
      <c r="E181">
        <v>0.53300005</v>
      </c>
      <c r="F181">
        <v>0.53300005</v>
      </c>
      <c r="G181">
        <v>0.53300005</v>
      </c>
      <c r="H181">
        <v>0.53300005</v>
      </c>
      <c r="I181">
        <v>0.528</v>
      </c>
      <c r="J181">
        <v>0.47200003</v>
      </c>
      <c r="K181">
        <v>0.59000003</v>
      </c>
      <c r="L181">
        <v>0.535</v>
      </c>
      <c r="M181">
        <v>0.537</v>
      </c>
      <c r="N181">
        <v>0.537</v>
      </c>
      <c r="O181">
        <f>VLOOKUP(A181,[2]Solar!$A$1:$Z$225,25,FALSE)/1000</f>
        <v>0.593</v>
      </c>
      <c r="P181" s="1" t="s">
        <v>374</v>
      </c>
      <c r="Q181">
        <f t="shared" si="76"/>
        <v>0.477000019</v>
      </c>
      <c r="R181">
        <f t="shared" si="77"/>
        <v>0.01699998</v>
      </c>
      <c r="S181">
        <f t="shared" si="78"/>
        <v>0.0200000499999999</v>
      </c>
      <c r="T181">
        <f t="shared" si="79"/>
        <v>0</v>
      </c>
      <c r="U181">
        <f t="shared" si="80"/>
        <v>0</v>
      </c>
      <c r="V181">
        <f t="shared" si="81"/>
        <v>0</v>
      </c>
      <c r="W181">
        <f t="shared" si="82"/>
        <v>-0.00500004999999992</v>
      </c>
      <c r="X181">
        <f t="shared" si="83"/>
        <v>-0.05599997</v>
      </c>
      <c r="Y181">
        <f t="shared" si="84"/>
        <v>0.118</v>
      </c>
      <c r="Z181">
        <f t="shared" si="85"/>
        <v>-0.05500003</v>
      </c>
      <c r="AA181">
        <f t="shared" si="86"/>
        <v>0.002</v>
      </c>
      <c r="AB181">
        <f t="shared" si="87"/>
        <v>0</v>
      </c>
      <c r="AC181">
        <f t="shared" si="63"/>
        <v>0.0559999999999999</v>
      </c>
      <c r="AD181">
        <f>COUNTIF(CostRed_solar!A$2:A$12,P181)</f>
        <v>0</v>
      </c>
      <c r="AE181">
        <f>IF(VLOOKUP(A181,Categories!C$1:D$196,2,FALSE)="developed",1,0)</f>
        <v>1</v>
      </c>
    </row>
    <row r="182" spans="1:31">
      <c r="A182" s="1" t="s">
        <v>376</v>
      </c>
      <c r="B182">
        <v>0.012</v>
      </c>
      <c r="C182">
        <v>0.057000004</v>
      </c>
      <c r="D182">
        <v>0.142</v>
      </c>
      <c r="E182">
        <v>0.187</v>
      </c>
      <c r="F182">
        <v>0.223</v>
      </c>
      <c r="G182">
        <v>0.238</v>
      </c>
      <c r="H182">
        <v>0.23300001</v>
      </c>
      <c r="I182">
        <v>0.24680002</v>
      </c>
      <c r="J182">
        <v>0.24680002</v>
      </c>
      <c r="K182">
        <v>0.27787703</v>
      </c>
      <c r="L182">
        <v>0.36978</v>
      </c>
      <c r="M182">
        <v>0.46116403</v>
      </c>
      <c r="N182">
        <v>0.63216406</v>
      </c>
      <c r="O182">
        <f>VLOOKUP(A182,[2]Solar!$A$1:$Z$225,25,FALSE)/1000</f>
        <v>1.0312</v>
      </c>
      <c r="P182" s="1" t="s">
        <v>376</v>
      </c>
      <c r="Q182">
        <f t="shared" si="76"/>
        <v>0.045000004</v>
      </c>
      <c r="R182">
        <f t="shared" si="77"/>
        <v>0.084999996</v>
      </c>
      <c r="S182">
        <f t="shared" si="78"/>
        <v>0.045</v>
      </c>
      <c r="T182">
        <f t="shared" si="79"/>
        <v>0.036</v>
      </c>
      <c r="U182">
        <f t="shared" si="80"/>
        <v>0.015</v>
      </c>
      <c r="V182">
        <f t="shared" si="81"/>
        <v>-0.00499998999999998</v>
      </c>
      <c r="W182">
        <f t="shared" si="82"/>
        <v>0.01380001</v>
      </c>
      <c r="X182">
        <f t="shared" si="83"/>
        <v>0</v>
      </c>
      <c r="Y182">
        <f t="shared" si="84"/>
        <v>0.03107701</v>
      </c>
      <c r="Z182">
        <f t="shared" si="85"/>
        <v>0.09190297</v>
      </c>
      <c r="AA182">
        <f t="shared" si="86"/>
        <v>0.09138403</v>
      </c>
      <c r="AB182">
        <f t="shared" si="87"/>
        <v>0.17100003</v>
      </c>
      <c r="AC182">
        <f t="shared" si="63"/>
        <v>0.39903594</v>
      </c>
      <c r="AD182">
        <f>COUNTIF(CostRed_solar!A$2:A$12,P182)</f>
        <v>0</v>
      </c>
      <c r="AE182">
        <f>IF(VLOOKUP(A182,Categories!C$1:D$196,2,FALSE)="developed",1,0)</f>
        <v>1</v>
      </c>
    </row>
    <row r="183" spans="1:31">
      <c r="A183" s="1" t="s">
        <v>356</v>
      </c>
      <c r="B183">
        <v>3e-6</v>
      </c>
      <c r="C183">
        <v>0.000803</v>
      </c>
      <c r="D183">
        <v>0.0008</v>
      </c>
      <c r="E183">
        <v>0.0008</v>
      </c>
      <c r="F183">
        <v>0.001126</v>
      </c>
      <c r="G183">
        <v>0.001126</v>
      </c>
      <c r="H183">
        <v>0.002157</v>
      </c>
      <c r="I183">
        <v>0.002532</v>
      </c>
      <c r="J183">
        <v>0.002532</v>
      </c>
      <c r="K183">
        <v>0.002419</v>
      </c>
      <c r="L183">
        <v>0.002419</v>
      </c>
      <c r="M183">
        <v>0.002419</v>
      </c>
      <c r="N183">
        <v>0.004129001</v>
      </c>
      <c r="O183">
        <f>VLOOKUP(A183,[2]Solar!$A$1:$Z$225,25,FALSE)/1000</f>
        <v>0.006189</v>
      </c>
      <c r="P183" s="1" t="s">
        <v>356</v>
      </c>
      <c r="Q183">
        <f t="shared" si="76"/>
        <v>0.0008</v>
      </c>
      <c r="R183">
        <f t="shared" si="77"/>
        <v>-2.99999999999996e-6</v>
      </c>
      <c r="S183">
        <f t="shared" si="78"/>
        <v>0</v>
      </c>
      <c r="T183">
        <f t="shared" si="79"/>
        <v>0.000326</v>
      </c>
      <c r="U183">
        <f t="shared" si="80"/>
        <v>0</v>
      </c>
      <c r="V183">
        <f t="shared" si="81"/>
        <v>0.001031</v>
      </c>
      <c r="W183">
        <f t="shared" si="82"/>
        <v>0.000375</v>
      </c>
      <c r="X183">
        <f t="shared" si="83"/>
        <v>0</v>
      </c>
      <c r="Y183">
        <f t="shared" si="84"/>
        <v>-0.000113</v>
      </c>
      <c r="Z183">
        <f t="shared" si="85"/>
        <v>0</v>
      </c>
      <c r="AA183">
        <f t="shared" si="86"/>
        <v>0</v>
      </c>
      <c r="AB183">
        <f t="shared" si="87"/>
        <v>0.001710001</v>
      </c>
      <c r="AC183">
        <f t="shared" si="63"/>
        <v>0.002059999</v>
      </c>
      <c r="AD183">
        <f>COUNTIF(CostRed_solar!A$2:A$12,P183)</f>
        <v>0</v>
      </c>
      <c r="AE183">
        <f>IF(VLOOKUP(A183,Categories!C$1:D$196,2,FALSE)="developed",1,0)</f>
        <v>0</v>
      </c>
    </row>
    <row r="184" spans="1:31">
      <c r="A184" s="1" t="s">
        <v>364</v>
      </c>
      <c r="F184">
        <v>0.0001</v>
      </c>
      <c r="G184">
        <v>0.00017</v>
      </c>
      <c r="H184">
        <v>0.00467</v>
      </c>
      <c r="I184">
        <v>0.006894</v>
      </c>
      <c r="J184">
        <v>0.007068</v>
      </c>
      <c r="K184">
        <v>0.007068</v>
      </c>
      <c r="L184">
        <v>0.015538001</v>
      </c>
      <c r="M184">
        <v>0.023538</v>
      </c>
      <c r="N184">
        <v>0.047038</v>
      </c>
      <c r="O184">
        <f>VLOOKUP(A184,[2]Solar!$A$1:$Z$225,25,FALSE)/1000</f>
        <v>0.045909</v>
      </c>
      <c r="P184" s="1" t="s">
        <v>364</v>
      </c>
      <c r="Q184">
        <f t="shared" si="76"/>
        <v>0</v>
      </c>
      <c r="R184">
        <f t="shared" si="77"/>
        <v>0</v>
      </c>
      <c r="S184">
        <f t="shared" si="78"/>
        <v>0</v>
      </c>
      <c r="T184">
        <f t="shared" si="79"/>
        <v>0.0001</v>
      </c>
      <c r="U184">
        <f t="shared" si="80"/>
        <v>7e-5</v>
      </c>
      <c r="V184">
        <f t="shared" si="81"/>
        <v>0.0045</v>
      </c>
      <c r="W184">
        <f t="shared" si="82"/>
        <v>0.002224</v>
      </c>
      <c r="X184">
        <f t="shared" si="83"/>
        <v>0.000174</v>
      </c>
      <c r="Y184">
        <f t="shared" si="84"/>
        <v>0</v>
      </c>
      <c r="Z184">
        <f t="shared" si="85"/>
        <v>0.008470001</v>
      </c>
      <c r="AA184">
        <f t="shared" si="86"/>
        <v>0.007999999</v>
      </c>
      <c r="AB184">
        <f t="shared" si="87"/>
        <v>0.0235</v>
      </c>
      <c r="AC184">
        <f t="shared" si="63"/>
        <v>0</v>
      </c>
      <c r="AD184">
        <f>COUNTIF(CostRed_solar!A$2:A$12,P184)</f>
        <v>0</v>
      </c>
      <c r="AE184">
        <f>IF(VLOOKUP(A184,Categories!C$1:D$196,2,FALSE)="developed",1,0)</f>
        <v>0</v>
      </c>
    </row>
    <row r="185" spans="1:31">
      <c r="A185" s="1" t="s">
        <v>431</v>
      </c>
      <c r="B185">
        <v>0.001977</v>
      </c>
      <c r="C185">
        <v>0.005921</v>
      </c>
      <c r="D185">
        <v>0.011715001</v>
      </c>
      <c r="E185">
        <v>0.262369</v>
      </c>
      <c r="F185">
        <v>1.163792</v>
      </c>
      <c r="G185">
        <v>1.352872</v>
      </c>
      <c r="H185">
        <v>2.1755183</v>
      </c>
      <c r="I185">
        <v>3.451004</v>
      </c>
      <c r="J185">
        <v>4.805064</v>
      </c>
      <c r="K185">
        <v>4.9081435</v>
      </c>
      <c r="L185">
        <v>5.9944954</v>
      </c>
      <c r="M185">
        <v>6.3159094</v>
      </c>
      <c r="N185">
        <v>6.3259096</v>
      </c>
      <c r="O185">
        <f>VLOOKUP(A185,[2]Solar!$A$1:$Z$225,25,FALSE)/1000</f>
        <v>5.664813</v>
      </c>
      <c r="P185" s="1" t="s">
        <v>431</v>
      </c>
      <c r="Q185">
        <f t="shared" si="76"/>
        <v>0.003944</v>
      </c>
      <c r="R185">
        <f t="shared" si="77"/>
        <v>0.005794001</v>
      </c>
      <c r="S185">
        <f t="shared" si="78"/>
        <v>0.250653999</v>
      </c>
      <c r="T185">
        <f t="shared" si="79"/>
        <v>0.901423</v>
      </c>
      <c r="U185">
        <f t="shared" si="80"/>
        <v>0.18908</v>
      </c>
      <c r="V185">
        <f t="shared" si="81"/>
        <v>0.8226463</v>
      </c>
      <c r="W185">
        <f t="shared" si="82"/>
        <v>1.2754857</v>
      </c>
      <c r="X185">
        <f t="shared" si="83"/>
        <v>1.35406</v>
      </c>
      <c r="Y185">
        <f t="shared" si="84"/>
        <v>0.103079500000001</v>
      </c>
      <c r="Z185">
        <f t="shared" si="85"/>
        <v>1.0863519</v>
      </c>
      <c r="AA185">
        <f t="shared" si="86"/>
        <v>0.321414</v>
      </c>
      <c r="AB185">
        <f t="shared" si="87"/>
        <v>0.0100002000000003</v>
      </c>
      <c r="AC185">
        <f t="shared" si="63"/>
        <v>0</v>
      </c>
      <c r="AD185">
        <f>COUNTIF(CostRed_solar!A$2:A$12,P185)</f>
        <v>0</v>
      </c>
      <c r="AE185">
        <f>IF(VLOOKUP(A185,Categories!C$1:D$196,2,FALSE)="developed",1,0)</f>
        <v>0</v>
      </c>
    </row>
    <row r="186" spans="1:31">
      <c r="A186" s="1" t="s">
        <v>236</v>
      </c>
      <c r="B186">
        <v>0.65000004</v>
      </c>
      <c r="C186">
        <v>0.73020005</v>
      </c>
      <c r="D186">
        <v>1.0242</v>
      </c>
      <c r="E186">
        <v>1.5552</v>
      </c>
      <c r="F186">
        <v>2.4812</v>
      </c>
      <c r="G186">
        <v>3.6152</v>
      </c>
      <c r="H186">
        <v>4.5022006</v>
      </c>
      <c r="I186">
        <v>5.8352003</v>
      </c>
      <c r="J186">
        <v>8.099</v>
      </c>
      <c r="K186">
        <v>11.952001</v>
      </c>
      <c r="L186">
        <v>14.574792</v>
      </c>
      <c r="M186">
        <v>18.160576</v>
      </c>
      <c r="N186">
        <v>20.974722</v>
      </c>
      <c r="O186">
        <f>VLOOKUP(A186,[2]Solar!$A$1:$Z$225,25,FALSE)/1000</f>
        <v>23.493085</v>
      </c>
      <c r="P186" s="1" t="s">
        <v>236</v>
      </c>
      <c r="Q186">
        <f>C186-B186</f>
        <v>0.08020001</v>
      </c>
      <c r="R186">
        <f>D186-C186</f>
        <v>0.29399995</v>
      </c>
      <c r="S186">
        <f>E186-D186</f>
        <v>0.531</v>
      </c>
      <c r="T186">
        <f>F186-E186</f>
        <v>0.926</v>
      </c>
      <c r="U186">
        <f>G186-F186</f>
        <v>1.134</v>
      </c>
      <c r="V186">
        <f>H186-G186</f>
        <v>0.8870006</v>
      </c>
      <c r="W186">
        <f>I186-H186</f>
        <v>1.3329997</v>
      </c>
      <c r="X186">
        <f>J186-I186</f>
        <v>2.2637997</v>
      </c>
      <c r="Y186">
        <f>K186-J186</f>
        <v>3.853001</v>
      </c>
      <c r="Z186">
        <f>L186-K186</f>
        <v>2.622791</v>
      </c>
      <c r="AA186">
        <f>M186-L186</f>
        <v>3.585784</v>
      </c>
      <c r="AB186">
        <f>N186-M186</f>
        <v>2.814146</v>
      </c>
      <c r="AC186">
        <f t="shared" si="63"/>
        <v>2.518363</v>
      </c>
      <c r="AD186">
        <f>COUNTIF(CostRed_solar!A$2:A$12,P186)</f>
        <v>1</v>
      </c>
      <c r="AE186">
        <f>IF(VLOOKUP(A186,Categories!C$1:D$196,2,FALSE)="developed",1,0)</f>
        <v>1</v>
      </c>
    </row>
    <row r="187" spans="1:31">
      <c r="A187" s="1" t="s">
        <v>368</v>
      </c>
      <c r="D187">
        <v>0.00016</v>
      </c>
      <c r="E187">
        <v>0.00016</v>
      </c>
      <c r="F187">
        <v>0.00016</v>
      </c>
      <c r="G187">
        <v>0.00016</v>
      </c>
      <c r="H187">
        <v>0.000428</v>
      </c>
      <c r="I187">
        <v>0.000449</v>
      </c>
      <c r="J187">
        <v>0.000737</v>
      </c>
      <c r="K187">
        <v>0.000835</v>
      </c>
      <c r="L187">
        <v>0.000835</v>
      </c>
      <c r="M187">
        <v>0.001278</v>
      </c>
      <c r="N187">
        <v>0.014061</v>
      </c>
      <c r="O187">
        <f>VLOOKUP(A187,[2]Solar!$A$1:$Z$225,25,FALSE)/1000</f>
        <v>0.016469</v>
      </c>
      <c r="P187" s="1" t="s">
        <v>368</v>
      </c>
      <c r="Q187">
        <f>C187-B187</f>
        <v>0</v>
      </c>
      <c r="R187">
        <f>D187-C187</f>
        <v>0.00016</v>
      </c>
      <c r="S187">
        <f>E187-D187</f>
        <v>0</v>
      </c>
      <c r="T187">
        <f>F187-E187</f>
        <v>0</v>
      </c>
      <c r="U187">
        <f>G187-F187</f>
        <v>0</v>
      </c>
      <c r="V187">
        <f>H187-G187</f>
        <v>0.000268</v>
      </c>
      <c r="W187">
        <f>I187-H187</f>
        <v>2.1e-5</v>
      </c>
      <c r="X187">
        <f>J187-I187</f>
        <v>0.000288</v>
      </c>
      <c r="Y187">
        <f>K187-J187</f>
        <v>9.8e-5</v>
      </c>
      <c r="Z187">
        <f>L187-K187</f>
        <v>0</v>
      </c>
      <c r="AA187">
        <f>M187-L187</f>
        <v>0.000443</v>
      </c>
      <c r="AB187">
        <f>N187-M187</f>
        <v>0.012783</v>
      </c>
      <c r="AC187">
        <f t="shared" si="63"/>
        <v>0.002408</v>
      </c>
      <c r="AD187">
        <f>COUNTIF(CostRed_solar!A$2:A$12,P187)</f>
        <v>0</v>
      </c>
      <c r="AE187">
        <f>IF(VLOOKUP(A187,Categories!C$1:D$196,2,FALSE)="developed",1,0)</f>
        <v>0</v>
      </c>
    </row>
    <row r="188" spans="1:31">
      <c r="A188" s="1" t="s">
        <v>157</v>
      </c>
      <c r="B188">
        <v>4.605</v>
      </c>
      <c r="C188">
        <v>5.432</v>
      </c>
      <c r="D188">
        <v>6.5690002</v>
      </c>
      <c r="E188">
        <v>6.9940634</v>
      </c>
      <c r="F188">
        <v>7.0010633</v>
      </c>
      <c r="G188">
        <v>7.0080633</v>
      </c>
      <c r="H188">
        <v>7.017063</v>
      </c>
      <c r="I188">
        <v>7.0270634</v>
      </c>
      <c r="J188">
        <v>7.0676703</v>
      </c>
      <c r="K188">
        <v>11.111211</v>
      </c>
      <c r="L188">
        <v>12.439601</v>
      </c>
      <c r="M188">
        <v>16.019209</v>
      </c>
      <c r="N188">
        <v>20.51754</v>
      </c>
      <c r="O188">
        <f>VLOOKUP(A188,[2]Solar!$A$1:$Z$225,25,FALSE)/1000</f>
        <v>29.616403</v>
      </c>
      <c r="P188" s="1" t="s">
        <v>157</v>
      </c>
      <c r="Q188">
        <f>C188-B188</f>
        <v>0.827</v>
      </c>
      <c r="R188">
        <f>D188-C188</f>
        <v>1.1370002</v>
      </c>
      <c r="S188">
        <f>E188-D188</f>
        <v>0.4250632</v>
      </c>
      <c r="T188">
        <f>F188-E188</f>
        <v>0.00699990000000028</v>
      </c>
      <c r="U188">
        <f>G188-F188</f>
        <v>0.00699999999999967</v>
      </c>
      <c r="V188">
        <f>H188-G188</f>
        <v>0.00899970000000039</v>
      </c>
      <c r="W188">
        <f>I188-H188</f>
        <v>0.0100004</v>
      </c>
      <c r="X188">
        <f>J188-I188</f>
        <v>0.0406068999999993</v>
      </c>
      <c r="Y188">
        <f>K188-J188</f>
        <v>4.0435407</v>
      </c>
      <c r="Z188">
        <f>L188-K188</f>
        <v>1.32839</v>
      </c>
      <c r="AA188">
        <f>M188-L188</f>
        <v>3.579608</v>
      </c>
      <c r="AB188">
        <f>N188-M188</f>
        <v>4.498331</v>
      </c>
      <c r="AC188">
        <f t="shared" si="63"/>
        <v>9.098863</v>
      </c>
      <c r="AD188">
        <f>COUNTIF(CostRed_solar!A$2:A$12,P188)</f>
        <v>1</v>
      </c>
      <c r="AE188">
        <f>IF(VLOOKUP(A188,Categories!C$1:D$196,2,FALSE)="developed",1,0)</f>
        <v>1</v>
      </c>
    </row>
    <row r="189" spans="1:31">
      <c r="A189" s="1" t="s">
        <v>252</v>
      </c>
      <c r="B189">
        <v>0.006936</v>
      </c>
      <c r="C189">
        <v>0.009060001</v>
      </c>
      <c r="D189">
        <v>0.009143001</v>
      </c>
      <c r="E189">
        <v>0.012503001</v>
      </c>
      <c r="F189">
        <v>0.022355001</v>
      </c>
      <c r="G189">
        <v>0.036796004</v>
      </c>
      <c r="H189">
        <v>0.079527006</v>
      </c>
      <c r="I189">
        <v>0.15637</v>
      </c>
      <c r="J189">
        <v>0.23056601</v>
      </c>
      <c r="K189">
        <v>0.35053504</v>
      </c>
      <c r="L189">
        <v>0.431255</v>
      </c>
      <c r="M189">
        <v>0.62425506</v>
      </c>
      <c r="N189">
        <v>0.71425503</v>
      </c>
      <c r="O189">
        <f>VLOOKUP(A189,[2]Solar!$A$1:$Z$225,25,FALSE)/1000</f>
        <v>0.957834</v>
      </c>
      <c r="P189" s="1" t="s">
        <v>252</v>
      </c>
      <c r="Q189">
        <f>C189-B189</f>
        <v>0.002124001</v>
      </c>
      <c r="R189">
        <f>D189-C189</f>
        <v>8.29999999999997e-5</v>
      </c>
      <c r="S189">
        <f>E189-D189</f>
        <v>0.00336</v>
      </c>
      <c r="T189">
        <f>F189-E189</f>
        <v>0.009852</v>
      </c>
      <c r="U189">
        <f>G189-F189</f>
        <v>0.014441003</v>
      </c>
      <c r="V189">
        <f>H189-G189</f>
        <v>0.042731002</v>
      </c>
      <c r="W189">
        <f>I189-H189</f>
        <v>0.076842994</v>
      </c>
      <c r="X189">
        <f>J189-I189</f>
        <v>0.07419601</v>
      </c>
      <c r="Y189">
        <f>K189-J189</f>
        <v>0.11996903</v>
      </c>
      <c r="Z189">
        <f>L189-K189</f>
        <v>0.08071996</v>
      </c>
      <c r="AA189">
        <f>M189-L189</f>
        <v>0.19300006</v>
      </c>
      <c r="AB189">
        <f>N189-M189</f>
        <v>0.08999997</v>
      </c>
      <c r="AC189">
        <f t="shared" si="63"/>
        <v>0.24357897</v>
      </c>
      <c r="AD189">
        <f>COUNTIF(CostRed_solar!A$2:A$12,P189)</f>
        <v>0</v>
      </c>
      <c r="AE189">
        <f>IF(VLOOKUP(A189,Categories!C$1:D$196,2,FALSE)="developed",1,0)</f>
        <v>0</v>
      </c>
    </row>
    <row r="190" spans="1:31">
      <c r="A190" s="1" t="s">
        <v>350</v>
      </c>
      <c r="B190">
        <v>0.00227</v>
      </c>
      <c r="C190">
        <v>0.003506</v>
      </c>
      <c r="D190">
        <v>0.008066</v>
      </c>
      <c r="E190">
        <v>0.014666001</v>
      </c>
      <c r="F190">
        <v>0.016584</v>
      </c>
      <c r="G190">
        <v>0.019911</v>
      </c>
      <c r="H190">
        <v>0.026219001</v>
      </c>
      <c r="I190">
        <v>0.035800003</v>
      </c>
      <c r="J190">
        <v>0.059488002</v>
      </c>
      <c r="K190">
        <v>0.080489</v>
      </c>
      <c r="L190">
        <v>0.117130004</v>
      </c>
      <c r="M190">
        <v>0.13586001</v>
      </c>
      <c r="N190">
        <v>0.18986002</v>
      </c>
      <c r="O190">
        <f>VLOOKUP(A190,[2]Solar!$A$1:$Z$225,25,FALSE)/1000</f>
        <v>0.18986</v>
      </c>
      <c r="P190" s="1" t="s">
        <v>350</v>
      </c>
      <c r="Q190">
        <f>C190-B190</f>
        <v>0.001236</v>
      </c>
      <c r="R190">
        <f>D190-C190</f>
        <v>0.00456</v>
      </c>
      <c r="S190">
        <f>E190-D190</f>
        <v>0.006600001</v>
      </c>
      <c r="T190">
        <f>F190-E190</f>
        <v>0.001917999</v>
      </c>
      <c r="U190">
        <f>G190-F190</f>
        <v>0.003327</v>
      </c>
      <c r="V190">
        <f>H190-G190</f>
        <v>0.006308001</v>
      </c>
      <c r="W190">
        <f>I190-H190</f>
        <v>0.009581002</v>
      </c>
      <c r="X190">
        <f>J190-I190</f>
        <v>0.023687999</v>
      </c>
      <c r="Y190">
        <f>K190-J190</f>
        <v>0.021000998</v>
      </c>
      <c r="Z190">
        <f>L190-K190</f>
        <v>0.036641004</v>
      </c>
      <c r="AA190">
        <f>M190-L190</f>
        <v>0.018730006</v>
      </c>
      <c r="AB190">
        <f>N190-M190</f>
        <v>0.05400001</v>
      </c>
      <c r="AC190">
        <f t="shared" si="63"/>
        <v>0</v>
      </c>
      <c r="AD190">
        <f>COUNTIF(CostRed_solar!A$2:A$12,P190)</f>
        <v>0</v>
      </c>
      <c r="AE190">
        <f>IF(VLOOKUP(A190,Categories!C$1:D$196,2,FALSE)="developed",1,0)</f>
        <v>0</v>
      </c>
    </row>
    <row r="191" spans="1:31">
      <c r="A191" s="1" t="s">
        <v>372</v>
      </c>
      <c r="B191">
        <v>0.000154</v>
      </c>
      <c r="C191">
        <v>0.000281</v>
      </c>
      <c r="D191">
        <v>0.000661</v>
      </c>
      <c r="E191">
        <v>0.000943</v>
      </c>
      <c r="F191">
        <v>0.006195</v>
      </c>
      <c r="G191">
        <v>0.006245</v>
      </c>
      <c r="H191">
        <v>0.00671</v>
      </c>
      <c r="I191">
        <v>0.007682001</v>
      </c>
      <c r="J191">
        <v>0.008776001</v>
      </c>
      <c r="K191">
        <v>0.008776001</v>
      </c>
      <c r="L191">
        <v>0.009432001</v>
      </c>
      <c r="M191">
        <v>0.009432001</v>
      </c>
      <c r="N191">
        <v>0.011732001</v>
      </c>
      <c r="O191">
        <f>VLOOKUP(A191,[2]Solar!$A$1:$Z$225,25,FALSE)/1000</f>
        <v>0.008312</v>
      </c>
      <c r="P191" s="1" t="s">
        <v>372</v>
      </c>
      <c r="Q191">
        <f>C191-B191</f>
        <v>0.000127</v>
      </c>
      <c r="R191">
        <f>D191-C191</f>
        <v>0.00038</v>
      </c>
      <c r="S191">
        <f>E191-D191</f>
        <v>0.000282</v>
      </c>
      <c r="T191">
        <f>F191-E191</f>
        <v>0.005252</v>
      </c>
      <c r="U191">
        <f>G191-F191</f>
        <v>4.99999999999997e-5</v>
      </c>
      <c r="V191">
        <f>H191-G191</f>
        <v>0.000465</v>
      </c>
      <c r="W191">
        <f>I191-H191</f>
        <v>0.000972001</v>
      </c>
      <c r="X191">
        <f>J191-I191</f>
        <v>0.001094</v>
      </c>
      <c r="Y191">
        <f>K191-J191</f>
        <v>0</v>
      </c>
      <c r="Z191">
        <f>L191-K191</f>
        <v>0.000656</v>
      </c>
      <c r="AA191">
        <f>M191-L191</f>
        <v>0</v>
      </c>
      <c r="AB191">
        <f>N191-M191</f>
        <v>0.0023</v>
      </c>
      <c r="AC191">
        <f t="shared" si="63"/>
        <v>0</v>
      </c>
      <c r="AD191">
        <f>COUNTIF(CostRed_solar!A$2:A$12,P191)</f>
        <v>0</v>
      </c>
      <c r="AE191">
        <f>IF(VLOOKUP(A191,Categories!C$1:D$196,2,FALSE)="developed",1,0)</f>
        <v>0</v>
      </c>
    </row>
    <row r="192" spans="1:31">
      <c r="A192" s="1" t="s">
        <v>378</v>
      </c>
      <c r="B192">
        <v>0.011000001</v>
      </c>
      <c r="C192">
        <v>0.012</v>
      </c>
      <c r="D192">
        <v>0.024</v>
      </c>
      <c r="E192">
        <v>0.043</v>
      </c>
      <c r="F192">
        <v>0.060000002</v>
      </c>
      <c r="G192">
        <v>0.104</v>
      </c>
      <c r="H192">
        <v>0.15300001</v>
      </c>
      <c r="I192">
        <v>0.24400002</v>
      </c>
      <c r="J192">
        <v>0.42800003</v>
      </c>
      <c r="K192">
        <v>0.71400005</v>
      </c>
      <c r="L192">
        <v>1.107</v>
      </c>
      <c r="M192">
        <v>1.6060001</v>
      </c>
      <c r="N192">
        <v>2.6060002</v>
      </c>
      <c r="O192">
        <f>VLOOKUP(A192,[2]Solar!$A$1:$Z$225,25,FALSE)/1000</f>
        <v>3.993</v>
      </c>
      <c r="P192" s="1" t="s">
        <v>378</v>
      </c>
      <c r="Q192">
        <f>C192-B192</f>
        <v>0.000999999</v>
      </c>
      <c r="R192">
        <f>D192-C192</f>
        <v>0.012</v>
      </c>
      <c r="S192">
        <f>E192-D192</f>
        <v>0.019</v>
      </c>
      <c r="T192">
        <f>F192-E192</f>
        <v>0.017000002</v>
      </c>
      <c r="U192">
        <f>G192-F192</f>
        <v>0.043999998</v>
      </c>
      <c r="V192">
        <f>H192-G192</f>
        <v>0.04900001</v>
      </c>
      <c r="W192">
        <f>I192-H192</f>
        <v>0.09100001</v>
      </c>
      <c r="X192">
        <f>J192-I192</f>
        <v>0.18400001</v>
      </c>
      <c r="Y192">
        <f>K192-J192</f>
        <v>0.28600002</v>
      </c>
      <c r="Z192">
        <f>L192-K192</f>
        <v>0.39299995</v>
      </c>
      <c r="AA192">
        <f>M192-L192</f>
        <v>0.4990001</v>
      </c>
      <c r="AB192">
        <f>N192-M192</f>
        <v>1.0000001</v>
      </c>
      <c r="AC192">
        <f t="shared" si="63"/>
        <v>1.3869998</v>
      </c>
      <c r="AD192">
        <f>COUNTIF(CostRed_solar!A$2:A$12,P192)</f>
        <v>0</v>
      </c>
      <c r="AE192">
        <f>IF(VLOOKUP(A192,Categories!C$1:D$196,2,FALSE)="developed",1,0)</f>
        <v>1</v>
      </c>
    </row>
    <row r="193" spans="1:31">
      <c r="A193" s="1" t="s">
        <v>109</v>
      </c>
      <c r="B193">
        <v>0.125</v>
      </c>
      <c r="C193">
        <v>0.223</v>
      </c>
      <c r="D193">
        <v>0.437</v>
      </c>
      <c r="E193">
        <v>0.75600004</v>
      </c>
      <c r="F193">
        <v>1.0610001</v>
      </c>
      <c r="G193">
        <v>1.394</v>
      </c>
      <c r="H193">
        <v>1.664</v>
      </c>
      <c r="I193">
        <v>1.9060001</v>
      </c>
      <c r="J193">
        <v>2.173</v>
      </c>
      <c r="K193">
        <v>2.4980001</v>
      </c>
      <c r="L193">
        <v>2.97339</v>
      </c>
      <c r="M193">
        <v>3.4487803</v>
      </c>
      <c r="N193">
        <v>4.1337004</v>
      </c>
      <c r="O193">
        <f>VLOOKUP(A193,[2]Solar!$A$1:$Z$225,25,FALSE)/1000</f>
        <v>6.093829</v>
      </c>
      <c r="P193" s="1" t="s">
        <v>109</v>
      </c>
      <c r="Q193">
        <f>C193-B193</f>
        <v>0.098</v>
      </c>
      <c r="R193">
        <f>D193-C193</f>
        <v>0.214</v>
      </c>
      <c r="S193">
        <f>E193-D193</f>
        <v>0.31900004</v>
      </c>
      <c r="T193">
        <f>F193-E193</f>
        <v>0.30500006</v>
      </c>
      <c r="U193">
        <f>G193-F193</f>
        <v>0.3329999</v>
      </c>
      <c r="V193">
        <f>H193-G193</f>
        <v>0.27</v>
      </c>
      <c r="W193">
        <f>I193-H193</f>
        <v>0.2420001</v>
      </c>
      <c r="X193">
        <f>J193-I193</f>
        <v>0.2669999</v>
      </c>
      <c r="Y193">
        <f>K193-J193</f>
        <v>0.3250001</v>
      </c>
      <c r="Z193">
        <f>L193-K193</f>
        <v>0.4753899</v>
      </c>
      <c r="AA193">
        <f>M193-L193</f>
        <v>0.4753903</v>
      </c>
      <c r="AB193">
        <f>N193-M193</f>
        <v>0.6849201</v>
      </c>
      <c r="AC193">
        <f t="shared" si="63"/>
        <v>1.9601286</v>
      </c>
      <c r="AD193">
        <f>COUNTIF(CostRed_solar!A$2:A$12,P193)</f>
        <v>0</v>
      </c>
      <c r="AE193">
        <f>IF(VLOOKUP(A193,Categories!C$1:D$196,2,FALSE)="developed",1,0)</f>
        <v>1</v>
      </c>
    </row>
    <row r="194" spans="1:31">
      <c r="A194" s="1" t="s">
        <v>384</v>
      </c>
      <c r="I194">
        <v>0.000127</v>
      </c>
      <c r="J194">
        <v>0.001377</v>
      </c>
      <c r="K194">
        <v>0.002467</v>
      </c>
      <c r="L194">
        <v>0.011522001</v>
      </c>
      <c r="M194">
        <v>0.033</v>
      </c>
      <c r="N194">
        <v>0.060000002</v>
      </c>
      <c r="O194">
        <f>VLOOKUP(A194,[2]Solar!$A$1:$Z$225,25,FALSE)/1000</f>
        <v>0.06</v>
      </c>
      <c r="P194" s="1" t="s">
        <v>384</v>
      </c>
      <c r="Q194">
        <f>C194-B194</f>
        <v>0</v>
      </c>
      <c r="R194">
        <f>D194-C194</f>
        <v>0</v>
      </c>
      <c r="S194">
        <f>E194-D194</f>
        <v>0</v>
      </c>
      <c r="T194">
        <f>F194-E194</f>
        <v>0</v>
      </c>
      <c r="U194">
        <f>G194-F194</f>
        <v>0</v>
      </c>
      <c r="V194">
        <f>H194-G194</f>
        <v>0</v>
      </c>
      <c r="W194">
        <f>I194-H194</f>
        <v>0.000127</v>
      </c>
      <c r="X194">
        <f>J194-I194</f>
        <v>0.00125</v>
      </c>
      <c r="Y194">
        <f>K194-J194</f>
        <v>0.00109</v>
      </c>
      <c r="Z194">
        <f>L194-K194</f>
        <v>0.009055001</v>
      </c>
      <c r="AA194">
        <f>M194-L194</f>
        <v>0.021477999</v>
      </c>
      <c r="AB194">
        <f>N194-M194</f>
        <v>0.027000002</v>
      </c>
      <c r="AC194">
        <f t="shared" si="63"/>
        <v>0</v>
      </c>
      <c r="AD194">
        <f>COUNTIF(CostRed_solar!A$2:A$12,P194)</f>
        <v>0</v>
      </c>
      <c r="AE194">
        <f>IF(VLOOKUP(A194,Categories!C$1:D$196,2,FALSE)="developed",1,0)</f>
        <v>0</v>
      </c>
    </row>
    <row r="195" spans="1:31">
      <c r="A195" s="1" t="s">
        <v>392</v>
      </c>
      <c r="L195">
        <v>0.00022</v>
      </c>
      <c r="M195">
        <v>0.00022</v>
      </c>
      <c r="N195">
        <v>0.00022</v>
      </c>
      <c r="O195">
        <f>VLOOKUP(A195,[2]Solar!$A$1:$Z$225,25,FALSE)/1000</f>
        <v>0.00022</v>
      </c>
      <c r="P195" s="1" t="s">
        <v>392</v>
      </c>
      <c r="Q195">
        <f t="shared" ref="Q195:Q222" si="88">C195-B195</f>
        <v>0</v>
      </c>
      <c r="R195">
        <f t="shared" ref="R195:R222" si="89">D195-C195</f>
        <v>0</v>
      </c>
      <c r="S195">
        <f t="shared" ref="S195:S222" si="90">E195-D195</f>
        <v>0</v>
      </c>
      <c r="T195">
        <f t="shared" ref="T195:T222" si="91">F195-E195</f>
        <v>0</v>
      </c>
      <c r="U195">
        <f t="shared" ref="U195:U222" si="92">G195-F195</f>
        <v>0</v>
      </c>
      <c r="V195">
        <f t="shared" ref="V195:V222" si="93">H195-G195</f>
        <v>0</v>
      </c>
      <c r="W195">
        <f t="shared" ref="W195:W222" si="94">I195-H195</f>
        <v>0</v>
      </c>
      <c r="X195">
        <f t="shared" ref="X195:X222" si="95">J195-I195</f>
        <v>0</v>
      </c>
      <c r="Y195">
        <f t="shared" ref="Y195:Y222" si="96">K195-J195</f>
        <v>0</v>
      </c>
      <c r="Z195">
        <f t="shared" ref="Z195:Z222" si="97">L195-K195</f>
        <v>0.00022</v>
      </c>
      <c r="AA195">
        <f t="shared" ref="AA195:AA222" si="98">M195-L195</f>
        <v>0</v>
      </c>
      <c r="AB195">
        <f t="shared" ref="AB195:AB222" si="99">N195-M195</f>
        <v>0</v>
      </c>
      <c r="AC195">
        <f t="shared" si="63"/>
        <v>0</v>
      </c>
      <c r="AD195">
        <f>COUNTIF(CostRed_solar!A$2:A$12,P195)</f>
        <v>0</v>
      </c>
      <c r="AE195">
        <f>IF(VLOOKUP(A195,Categories!C$1:D$196,2,FALSE)="developed",1,0)</f>
        <v>0</v>
      </c>
    </row>
    <row r="196" spans="1:31">
      <c r="A196" s="1" t="s">
        <v>408</v>
      </c>
      <c r="B196">
        <v>3.1e-5</v>
      </c>
      <c r="C196">
        <v>0.000303</v>
      </c>
      <c r="D196">
        <v>0.001164</v>
      </c>
      <c r="E196">
        <v>0.003674</v>
      </c>
      <c r="F196">
        <v>0.011188</v>
      </c>
      <c r="G196">
        <v>0.012795</v>
      </c>
      <c r="H196">
        <v>0.012356001</v>
      </c>
      <c r="I196">
        <v>0.013233</v>
      </c>
      <c r="J196">
        <v>0.017159002</v>
      </c>
      <c r="K196">
        <v>0.015241001</v>
      </c>
      <c r="L196">
        <v>0.015241001</v>
      </c>
      <c r="M196">
        <v>0.015241001</v>
      </c>
      <c r="N196">
        <v>0.015241001</v>
      </c>
      <c r="O196">
        <f>VLOOKUP(A196,[2]Solar!$A$1:$Z$225,25,FALSE)/1000</f>
        <v>0.019626</v>
      </c>
      <c r="P196" s="1" t="s">
        <v>408</v>
      </c>
      <c r="Q196">
        <f t="shared" si="88"/>
        <v>0.000272</v>
      </c>
      <c r="R196">
        <f t="shared" si="89"/>
        <v>0.000861</v>
      </c>
      <c r="S196">
        <f t="shared" si="90"/>
        <v>0.00251</v>
      </c>
      <c r="T196">
        <f t="shared" si="91"/>
        <v>0.007514</v>
      </c>
      <c r="U196">
        <f t="shared" si="92"/>
        <v>0.001607</v>
      </c>
      <c r="V196">
        <f t="shared" si="93"/>
        <v>-0.000438999000000001</v>
      </c>
      <c r="W196">
        <f t="shared" si="94"/>
        <v>0.000876999</v>
      </c>
      <c r="X196">
        <f t="shared" si="95"/>
        <v>0.003926002</v>
      </c>
      <c r="Y196">
        <f t="shared" si="96"/>
        <v>-0.001918001</v>
      </c>
      <c r="Z196">
        <f t="shared" si="97"/>
        <v>0</v>
      </c>
      <c r="AA196">
        <f t="shared" si="98"/>
        <v>0</v>
      </c>
      <c r="AB196">
        <f t="shared" si="99"/>
        <v>0</v>
      </c>
      <c r="AC196">
        <f>MAX(O196-N196,0)</f>
        <v>0.004384999</v>
      </c>
      <c r="AD196">
        <f>COUNTIF(CostRed_solar!A$2:A$12,P196)</f>
        <v>0</v>
      </c>
      <c r="AE196">
        <f>IF(VLOOKUP(A196,Categories!C$1:D$196,2,FALSE)="developed",1,0)</f>
        <v>0</v>
      </c>
    </row>
    <row r="197" spans="1:31">
      <c r="A197" s="1" t="s">
        <v>390</v>
      </c>
      <c r="B197">
        <v>0.0486</v>
      </c>
      <c r="C197">
        <v>0.0787</v>
      </c>
      <c r="D197">
        <v>0.38170004</v>
      </c>
      <c r="E197">
        <v>0.82850003</v>
      </c>
      <c r="F197">
        <v>1.3035</v>
      </c>
      <c r="G197">
        <v>1.4246</v>
      </c>
      <c r="H197">
        <v>2.4511</v>
      </c>
      <c r="I197">
        <v>2.7022603</v>
      </c>
      <c r="J197">
        <v>2.9674401</v>
      </c>
      <c r="K197">
        <v>2.9876204</v>
      </c>
      <c r="L197">
        <v>2.9876204</v>
      </c>
      <c r="M197">
        <v>3.0653002</v>
      </c>
      <c r="N197">
        <v>3.0653002</v>
      </c>
      <c r="O197">
        <f>VLOOKUP(A197,[2]Solar!$A$1:$Z$225,25,FALSE)/1000</f>
        <v>3.295236</v>
      </c>
      <c r="P197" s="1" t="s">
        <v>390</v>
      </c>
      <c r="Q197">
        <f t="shared" si="88"/>
        <v>0.0301</v>
      </c>
      <c r="R197">
        <f t="shared" si="89"/>
        <v>0.30300004</v>
      </c>
      <c r="S197">
        <f t="shared" si="90"/>
        <v>0.44679999</v>
      </c>
      <c r="T197">
        <f t="shared" si="91"/>
        <v>0.47499997</v>
      </c>
      <c r="U197">
        <f t="shared" si="92"/>
        <v>0.1211</v>
      </c>
      <c r="V197">
        <f t="shared" si="93"/>
        <v>1.0265</v>
      </c>
      <c r="W197">
        <f t="shared" si="94"/>
        <v>0.2511603</v>
      </c>
      <c r="X197">
        <f t="shared" si="95"/>
        <v>0.2651798</v>
      </c>
      <c r="Y197">
        <f t="shared" si="96"/>
        <v>0.0201802999999998</v>
      </c>
      <c r="Z197">
        <f t="shared" si="97"/>
        <v>0</v>
      </c>
      <c r="AA197">
        <f t="shared" si="98"/>
        <v>0.0776797999999999</v>
      </c>
      <c r="AB197">
        <f t="shared" si="99"/>
        <v>0</v>
      </c>
      <c r="AC197">
        <f>MAX(O197-N197,0)</f>
        <v>0.2299358</v>
      </c>
      <c r="AD197">
        <f>COUNTIF(CostRed_solar!A$2:A$12,P197)</f>
        <v>0</v>
      </c>
      <c r="AE197">
        <f>IF(VLOOKUP(A197,Categories!C$1:D$196,2,FALSE)="developed",1,0)</f>
        <v>0</v>
      </c>
    </row>
    <row r="198" spans="1:31">
      <c r="A198" s="1" t="s">
        <v>388</v>
      </c>
      <c r="B198">
        <v>0</v>
      </c>
      <c r="C198">
        <v>0</v>
      </c>
      <c r="D198">
        <v>7e-6</v>
      </c>
      <c r="E198">
        <v>1.4e-5</v>
      </c>
      <c r="F198">
        <v>2.9e-5</v>
      </c>
      <c r="G198">
        <v>7e-5</v>
      </c>
      <c r="H198">
        <v>9.6e-5</v>
      </c>
      <c r="I198">
        <v>0.000986</v>
      </c>
      <c r="J198">
        <v>0.003504</v>
      </c>
      <c r="K198">
        <v>0.005474</v>
      </c>
      <c r="L198">
        <v>0.007202</v>
      </c>
      <c r="M198">
        <v>0.057235003</v>
      </c>
      <c r="N198">
        <v>0.057235003</v>
      </c>
      <c r="O198">
        <f>VLOOKUP(A198,[2]Solar!$A$1:$Z$225,25,FALSE)/1000</f>
        <v>0.066944</v>
      </c>
      <c r="P198" s="1" t="s">
        <v>388</v>
      </c>
      <c r="Q198">
        <f t="shared" si="88"/>
        <v>0</v>
      </c>
      <c r="R198">
        <f t="shared" si="89"/>
        <v>7e-6</v>
      </c>
      <c r="S198">
        <f t="shared" si="90"/>
        <v>7e-6</v>
      </c>
      <c r="T198">
        <f t="shared" si="91"/>
        <v>1.5e-5</v>
      </c>
      <c r="U198">
        <f t="shared" si="92"/>
        <v>4.1e-5</v>
      </c>
      <c r="V198">
        <f t="shared" si="93"/>
        <v>2.6e-5</v>
      </c>
      <c r="W198">
        <f t="shared" si="94"/>
        <v>0.00089</v>
      </c>
      <c r="X198">
        <f t="shared" si="95"/>
        <v>0.002518</v>
      </c>
      <c r="Y198">
        <f t="shared" si="96"/>
        <v>0.00197</v>
      </c>
      <c r="Z198">
        <f t="shared" si="97"/>
        <v>0.001728</v>
      </c>
      <c r="AA198">
        <f t="shared" si="98"/>
        <v>0.050033003</v>
      </c>
      <c r="AB198">
        <f t="shared" si="99"/>
        <v>0</v>
      </c>
      <c r="AC198">
        <f>MAX(O198-N198,0)</f>
        <v>0.009708997</v>
      </c>
      <c r="AD198">
        <f>COUNTIF(CostRed_solar!A$2:A$12,P198)</f>
        <v>0</v>
      </c>
      <c r="AE198">
        <f>IF(VLOOKUP(A198,Categories!C$1:D$196,2,FALSE)="developed",1,0)</f>
        <v>0</v>
      </c>
    </row>
    <row r="199" spans="1:31">
      <c r="A199" s="1" t="s">
        <v>470</v>
      </c>
      <c r="B199">
        <v>2.1e-5</v>
      </c>
      <c r="C199">
        <v>2.1e-5</v>
      </c>
      <c r="D199">
        <v>0.000951</v>
      </c>
      <c r="E199">
        <v>0.000951</v>
      </c>
      <c r="F199">
        <v>0.000951</v>
      </c>
      <c r="G199">
        <v>0.000951</v>
      </c>
      <c r="H199">
        <v>0.001041</v>
      </c>
      <c r="I199">
        <v>0.001041</v>
      </c>
      <c r="J199">
        <v>0.001041</v>
      </c>
      <c r="K199">
        <v>0.001041</v>
      </c>
      <c r="L199">
        <v>0.001041</v>
      </c>
      <c r="M199">
        <v>0.001041</v>
      </c>
      <c r="N199">
        <v>0.001041</v>
      </c>
      <c r="O199">
        <f>VLOOKUP(A199,[2]Solar!$A$1:$Z$225,25,FALSE)/1000</f>
        <v>0.00102</v>
      </c>
      <c r="P199" s="1" t="s">
        <v>470</v>
      </c>
      <c r="Q199">
        <f t="shared" si="88"/>
        <v>0</v>
      </c>
      <c r="R199">
        <f t="shared" si="89"/>
        <v>0.00093</v>
      </c>
      <c r="S199">
        <f t="shared" si="90"/>
        <v>0</v>
      </c>
      <c r="T199">
        <f t="shared" si="91"/>
        <v>0</v>
      </c>
      <c r="U199">
        <f t="shared" si="92"/>
        <v>0</v>
      </c>
      <c r="V199">
        <f t="shared" si="93"/>
        <v>9e-5</v>
      </c>
      <c r="W199">
        <f t="shared" si="94"/>
        <v>0</v>
      </c>
      <c r="X199">
        <f t="shared" si="95"/>
        <v>0</v>
      </c>
      <c r="Y199">
        <f t="shared" si="96"/>
        <v>0</v>
      </c>
      <c r="Z199">
        <f t="shared" si="97"/>
        <v>0</v>
      </c>
      <c r="AA199">
        <f t="shared" si="98"/>
        <v>0</v>
      </c>
      <c r="AB199">
        <f t="shared" si="99"/>
        <v>0</v>
      </c>
      <c r="AC199">
        <f>MAX(O199-N199,0)</f>
        <v>0</v>
      </c>
      <c r="AD199">
        <f>COUNTIF(CostRed_solar!A$2:A$12,P199)</f>
        <v>0</v>
      </c>
      <c r="AE199">
        <v>0</v>
      </c>
    </row>
    <row r="200" spans="1:31">
      <c r="A200" s="1" t="s">
        <v>398</v>
      </c>
      <c r="B200">
        <v>0.00012</v>
      </c>
      <c r="C200">
        <v>0.0003</v>
      </c>
      <c r="D200">
        <v>0.00198</v>
      </c>
      <c r="E200">
        <v>0.002595</v>
      </c>
      <c r="F200">
        <v>0.0026</v>
      </c>
      <c r="G200">
        <v>0.003636</v>
      </c>
      <c r="H200">
        <v>0.004448</v>
      </c>
      <c r="I200">
        <v>0.006615</v>
      </c>
      <c r="J200">
        <v>0.006895</v>
      </c>
      <c r="K200">
        <v>0.006895</v>
      </c>
      <c r="L200">
        <v>0.006895</v>
      </c>
      <c r="M200">
        <v>0.006895</v>
      </c>
      <c r="N200">
        <v>0.013795001</v>
      </c>
      <c r="O200">
        <f>VLOOKUP(A200,[2]Solar!$A$1:$Z$225,25,FALSE)/1000</f>
        <v>0.015099</v>
      </c>
      <c r="P200" s="1" t="s">
        <v>398</v>
      </c>
      <c r="Q200">
        <f t="shared" si="88"/>
        <v>0.00018</v>
      </c>
      <c r="R200">
        <f t="shared" si="89"/>
        <v>0.00168</v>
      </c>
      <c r="S200">
        <f t="shared" si="90"/>
        <v>0.000615</v>
      </c>
      <c r="T200">
        <f t="shared" si="91"/>
        <v>4.9999999999998e-6</v>
      </c>
      <c r="U200">
        <f t="shared" si="92"/>
        <v>0.001036</v>
      </c>
      <c r="V200">
        <f t="shared" si="93"/>
        <v>0.000812</v>
      </c>
      <c r="W200">
        <f t="shared" si="94"/>
        <v>0.002167</v>
      </c>
      <c r="X200">
        <f t="shared" si="95"/>
        <v>0.00028</v>
      </c>
      <c r="Y200">
        <f t="shared" si="96"/>
        <v>0</v>
      </c>
      <c r="Z200">
        <f t="shared" si="97"/>
        <v>0</v>
      </c>
      <c r="AA200">
        <f t="shared" si="98"/>
        <v>0</v>
      </c>
      <c r="AB200">
        <f t="shared" si="99"/>
        <v>0.006900001</v>
      </c>
      <c r="AC200">
        <f>MAX(O200-N200,0)</f>
        <v>0.001303999</v>
      </c>
      <c r="AD200">
        <f>COUNTIF(CostRed_solar!A$2:A$12,P200)</f>
        <v>0</v>
      </c>
      <c r="AE200">
        <f>IF(VLOOKUP(A200,Categories!C$1:D$196,2,FALSE)="developed",1,0)</f>
        <v>0</v>
      </c>
    </row>
    <row r="201" spans="1:31">
      <c r="A201" s="1" t="s">
        <v>400</v>
      </c>
      <c r="B201">
        <v>0.002831</v>
      </c>
      <c r="C201">
        <v>0.002831</v>
      </c>
      <c r="D201">
        <v>0.004</v>
      </c>
      <c r="E201">
        <v>0.004</v>
      </c>
      <c r="F201">
        <v>0.004</v>
      </c>
      <c r="G201">
        <v>0.004</v>
      </c>
      <c r="H201">
        <v>0.004</v>
      </c>
      <c r="I201">
        <v>0.004</v>
      </c>
      <c r="J201">
        <v>0.004</v>
      </c>
      <c r="K201">
        <v>0.004</v>
      </c>
      <c r="L201">
        <v>0.004</v>
      </c>
      <c r="M201">
        <v>0.004</v>
      </c>
      <c r="N201">
        <v>0.004</v>
      </c>
      <c r="O201">
        <f>VLOOKUP(A201,[2]Solar!$A$1:$Z$225,25,FALSE)/1000</f>
        <v>0.004106</v>
      </c>
      <c r="P201" s="1" t="s">
        <v>400</v>
      </c>
      <c r="Q201">
        <f t="shared" si="88"/>
        <v>0</v>
      </c>
      <c r="R201">
        <f t="shared" si="89"/>
        <v>0.001169</v>
      </c>
      <c r="S201">
        <f t="shared" si="90"/>
        <v>0</v>
      </c>
      <c r="T201">
        <f t="shared" si="91"/>
        <v>0</v>
      </c>
      <c r="U201">
        <f t="shared" si="92"/>
        <v>0</v>
      </c>
      <c r="V201">
        <f t="shared" si="93"/>
        <v>0</v>
      </c>
      <c r="W201">
        <f t="shared" si="94"/>
        <v>0</v>
      </c>
      <c r="X201">
        <f t="shared" si="95"/>
        <v>0</v>
      </c>
      <c r="Y201">
        <f t="shared" si="96"/>
        <v>0</v>
      </c>
      <c r="Z201">
        <f t="shared" si="97"/>
        <v>0</v>
      </c>
      <c r="AA201">
        <f t="shared" si="98"/>
        <v>0</v>
      </c>
      <c r="AB201">
        <f t="shared" si="99"/>
        <v>0</v>
      </c>
      <c r="AC201">
        <f>MAX(O201-N201,0)</f>
        <v>0.000106</v>
      </c>
      <c r="AD201">
        <f>COUNTIF(CostRed_solar!A$2:A$12,P201)</f>
        <v>0</v>
      </c>
      <c r="AE201">
        <f>IF(VLOOKUP(A201,Categories!C$1:D$196,2,FALSE)="developed",1,0)</f>
        <v>0</v>
      </c>
    </row>
    <row r="202" spans="1:31">
      <c r="A202" s="1" t="s">
        <v>402</v>
      </c>
      <c r="B202">
        <v>0.001813</v>
      </c>
      <c r="C202">
        <v>0.002896</v>
      </c>
      <c r="D202">
        <v>0.005571</v>
      </c>
      <c r="E202">
        <v>0.009537</v>
      </c>
      <c r="F202">
        <v>0.017074</v>
      </c>
      <c r="G202">
        <v>0.027547002</v>
      </c>
      <c r="H202">
        <v>0.038060002</v>
      </c>
      <c r="I202">
        <v>0.047076</v>
      </c>
      <c r="J202">
        <v>0.063749</v>
      </c>
      <c r="K202">
        <v>0.08004901</v>
      </c>
      <c r="L202">
        <v>0.094890006</v>
      </c>
      <c r="M202">
        <v>0.094890006</v>
      </c>
      <c r="N202">
        <v>0.19707601</v>
      </c>
      <c r="O202">
        <f>VLOOKUP(A202,[2]Solar!$A$1:$Z$225,25,FALSE)/1000</f>
        <v>0.506076</v>
      </c>
      <c r="P202" s="1" t="s">
        <v>402</v>
      </c>
      <c r="Q202">
        <f t="shared" si="88"/>
        <v>0.001083</v>
      </c>
      <c r="R202">
        <f t="shared" si="89"/>
        <v>0.002675</v>
      </c>
      <c r="S202">
        <f t="shared" si="90"/>
        <v>0.003966</v>
      </c>
      <c r="T202">
        <f t="shared" si="91"/>
        <v>0.007537</v>
      </c>
      <c r="U202">
        <f t="shared" si="92"/>
        <v>0.010473002</v>
      </c>
      <c r="V202">
        <f t="shared" si="93"/>
        <v>0.010513</v>
      </c>
      <c r="W202">
        <f t="shared" si="94"/>
        <v>0.009015998</v>
      </c>
      <c r="X202">
        <f t="shared" si="95"/>
        <v>0.016673</v>
      </c>
      <c r="Y202">
        <f t="shared" si="96"/>
        <v>0.01630001</v>
      </c>
      <c r="Z202">
        <f t="shared" si="97"/>
        <v>0.014840996</v>
      </c>
      <c r="AA202">
        <f t="shared" si="98"/>
        <v>0</v>
      </c>
      <c r="AB202">
        <f t="shared" si="99"/>
        <v>0.102186004</v>
      </c>
      <c r="AC202">
        <f>MAX(O202-N202,0)</f>
        <v>0.30899999</v>
      </c>
      <c r="AD202">
        <f>COUNTIF(CostRed_solar!A$2:A$12,P202)</f>
        <v>0</v>
      </c>
      <c r="AE202">
        <f>IF(VLOOKUP(A202,Categories!C$1:D$196,2,FALSE)="developed",1,0)</f>
        <v>0</v>
      </c>
    </row>
    <row r="203" spans="1:31">
      <c r="A203" s="1" t="s">
        <v>471</v>
      </c>
      <c r="B203">
        <v>0.0057</v>
      </c>
      <c r="C203">
        <v>0.0067</v>
      </c>
      <c r="D203">
        <v>0.011700001</v>
      </c>
      <c r="E203">
        <v>0.018700002</v>
      </c>
      <c r="F203">
        <v>0.041</v>
      </c>
      <c r="G203">
        <v>0.25</v>
      </c>
      <c r="H203">
        <v>0.83400005</v>
      </c>
      <c r="I203">
        <v>3.4217</v>
      </c>
      <c r="J203">
        <v>5.063608</v>
      </c>
      <c r="K203">
        <v>5.9961553</v>
      </c>
      <c r="L203">
        <v>6.6684184</v>
      </c>
      <c r="M203">
        <v>7.8166184</v>
      </c>
      <c r="N203">
        <v>9.426418</v>
      </c>
      <c r="O203">
        <f>VLOOKUP(A203,[2]Solar!$A$1:$Z$225,25,FALSE)/1000</f>
        <v>11.29244</v>
      </c>
      <c r="P203" s="1" t="s">
        <v>471</v>
      </c>
      <c r="Q203">
        <f t="shared" si="88"/>
        <v>0.001</v>
      </c>
      <c r="R203">
        <f t="shared" si="89"/>
        <v>0.005000001</v>
      </c>
      <c r="S203">
        <f t="shared" si="90"/>
        <v>0.007000001</v>
      </c>
      <c r="T203">
        <f t="shared" si="91"/>
        <v>0.022299998</v>
      </c>
      <c r="U203">
        <f t="shared" si="92"/>
        <v>0.209</v>
      </c>
      <c r="V203">
        <f t="shared" si="93"/>
        <v>0.58400005</v>
      </c>
      <c r="W203">
        <f t="shared" si="94"/>
        <v>2.58769995</v>
      </c>
      <c r="X203">
        <f t="shared" si="95"/>
        <v>1.641908</v>
      </c>
      <c r="Y203">
        <f t="shared" si="96"/>
        <v>0.9325473</v>
      </c>
      <c r="Z203">
        <f t="shared" si="97"/>
        <v>0.6722631</v>
      </c>
      <c r="AA203">
        <f t="shared" si="98"/>
        <v>1.1482</v>
      </c>
      <c r="AB203">
        <f t="shared" si="99"/>
        <v>1.6097996</v>
      </c>
      <c r="AC203">
        <f>MAX(O203-N203,0)</f>
        <v>1.866022</v>
      </c>
      <c r="AD203">
        <f>COUNTIF(CostRed_solar!A$2:A$12,P203)</f>
        <v>0</v>
      </c>
      <c r="AE203">
        <v>0</v>
      </c>
    </row>
    <row r="204" spans="1:31">
      <c r="A204" s="1" t="s">
        <v>472</v>
      </c>
      <c r="G204">
        <v>3e-5</v>
      </c>
      <c r="H204">
        <v>3e-5</v>
      </c>
      <c r="I204">
        <v>0.00019</v>
      </c>
      <c r="J204">
        <v>0.00044</v>
      </c>
      <c r="K204">
        <v>0.00094</v>
      </c>
      <c r="L204">
        <v>0.00094</v>
      </c>
      <c r="M204">
        <v>0.00094</v>
      </c>
      <c r="N204">
        <v>0.00094</v>
      </c>
      <c r="O204">
        <f>VLOOKUP(A204,[2]Solar!$A$1:$Z$225,25,FALSE)/1000</f>
        <v>0.00352</v>
      </c>
      <c r="P204" s="1" t="s">
        <v>472</v>
      </c>
      <c r="Q204">
        <f t="shared" si="88"/>
        <v>0</v>
      </c>
      <c r="R204">
        <f t="shared" si="89"/>
        <v>0</v>
      </c>
      <c r="S204">
        <f t="shared" si="90"/>
        <v>0</v>
      </c>
      <c r="T204">
        <f t="shared" si="91"/>
        <v>0</v>
      </c>
      <c r="U204">
        <f t="shared" si="92"/>
        <v>3e-5</v>
      </c>
      <c r="V204">
        <f t="shared" si="93"/>
        <v>0</v>
      </c>
      <c r="W204">
        <f t="shared" si="94"/>
        <v>0.00016</v>
      </c>
      <c r="X204">
        <f t="shared" si="95"/>
        <v>0.00025</v>
      </c>
      <c r="Y204">
        <f t="shared" si="96"/>
        <v>0.0005</v>
      </c>
      <c r="Z204">
        <f t="shared" si="97"/>
        <v>0</v>
      </c>
      <c r="AA204">
        <f t="shared" si="98"/>
        <v>0</v>
      </c>
      <c r="AB204">
        <f t="shared" si="99"/>
        <v>0</v>
      </c>
      <c r="AC204">
        <f>MAX(O204-N204,0)</f>
        <v>0.00258</v>
      </c>
      <c r="AD204">
        <f>COUNTIF(CostRed_solar!A$2:A$12,P204)</f>
        <v>0</v>
      </c>
      <c r="AE204">
        <v>0</v>
      </c>
    </row>
    <row r="205" spans="1:31">
      <c r="A205" s="1" t="s">
        <v>406</v>
      </c>
      <c r="B205">
        <v>0.000209</v>
      </c>
      <c r="C205">
        <v>0.000212</v>
      </c>
      <c r="D205">
        <v>0.000212</v>
      </c>
      <c r="E205">
        <v>0.000212</v>
      </c>
      <c r="F205">
        <v>0.000278</v>
      </c>
      <c r="G205">
        <v>0.002064</v>
      </c>
      <c r="H205">
        <v>0.002222</v>
      </c>
      <c r="I205">
        <v>0.002227</v>
      </c>
      <c r="J205">
        <v>0.002238</v>
      </c>
      <c r="K205">
        <v>0.002238</v>
      </c>
      <c r="L205">
        <v>0.002312</v>
      </c>
      <c r="M205">
        <v>0.002312</v>
      </c>
      <c r="N205">
        <v>0.002312</v>
      </c>
      <c r="O205">
        <f>VLOOKUP(A205,[2]Solar!$A$1:$Z$225,25,FALSE)/1000</f>
        <v>0.003829</v>
      </c>
      <c r="P205" s="1" t="s">
        <v>406</v>
      </c>
      <c r="Q205">
        <f t="shared" si="88"/>
        <v>2.99999999999999e-6</v>
      </c>
      <c r="R205">
        <f t="shared" si="89"/>
        <v>0</v>
      </c>
      <c r="S205">
        <f t="shared" si="90"/>
        <v>0</v>
      </c>
      <c r="T205">
        <f t="shared" si="91"/>
        <v>6.6e-5</v>
      </c>
      <c r="U205">
        <f t="shared" si="92"/>
        <v>0.001786</v>
      </c>
      <c r="V205">
        <f t="shared" si="93"/>
        <v>0.000158</v>
      </c>
      <c r="W205">
        <f t="shared" si="94"/>
        <v>4.9999999999998e-6</v>
      </c>
      <c r="X205">
        <f t="shared" si="95"/>
        <v>1.10000000000002e-5</v>
      </c>
      <c r="Y205">
        <f t="shared" si="96"/>
        <v>0</v>
      </c>
      <c r="Z205">
        <f t="shared" si="97"/>
        <v>7.39999999999998e-5</v>
      </c>
      <c r="AA205">
        <f t="shared" si="98"/>
        <v>0</v>
      </c>
      <c r="AB205">
        <f t="shared" si="99"/>
        <v>0</v>
      </c>
      <c r="AC205">
        <f>MAX(O205-N205,0)</f>
        <v>0.001517</v>
      </c>
      <c r="AD205">
        <f>COUNTIF(CostRed_solar!A$2:A$12,P205)</f>
        <v>0</v>
      </c>
      <c r="AE205">
        <f>IF(VLOOKUP(A205,Categories!C$1:D$196,2,FALSE)="developed",1,0)</f>
        <v>0</v>
      </c>
    </row>
    <row r="206" spans="1:31">
      <c r="A206" s="1" t="s">
        <v>410</v>
      </c>
      <c r="B206">
        <v>0.01491</v>
      </c>
      <c r="C206">
        <v>0.01624</v>
      </c>
      <c r="D206">
        <v>0.01732</v>
      </c>
      <c r="E206">
        <v>0.0185</v>
      </c>
      <c r="F206">
        <v>0.020000001</v>
      </c>
      <c r="G206">
        <v>0.022000002</v>
      </c>
      <c r="H206">
        <v>0.024072</v>
      </c>
      <c r="I206">
        <v>0.044161003</v>
      </c>
      <c r="J206">
        <v>0.067391</v>
      </c>
      <c r="K206">
        <v>0.077683</v>
      </c>
      <c r="L206">
        <v>0.08843</v>
      </c>
      <c r="M206">
        <v>0.090472005</v>
      </c>
      <c r="N206">
        <v>0.093512006</v>
      </c>
      <c r="O206">
        <f>VLOOKUP(A206,[2]Solar!$A$1:$Z$225,25,FALSE)/1000</f>
        <v>0.084524</v>
      </c>
      <c r="P206" s="1" t="s">
        <v>410</v>
      </c>
      <c r="Q206">
        <f t="shared" si="88"/>
        <v>0.00133</v>
      </c>
      <c r="R206">
        <f t="shared" si="89"/>
        <v>0.00108</v>
      </c>
      <c r="S206">
        <f t="shared" si="90"/>
        <v>0.00118</v>
      </c>
      <c r="T206">
        <f t="shared" si="91"/>
        <v>0.001500001</v>
      </c>
      <c r="U206">
        <f t="shared" si="92"/>
        <v>0.002000001</v>
      </c>
      <c r="V206">
        <f t="shared" si="93"/>
        <v>0.002071998</v>
      </c>
      <c r="W206">
        <f t="shared" si="94"/>
        <v>0.020089003</v>
      </c>
      <c r="X206">
        <f t="shared" si="95"/>
        <v>0.023229997</v>
      </c>
      <c r="Y206">
        <f t="shared" si="96"/>
        <v>0.010292</v>
      </c>
      <c r="Z206">
        <f t="shared" si="97"/>
        <v>0.010747</v>
      </c>
      <c r="AA206">
        <f t="shared" si="98"/>
        <v>0.002042005</v>
      </c>
      <c r="AB206">
        <f t="shared" si="99"/>
        <v>0.003040001</v>
      </c>
      <c r="AC206">
        <f>MAX(O206-N206,0)</f>
        <v>0</v>
      </c>
      <c r="AD206">
        <f>COUNTIF(CostRed_solar!A$2:A$12,P206)</f>
        <v>0</v>
      </c>
      <c r="AE206">
        <f>IF(VLOOKUP(A206,Categories!C$1:D$196,2,FALSE)="developed",1,0)</f>
        <v>0</v>
      </c>
    </row>
    <row r="207" spans="1:31">
      <c r="A207" s="1" t="s">
        <v>412</v>
      </c>
      <c r="B207">
        <v>0.0025</v>
      </c>
      <c r="C207">
        <v>0.18820001</v>
      </c>
      <c r="D207">
        <v>0.37160003</v>
      </c>
      <c r="E207">
        <v>0.74840003</v>
      </c>
      <c r="F207">
        <v>0.8191</v>
      </c>
      <c r="G207">
        <v>0.84120005</v>
      </c>
      <c r="H207">
        <v>0.95470005</v>
      </c>
      <c r="I207">
        <v>1.2</v>
      </c>
      <c r="J207">
        <v>2.0026882</v>
      </c>
      <c r="K207">
        <v>5.9356885</v>
      </c>
      <c r="L207">
        <v>7.3310003</v>
      </c>
      <c r="M207">
        <v>8.062</v>
      </c>
      <c r="N207">
        <v>8.062</v>
      </c>
      <c r="O207">
        <f>VLOOKUP(A207,[2]Solar!$A$1:$Z$225,25,FALSE)/1000</f>
        <v>8.062</v>
      </c>
      <c r="P207" s="1" t="s">
        <v>412</v>
      </c>
      <c r="Q207">
        <f t="shared" si="88"/>
        <v>0.18570001</v>
      </c>
      <c r="R207">
        <f t="shared" si="89"/>
        <v>0.18340002</v>
      </c>
      <c r="S207">
        <f t="shared" si="90"/>
        <v>0.3768</v>
      </c>
      <c r="T207">
        <f t="shared" si="91"/>
        <v>0.0706999700000001</v>
      </c>
      <c r="U207">
        <f t="shared" si="92"/>
        <v>0.0221000499999999</v>
      </c>
      <c r="V207">
        <f t="shared" si="93"/>
        <v>0.1135</v>
      </c>
      <c r="W207">
        <f t="shared" si="94"/>
        <v>0.24529995</v>
      </c>
      <c r="X207">
        <f t="shared" si="95"/>
        <v>0.8026882</v>
      </c>
      <c r="Y207">
        <f t="shared" si="96"/>
        <v>3.9330003</v>
      </c>
      <c r="Z207">
        <f t="shared" si="97"/>
        <v>1.3953118</v>
      </c>
      <c r="AA207">
        <f t="shared" si="98"/>
        <v>0.730999699999999</v>
      </c>
      <c r="AB207">
        <f t="shared" si="99"/>
        <v>0</v>
      </c>
      <c r="AC207">
        <f>MAX(O207-N207,0)</f>
        <v>0</v>
      </c>
      <c r="AD207">
        <f>COUNTIF(CostRed_solar!A$2:A$12,P207)</f>
        <v>0</v>
      </c>
      <c r="AE207">
        <f>IF(VLOOKUP(A207,Categories!C$1:D$196,2,FALSE)="developed",1,0)</f>
        <v>1</v>
      </c>
    </row>
    <row r="208" spans="1:31">
      <c r="A208" s="1" t="s">
        <v>57</v>
      </c>
      <c r="B208">
        <v>0.010826001</v>
      </c>
      <c r="C208">
        <v>0.012751001</v>
      </c>
      <c r="D208">
        <v>0.013206001</v>
      </c>
      <c r="E208">
        <v>0.12580201</v>
      </c>
      <c r="F208">
        <v>0.133171</v>
      </c>
      <c r="G208">
        <v>0.13351601</v>
      </c>
      <c r="H208">
        <v>0.14051601</v>
      </c>
      <c r="I208">
        <v>0.35514602</v>
      </c>
      <c r="J208">
        <v>0.598415</v>
      </c>
      <c r="K208">
        <v>1.9179801</v>
      </c>
      <c r="L208">
        <v>2.060707</v>
      </c>
      <c r="M208">
        <v>2.732597</v>
      </c>
      <c r="N208">
        <v>3.0400481</v>
      </c>
      <c r="O208">
        <f>VLOOKUP(A208,[2]Solar!$A$1:$Z$225,25,FALSE)/1000</f>
        <v>5.342297</v>
      </c>
      <c r="P208" s="1" t="s">
        <v>57</v>
      </c>
      <c r="Q208">
        <f t="shared" si="88"/>
        <v>0.001925</v>
      </c>
      <c r="R208">
        <f t="shared" si="89"/>
        <v>0.000455000000000001</v>
      </c>
      <c r="S208">
        <f t="shared" si="90"/>
        <v>0.112596009</v>
      </c>
      <c r="T208">
        <f t="shared" si="91"/>
        <v>0.00736899000000002</v>
      </c>
      <c r="U208">
        <f t="shared" si="92"/>
        <v>0.000345009999999979</v>
      </c>
      <c r="V208">
        <f t="shared" si="93"/>
        <v>0.00700000000000001</v>
      </c>
      <c r="W208">
        <f t="shared" si="94"/>
        <v>0.21463001</v>
      </c>
      <c r="X208">
        <f t="shared" si="95"/>
        <v>0.24326898</v>
      </c>
      <c r="Y208">
        <f t="shared" si="96"/>
        <v>1.3195651</v>
      </c>
      <c r="Z208">
        <f t="shared" si="97"/>
        <v>0.1427269</v>
      </c>
      <c r="AA208">
        <f t="shared" si="98"/>
        <v>0.67189</v>
      </c>
      <c r="AB208">
        <f t="shared" si="99"/>
        <v>0.3074511</v>
      </c>
      <c r="AC208">
        <f>MAX(O208-N208,0)</f>
        <v>2.3022489</v>
      </c>
      <c r="AD208">
        <f>COUNTIF(CostRed_solar!A$2:A$12,P208)</f>
        <v>0</v>
      </c>
      <c r="AE208">
        <f>IF(VLOOKUP(A208,Categories!C$1:D$196,2,FALSE)="developed",1,0)</f>
        <v>0</v>
      </c>
    </row>
    <row r="209" spans="1:31">
      <c r="A209" s="1" t="s">
        <v>173</v>
      </c>
      <c r="B209">
        <v>0.095000006</v>
      </c>
      <c r="C209">
        <v>1</v>
      </c>
      <c r="D209">
        <v>1.7540001</v>
      </c>
      <c r="E209">
        <v>2.937</v>
      </c>
      <c r="F209">
        <v>5.5280004</v>
      </c>
      <c r="G209">
        <v>9.60122</v>
      </c>
      <c r="H209">
        <v>11.914021</v>
      </c>
      <c r="I209">
        <v>12.76002</v>
      </c>
      <c r="J209">
        <v>13.059071</v>
      </c>
      <c r="K209">
        <v>13.2240305</v>
      </c>
      <c r="L209">
        <v>13.4624815</v>
      </c>
      <c r="M209">
        <v>13.79902</v>
      </c>
      <c r="N209">
        <v>14.411921</v>
      </c>
      <c r="O209">
        <f>VLOOKUP(A209,[2]Solar!$A$1:$Z$225,25,FALSE)/1000</f>
        <v>16.275263</v>
      </c>
      <c r="P209" s="1" t="s">
        <v>173</v>
      </c>
      <c r="Q209">
        <f t="shared" si="88"/>
        <v>0.904999994</v>
      </c>
      <c r="R209">
        <f t="shared" si="89"/>
        <v>0.7540001</v>
      </c>
      <c r="S209">
        <f t="shared" si="90"/>
        <v>1.1829999</v>
      </c>
      <c r="T209">
        <f t="shared" si="91"/>
        <v>2.5910004</v>
      </c>
      <c r="U209">
        <f t="shared" si="92"/>
        <v>4.0732196</v>
      </c>
      <c r="V209">
        <f t="shared" si="93"/>
        <v>2.312801</v>
      </c>
      <c r="W209">
        <f t="shared" si="94"/>
        <v>0.845999000000001</v>
      </c>
      <c r="X209">
        <f t="shared" si="95"/>
        <v>0.299050999999999</v>
      </c>
      <c r="Y209">
        <f t="shared" si="96"/>
        <v>0.1649595</v>
      </c>
      <c r="Z209">
        <f t="shared" si="97"/>
        <v>0.238451000000001</v>
      </c>
      <c r="AA209">
        <f t="shared" si="98"/>
        <v>0.3365385</v>
      </c>
      <c r="AB209">
        <f t="shared" si="99"/>
        <v>0.612900999999999</v>
      </c>
      <c r="AC209">
        <f>MAX(O209-N209,0)</f>
        <v>1.863342</v>
      </c>
      <c r="AD209">
        <f>COUNTIF(CostRed_solar!A$2:A$12,P209)</f>
        <v>1</v>
      </c>
      <c r="AE209">
        <f>IF(VLOOKUP(A209,Categories!C$1:D$196,2,FALSE)="developed",1,0)</f>
        <v>1</v>
      </c>
    </row>
    <row r="210" spans="1:31">
      <c r="A210" s="1" t="s">
        <v>14</v>
      </c>
      <c r="B210">
        <v>3.3820002</v>
      </c>
      <c r="C210">
        <v>5.6435003</v>
      </c>
      <c r="D210">
        <v>8.613001</v>
      </c>
      <c r="E210">
        <v>12.32588</v>
      </c>
      <c r="F210">
        <v>18.11213</v>
      </c>
      <c r="G210">
        <v>24.236847</v>
      </c>
      <c r="H210">
        <v>35.433678</v>
      </c>
      <c r="I210">
        <v>43.76984</v>
      </c>
      <c r="J210">
        <v>51.986996</v>
      </c>
      <c r="K210">
        <v>61.587234</v>
      </c>
      <c r="L210">
        <v>76.4411</v>
      </c>
      <c r="M210">
        <v>95.390915</v>
      </c>
      <c r="N210">
        <v>113.01505</v>
      </c>
      <c r="O210">
        <f>VLOOKUP(A210,[2]Solar!$A$1:$Z$225,25,FALSE)/1000</f>
        <v>137.725277</v>
      </c>
      <c r="P210" s="1" t="s">
        <v>14</v>
      </c>
      <c r="Q210">
        <f t="shared" si="88"/>
        <v>2.2615001</v>
      </c>
      <c r="R210">
        <f t="shared" si="89"/>
        <v>2.9695007</v>
      </c>
      <c r="S210">
        <f t="shared" si="90"/>
        <v>3.712879</v>
      </c>
      <c r="T210">
        <f t="shared" si="91"/>
        <v>5.78625</v>
      </c>
      <c r="U210">
        <f t="shared" si="92"/>
        <v>6.124717</v>
      </c>
      <c r="V210">
        <f t="shared" si="93"/>
        <v>11.196831</v>
      </c>
      <c r="W210">
        <f t="shared" si="94"/>
        <v>8.336162</v>
      </c>
      <c r="X210">
        <f t="shared" si="95"/>
        <v>8.217156</v>
      </c>
      <c r="Y210">
        <f t="shared" si="96"/>
        <v>9.600238</v>
      </c>
      <c r="Z210">
        <f t="shared" si="97"/>
        <v>14.853866</v>
      </c>
      <c r="AA210">
        <f t="shared" si="98"/>
        <v>18.949815</v>
      </c>
      <c r="AB210">
        <f t="shared" si="99"/>
        <v>17.624135</v>
      </c>
      <c r="AC210">
        <f>MAX(O210-N210,0)</f>
        <v>24.710227</v>
      </c>
      <c r="AD210">
        <f>COUNTIF(CostRed_solar!A$2:A$12,P210)</f>
        <v>1</v>
      </c>
      <c r="AE210">
        <f>IF(VLOOKUP(A210,Categories!C$1:D$196,2,FALSE)="developed",1,0)</f>
        <v>1</v>
      </c>
    </row>
    <row r="211" spans="1:31">
      <c r="A211" s="1" t="s">
        <v>473</v>
      </c>
      <c r="C211">
        <v>0.000476</v>
      </c>
      <c r="D211">
        <v>0.00061</v>
      </c>
      <c r="E211">
        <v>0.000861</v>
      </c>
      <c r="F211">
        <v>0.004951001</v>
      </c>
      <c r="G211">
        <v>0.009154</v>
      </c>
      <c r="H211">
        <v>0.009193</v>
      </c>
      <c r="I211">
        <v>0.004993</v>
      </c>
      <c r="J211">
        <v>0.009993001</v>
      </c>
      <c r="K211">
        <v>0.009993001</v>
      </c>
      <c r="L211">
        <v>0.009993001</v>
      </c>
      <c r="M211">
        <v>0.009993001</v>
      </c>
      <c r="N211">
        <v>0.009993001</v>
      </c>
      <c r="O211">
        <f>VLOOKUP(A211,[2]Solar!$A$1:$Z$225,25,FALSE)/1000</f>
        <v>0.009993</v>
      </c>
      <c r="P211" s="1" t="s">
        <v>473</v>
      </c>
      <c r="Q211">
        <f t="shared" si="88"/>
        <v>0.000476</v>
      </c>
      <c r="R211">
        <f t="shared" si="89"/>
        <v>0.000134</v>
      </c>
      <c r="S211">
        <f t="shared" si="90"/>
        <v>0.000251</v>
      </c>
      <c r="T211">
        <f t="shared" si="91"/>
        <v>0.004090001</v>
      </c>
      <c r="U211">
        <f t="shared" si="92"/>
        <v>0.004202999</v>
      </c>
      <c r="V211">
        <f t="shared" si="93"/>
        <v>3.89999999999991e-5</v>
      </c>
      <c r="W211">
        <f t="shared" si="94"/>
        <v>-0.0042</v>
      </c>
      <c r="X211">
        <f t="shared" si="95"/>
        <v>0.005000001</v>
      </c>
      <c r="Y211">
        <f t="shared" si="96"/>
        <v>0</v>
      </c>
      <c r="Z211">
        <f t="shared" si="97"/>
        <v>0</v>
      </c>
      <c r="AA211">
        <f t="shared" si="98"/>
        <v>0</v>
      </c>
      <c r="AB211">
        <f t="shared" si="99"/>
        <v>0</v>
      </c>
      <c r="AC211">
        <f>MAX(O211-N211,0)</f>
        <v>0</v>
      </c>
      <c r="AD211">
        <f>COUNTIF(CostRed_solar!A$2:A$12,P211)</f>
        <v>0</v>
      </c>
      <c r="AE211">
        <v>1</v>
      </c>
    </row>
    <row r="212" spans="1:31">
      <c r="A212" s="1" t="s">
        <v>414</v>
      </c>
      <c r="B212">
        <v>0.000143</v>
      </c>
      <c r="C212">
        <v>0.000389</v>
      </c>
      <c r="D212">
        <v>0.000608</v>
      </c>
      <c r="E212">
        <v>0.001589</v>
      </c>
      <c r="F212">
        <v>0.003707</v>
      </c>
      <c r="G212">
        <v>0.064461</v>
      </c>
      <c r="H212">
        <v>0.08895</v>
      </c>
      <c r="I212">
        <v>0.24261801</v>
      </c>
      <c r="J212">
        <v>0.24835701</v>
      </c>
      <c r="K212">
        <v>0.25338802</v>
      </c>
      <c r="L212">
        <v>0.25764003</v>
      </c>
      <c r="M212">
        <v>0.266215</v>
      </c>
      <c r="N212">
        <v>0.270478</v>
      </c>
      <c r="O212">
        <f>VLOOKUP(A212,[2]Solar!$A$1:$Z$225,25,FALSE)/1000</f>
        <v>0.300559</v>
      </c>
      <c r="P212" s="1" t="s">
        <v>414</v>
      </c>
      <c r="Q212">
        <f>C212-B212</f>
        <v>0.000246</v>
      </c>
      <c r="R212">
        <f>D212-C212</f>
        <v>0.000219</v>
      </c>
      <c r="S212">
        <f>E212-D212</f>
        <v>0.000981</v>
      </c>
      <c r="T212">
        <f>F212-E212</f>
        <v>0.002118</v>
      </c>
      <c r="U212">
        <f>G212-F212</f>
        <v>0.060754</v>
      </c>
      <c r="V212">
        <f>H212-G212</f>
        <v>0.024489</v>
      </c>
      <c r="W212">
        <f>I212-H212</f>
        <v>0.15366801</v>
      </c>
      <c r="X212">
        <f>J212-I212</f>
        <v>0.00573899999999999</v>
      </c>
      <c r="Y212">
        <f>K212-J212</f>
        <v>0.00503101</v>
      </c>
      <c r="Z212">
        <f>L212-K212</f>
        <v>0.00425201000000003</v>
      </c>
      <c r="AA212">
        <f>M212-L212</f>
        <v>0.00857496999999996</v>
      </c>
      <c r="AB212">
        <f>N212-M212</f>
        <v>0.00426300000000002</v>
      </c>
      <c r="AC212">
        <f>MAX(O212-N212,0)</f>
        <v>0.030081</v>
      </c>
      <c r="AD212">
        <f>COUNTIF(CostRed_solar!A$2:A$12,P212)</f>
        <v>0</v>
      </c>
      <c r="AE212">
        <f>IF(VLOOKUP(A212,Categories!C$1:D$196,2,FALSE)="developed",1,0)</f>
        <v>0</v>
      </c>
    </row>
    <row r="213" spans="1:31">
      <c r="A213" s="1" t="s">
        <v>417</v>
      </c>
      <c r="E213">
        <v>0.001</v>
      </c>
      <c r="F213">
        <v>0.00113</v>
      </c>
      <c r="G213">
        <v>0.00113</v>
      </c>
      <c r="H213">
        <v>0.00233</v>
      </c>
      <c r="I213">
        <v>0.0032</v>
      </c>
      <c r="J213">
        <v>0.0035</v>
      </c>
      <c r="K213">
        <v>0.0035</v>
      </c>
      <c r="L213">
        <v>0.0035</v>
      </c>
      <c r="M213">
        <v>0.10350001</v>
      </c>
      <c r="N213">
        <v>0.2525</v>
      </c>
      <c r="O213">
        <f>VLOOKUP(A213,[2]Solar!$A$1:$Z$225,25,FALSE)/1000</f>
        <v>0.4745</v>
      </c>
      <c r="P213" s="1" t="s">
        <v>417</v>
      </c>
      <c r="Q213">
        <f>C213-B213</f>
        <v>0</v>
      </c>
      <c r="R213">
        <f>D213-C213</f>
        <v>0</v>
      </c>
      <c r="S213">
        <f>E213-D213</f>
        <v>0.001</v>
      </c>
      <c r="T213">
        <f>F213-E213</f>
        <v>0.00013</v>
      </c>
      <c r="U213">
        <f>G213-F213</f>
        <v>0</v>
      </c>
      <c r="V213">
        <f>H213-G213</f>
        <v>0.0012</v>
      </c>
      <c r="W213">
        <f>I213-H213</f>
        <v>0.00087</v>
      </c>
      <c r="X213">
        <f>J213-I213</f>
        <v>0.0003</v>
      </c>
      <c r="Y213">
        <f>K213-J213</f>
        <v>0</v>
      </c>
      <c r="Z213">
        <f>L213-K213</f>
        <v>0</v>
      </c>
      <c r="AA213">
        <f>M213-L213</f>
        <v>0.10000001</v>
      </c>
      <c r="AB213">
        <f>N213-M213</f>
        <v>0.14899999</v>
      </c>
      <c r="AC213">
        <f>MAX(O213-N213,0)</f>
        <v>0.222</v>
      </c>
      <c r="AD213">
        <f>COUNTIF(CostRed_solar!A$2:A$12,P213)</f>
        <v>0</v>
      </c>
      <c r="AE213">
        <f>IF(VLOOKUP(A213,Categories!C$1:D$196,2,FALSE)="developed",1,0)</f>
        <v>0</v>
      </c>
    </row>
    <row r="214" spans="1:31">
      <c r="A214" s="1" t="s">
        <v>425</v>
      </c>
      <c r="B214">
        <v>4e-5</v>
      </c>
      <c r="C214">
        <v>0.000127</v>
      </c>
      <c r="D214">
        <v>0.000167</v>
      </c>
      <c r="E214">
        <v>0.000183</v>
      </c>
      <c r="F214">
        <v>0.000273</v>
      </c>
      <c r="G214">
        <v>0.000434</v>
      </c>
      <c r="H214">
        <v>0.001751</v>
      </c>
      <c r="I214">
        <v>0.002652</v>
      </c>
      <c r="J214">
        <v>0.004073</v>
      </c>
      <c r="K214">
        <v>0.004589</v>
      </c>
      <c r="L214">
        <v>0.00473</v>
      </c>
      <c r="M214">
        <v>0.004712</v>
      </c>
      <c r="N214">
        <v>0.004754</v>
      </c>
      <c r="O214">
        <f>VLOOKUP(A214,[2]Solar!$A$1:$Z$225,25,FALSE)/1000</f>
        <v>0.006003</v>
      </c>
      <c r="P214" s="1" t="s">
        <v>425</v>
      </c>
      <c r="Q214">
        <f>C214-B214</f>
        <v>8.7e-5</v>
      </c>
      <c r="R214">
        <f>D214-C214</f>
        <v>4e-5</v>
      </c>
      <c r="S214">
        <f>E214-D214</f>
        <v>1.6e-5</v>
      </c>
      <c r="T214">
        <f>F214-E214</f>
        <v>9e-5</v>
      </c>
      <c r="U214">
        <f>G214-F214</f>
        <v>0.000161</v>
      </c>
      <c r="V214">
        <f>H214-G214</f>
        <v>0.001317</v>
      </c>
      <c r="W214">
        <f>I214-H214</f>
        <v>0.000901</v>
      </c>
      <c r="X214">
        <f>J214-I214</f>
        <v>0.001421</v>
      </c>
      <c r="Y214">
        <f>K214-J214</f>
        <v>0.000516</v>
      </c>
      <c r="Z214">
        <f>L214-K214</f>
        <v>0.000141</v>
      </c>
      <c r="AA214">
        <f>M214-L214</f>
        <v>-1.79999999999998e-5</v>
      </c>
      <c r="AB214">
        <f>N214-M214</f>
        <v>4.20000000000004e-5</v>
      </c>
      <c r="AC214">
        <f>MAX(O214-N214,0)</f>
        <v>0.001249</v>
      </c>
      <c r="AD214">
        <f>COUNTIF(CostRed_solar!A$2:A$12,P214)</f>
        <v>0</v>
      </c>
      <c r="AE214">
        <f>IF(VLOOKUP(A214,Categories!C$1:D$196,2,FALSE)="developed",1,0)</f>
        <v>0</v>
      </c>
    </row>
    <row r="215" spans="1:31">
      <c r="A215" s="1" t="s">
        <v>421</v>
      </c>
      <c r="B215">
        <v>0.0018</v>
      </c>
      <c r="C215">
        <v>0.002</v>
      </c>
      <c r="D215">
        <v>0.0023</v>
      </c>
      <c r="E215">
        <v>0.0023</v>
      </c>
      <c r="F215">
        <v>0.0034</v>
      </c>
      <c r="G215">
        <v>0.0045</v>
      </c>
      <c r="H215">
        <v>0.0045</v>
      </c>
      <c r="I215">
        <v>0.0045</v>
      </c>
      <c r="J215">
        <v>0.004</v>
      </c>
      <c r="K215">
        <v>0.005320001</v>
      </c>
      <c r="L215">
        <v>0.005320001</v>
      </c>
      <c r="M215">
        <v>0.005320001</v>
      </c>
      <c r="N215">
        <v>0.005320001</v>
      </c>
      <c r="O215">
        <f>VLOOKUP(A215,[2]Solar!$A$1:$Z$225,25,FALSE)/1000</f>
        <v>0.00287</v>
      </c>
      <c r="P215" s="1" t="s">
        <v>421</v>
      </c>
      <c r="Q215">
        <f>C215-B215</f>
        <v>0.0002</v>
      </c>
      <c r="R215">
        <f>D215-C215</f>
        <v>0.0003</v>
      </c>
      <c r="S215">
        <f>E215-D215</f>
        <v>0</v>
      </c>
      <c r="T215">
        <f>F215-E215</f>
        <v>0.0011</v>
      </c>
      <c r="U215">
        <f>G215-F215</f>
        <v>0.0011</v>
      </c>
      <c r="V215">
        <f>H215-G215</f>
        <v>0</v>
      </c>
      <c r="W215">
        <f>I215-H215</f>
        <v>0</v>
      </c>
      <c r="X215">
        <f>J215-I215</f>
        <v>-0.0005</v>
      </c>
      <c r="Y215">
        <f>K215-J215</f>
        <v>0.001320001</v>
      </c>
      <c r="Z215">
        <f>L215-K215</f>
        <v>0</v>
      </c>
      <c r="AA215">
        <f>M215-L215</f>
        <v>0</v>
      </c>
      <c r="AB215">
        <f>N215-M215</f>
        <v>0</v>
      </c>
      <c r="AC215">
        <f>MAX(O215-N215,0)</f>
        <v>0</v>
      </c>
      <c r="AD215">
        <f>COUNTIF(CostRed_solar!A$2:A$12,P215)</f>
        <v>0</v>
      </c>
      <c r="AE215">
        <f>IF(VLOOKUP(A215,Categories!C$1:D$196,2,FALSE)="developed",1,0)</f>
        <v>0</v>
      </c>
    </row>
    <row r="216" spans="1:31">
      <c r="A216" s="1" t="s">
        <v>423</v>
      </c>
      <c r="B216">
        <v>0.004518</v>
      </c>
      <c r="C216">
        <v>0.004518</v>
      </c>
      <c r="D216">
        <v>0.004518</v>
      </c>
      <c r="E216">
        <v>0.004518</v>
      </c>
      <c r="F216">
        <v>0.00529</v>
      </c>
      <c r="G216">
        <v>0.00529</v>
      </c>
      <c r="H216">
        <v>0.00529</v>
      </c>
      <c r="I216">
        <v>0.007992</v>
      </c>
      <c r="J216">
        <v>0.104992</v>
      </c>
      <c r="K216">
        <v>4.9934907</v>
      </c>
      <c r="L216">
        <v>16.660492</v>
      </c>
      <c r="M216">
        <v>16.660492</v>
      </c>
      <c r="N216">
        <v>18.474491</v>
      </c>
      <c r="O216">
        <f>VLOOKUP(A216,[2]Solar!$A$1:$Z$225,25,FALSE)/1000</f>
        <v>18.58841</v>
      </c>
      <c r="P216" s="1" t="s">
        <v>423</v>
      </c>
      <c r="Q216">
        <f>C216-B216</f>
        <v>0</v>
      </c>
      <c r="R216">
        <f>D216-C216</f>
        <v>0</v>
      </c>
      <c r="S216">
        <f>E216-D216</f>
        <v>0</v>
      </c>
      <c r="T216">
        <f>F216-E216</f>
        <v>0.000772</v>
      </c>
      <c r="U216">
        <f>G216-F216</f>
        <v>0</v>
      </c>
      <c r="V216">
        <f>H216-G216</f>
        <v>0</v>
      </c>
      <c r="W216">
        <f>I216-H216</f>
        <v>0.002702</v>
      </c>
      <c r="X216">
        <f>J216-I216</f>
        <v>0.097</v>
      </c>
      <c r="Y216">
        <f>K216-J216</f>
        <v>4.8884987</v>
      </c>
      <c r="Z216">
        <f>L216-K216</f>
        <v>11.6670013</v>
      </c>
      <c r="AA216">
        <f>M216-L216</f>
        <v>0</v>
      </c>
      <c r="AB216">
        <f>N216-M216</f>
        <v>1.813999</v>
      </c>
      <c r="AC216">
        <f>MAX(O216-N216,0)</f>
        <v>0.113918999999999</v>
      </c>
      <c r="AD216">
        <f>COUNTIF(CostRed_solar!A$2:A$12,P216)</f>
        <v>0</v>
      </c>
      <c r="AE216">
        <f>IF(VLOOKUP(A216,Categories!C$1:D$196,2,FALSE)="developed",1,0)</f>
        <v>0</v>
      </c>
    </row>
    <row r="217" spans="1:31">
      <c r="A217" s="1" t="s">
        <v>429</v>
      </c>
      <c r="B217">
        <v>0.001007</v>
      </c>
      <c r="C217">
        <v>0.001286</v>
      </c>
      <c r="D217">
        <v>0.001367</v>
      </c>
      <c r="E217">
        <v>0.002369</v>
      </c>
      <c r="F217">
        <v>0.005</v>
      </c>
      <c r="G217">
        <v>0.060000002</v>
      </c>
      <c r="H217">
        <v>0.080000006</v>
      </c>
      <c r="I217">
        <v>0.1</v>
      </c>
      <c r="J217">
        <v>0.25</v>
      </c>
      <c r="K217">
        <v>0.25</v>
      </c>
      <c r="L217">
        <v>0.256747</v>
      </c>
      <c r="M217">
        <v>0.256787</v>
      </c>
      <c r="N217">
        <v>0.256787</v>
      </c>
      <c r="O217">
        <f>VLOOKUP(A217,[2]Solar!$A$1:$Z$225,25,FALSE)/1000</f>
        <v>0.289995</v>
      </c>
      <c r="P217" s="1" t="s">
        <v>429</v>
      </c>
      <c r="Q217">
        <f>C217-B217</f>
        <v>0.000279</v>
      </c>
      <c r="R217">
        <f>D217-C217</f>
        <v>8.09999999999999e-5</v>
      </c>
      <c r="S217">
        <f>E217-D217</f>
        <v>0.001002</v>
      </c>
      <c r="T217">
        <f>F217-E217</f>
        <v>0.002631</v>
      </c>
      <c r="U217">
        <f>G217-F217</f>
        <v>0.055000002</v>
      </c>
      <c r="V217">
        <f>H217-G217</f>
        <v>0.020000004</v>
      </c>
      <c r="W217">
        <f>I217-H217</f>
        <v>0.019999994</v>
      </c>
      <c r="X217">
        <f>J217-I217</f>
        <v>0.15</v>
      </c>
      <c r="Y217">
        <f>K217-J217</f>
        <v>0</v>
      </c>
      <c r="Z217">
        <f>L217-K217</f>
        <v>0.006747</v>
      </c>
      <c r="AA217">
        <f>M217-L217</f>
        <v>3.99999999999845e-5</v>
      </c>
      <c r="AB217">
        <f>N217-M217</f>
        <v>0</v>
      </c>
      <c r="AC217">
        <f>MAX(O217-N217,0)</f>
        <v>0.033208</v>
      </c>
      <c r="AD217">
        <f>COUNTIF(CostRed_solar!A$2:A$12,P217)</f>
        <v>0</v>
      </c>
      <c r="AE217">
        <f>IF(VLOOKUP(A217,Categories!C$1:D$196,2,FALSE)="developed",1,0)</f>
        <v>0</v>
      </c>
    </row>
    <row r="218" spans="1:31">
      <c r="A218" s="1" t="s">
        <v>433</v>
      </c>
      <c r="B218">
        <v>0</v>
      </c>
      <c r="C218">
        <v>0</v>
      </c>
      <c r="D218">
        <v>0</v>
      </c>
      <c r="E218">
        <v>6e-5</v>
      </c>
      <c r="F218">
        <v>6e-5</v>
      </c>
      <c r="G218">
        <v>6e-5</v>
      </c>
      <c r="H218">
        <v>9.4e-5</v>
      </c>
      <c r="I218">
        <v>9.4e-5</v>
      </c>
      <c r="J218">
        <v>0.001224</v>
      </c>
      <c r="K218">
        <v>0.096424006</v>
      </c>
      <c r="L218">
        <v>0.096424006</v>
      </c>
      <c r="M218">
        <v>0.096424006</v>
      </c>
      <c r="N218">
        <v>0.096452005</v>
      </c>
      <c r="O218">
        <f>VLOOKUP(A218,[2]Solar!$A$1:$Z$225,25,FALSE)/1000</f>
        <v>0.133836</v>
      </c>
      <c r="P218" s="1" t="s">
        <v>433</v>
      </c>
      <c r="Q218">
        <f>C218-B218</f>
        <v>0</v>
      </c>
      <c r="R218">
        <f>D218-C218</f>
        <v>0</v>
      </c>
      <c r="S218">
        <f>E218-D218</f>
        <v>6e-5</v>
      </c>
      <c r="T218">
        <f>F218-E218</f>
        <v>0</v>
      </c>
      <c r="U218">
        <f>G218-F218</f>
        <v>0</v>
      </c>
      <c r="V218">
        <f>H218-G218</f>
        <v>3.4e-5</v>
      </c>
      <c r="W218">
        <f>I218-H218</f>
        <v>0</v>
      </c>
      <c r="X218">
        <f>J218-I218</f>
        <v>0.00113</v>
      </c>
      <c r="Y218">
        <f>K218-J218</f>
        <v>0.095200006</v>
      </c>
      <c r="Z218">
        <f>L218-K218</f>
        <v>0</v>
      </c>
      <c r="AA218">
        <f>M218-L218</f>
        <v>0</v>
      </c>
      <c r="AB218">
        <f>N218-M218</f>
        <v>2.79989999999869e-5</v>
      </c>
      <c r="AC218">
        <f>MAX(O218-N218,0)</f>
        <v>0.037383995</v>
      </c>
      <c r="AD218">
        <f>COUNTIF(CostRed_solar!A$2:A$12,P218)</f>
        <v>0</v>
      </c>
      <c r="AE218">
        <f>IF(VLOOKUP(A218,Categories!C$1:D$196,2,FALSE)="developed",1,0)</f>
        <v>0</v>
      </c>
    </row>
    <row r="219" spans="1:31">
      <c r="A219" s="1" t="s">
        <v>435</v>
      </c>
      <c r="B219">
        <v>2e-6</v>
      </c>
      <c r="C219">
        <v>0.000177</v>
      </c>
      <c r="D219">
        <v>0.000905</v>
      </c>
      <c r="E219">
        <v>0.00197</v>
      </c>
      <c r="F219">
        <v>0.002702</v>
      </c>
      <c r="G219">
        <v>0.002525</v>
      </c>
      <c r="H219">
        <v>0.002867</v>
      </c>
      <c r="I219">
        <v>0.005069</v>
      </c>
      <c r="J219">
        <v>0.008564001</v>
      </c>
      <c r="K219">
        <v>0.011827</v>
      </c>
      <c r="L219">
        <v>0.014070001</v>
      </c>
      <c r="M219">
        <v>0.027941002</v>
      </c>
      <c r="N219">
        <v>0.041249003</v>
      </c>
      <c r="O219">
        <f>VLOOKUP(A219,[2]Solar!$A$1:$Z$225,25,FALSE)/1000</f>
        <v>0.046175</v>
      </c>
      <c r="P219" s="1" t="s">
        <v>435</v>
      </c>
      <c r="Q219">
        <f>C219-B219</f>
        <v>0.000175</v>
      </c>
      <c r="R219">
        <f>D219-C219</f>
        <v>0.000728</v>
      </c>
      <c r="S219">
        <f>E219-D219</f>
        <v>0.001065</v>
      </c>
      <c r="T219">
        <f>F219-E219</f>
        <v>0.000732</v>
      </c>
      <c r="U219">
        <f>G219-F219</f>
        <v>-0.000177</v>
      </c>
      <c r="V219">
        <f>H219-G219</f>
        <v>0.000342</v>
      </c>
      <c r="W219">
        <f>I219-H219</f>
        <v>0.002202</v>
      </c>
      <c r="X219">
        <f>J219-I219</f>
        <v>0.003495001</v>
      </c>
      <c r="Y219">
        <f>K219-J219</f>
        <v>0.003262999</v>
      </c>
      <c r="Z219">
        <f>L219-K219</f>
        <v>0.002243001</v>
      </c>
      <c r="AA219">
        <f>M219-L219</f>
        <v>0.013871001</v>
      </c>
      <c r="AB219">
        <f>N219-M219</f>
        <v>0.013308001</v>
      </c>
      <c r="AC219">
        <f>MAX(O219-N219,0)</f>
        <v>0.00492599699999999</v>
      </c>
      <c r="AD219">
        <f>COUNTIF(CostRed_solar!A$2:A$12,P219)</f>
        <v>0</v>
      </c>
      <c r="AE219">
        <f>IF(VLOOKUP(A219,Categories!C$1:D$196,2,FALSE)="developed",1,0)</f>
        <v>0</v>
      </c>
    </row>
    <row r="220" spans="1:30">
      <c r="A220" s="1" t="s">
        <v>474</v>
      </c>
      <c r="B220">
        <f>SUM(B3:B219)</f>
        <v>41.558610991</v>
      </c>
      <c r="C220">
        <f t="shared" ref="C220:O220" si="100">SUM(C3:C219)</f>
        <v>73.779561929</v>
      </c>
      <c r="D220">
        <f t="shared" si="100"/>
        <v>103.980694456</v>
      </c>
      <c r="E220">
        <f t="shared" si="100"/>
        <v>140.104548168</v>
      </c>
      <c r="F220">
        <f t="shared" si="100"/>
        <v>180.076076669</v>
      </c>
      <c r="G220">
        <f t="shared" si="100"/>
        <v>228.035263843</v>
      </c>
      <c r="H220">
        <f t="shared" si="100"/>
        <v>299.837180189</v>
      </c>
      <c r="I220">
        <f t="shared" si="100"/>
        <v>394.17787818</v>
      </c>
      <c r="J220">
        <f t="shared" si="100"/>
        <v>486.566878891</v>
      </c>
      <c r="K220">
        <f t="shared" si="100"/>
        <v>588.00611013</v>
      </c>
      <c r="L220">
        <f t="shared" si="100"/>
        <v>714.520523487</v>
      </c>
      <c r="M220">
        <f t="shared" si="100"/>
        <v>853.741737794</v>
      </c>
      <c r="N220">
        <f t="shared" si="100"/>
        <v>1043.296244595</v>
      </c>
      <c r="O220">
        <f>SUM(O3:O219)</f>
        <v>1393.933325</v>
      </c>
      <c r="P220" s="1" t="s">
        <v>474</v>
      </c>
      <c r="Q220">
        <f>C220-B220</f>
        <v>32.220950938</v>
      </c>
      <c r="R220">
        <f>D220-C220</f>
        <v>30.201132527</v>
      </c>
      <c r="S220">
        <f>E220-D220</f>
        <v>36.1238537119998</v>
      </c>
      <c r="T220">
        <f>F220-E220</f>
        <v>39.9715285010002</v>
      </c>
      <c r="U220">
        <f>G220-F220</f>
        <v>47.959187174</v>
      </c>
      <c r="V220">
        <f>H220-G220</f>
        <v>71.8019163459999</v>
      </c>
      <c r="W220">
        <f>I220-H220</f>
        <v>94.340697991</v>
      </c>
      <c r="X220">
        <f>J220-I220</f>
        <v>92.3890007110001</v>
      </c>
      <c r="Y220">
        <f>K220-J220</f>
        <v>101.439231239</v>
      </c>
      <c r="Z220">
        <f>L220-K220</f>
        <v>126.514413357</v>
      </c>
      <c r="AA220">
        <f>M220-L220</f>
        <v>139.221214307</v>
      </c>
      <c r="AB220">
        <f>N220-M220</f>
        <v>189.554506801</v>
      </c>
      <c r="AC220">
        <f>MAX(O220-N220,0)</f>
        <v>350.637080404999</v>
      </c>
      <c r="AD220">
        <f>COUNTIF(CostRed_solar!A$2:A$12,P220)</f>
        <v>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E158"/>
  <sheetViews>
    <sheetView zoomScale="70" zoomScaleNormal="70" workbookViewId="0">
      <pane xSplit="1" ySplit="2" topLeftCell="B3" activePane="bottomRight" state="frozen"/>
      <selection/>
      <selection pane="topRight"/>
      <selection pane="bottomLeft"/>
      <selection pane="bottomRight" activeCell="R24" sqref="R24"/>
    </sheetView>
  </sheetViews>
  <sheetFormatPr defaultColWidth="9" defaultRowHeight="13.5"/>
  <cols>
    <col min="1" max="1" width="22.625" style="1" customWidth="1"/>
    <col min="2" max="14" width="12.625"/>
    <col min="15" max="15" width="11.5" style="2"/>
    <col min="16" max="16" width="9" style="1"/>
    <col min="17" max="20" width="12.625"/>
    <col min="21" max="22" width="13.7583333333333"/>
    <col min="23" max="23" width="12.625"/>
    <col min="24" max="24" width="13.7583333333333"/>
    <col min="25" max="25" width="12.625"/>
    <col min="26" max="27" width="13.7583333333333"/>
    <col min="28" max="28" width="12.625"/>
    <col min="29" max="29" width="13.75"/>
  </cols>
  <sheetData>
    <row r="1" spans="1:29">
      <c r="A1" s="1" t="s">
        <v>475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 t="s">
        <v>437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</row>
    <row r="2" spans="1:31">
      <c r="A2" s="1" t="s">
        <v>438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 t="s">
        <v>438</v>
      </c>
      <c r="Q2" s="1">
        <v>2011</v>
      </c>
      <c r="R2" s="1">
        <v>2012</v>
      </c>
      <c r="S2" s="1">
        <v>2013</v>
      </c>
      <c r="T2" s="1">
        <v>2014</v>
      </c>
      <c r="U2" s="1">
        <v>2015</v>
      </c>
      <c r="V2" s="1">
        <v>2016</v>
      </c>
      <c r="W2" s="1">
        <v>2017</v>
      </c>
      <c r="X2" s="1">
        <v>2018</v>
      </c>
      <c r="Y2" s="1">
        <v>2019</v>
      </c>
      <c r="Z2" s="1">
        <v>2020</v>
      </c>
      <c r="AA2" s="1">
        <v>2021</v>
      </c>
      <c r="AB2" s="6">
        <v>2022</v>
      </c>
      <c r="AC2" s="7">
        <v>2023</v>
      </c>
      <c r="AD2" t="s">
        <v>476</v>
      </c>
      <c r="AE2" s="2" t="s">
        <v>439</v>
      </c>
    </row>
    <row r="3" spans="1:31">
      <c r="A3" s="1" t="s">
        <v>49</v>
      </c>
      <c r="D3">
        <v>0.0001</v>
      </c>
      <c r="E3">
        <v>0.0001</v>
      </c>
      <c r="F3">
        <v>0.0001</v>
      </c>
      <c r="G3">
        <v>0.0001</v>
      </c>
      <c r="H3">
        <v>0.0001</v>
      </c>
      <c r="I3">
        <v>0.0004</v>
      </c>
      <c r="J3">
        <v>0.0004</v>
      </c>
      <c r="K3">
        <v>0.0004</v>
      </c>
      <c r="L3">
        <v>0.0004</v>
      </c>
      <c r="M3">
        <v>0.0004</v>
      </c>
      <c r="N3">
        <v>0.0004</v>
      </c>
      <c r="O3">
        <f>VLOOKUP(A3,[2]Wind!$A$1:$Z$225,25,FALSE)/1000</f>
        <v>0.0004</v>
      </c>
      <c r="P3" s="1" t="s">
        <v>49</v>
      </c>
      <c r="Q3">
        <f>C3-B3</f>
        <v>0</v>
      </c>
      <c r="R3">
        <f t="shared" ref="R3:AB3" si="0">D3-C3</f>
        <v>0.0001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0.0003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>MAX(O3-N3,0)</f>
        <v>0</v>
      </c>
      <c r="AD3">
        <f>COUNTIF(CostRed_wind!A$2:A$15,P3)</f>
        <v>0</v>
      </c>
      <c r="AE3">
        <f>IF(VLOOKUP(A3,Categories!C$1:D$196,2,FALSE)="developed",1,0)</f>
        <v>0</v>
      </c>
    </row>
    <row r="4" spans="1:31">
      <c r="A4" s="1" t="s">
        <v>149</v>
      </c>
      <c r="F4">
        <v>0.0102</v>
      </c>
      <c r="G4">
        <v>0.0102</v>
      </c>
      <c r="H4">
        <v>0.0102</v>
      </c>
      <c r="I4">
        <v>0.0102</v>
      </c>
      <c r="J4">
        <v>0.010000001</v>
      </c>
      <c r="K4">
        <v>0.010000001</v>
      </c>
      <c r="L4">
        <v>0.010000001</v>
      </c>
      <c r="M4">
        <v>0.010000001</v>
      </c>
      <c r="N4">
        <v>0.010000001</v>
      </c>
      <c r="O4">
        <f>VLOOKUP(A4,[2]Wind!$A$1:$Z$225,25,FALSE)/1000</f>
        <v>0.01</v>
      </c>
      <c r="P4" s="1" t="s">
        <v>149</v>
      </c>
      <c r="Q4">
        <f>C4-B4</f>
        <v>0</v>
      </c>
      <c r="R4">
        <f t="shared" ref="R4:AB4" si="1">D4-C4</f>
        <v>0</v>
      </c>
      <c r="S4">
        <f t="shared" si="1"/>
        <v>0</v>
      </c>
      <c r="T4">
        <f t="shared" si="1"/>
        <v>0.0102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-0.000199999000000001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ref="AC4:AC35" si="2">MAX(O4-N4,0)</f>
        <v>0</v>
      </c>
      <c r="AD4">
        <f>COUNTIF(CostRed_wind!A$2:A$15,P4)</f>
        <v>0</v>
      </c>
      <c r="AE4">
        <f>IF(VLOOKUP(A4,Categories!C$1:D$196,2,FALSE)="developed",1,0)</f>
        <v>0</v>
      </c>
    </row>
    <row r="5" spans="1:31">
      <c r="A5" s="1" t="s">
        <v>63</v>
      </c>
      <c r="L5">
        <v>0.004</v>
      </c>
      <c r="M5">
        <v>0.004</v>
      </c>
      <c r="N5">
        <v>0.004</v>
      </c>
      <c r="O5">
        <f>VLOOKUP(A5,[2]Wind!$A$1:$Z$225,25,FALSE)/1000</f>
        <v>0</v>
      </c>
      <c r="P5" s="1" t="s">
        <v>63</v>
      </c>
      <c r="Q5">
        <f>C5-B5</f>
        <v>0</v>
      </c>
      <c r="R5">
        <f t="shared" ref="R5:AB5" si="3">D5-C5</f>
        <v>0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si="3"/>
        <v>0</v>
      </c>
      <c r="Z5">
        <f t="shared" si="3"/>
        <v>0.004</v>
      </c>
      <c r="AA5">
        <f t="shared" si="3"/>
        <v>0</v>
      </c>
      <c r="AB5">
        <f t="shared" si="3"/>
        <v>0</v>
      </c>
      <c r="AC5">
        <f t="shared" si="2"/>
        <v>0</v>
      </c>
      <c r="AD5">
        <f>COUNTIF(CostRed_wind!A$2:A$15,P5)</f>
        <v>0</v>
      </c>
      <c r="AE5">
        <f>IF(VLOOKUP(A5,Categories!C$1:D$196,2,FALSE)="developed",1,0)</f>
        <v>0</v>
      </c>
    </row>
    <row r="6" spans="1:31">
      <c r="A6" s="1" t="s">
        <v>59</v>
      </c>
      <c r="B6">
        <v>0.027829003</v>
      </c>
      <c r="C6">
        <v>0.059579</v>
      </c>
      <c r="D6">
        <v>0.13697901</v>
      </c>
      <c r="E6">
        <v>0.18997902</v>
      </c>
      <c r="F6">
        <v>0.21518701</v>
      </c>
      <c r="G6">
        <v>0.18710402</v>
      </c>
      <c r="H6">
        <v>0.187442</v>
      </c>
      <c r="I6">
        <v>0.22674201</v>
      </c>
      <c r="J6">
        <v>0.750342</v>
      </c>
      <c r="K6">
        <v>1.609359</v>
      </c>
      <c r="L6">
        <v>2.6239042</v>
      </c>
      <c r="M6">
        <v>3.2921243</v>
      </c>
      <c r="N6">
        <v>3.3093152</v>
      </c>
      <c r="O6">
        <f>VLOOKUP(A6,[2]Wind!$A$1:$Z$225,25,FALSE)/1000</f>
        <v>3.70632</v>
      </c>
      <c r="P6" s="1" t="s">
        <v>59</v>
      </c>
      <c r="Q6">
        <f>C6-B6</f>
        <v>0.031749997</v>
      </c>
      <c r="R6">
        <f t="shared" ref="R6:AB6" si="4">D6-C6</f>
        <v>0.07740001</v>
      </c>
      <c r="S6">
        <f t="shared" si="4"/>
        <v>0.05300001</v>
      </c>
      <c r="T6">
        <f t="shared" si="4"/>
        <v>0.02520799</v>
      </c>
      <c r="U6">
        <f t="shared" si="4"/>
        <v>-0.02808299</v>
      </c>
      <c r="V6">
        <f t="shared" si="4"/>
        <v>0.000337979999999988</v>
      </c>
      <c r="W6">
        <f t="shared" si="4"/>
        <v>0.03930001</v>
      </c>
      <c r="X6">
        <f t="shared" si="4"/>
        <v>0.52359999</v>
      </c>
      <c r="Y6">
        <f t="shared" si="4"/>
        <v>0.859017</v>
      </c>
      <c r="Z6">
        <f t="shared" si="4"/>
        <v>1.0145452</v>
      </c>
      <c r="AA6">
        <f t="shared" si="4"/>
        <v>0.6682201</v>
      </c>
      <c r="AB6">
        <f t="shared" si="4"/>
        <v>0.0171909000000001</v>
      </c>
      <c r="AC6">
        <f t="shared" si="2"/>
        <v>0.3970048</v>
      </c>
      <c r="AD6">
        <f>COUNTIF(CostRed_wind!A$2:A$15,P6)</f>
        <v>0</v>
      </c>
      <c r="AE6">
        <f>IF(VLOOKUP(A6,Categories!C$1:D$196,2,FALSE)="developed",1,0)</f>
        <v>0</v>
      </c>
    </row>
    <row r="7" spans="1:31">
      <c r="A7" s="1" t="s">
        <v>61</v>
      </c>
      <c r="B7">
        <v>0.00264</v>
      </c>
      <c r="C7">
        <v>0.00264</v>
      </c>
      <c r="D7">
        <v>0.00264</v>
      </c>
      <c r="E7">
        <v>0.00264</v>
      </c>
      <c r="F7">
        <v>0.00264</v>
      </c>
      <c r="G7">
        <v>0.0026</v>
      </c>
      <c r="H7">
        <v>0.002925</v>
      </c>
      <c r="I7">
        <v>0.002925</v>
      </c>
      <c r="J7">
        <v>0.002925</v>
      </c>
      <c r="K7">
        <v>0.002925</v>
      </c>
      <c r="L7">
        <v>0.002925</v>
      </c>
      <c r="M7">
        <v>0.002925</v>
      </c>
      <c r="N7">
        <v>0.002925</v>
      </c>
      <c r="O7">
        <f>VLOOKUP(A7,[2]Wind!$A$1:$Z$225,25,FALSE)/1000</f>
        <v>0.0029</v>
      </c>
      <c r="P7" s="1" t="s">
        <v>61</v>
      </c>
      <c r="Q7">
        <f>C7-B7</f>
        <v>0</v>
      </c>
      <c r="R7">
        <f t="shared" ref="R7:AB7" si="5">D7-C7</f>
        <v>0</v>
      </c>
      <c r="S7">
        <f t="shared" si="5"/>
        <v>0</v>
      </c>
      <c r="T7">
        <f t="shared" si="5"/>
        <v>0</v>
      </c>
      <c r="U7">
        <f t="shared" si="5"/>
        <v>-4.00000000000001e-5</v>
      </c>
      <c r="V7">
        <f t="shared" si="5"/>
        <v>0.000325</v>
      </c>
      <c r="W7">
        <f t="shared" si="5"/>
        <v>0</v>
      </c>
      <c r="X7">
        <f t="shared" si="5"/>
        <v>0</v>
      </c>
      <c r="Y7">
        <f t="shared" si="5"/>
        <v>0</v>
      </c>
      <c r="Z7">
        <f t="shared" si="5"/>
        <v>0</v>
      </c>
      <c r="AA7">
        <f t="shared" si="5"/>
        <v>0</v>
      </c>
      <c r="AB7">
        <f t="shared" si="5"/>
        <v>0</v>
      </c>
      <c r="AC7">
        <f t="shared" si="2"/>
        <v>0</v>
      </c>
      <c r="AD7">
        <f>COUNTIF(CostRed_wind!A$2:A$15,P7)</f>
        <v>0</v>
      </c>
      <c r="AE7">
        <f>IF(VLOOKUP(A7,Categories!C$1:D$196,2,FALSE)="developed",1,0)</f>
        <v>0</v>
      </c>
    </row>
    <row r="8" spans="1:31">
      <c r="A8" s="1" t="s">
        <v>442</v>
      </c>
      <c r="B8">
        <v>0.030000001</v>
      </c>
      <c r="C8">
        <v>0.030000001</v>
      </c>
      <c r="D8">
        <v>0.030000001</v>
      </c>
      <c r="E8">
        <v>0.030000001</v>
      </c>
      <c r="F8">
        <v>0.030000001</v>
      </c>
      <c r="G8">
        <v>0.030000001</v>
      </c>
      <c r="H8">
        <v>0.030000001</v>
      </c>
      <c r="I8">
        <v>0.030000001</v>
      </c>
      <c r="J8">
        <v>0.030000001</v>
      </c>
      <c r="K8">
        <v>0.030000001</v>
      </c>
      <c r="L8">
        <v>0.030000001</v>
      </c>
      <c r="M8">
        <v>0.030000001</v>
      </c>
      <c r="N8">
        <v>0.030000001</v>
      </c>
      <c r="O8">
        <f>VLOOKUP(A8,[2]Wind!$A$1:$Z$225,25,FALSE)/1000</f>
        <v>0.03</v>
      </c>
      <c r="P8" s="1" t="s">
        <v>442</v>
      </c>
      <c r="Q8">
        <f>C8-B8</f>
        <v>0</v>
      </c>
      <c r="R8">
        <f t="shared" ref="R8:AB8" si="6">D8-C8</f>
        <v>0</v>
      </c>
      <c r="S8">
        <f t="shared" si="6"/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  <c r="AA8">
        <f t="shared" si="6"/>
        <v>0</v>
      </c>
      <c r="AB8">
        <f t="shared" si="6"/>
        <v>0</v>
      </c>
      <c r="AC8">
        <f t="shared" si="2"/>
        <v>0</v>
      </c>
      <c r="AD8">
        <f>COUNTIF(CostRed_wind!A$2:A$15,P8)</f>
        <v>0</v>
      </c>
      <c r="AE8">
        <v>0</v>
      </c>
    </row>
    <row r="9" spans="1:31">
      <c r="A9" s="1" t="s">
        <v>65</v>
      </c>
      <c r="B9">
        <v>1.8640001</v>
      </c>
      <c r="C9">
        <v>2.127</v>
      </c>
      <c r="D9">
        <v>2.561</v>
      </c>
      <c r="E9">
        <v>3.2210002</v>
      </c>
      <c r="F9">
        <v>3.7970002</v>
      </c>
      <c r="G9">
        <v>4.181</v>
      </c>
      <c r="H9">
        <v>4.3240004</v>
      </c>
      <c r="I9">
        <v>4.8120003</v>
      </c>
      <c r="J9">
        <v>5.4420004</v>
      </c>
      <c r="K9">
        <v>6.2790003</v>
      </c>
      <c r="L9">
        <v>8.603001</v>
      </c>
      <c r="M9">
        <v>8.9506</v>
      </c>
      <c r="N9">
        <v>10.134001</v>
      </c>
      <c r="O9">
        <f>VLOOKUP(A9,[2]Wind!$A$1:$Z$225,25,FALSE)/1000</f>
        <v>12.908</v>
      </c>
      <c r="P9" s="1" t="s">
        <v>65</v>
      </c>
      <c r="Q9">
        <f t="shared" ref="Q9:Q31" si="7">C9-B9</f>
        <v>0.2629999</v>
      </c>
      <c r="R9">
        <f t="shared" ref="R9:AB9" si="8">D9-C9</f>
        <v>0.434</v>
      </c>
      <c r="S9">
        <f t="shared" si="8"/>
        <v>0.6600002</v>
      </c>
      <c r="T9">
        <f t="shared" si="8"/>
        <v>0.576</v>
      </c>
      <c r="U9">
        <f t="shared" si="8"/>
        <v>0.3839998</v>
      </c>
      <c r="V9">
        <f t="shared" si="8"/>
        <v>0.1430004</v>
      </c>
      <c r="W9">
        <f t="shared" si="8"/>
        <v>0.4879999</v>
      </c>
      <c r="X9">
        <f t="shared" si="8"/>
        <v>0.6300001</v>
      </c>
      <c r="Y9">
        <f t="shared" si="8"/>
        <v>0.836999899999999</v>
      </c>
      <c r="Z9">
        <f t="shared" si="8"/>
        <v>2.3240007</v>
      </c>
      <c r="AA9">
        <f t="shared" si="8"/>
        <v>0.347598999999999</v>
      </c>
      <c r="AB9">
        <f t="shared" si="8"/>
        <v>1.183401</v>
      </c>
      <c r="AC9">
        <f t="shared" si="2"/>
        <v>2.773999</v>
      </c>
      <c r="AD9">
        <f>COUNTIF(CostRed_wind!A$2:A$15,P9)</f>
        <v>0</v>
      </c>
      <c r="AE9">
        <f>IF(VLOOKUP(A9,Categories!C$1:D$196,2,FALSE)="developed",1,0)</f>
        <v>1</v>
      </c>
    </row>
    <row r="10" spans="1:31">
      <c r="A10" s="1" t="s">
        <v>67</v>
      </c>
      <c r="B10">
        <v>1.015828</v>
      </c>
      <c r="C10">
        <v>1.105966</v>
      </c>
      <c r="D10">
        <v>1.3371501</v>
      </c>
      <c r="E10">
        <v>1.674538</v>
      </c>
      <c r="F10">
        <v>2.110275</v>
      </c>
      <c r="G10">
        <v>2.4887261</v>
      </c>
      <c r="H10">
        <v>2.7299962</v>
      </c>
      <c r="I10">
        <v>2.8866982</v>
      </c>
      <c r="J10">
        <v>3.132713</v>
      </c>
      <c r="K10">
        <v>3.224117</v>
      </c>
      <c r="L10">
        <v>3.225979</v>
      </c>
      <c r="M10">
        <v>3.4078112</v>
      </c>
      <c r="N10">
        <v>3.7358112</v>
      </c>
      <c r="O10">
        <f>VLOOKUP(A10,[2]Wind!$A$1:$Z$225,25,FALSE)/1000</f>
        <v>3.896294</v>
      </c>
      <c r="P10" s="1" t="s">
        <v>67</v>
      </c>
      <c r="Q10">
        <f t="shared" si="7"/>
        <v>0.0901380000000001</v>
      </c>
      <c r="R10">
        <f t="shared" ref="R10:AB10" si="9">D10-C10</f>
        <v>0.2311841</v>
      </c>
      <c r="S10">
        <f t="shared" si="9"/>
        <v>0.3373879</v>
      </c>
      <c r="T10">
        <f t="shared" si="9"/>
        <v>0.435737</v>
      </c>
      <c r="U10">
        <f t="shared" si="9"/>
        <v>0.3784511</v>
      </c>
      <c r="V10">
        <f t="shared" si="9"/>
        <v>0.2412701</v>
      </c>
      <c r="W10">
        <f t="shared" si="9"/>
        <v>0.156702</v>
      </c>
      <c r="X10">
        <f t="shared" si="9"/>
        <v>0.2460148</v>
      </c>
      <c r="Y10">
        <f t="shared" si="9"/>
        <v>0.0914040000000003</v>
      </c>
      <c r="Z10">
        <f t="shared" si="9"/>
        <v>0.00186200000000003</v>
      </c>
      <c r="AA10">
        <f t="shared" si="9"/>
        <v>0.1818322</v>
      </c>
      <c r="AB10">
        <f t="shared" si="9"/>
        <v>0.328</v>
      </c>
      <c r="AC10">
        <f t="shared" si="2"/>
        <v>0.1604828</v>
      </c>
      <c r="AD10">
        <f>COUNTIF(CostRed_wind!A$2:A$15,P10)</f>
        <v>0</v>
      </c>
      <c r="AE10">
        <f>IF(VLOOKUP(A10,Categories!C$1:D$196,2,FALSE)="developed",1,0)</f>
        <v>1</v>
      </c>
    </row>
    <row r="11" spans="1:31">
      <c r="A11" s="1" t="s">
        <v>69</v>
      </c>
      <c r="B11">
        <v>0.002</v>
      </c>
      <c r="C11">
        <v>0.002</v>
      </c>
      <c r="D11">
        <v>0.002</v>
      </c>
      <c r="E11">
        <v>0.0027</v>
      </c>
      <c r="F11">
        <v>0.0027</v>
      </c>
      <c r="G11">
        <v>0.008</v>
      </c>
      <c r="H11">
        <v>0.015700001</v>
      </c>
      <c r="I11">
        <v>0.015700001</v>
      </c>
      <c r="J11">
        <v>0.066</v>
      </c>
      <c r="K11">
        <v>0.066</v>
      </c>
      <c r="L11">
        <v>0.066</v>
      </c>
      <c r="M11">
        <v>0.066</v>
      </c>
      <c r="N11">
        <v>0.066</v>
      </c>
      <c r="O11">
        <f>VLOOKUP(A11,[2]Wind!$A$1:$Z$225,25,FALSE)/1000</f>
        <v>0.0665</v>
      </c>
      <c r="P11" s="1" t="s">
        <v>69</v>
      </c>
      <c r="Q11">
        <f t="shared" si="7"/>
        <v>0</v>
      </c>
      <c r="R11">
        <f t="shared" ref="R11:AB11" si="10">D11-C11</f>
        <v>0</v>
      </c>
      <c r="S11">
        <f t="shared" si="10"/>
        <v>0.0007</v>
      </c>
      <c r="T11">
        <f t="shared" si="10"/>
        <v>0</v>
      </c>
      <c r="U11">
        <f t="shared" si="10"/>
        <v>0.0053</v>
      </c>
      <c r="V11">
        <f t="shared" si="10"/>
        <v>0.007700001</v>
      </c>
      <c r="W11">
        <f t="shared" si="10"/>
        <v>0</v>
      </c>
      <c r="X11">
        <f t="shared" si="10"/>
        <v>0.050299999</v>
      </c>
      <c r="Y11">
        <f t="shared" si="10"/>
        <v>0</v>
      </c>
      <c r="Z11">
        <f t="shared" si="10"/>
        <v>0</v>
      </c>
      <c r="AA11">
        <f t="shared" si="10"/>
        <v>0</v>
      </c>
      <c r="AB11">
        <f t="shared" si="10"/>
        <v>0</v>
      </c>
      <c r="AC11">
        <f t="shared" si="2"/>
        <v>0.0005</v>
      </c>
      <c r="AD11">
        <f>COUNTIF(CostRed_wind!A$2:A$15,P11)</f>
        <v>0</v>
      </c>
      <c r="AE11">
        <f>IF(VLOOKUP(A11,Categories!C$1:D$196,2,FALSE)="developed",1,0)</f>
        <v>0</v>
      </c>
    </row>
    <row r="12" spans="1:31">
      <c r="A12" s="1" t="s">
        <v>83</v>
      </c>
      <c r="B12">
        <v>0.00068</v>
      </c>
      <c r="C12">
        <v>0.00068</v>
      </c>
      <c r="D12">
        <v>0.00068</v>
      </c>
      <c r="E12">
        <v>0.00068</v>
      </c>
      <c r="F12">
        <v>0.00068</v>
      </c>
      <c r="G12">
        <v>0.00068</v>
      </c>
      <c r="H12">
        <v>0.00068</v>
      </c>
      <c r="I12">
        <v>0.00068</v>
      </c>
      <c r="J12">
        <v>0.00068</v>
      </c>
      <c r="K12">
        <v>0.00068</v>
      </c>
      <c r="L12">
        <v>0.00068</v>
      </c>
      <c r="M12">
        <v>0.00068</v>
      </c>
      <c r="N12">
        <v>0.00074</v>
      </c>
      <c r="O12">
        <f>VLOOKUP(A12,[2]Wind!$A$1:$Z$225,25,FALSE)/1000</f>
        <v>0.002675</v>
      </c>
      <c r="P12" s="1" t="s">
        <v>83</v>
      </c>
      <c r="Q12">
        <f t="shared" si="7"/>
        <v>0</v>
      </c>
      <c r="R12">
        <f t="shared" ref="R12:AB12" si="11">D12-C12</f>
        <v>0</v>
      </c>
      <c r="S12">
        <f t="shared" si="11"/>
        <v>0</v>
      </c>
      <c r="T12">
        <f t="shared" si="11"/>
        <v>0</v>
      </c>
      <c r="U12">
        <f t="shared" si="11"/>
        <v>0</v>
      </c>
      <c r="V12">
        <f t="shared" si="11"/>
        <v>0</v>
      </c>
      <c r="W12">
        <f t="shared" si="11"/>
        <v>0</v>
      </c>
      <c r="X12">
        <f t="shared" si="11"/>
        <v>0</v>
      </c>
      <c r="Y12">
        <f t="shared" si="11"/>
        <v>0</v>
      </c>
      <c r="Z12">
        <f t="shared" si="11"/>
        <v>0</v>
      </c>
      <c r="AA12">
        <f t="shared" si="11"/>
        <v>0</v>
      </c>
      <c r="AB12">
        <f t="shared" si="11"/>
        <v>5.99999999999999e-5</v>
      </c>
      <c r="AC12">
        <f t="shared" si="2"/>
        <v>0.001935</v>
      </c>
      <c r="AD12">
        <f>COUNTIF(CostRed_wind!A$2:A$15,P12)</f>
        <v>0</v>
      </c>
      <c r="AE12">
        <f>IF(VLOOKUP(A12,Categories!C$1:D$196,2,FALSE)="developed",1,0)</f>
        <v>0</v>
      </c>
    </row>
    <row r="13" spans="1:31">
      <c r="A13" s="1" t="s">
        <v>79</v>
      </c>
      <c r="B13">
        <v>0.0019</v>
      </c>
      <c r="C13">
        <v>0.0019</v>
      </c>
      <c r="D13">
        <v>0.0019</v>
      </c>
      <c r="E13">
        <v>0.0019</v>
      </c>
      <c r="F13">
        <v>0.0019</v>
      </c>
      <c r="G13">
        <v>0.0029</v>
      </c>
      <c r="H13">
        <v>0.0029</v>
      </c>
      <c r="I13">
        <v>0.0029</v>
      </c>
      <c r="J13">
        <v>0.0029</v>
      </c>
      <c r="K13">
        <v>0.0029</v>
      </c>
      <c r="L13">
        <v>0.0029</v>
      </c>
      <c r="M13">
        <v>0.0029</v>
      </c>
      <c r="N13">
        <v>0.0029</v>
      </c>
      <c r="O13">
        <f>VLOOKUP(A13,[2]Wind!$A$1:$Z$225,25,FALSE)/1000</f>
        <v>0.0029</v>
      </c>
      <c r="P13" s="1" t="s">
        <v>79</v>
      </c>
      <c r="Q13">
        <f t="shared" si="7"/>
        <v>0</v>
      </c>
      <c r="R13">
        <f t="shared" ref="R13:AB13" si="12">D13-C13</f>
        <v>0</v>
      </c>
      <c r="S13">
        <f t="shared" si="12"/>
        <v>0</v>
      </c>
      <c r="T13">
        <f t="shared" si="12"/>
        <v>0</v>
      </c>
      <c r="U13">
        <f t="shared" si="12"/>
        <v>0.001</v>
      </c>
      <c r="V13">
        <f t="shared" si="12"/>
        <v>0</v>
      </c>
      <c r="W13">
        <f t="shared" si="12"/>
        <v>0</v>
      </c>
      <c r="X13">
        <f t="shared" si="12"/>
        <v>0</v>
      </c>
      <c r="Y13">
        <f t="shared" si="12"/>
        <v>0</v>
      </c>
      <c r="Z13">
        <f t="shared" si="12"/>
        <v>0</v>
      </c>
      <c r="AA13">
        <f t="shared" si="12"/>
        <v>0</v>
      </c>
      <c r="AB13">
        <f t="shared" si="12"/>
        <v>0</v>
      </c>
      <c r="AC13">
        <f t="shared" si="2"/>
        <v>0</v>
      </c>
      <c r="AD13">
        <f>COUNTIF(CostRed_wind!A$2:A$15,P13)</f>
        <v>0</v>
      </c>
      <c r="AE13">
        <f>IF(VLOOKUP(A13,Categories!C$1:D$196,2,FALSE)="developed",1,0)</f>
        <v>0</v>
      </c>
    </row>
    <row r="14" spans="1:31">
      <c r="A14" s="1" t="s">
        <v>97</v>
      </c>
      <c r="B14">
        <v>4e-5</v>
      </c>
      <c r="C14">
        <v>4e-5</v>
      </c>
      <c r="D14">
        <v>4e-5</v>
      </c>
      <c r="E14">
        <v>4e-5</v>
      </c>
      <c r="F14">
        <v>4e-5</v>
      </c>
      <c r="G14">
        <v>4e-5</v>
      </c>
      <c r="H14">
        <v>6e-5</v>
      </c>
      <c r="I14">
        <v>6e-5</v>
      </c>
      <c r="J14">
        <v>6e-5</v>
      </c>
      <c r="K14">
        <v>6e-5</v>
      </c>
      <c r="L14">
        <v>6e-5</v>
      </c>
      <c r="M14">
        <v>6e-5</v>
      </c>
      <c r="N14">
        <v>0.00116</v>
      </c>
      <c r="O14">
        <f>VLOOKUP(A14,[2]Wind!$A$1:$Z$225,25,FALSE)/1000</f>
        <v>0.00116</v>
      </c>
      <c r="P14" s="1" t="s">
        <v>97</v>
      </c>
      <c r="Q14">
        <f t="shared" si="7"/>
        <v>0</v>
      </c>
      <c r="R14">
        <f t="shared" ref="R14:AB14" si="13">D14-C14</f>
        <v>0</v>
      </c>
      <c r="S14">
        <f t="shared" si="13"/>
        <v>0</v>
      </c>
      <c r="T14">
        <f t="shared" si="13"/>
        <v>0</v>
      </c>
      <c r="U14">
        <f t="shared" si="13"/>
        <v>0</v>
      </c>
      <c r="V14">
        <f t="shared" si="13"/>
        <v>2e-5</v>
      </c>
      <c r="W14">
        <f t="shared" si="13"/>
        <v>0</v>
      </c>
      <c r="X14">
        <f t="shared" si="13"/>
        <v>0</v>
      </c>
      <c r="Y14">
        <f t="shared" si="13"/>
        <v>0</v>
      </c>
      <c r="Z14">
        <f t="shared" si="13"/>
        <v>0</v>
      </c>
      <c r="AA14">
        <f t="shared" si="13"/>
        <v>0</v>
      </c>
      <c r="AB14">
        <f t="shared" si="13"/>
        <v>0.0011</v>
      </c>
      <c r="AC14">
        <f t="shared" si="2"/>
        <v>0</v>
      </c>
      <c r="AD14">
        <f>COUNTIF(CostRed_wind!A$2:A$15,P14)</f>
        <v>0</v>
      </c>
      <c r="AE14">
        <f>IF(VLOOKUP(A14,Categories!C$1:D$196,2,FALSE)="developed",1,0)</f>
        <v>0</v>
      </c>
    </row>
    <row r="15" spans="1:31">
      <c r="A15" s="1" t="s">
        <v>89</v>
      </c>
      <c r="B15">
        <v>0.0019</v>
      </c>
      <c r="C15">
        <v>0.002</v>
      </c>
      <c r="D15">
        <v>0.005</v>
      </c>
      <c r="E15">
        <v>0.007</v>
      </c>
      <c r="F15">
        <v>0.009000001</v>
      </c>
      <c r="G15">
        <v>0.022000002</v>
      </c>
      <c r="H15">
        <v>0.062000003</v>
      </c>
      <c r="I15">
        <v>0.08400001</v>
      </c>
      <c r="J15">
        <v>0.09200001</v>
      </c>
      <c r="K15">
        <v>0.112</v>
      </c>
      <c r="L15">
        <v>0.112</v>
      </c>
      <c r="M15">
        <v>0.111700006</v>
      </c>
      <c r="N15">
        <v>0.111700006</v>
      </c>
      <c r="O15">
        <f>VLOOKUP(A15,[2]Wind!$A$1:$Z$225,25,FALSE)/1000</f>
        <v>0.122</v>
      </c>
      <c r="P15" s="1" t="s">
        <v>89</v>
      </c>
      <c r="Q15">
        <f t="shared" si="7"/>
        <v>0.0001</v>
      </c>
      <c r="R15">
        <f t="shared" ref="R15:AB15" si="14">D15-C15</f>
        <v>0.003</v>
      </c>
      <c r="S15">
        <f t="shared" si="14"/>
        <v>0.002</v>
      </c>
      <c r="T15">
        <f t="shared" si="14"/>
        <v>0.002000001</v>
      </c>
      <c r="U15">
        <f t="shared" si="14"/>
        <v>0.013000001</v>
      </c>
      <c r="V15">
        <f t="shared" si="14"/>
        <v>0.040000001</v>
      </c>
      <c r="W15">
        <f t="shared" si="14"/>
        <v>0.022000007</v>
      </c>
      <c r="X15">
        <f t="shared" si="14"/>
        <v>0.00799999999999999</v>
      </c>
      <c r="Y15">
        <f t="shared" si="14"/>
        <v>0.01999999</v>
      </c>
      <c r="Z15">
        <f t="shared" si="14"/>
        <v>0</v>
      </c>
      <c r="AA15">
        <f t="shared" si="14"/>
        <v>-0.000299993999999998</v>
      </c>
      <c r="AB15">
        <f t="shared" si="14"/>
        <v>0</v>
      </c>
      <c r="AC15">
        <f t="shared" si="2"/>
        <v>0.010299994</v>
      </c>
      <c r="AD15">
        <f>COUNTIF(CostRed_wind!A$2:A$15,P15)</f>
        <v>0</v>
      </c>
      <c r="AE15">
        <f>IF(VLOOKUP(A15,Categories!C$1:D$196,2,FALSE)="developed",1,0)</f>
        <v>1</v>
      </c>
    </row>
    <row r="16" spans="1:31">
      <c r="A16" s="1" t="s">
        <v>73</v>
      </c>
      <c r="B16">
        <v>0.91200006</v>
      </c>
      <c r="C16">
        <v>1.069</v>
      </c>
      <c r="D16">
        <v>1.3669001</v>
      </c>
      <c r="E16">
        <v>1.769</v>
      </c>
      <c r="F16">
        <v>1.9327</v>
      </c>
      <c r="G16">
        <v>2.1813002</v>
      </c>
      <c r="H16">
        <v>2.3338</v>
      </c>
      <c r="I16">
        <v>2.7794</v>
      </c>
      <c r="J16">
        <v>3.3049002</v>
      </c>
      <c r="K16">
        <v>3.8635</v>
      </c>
      <c r="L16">
        <v>4.6727004</v>
      </c>
      <c r="M16">
        <v>4.9484</v>
      </c>
      <c r="N16">
        <v>5.2514</v>
      </c>
      <c r="O16">
        <f>VLOOKUP(A16,[2]Wind!$A$1:$Z$225,25,FALSE)/1000</f>
        <v>3.1923</v>
      </c>
      <c r="P16" s="1" t="s">
        <v>73</v>
      </c>
      <c r="Q16">
        <f t="shared" si="7"/>
        <v>0.15699994</v>
      </c>
      <c r="R16">
        <f t="shared" ref="R16:AB16" si="15">D16-C16</f>
        <v>0.2979001</v>
      </c>
      <c r="S16">
        <f t="shared" si="15"/>
        <v>0.4020999</v>
      </c>
      <c r="T16">
        <f t="shared" si="15"/>
        <v>0.1637</v>
      </c>
      <c r="U16">
        <f t="shared" si="15"/>
        <v>0.2486002</v>
      </c>
      <c r="V16">
        <f t="shared" si="15"/>
        <v>0.1524998</v>
      </c>
      <c r="W16">
        <f t="shared" si="15"/>
        <v>0.4456</v>
      </c>
      <c r="X16">
        <f t="shared" si="15"/>
        <v>0.5255002</v>
      </c>
      <c r="Y16">
        <f t="shared" si="15"/>
        <v>0.5585998</v>
      </c>
      <c r="Z16">
        <f t="shared" si="15"/>
        <v>0.8092004</v>
      </c>
      <c r="AA16">
        <f t="shared" si="15"/>
        <v>0.2756996</v>
      </c>
      <c r="AB16">
        <f t="shared" si="15"/>
        <v>0.303</v>
      </c>
      <c r="AC16">
        <f t="shared" si="2"/>
        <v>0</v>
      </c>
      <c r="AD16">
        <f>COUNTIF(CostRed_wind!A$2:A$15,P16)</f>
        <v>0</v>
      </c>
      <c r="AE16">
        <f>IF(VLOOKUP(A16,Categories!C$1:D$196,2,FALSE)="developed",1,0)</f>
        <v>1</v>
      </c>
    </row>
    <row r="17" spans="1:31">
      <c r="A17" s="1" t="s">
        <v>91</v>
      </c>
      <c r="B17">
        <v>2e-5</v>
      </c>
      <c r="C17">
        <v>2e-5</v>
      </c>
      <c r="D17">
        <v>2e-5</v>
      </c>
      <c r="E17">
        <v>2e-5</v>
      </c>
      <c r="F17">
        <v>2e-5</v>
      </c>
      <c r="G17">
        <v>2e-5</v>
      </c>
      <c r="H17">
        <v>2e-5</v>
      </c>
      <c r="I17">
        <v>2e-5</v>
      </c>
      <c r="J17">
        <v>2e-5</v>
      </c>
      <c r="K17">
        <v>2e-5</v>
      </c>
      <c r="L17">
        <v>2e-5</v>
      </c>
      <c r="M17">
        <v>2e-5</v>
      </c>
      <c r="N17">
        <v>2e-5</v>
      </c>
      <c r="O17">
        <f>VLOOKUP(A17,[2]Wind!$A$1:$Z$225,25,FALSE)/1000</f>
        <v>2e-5</v>
      </c>
      <c r="P17" s="1" t="s">
        <v>91</v>
      </c>
      <c r="Q17">
        <f t="shared" si="7"/>
        <v>0</v>
      </c>
      <c r="R17">
        <f t="shared" ref="R17:AB17" si="16">D17-C17</f>
        <v>0</v>
      </c>
      <c r="S17">
        <f t="shared" si="16"/>
        <v>0</v>
      </c>
      <c r="T17">
        <f t="shared" si="16"/>
        <v>0</v>
      </c>
      <c r="U17">
        <f t="shared" si="16"/>
        <v>0</v>
      </c>
      <c r="V17">
        <f t="shared" si="16"/>
        <v>0</v>
      </c>
      <c r="W17">
        <f t="shared" si="16"/>
        <v>0</v>
      </c>
      <c r="X17">
        <f t="shared" si="16"/>
        <v>0</v>
      </c>
      <c r="Y17">
        <f t="shared" si="16"/>
        <v>0</v>
      </c>
      <c r="Z17">
        <f t="shared" si="16"/>
        <v>0</v>
      </c>
      <c r="AA17">
        <f t="shared" si="16"/>
        <v>0</v>
      </c>
      <c r="AB17">
        <f t="shared" si="16"/>
        <v>0</v>
      </c>
      <c r="AC17">
        <f t="shared" si="2"/>
        <v>0</v>
      </c>
      <c r="AD17">
        <f>COUNTIF(CostRed_wind!A$2:A$15,P17)</f>
        <v>0</v>
      </c>
      <c r="AE17">
        <f>IF(VLOOKUP(A17,Categories!C$1:D$196,2,FALSE)="developed",1,0)</f>
        <v>0</v>
      </c>
    </row>
    <row r="18" spans="1:31">
      <c r="A18" s="1" t="s">
        <v>101</v>
      </c>
      <c r="G18">
        <v>0.0006</v>
      </c>
      <c r="H18">
        <v>0.0006</v>
      </c>
      <c r="I18">
        <v>0.0006</v>
      </c>
      <c r="J18">
        <v>0.0006</v>
      </c>
      <c r="K18">
        <v>0.0006</v>
      </c>
      <c r="L18">
        <v>0.0006</v>
      </c>
      <c r="M18">
        <v>0.0006</v>
      </c>
      <c r="N18">
        <v>0.0006</v>
      </c>
      <c r="O18">
        <f>VLOOKUP(A18,[2]Wind!$A$1:$Z$225,25,FALSE)/1000</f>
        <v>0.0006</v>
      </c>
      <c r="P18" s="1" t="s">
        <v>101</v>
      </c>
      <c r="Q18">
        <f t="shared" si="7"/>
        <v>0</v>
      </c>
      <c r="R18">
        <f t="shared" ref="R18:AB18" si="17">D18-C18</f>
        <v>0</v>
      </c>
      <c r="S18">
        <f t="shared" si="17"/>
        <v>0</v>
      </c>
      <c r="T18">
        <f t="shared" si="17"/>
        <v>0</v>
      </c>
      <c r="U18">
        <f t="shared" si="17"/>
        <v>0.0006</v>
      </c>
      <c r="V18">
        <f t="shared" si="17"/>
        <v>0</v>
      </c>
      <c r="W18">
        <f t="shared" si="17"/>
        <v>0</v>
      </c>
      <c r="X18">
        <f t="shared" si="17"/>
        <v>0</v>
      </c>
      <c r="Y18">
        <f t="shared" si="17"/>
        <v>0</v>
      </c>
      <c r="Z18">
        <f t="shared" si="17"/>
        <v>0</v>
      </c>
      <c r="AA18">
        <f t="shared" si="17"/>
        <v>0</v>
      </c>
      <c r="AB18">
        <f t="shared" si="17"/>
        <v>0</v>
      </c>
      <c r="AC18">
        <f t="shared" si="2"/>
        <v>0</v>
      </c>
      <c r="AD18">
        <f>COUNTIF(CostRed_wind!A$2:A$15,P18)</f>
        <v>0</v>
      </c>
      <c r="AE18">
        <f>IF(VLOOKUP(A18,Categories!C$1:D$196,2,FALSE)="developed",1,0)</f>
        <v>0</v>
      </c>
    </row>
    <row r="19" spans="1:31">
      <c r="A19" s="1" t="s">
        <v>93</v>
      </c>
      <c r="B19">
        <v>0.0001</v>
      </c>
      <c r="C19">
        <v>0.0001</v>
      </c>
      <c r="D19">
        <v>0.0001</v>
      </c>
      <c r="E19">
        <v>0.0001</v>
      </c>
      <c r="F19">
        <v>0.00316</v>
      </c>
      <c r="G19">
        <v>0.00316</v>
      </c>
      <c r="H19">
        <v>0.027</v>
      </c>
      <c r="I19">
        <v>0.027</v>
      </c>
      <c r="J19">
        <v>0.027</v>
      </c>
      <c r="K19">
        <v>0.027</v>
      </c>
      <c r="L19">
        <v>0.027</v>
      </c>
      <c r="M19">
        <v>0.1278</v>
      </c>
      <c r="N19">
        <v>0.1314</v>
      </c>
      <c r="O19">
        <f>VLOOKUP(A19,[2]Wind!$A$1:$Z$225,25,FALSE)/1000</f>
        <v>0.135</v>
      </c>
      <c r="P19" s="1" t="s">
        <v>93</v>
      </c>
      <c r="Q19">
        <f t="shared" si="7"/>
        <v>0</v>
      </c>
      <c r="R19">
        <f t="shared" ref="R19:AB19" si="18">D19-C19</f>
        <v>0</v>
      </c>
      <c r="S19">
        <f t="shared" si="18"/>
        <v>0</v>
      </c>
      <c r="T19">
        <f t="shared" si="18"/>
        <v>0.00306</v>
      </c>
      <c r="U19">
        <f t="shared" si="18"/>
        <v>0</v>
      </c>
      <c r="V19">
        <f t="shared" si="18"/>
        <v>0.02384</v>
      </c>
      <c r="W19">
        <f t="shared" si="18"/>
        <v>0</v>
      </c>
      <c r="X19">
        <f t="shared" si="18"/>
        <v>0</v>
      </c>
      <c r="Y19">
        <f t="shared" si="18"/>
        <v>0</v>
      </c>
      <c r="Z19">
        <f t="shared" si="18"/>
        <v>0</v>
      </c>
      <c r="AA19">
        <f t="shared" si="18"/>
        <v>0.1008</v>
      </c>
      <c r="AB19">
        <f t="shared" si="18"/>
        <v>0.00359999999999999</v>
      </c>
      <c r="AC19">
        <f t="shared" si="2"/>
        <v>0.00360000000000002</v>
      </c>
      <c r="AD19">
        <f>COUNTIF(CostRed_wind!A$2:A$15,P19)</f>
        <v>0</v>
      </c>
      <c r="AE19">
        <f>IF(VLOOKUP(A19,Categories!C$1:D$196,2,FALSE)="developed",1,0)</f>
        <v>0</v>
      </c>
    </row>
    <row r="20" spans="1:31">
      <c r="A20" s="1" t="s">
        <v>443</v>
      </c>
      <c r="B20">
        <v>0.01023</v>
      </c>
      <c r="C20">
        <v>0.01023</v>
      </c>
      <c r="D20">
        <v>0.01023</v>
      </c>
      <c r="E20">
        <v>0.01113</v>
      </c>
      <c r="F20">
        <v>0.01113</v>
      </c>
      <c r="G20">
        <v>0.01113</v>
      </c>
      <c r="H20">
        <v>0.01113</v>
      </c>
      <c r="I20">
        <v>0.01113</v>
      </c>
      <c r="J20">
        <v>0.01113</v>
      </c>
      <c r="K20">
        <v>0.01113</v>
      </c>
      <c r="L20">
        <v>0.01113</v>
      </c>
      <c r="M20">
        <v>0.01113</v>
      </c>
      <c r="N20">
        <v>0.01113</v>
      </c>
      <c r="O20">
        <f>VLOOKUP(A20,[2]Wind!$A$1:$Z$225,25,FALSE)/1000</f>
        <v>0.01113</v>
      </c>
      <c r="P20" s="1" t="s">
        <v>443</v>
      </c>
      <c r="Q20">
        <f t="shared" si="7"/>
        <v>0</v>
      </c>
      <c r="R20">
        <f t="shared" ref="R20:AB20" si="19">D20-C20</f>
        <v>0</v>
      </c>
      <c r="S20">
        <f t="shared" si="19"/>
        <v>0.0009</v>
      </c>
      <c r="T20">
        <f t="shared" si="19"/>
        <v>0</v>
      </c>
      <c r="U20">
        <f t="shared" si="19"/>
        <v>0</v>
      </c>
      <c r="V20">
        <f t="shared" si="19"/>
        <v>0</v>
      </c>
      <c r="W20">
        <f t="shared" si="19"/>
        <v>0</v>
      </c>
      <c r="X20">
        <f t="shared" si="19"/>
        <v>0</v>
      </c>
      <c r="Y20">
        <f t="shared" si="19"/>
        <v>0</v>
      </c>
      <c r="Z20">
        <f t="shared" si="19"/>
        <v>0</v>
      </c>
      <c r="AA20">
        <f t="shared" si="19"/>
        <v>0</v>
      </c>
      <c r="AB20">
        <f t="shared" si="19"/>
        <v>0</v>
      </c>
      <c r="AC20">
        <f t="shared" si="2"/>
        <v>0</v>
      </c>
      <c r="AD20">
        <f>COUNTIF(CostRed_wind!A$2:A$15,P20)</f>
        <v>0</v>
      </c>
      <c r="AE20">
        <v>0</v>
      </c>
    </row>
    <row r="21" spans="1:31">
      <c r="A21" s="1" t="s">
        <v>87</v>
      </c>
      <c r="C21">
        <v>0.0003</v>
      </c>
      <c r="D21">
        <v>0.0003</v>
      </c>
      <c r="E21">
        <v>0.0003</v>
      </c>
      <c r="F21">
        <v>0.0003</v>
      </c>
      <c r="G21">
        <v>0.0003</v>
      </c>
      <c r="H21">
        <v>0.0003</v>
      </c>
      <c r="I21">
        <v>0.0003</v>
      </c>
      <c r="J21">
        <v>0.051000003</v>
      </c>
      <c r="K21">
        <v>0.087000005</v>
      </c>
      <c r="L21">
        <v>0.087000005</v>
      </c>
      <c r="M21">
        <v>0.135</v>
      </c>
      <c r="N21">
        <v>0.135</v>
      </c>
      <c r="O21">
        <f>VLOOKUP(A21,[2]Wind!$A$1:$Z$225,25,FALSE)/1000</f>
        <v>0.135</v>
      </c>
      <c r="P21" s="1" t="s">
        <v>87</v>
      </c>
      <c r="Q21">
        <f t="shared" si="7"/>
        <v>0.0003</v>
      </c>
      <c r="R21">
        <f t="shared" ref="R21:AB21" si="20">D21-C21</f>
        <v>0</v>
      </c>
      <c r="S21">
        <f t="shared" si="20"/>
        <v>0</v>
      </c>
      <c r="T21">
        <f t="shared" si="20"/>
        <v>0</v>
      </c>
      <c r="U21">
        <f t="shared" si="20"/>
        <v>0</v>
      </c>
      <c r="V21">
        <f t="shared" si="20"/>
        <v>0</v>
      </c>
      <c r="W21">
        <f t="shared" si="20"/>
        <v>0</v>
      </c>
      <c r="X21">
        <f t="shared" si="20"/>
        <v>0.050700003</v>
      </c>
      <c r="Y21">
        <f t="shared" si="20"/>
        <v>0.036000002</v>
      </c>
      <c r="Z21">
        <f t="shared" si="20"/>
        <v>0</v>
      </c>
      <c r="AA21">
        <f t="shared" si="20"/>
        <v>0.047999995</v>
      </c>
      <c r="AB21">
        <f t="shared" si="20"/>
        <v>0</v>
      </c>
      <c r="AC21">
        <f t="shared" si="2"/>
        <v>0</v>
      </c>
      <c r="AD21">
        <f>COUNTIF(CostRed_wind!A$2:A$15,P21)</f>
        <v>0</v>
      </c>
      <c r="AE21">
        <f>IF(VLOOKUP(A21,Categories!C$1:D$196,2,FALSE)="developed",1,0)</f>
        <v>1</v>
      </c>
    </row>
    <row r="22" spans="1:31">
      <c r="A22" s="1" t="s">
        <v>95</v>
      </c>
      <c r="B22">
        <v>0.92700005</v>
      </c>
      <c r="C22">
        <v>1.4260001</v>
      </c>
      <c r="D22">
        <v>1.894</v>
      </c>
      <c r="E22">
        <v>2.2020202</v>
      </c>
      <c r="F22">
        <v>4.8880534</v>
      </c>
      <c r="G22">
        <v>7.633116</v>
      </c>
      <c r="H22">
        <v>10.129156</v>
      </c>
      <c r="I22">
        <v>12.304273</v>
      </c>
      <c r="J22">
        <v>14.843095</v>
      </c>
      <c r="K22">
        <v>15.438379</v>
      </c>
      <c r="L22">
        <v>17.198324</v>
      </c>
      <c r="M22">
        <v>21.16127</v>
      </c>
      <c r="N22">
        <v>24.16313</v>
      </c>
      <c r="O22">
        <f>VLOOKUP(A22,[2]Wind!$A$1:$Z$225,25,FALSE)/1000</f>
        <v>29.112879</v>
      </c>
      <c r="P22" s="1" t="s">
        <v>95</v>
      </c>
      <c r="Q22">
        <f t="shared" si="7"/>
        <v>0.49900005</v>
      </c>
      <c r="R22">
        <f t="shared" ref="R22:AB22" si="21">D22-C22</f>
        <v>0.4679999</v>
      </c>
      <c r="S22">
        <f t="shared" si="21"/>
        <v>0.3080202</v>
      </c>
      <c r="T22">
        <f t="shared" si="21"/>
        <v>2.6860332</v>
      </c>
      <c r="U22">
        <f t="shared" si="21"/>
        <v>2.7450626</v>
      </c>
      <c r="V22">
        <f t="shared" si="21"/>
        <v>2.49604</v>
      </c>
      <c r="W22">
        <f t="shared" si="21"/>
        <v>2.175117</v>
      </c>
      <c r="X22">
        <f t="shared" si="21"/>
        <v>2.538822</v>
      </c>
      <c r="Y22">
        <f t="shared" si="21"/>
        <v>0.595283999999999</v>
      </c>
      <c r="Z22">
        <f t="shared" si="21"/>
        <v>1.759945</v>
      </c>
      <c r="AA22">
        <f t="shared" si="21"/>
        <v>3.962946</v>
      </c>
      <c r="AB22">
        <f t="shared" si="21"/>
        <v>3.00186</v>
      </c>
      <c r="AC22">
        <f t="shared" si="2"/>
        <v>4.949749</v>
      </c>
      <c r="AD22">
        <f>COUNTIF(CostRed_wind!A$2:A$15,P22)</f>
        <v>1</v>
      </c>
      <c r="AE22">
        <f>IF(VLOOKUP(A22,Categories!C$1:D$196,2,FALSE)="developed",1,0)</f>
        <v>0</v>
      </c>
    </row>
    <row r="23" spans="1:31">
      <c r="A23" s="1" t="s">
        <v>444</v>
      </c>
      <c r="B23">
        <v>0.0005</v>
      </c>
      <c r="C23">
        <v>0.0005</v>
      </c>
      <c r="D23">
        <v>0.0005</v>
      </c>
      <c r="E23">
        <v>0.0005</v>
      </c>
      <c r="F23">
        <v>0.0005</v>
      </c>
      <c r="G23">
        <v>0.0005</v>
      </c>
      <c r="H23">
        <v>0.0005</v>
      </c>
      <c r="I23">
        <v>0.0005</v>
      </c>
      <c r="J23">
        <v>0.0005</v>
      </c>
      <c r="K23">
        <v>0.000801</v>
      </c>
      <c r="L23">
        <v>0.000801</v>
      </c>
      <c r="M23">
        <v>0.000801</v>
      </c>
      <c r="N23">
        <v>0.000801</v>
      </c>
      <c r="O23">
        <f>VLOOKUP(A23,[2]Wind!$A$1:$Z$225,25,FALSE)/1000</f>
        <v>0.000801</v>
      </c>
      <c r="P23" s="1" t="s">
        <v>444</v>
      </c>
      <c r="Q23">
        <f t="shared" si="7"/>
        <v>0</v>
      </c>
      <c r="R23">
        <f t="shared" ref="R23:AB23" si="22">D23-C23</f>
        <v>0</v>
      </c>
      <c r="S23">
        <f t="shared" si="22"/>
        <v>0</v>
      </c>
      <c r="T23">
        <f t="shared" si="22"/>
        <v>0</v>
      </c>
      <c r="U23">
        <f t="shared" si="22"/>
        <v>0</v>
      </c>
      <c r="V23">
        <f t="shared" si="22"/>
        <v>0</v>
      </c>
      <c r="W23">
        <f t="shared" si="22"/>
        <v>0</v>
      </c>
      <c r="X23">
        <f t="shared" si="22"/>
        <v>0</v>
      </c>
      <c r="Y23">
        <f t="shared" si="22"/>
        <v>0.000301</v>
      </c>
      <c r="Z23">
        <f t="shared" si="22"/>
        <v>0</v>
      </c>
      <c r="AA23">
        <f t="shared" si="22"/>
        <v>0</v>
      </c>
      <c r="AB23">
        <f t="shared" si="22"/>
        <v>0</v>
      </c>
      <c r="AC23">
        <f t="shared" si="2"/>
        <v>0</v>
      </c>
      <c r="AD23">
        <f>COUNTIF(CostRed_wind!A$2:A$15,P23)</f>
        <v>0</v>
      </c>
      <c r="AE23">
        <v>0</v>
      </c>
    </row>
    <row r="24" spans="1:31">
      <c r="A24" s="1" t="s">
        <v>81</v>
      </c>
      <c r="B24">
        <v>0.48800004</v>
      </c>
      <c r="C24">
        <v>0.541</v>
      </c>
      <c r="D24">
        <v>0.67700005</v>
      </c>
      <c r="E24">
        <v>0.683</v>
      </c>
      <c r="F24">
        <v>0.69900006</v>
      </c>
      <c r="G24">
        <v>0.69900006</v>
      </c>
      <c r="H24">
        <v>0.69900006</v>
      </c>
      <c r="I24">
        <v>0.69839007</v>
      </c>
      <c r="J24">
        <v>0.69892</v>
      </c>
      <c r="K24">
        <v>0.70312005</v>
      </c>
      <c r="L24">
        <v>0.70280004</v>
      </c>
      <c r="M24">
        <v>0.704375</v>
      </c>
      <c r="N24">
        <v>0.704375</v>
      </c>
      <c r="O24">
        <f>VLOOKUP(A24,[2]Wind!$A$1:$Z$225,25,FALSE)/1000</f>
        <v>0.70431</v>
      </c>
      <c r="P24" s="1" t="s">
        <v>81</v>
      </c>
      <c r="Q24">
        <f t="shared" si="7"/>
        <v>0.05299996</v>
      </c>
      <c r="R24">
        <f t="shared" ref="R24:AB24" si="23">D24-C24</f>
        <v>0.13600005</v>
      </c>
      <c r="S24">
        <f t="shared" si="23"/>
        <v>0.00599995000000009</v>
      </c>
      <c r="T24">
        <f t="shared" si="23"/>
        <v>0.01600006</v>
      </c>
      <c r="U24">
        <f t="shared" si="23"/>
        <v>0</v>
      </c>
      <c r="V24">
        <f t="shared" si="23"/>
        <v>0</v>
      </c>
      <c r="W24">
        <f t="shared" si="23"/>
        <v>-0.00060999000000006</v>
      </c>
      <c r="X24">
        <f t="shared" si="23"/>
        <v>0.000529930000000012</v>
      </c>
      <c r="Y24">
        <f t="shared" si="23"/>
        <v>0.00420005000000001</v>
      </c>
      <c r="Z24">
        <f t="shared" si="23"/>
        <v>-0.000320010000000037</v>
      </c>
      <c r="AA24">
        <f t="shared" si="23"/>
        <v>0.00157496000000001</v>
      </c>
      <c r="AB24">
        <f t="shared" si="23"/>
        <v>0</v>
      </c>
      <c r="AC24">
        <f t="shared" si="2"/>
        <v>0</v>
      </c>
      <c r="AD24">
        <f>COUNTIF(CostRed_wind!A$2:A$15,P24)</f>
        <v>0</v>
      </c>
      <c r="AE24">
        <f>IF(VLOOKUP(A24,Categories!C$1:D$196,2,FALSE)="developed",1,0)</f>
        <v>1</v>
      </c>
    </row>
    <row r="25" spans="1:31">
      <c r="A25" s="1" t="s">
        <v>230</v>
      </c>
      <c r="B25">
        <v>0.00025</v>
      </c>
      <c r="C25">
        <v>0.00025</v>
      </c>
      <c r="D25">
        <v>0.00025</v>
      </c>
      <c r="E25">
        <v>0.00025</v>
      </c>
      <c r="F25">
        <v>0.00025</v>
      </c>
      <c r="G25">
        <v>0.00025</v>
      </c>
      <c r="H25">
        <v>0.00025</v>
      </c>
      <c r="I25">
        <v>0.00025</v>
      </c>
      <c r="J25">
        <v>0.00025</v>
      </c>
      <c r="K25">
        <v>0.00025</v>
      </c>
      <c r="L25">
        <v>0.00025</v>
      </c>
      <c r="M25">
        <v>0.00025</v>
      </c>
      <c r="N25">
        <v>0.00025</v>
      </c>
      <c r="O25">
        <f>VLOOKUP(A25,[2]Wind!$A$1:$Z$225,25,FALSE)/1000</f>
        <v>0.00025</v>
      </c>
      <c r="P25" s="1" t="s">
        <v>230</v>
      </c>
      <c r="Q25">
        <f t="shared" si="7"/>
        <v>0</v>
      </c>
      <c r="R25">
        <f t="shared" ref="R25:AB25" si="24">D25-C25</f>
        <v>0</v>
      </c>
      <c r="S25">
        <f t="shared" si="24"/>
        <v>0</v>
      </c>
      <c r="T25">
        <f t="shared" si="24"/>
        <v>0</v>
      </c>
      <c r="U25">
        <f t="shared" si="24"/>
        <v>0</v>
      </c>
      <c r="V25">
        <f t="shared" si="24"/>
        <v>0</v>
      </c>
      <c r="W25">
        <f t="shared" si="24"/>
        <v>0</v>
      </c>
      <c r="X25">
        <f t="shared" si="24"/>
        <v>0</v>
      </c>
      <c r="Y25">
        <f t="shared" si="24"/>
        <v>0</v>
      </c>
      <c r="Z25">
        <f t="shared" si="24"/>
        <v>0</v>
      </c>
      <c r="AA25">
        <f t="shared" si="24"/>
        <v>0</v>
      </c>
      <c r="AB25">
        <f t="shared" si="24"/>
        <v>0</v>
      </c>
      <c r="AC25">
        <f t="shared" si="2"/>
        <v>0</v>
      </c>
      <c r="AD25">
        <f>COUNTIF(CostRed_wind!A$2:A$15,P25)</f>
        <v>0</v>
      </c>
      <c r="AE25">
        <f>IF(VLOOKUP(A25,Categories!C$1:D$196,2,FALSE)="developed",1,0)</f>
        <v>0</v>
      </c>
    </row>
    <row r="26" spans="1:31">
      <c r="A26" s="1" t="s">
        <v>107</v>
      </c>
      <c r="B26">
        <v>3.9670002</v>
      </c>
      <c r="C26">
        <v>5.2650003</v>
      </c>
      <c r="D26">
        <v>6.201</v>
      </c>
      <c r="E26">
        <v>7.8010006</v>
      </c>
      <c r="F26">
        <v>9.694</v>
      </c>
      <c r="G26">
        <v>11.214001</v>
      </c>
      <c r="H26">
        <v>11.973001</v>
      </c>
      <c r="I26">
        <v>12.250001</v>
      </c>
      <c r="J26">
        <v>12.816001</v>
      </c>
      <c r="K26">
        <v>13.413001</v>
      </c>
      <c r="L26">
        <v>13.626961</v>
      </c>
      <c r="M26">
        <v>14.30356</v>
      </c>
      <c r="N26">
        <v>15.295461</v>
      </c>
      <c r="O26">
        <f>VLOOKUP(A26,[2]Wind!$A$1:$Z$225,25,FALSE)/1000</f>
        <v>16.989418</v>
      </c>
      <c r="P26" s="1" t="s">
        <v>107</v>
      </c>
      <c r="Q26">
        <f t="shared" si="7"/>
        <v>1.2980001</v>
      </c>
      <c r="R26">
        <f t="shared" ref="R26:AB26" si="25">D26-C26</f>
        <v>0.9359997</v>
      </c>
      <c r="S26">
        <f t="shared" si="25"/>
        <v>1.6000006</v>
      </c>
      <c r="T26">
        <f t="shared" si="25"/>
        <v>1.8929994</v>
      </c>
      <c r="U26">
        <f t="shared" si="25"/>
        <v>1.520001</v>
      </c>
      <c r="V26">
        <f t="shared" si="25"/>
        <v>0.759</v>
      </c>
      <c r="W26">
        <f t="shared" si="25"/>
        <v>0.276999999999999</v>
      </c>
      <c r="X26">
        <f t="shared" si="25"/>
        <v>0.566000000000001</v>
      </c>
      <c r="Y26">
        <f t="shared" si="25"/>
        <v>0.597</v>
      </c>
      <c r="Z26">
        <f t="shared" si="25"/>
        <v>0.21396</v>
      </c>
      <c r="AA26">
        <f t="shared" si="25"/>
        <v>0.676599</v>
      </c>
      <c r="AB26">
        <f t="shared" si="25"/>
        <v>0.991901</v>
      </c>
      <c r="AC26">
        <f t="shared" si="2"/>
        <v>1.693957</v>
      </c>
      <c r="AD26">
        <f>COUNTIF(CostRed_wind!A$2:A$15,P26)</f>
        <v>1</v>
      </c>
      <c r="AE26">
        <f>IF(VLOOKUP(A26,Categories!C$1:D$196,2,FALSE)="developed",1,0)</f>
        <v>1</v>
      </c>
    </row>
    <row r="27" spans="1:31">
      <c r="A27" s="1" t="s">
        <v>129</v>
      </c>
      <c r="B27">
        <v>0.0018</v>
      </c>
      <c r="C27">
        <v>0.017</v>
      </c>
      <c r="D27">
        <v>0.027200002</v>
      </c>
      <c r="E27">
        <v>0.027200002</v>
      </c>
      <c r="F27">
        <v>0.027200002</v>
      </c>
      <c r="G27">
        <v>0.027200002</v>
      </c>
      <c r="H27">
        <v>0.027200002</v>
      </c>
      <c r="I27">
        <v>0.027200002</v>
      </c>
      <c r="J27">
        <v>0.027800001</v>
      </c>
      <c r="K27">
        <v>0.027800001</v>
      </c>
      <c r="L27">
        <v>0.027800001</v>
      </c>
      <c r="M27">
        <v>0.027800001</v>
      </c>
      <c r="N27">
        <v>0.027800001</v>
      </c>
      <c r="O27">
        <f>VLOOKUP(A27,[2]Wind!$A$1:$Z$225,25,FALSE)/1000</f>
        <v>0.0268</v>
      </c>
      <c r="P27" s="1" t="s">
        <v>129</v>
      </c>
      <c r="Q27">
        <f t="shared" si="7"/>
        <v>0.0152</v>
      </c>
      <c r="R27">
        <f t="shared" ref="R27:AB27" si="26">D27-C27</f>
        <v>0.010200002</v>
      </c>
      <c r="S27">
        <f t="shared" si="26"/>
        <v>0</v>
      </c>
      <c r="T27">
        <f t="shared" si="26"/>
        <v>0</v>
      </c>
      <c r="U27">
        <f t="shared" si="26"/>
        <v>0</v>
      </c>
      <c r="V27">
        <f t="shared" si="26"/>
        <v>0</v>
      </c>
      <c r="W27">
        <f t="shared" si="26"/>
        <v>0</v>
      </c>
      <c r="X27">
        <f t="shared" si="26"/>
        <v>0.000599999</v>
      </c>
      <c r="Y27">
        <f t="shared" si="26"/>
        <v>0</v>
      </c>
      <c r="Z27">
        <f t="shared" si="26"/>
        <v>0</v>
      </c>
      <c r="AA27">
        <f t="shared" si="26"/>
        <v>0</v>
      </c>
      <c r="AB27">
        <f t="shared" si="26"/>
        <v>0</v>
      </c>
      <c r="AC27">
        <f t="shared" si="2"/>
        <v>0</v>
      </c>
      <c r="AD27">
        <f>COUNTIF(CostRed_wind!A$2:A$15,P27)</f>
        <v>0</v>
      </c>
      <c r="AE27">
        <f>IF(VLOOKUP(A27,Categories!C$1:D$196,2,FALSE)="developed",1,0)</f>
        <v>0</v>
      </c>
    </row>
    <row r="28" spans="1:31">
      <c r="A28" s="1" t="s">
        <v>386</v>
      </c>
      <c r="H28">
        <v>0.0011</v>
      </c>
      <c r="I28">
        <v>0.0011</v>
      </c>
      <c r="J28">
        <v>0.0011</v>
      </c>
      <c r="K28">
        <v>0.0011</v>
      </c>
      <c r="L28">
        <v>0.0011</v>
      </c>
      <c r="M28">
        <v>0.0011</v>
      </c>
      <c r="N28">
        <v>0.0011</v>
      </c>
      <c r="O28">
        <f>VLOOKUP(A28,[2]Wind!$A$1:$Z$225,25,FALSE)/1000</f>
        <v>0.0011</v>
      </c>
      <c r="P28" s="1" t="s">
        <v>386</v>
      </c>
      <c r="Q28">
        <f>C28-B28</f>
        <v>0</v>
      </c>
      <c r="R28">
        <f t="shared" ref="R28:AB28" si="27">D28-C28</f>
        <v>0</v>
      </c>
      <c r="S28">
        <f t="shared" si="27"/>
        <v>0</v>
      </c>
      <c r="T28">
        <f t="shared" si="27"/>
        <v>0</v>
      </c>
      <c r="U28">
        <f t="shared" si="27"/>
        <v>0</v>
      </c>
      <c r="V28">
        <f t="shared" si="27"/>
        <v>0.0011</v>
      </c>
      <c r="W28">
        <f t="shared" si="27"/>
        <v>0</v>
      </c>
      <c r="X28">
        <f t="shared" si="27"/>
        <v>0</v>
      </c>
      <c r="Y28">
        <f t="shared" si="27"/>
        <v>0</v>
      </c>
      <c r="Z28">
        <f t="shared" si="27"/>
        <v>0</v>
      </c>
      <c r="AA28">
        <f t="shared" si="27"/>
        <v>0</v>
      </c>
      <c r="AB28">
        <f t="shared" si="27"/>
        <v>0</v>
      </c>
      <c r="AC28">
        <f t="shared" si="2"/>
        <v>0</v>
      </c>
      <c r="AD28">
        <f>COUNTIF(CostRed_wind!A$2:A$15,P28)</f>
        <v>0</v>
      </c>
      <c r="AE28">
        <f>IF(VLOOKUP(A28,Categories!C$1:D$196,2,FALSE)="developed",1,0)</f>
        <v>0</v>
      </c>
    </row>
    <row r="29" spans="1:31">
      <c r="A29" s="1" t="s">
        <v>111</v>
      </c>
      <c r="B29">
        <v>0.163</v>
      </c>
      <c r="C29">
        <v>0.18400002</v>
      </c>
      <c r="D29">
        <v>0.202</v>
      </c>
      <c r="E29">
        <v>0.30100003</v>
      </c>
      <c r="F29">
        <v>0.73600006</v>
      </c>
      <c r="G29">
        <v>0.91</v>
      </c>
      <c r="H29">
        <v>1.039</v>
      </c>
      <c r="I29">
        <v>1.3050001</v>
      </c>
      <c r="J29">
        <v>1.524</v>
      </c>
      <c r="K29">
        <v>1.620074</v>
      </c>
      <c r="L29">
        <v>2.148996</v>
      </c>
      <c r="M29">
        <v>3.1370063</v>
      </c>
      <c r="N29">
        <v>3.8296793</v>
      </c>
      <c r="O29">
        <f>VLOOKUP(A29,[2]Wind!$A$1:$Z$225,25,FALSE)/1000</f>
        <v>4.623071</v>
      </c>
      <c r="P29" s="1" t="s">
        <v>111</v>
      </c>
      <c r="Q29">
        <f>C29-B29</f>
        <v>0.02100002</v>
      </c>
      <c r="R29">
        <f t="shared" ref="R29:AB29" si="28">D29-C29</f>
        <v>0.01799998</v>
      </c>
      <c r="S29">
        <f t="shared" si="28"/>
        <v>0.09900003</v>
      </c>
      <c r="T29">
        <f t="shared" si="28"/>
        <v>0.43500003</v>
      </c>
      <c r="U29">
        <f t="shared" si="28"/>
        <v>0.17399994</v>
      </c>
      <c r="V29">
        <f t="shared" si="28"/>
        <v>0.129</v>
      </c>
      <c r="W29">
        <f t="shared" si="28"/>
        <v>0.2660001</v>
      </c>
      <c r="X29">
        <f t="shared" si="28"/>
        <v>0.2189999</v>
      </c>
      <c r="Y29">
        <f t="shared" si="28"/>
        <v>0.096074</v>
      </c>
      <c r="Z29">
        <f t="shared" si="28"/>
        <v>0.528922</v>
      </c>
      <c r="AA29">
        <f t="shared" si="28"/>
        <v>0.9880103</v>
      </c>
      <c r="AB29">
        <f t="shared" si="28"/>
        <v>0.692673</v>
      </c>
      <c r="AC29">
        <f t="shared" si="2"/>
        <v>0.793391699999999</v>
      </c>
      <c r="AD29">
        <f>COUNTIF(CostRed_wind!A$2:A$15,P29)</f>
        <v>0</v>
      </c>
      <c r="AE29">
        <f>IF(VLOOKUP(A29,Categories!C$1:D$196,2,FALSE)="developed",1,0)</f>
        <v>0</v>
      </c>
    </row>
    <row r="30" spans="1:31">
      <c r="A30" s="1" t="s">
        <v>12</v>
      </c>
      <c r="B30">
        <v>29.533478</v>
      </c>
      <c r="C30">
        <v>46.1446</v>
      </c>
      <c r="D30">
        <v>61.305873</v>
      </c>
      <c r="E30">
        <v>76.31353</v>
      </c>
      <c r="F30">
        <v>96.37913</v>
      </c>
      <c r="G30">
        <v>130.48873</v>
      </c>
      <c r="H30">
        <v>147.03689</v>
      </c>
      <c r="I30">
        <v>161.586477</v>
      </c>
      <c r="J30">
        <v>180.076877</v>
      </c>
      <c r="K30">
        <v>203.65191</v>
      </c>
      <c r="L30">
        <v>273.00267</v>
      </c>
      <c r="M30">
        <v>302.58343</v>
      </c>
      <c r="N30">
        <v>335.50419</v>
      </c>
      <c r="O30">
        <v>404.60495</v>
      </c>
      <c r="P30" s="1" t="s">
        <v>12</v>
      </c>
      <c r="Q30">
        <f>C30-B30</f>
        <v>16.611122</v>
      </c>
      <c r="R30">
        <f t="shared" ref="R30:AB30" si="29">D30-C30</f>
        <v>15.161273</v>
      </c>
      <c r="S30">
        <f t="shared" si="29"/>
        <v>15.007657</v>
      </c>
      <c r="T30">
        <f t="shared" si="29"/>
        <v>20.0656</v>
      </c>
      <c r="U30">
        <f t="shared" si="29"/>
        <v>34.1096</v>
      </c>
      <c r="V30">
        <f t="shared" si="29"/>
        <v>16.54816</v>
      </c>
      <c r="W30">
        <f t="shared" si="29"/>
        <v>14.549587</v>
      </c>
      <c r="X30">
        <f t="shared" si="29"/>
        <v>18.4904</v>
      </c>
      <c r="Y30">
        <f t="shared" si="29"/>
        <v>23.575033</v>
      </c>
      <c r="Z30">
        <f t="shared" si="29"/>
        <v>69.35076</v>
      </c>
      <c r="AA30">
        <f t="shared" si="29"/>
        <v>29.5807600000001</v>
      </c>
      <c r="AB30">
        <f t="shared" si="29"/>
        <v>32.92076</v>
      </c>
      <c r="AC30">
        <f t="shared" si="2"/>
        <v>69.10076</v>
      </c>
      <c r="AD30">
        <f>COUNTIF(CostRed_wind!A$2:A$15,P30)</f>
        <v>1</v>
      </c>
      <c r="AE30">
        <f>IF(VLOOKUP(A30,Categories!C$1:D$196,2,FALSE)="developed",1,0)</f>
        <v>0</v>
      </c>
    </row>
    <row r="31" spans="1:31">
      <c r="A31" s="1" t="s">
        <v>125</v>
      </c>
      <c r="B31">
        <v>0.018420001</v>
      </c>
      <c r="C31">
        <v>0.018420001</v>
      </c>
      <c r="D31">
        <v>0.018420001</v>
      </c>
      <c r="E31">
        <v>0.018420001</v>
      </c>
      <c r="F31">
        <v>0.018420001</v>
      </c>
      <c r="G31">
        <v>0.018420001</v>
      </c>
      <c r="H31">
        <v>0.018420001</v>
      </c>
      <c r="I31">
        <v>0.018420001</v>
      </c>
      <c r="J31">
        <v>0.018420001</v>
      </c>
      <c r="K31">
        <v>0.018420001</v>
      </c>
      <c r="L31">
        <v>0.018420001</v>
      </c>
      <c r="M31">
        <v>0.018420001</v>
      </c>
      <c r="N31">
        <v>0.018420001</v>
      </c>
      <c r="O31">
        <f>VLOOKUP(A31,[2]Wind!$A$1:$Z$225,25,FALSE)/1000</f>
        <v>0.0338</v>
      </c>
      <c r="P31" s="1" t="s">
        <v>125</v>
      </c>
      <c r="Q31">
        <f t="shared" ref="Q31:Q62" si="30">C31-B31</f>
        <v>0</v>
      </c>
      <c r="R31">
        <f t="shared" ref="R31:AB31" si="31">D31-C31</f>
        <v>0</v>
      </c>
      <c r="S31">
        <f t="shared" si="31"/>
        <v>0</v>
      </c>
      <c r="T31">
        <f t="shared" si="31"/>
        <v>0</v>
      </c>
      <c r="U31">
        <f t="shared" si="31"/>
        <v>0</v>
      </c>
      <c r="V31">
        <f t="shared" si="31"/>
        <v>0</v>
      </c>
      <c r="W31">
        <f t="shared" si="31"/>
        <v>0</v>
      </c>
      <c r="X31">
        <f t="shared" si="31"/>
        <v>0</v>
      </c>
      <c r="Y31">
        <f t="shared" si="31"/>
        <v>0</v>
      </c>
      <c r="Z31">
        <f t="shared" si="31"/>
        <v>0</v>
      </c>
      <c r="AA31">
        <f t="shared" si="31"/>
        <v>0</v>
      </c>
      <c r="AB31">
        <f t="shared" si="31"/>
        <v>0</v>
      </c>
      <c r="AC31">
        <f t="shared" si="2"/>
        <v>0.015379999</v>
      </c>
      <c r="AD31">
        <f>COUNTIF(CostRed_wind!A$2:A$15,P31)</f>
        <v>0</v>
      </c>
      <c r="AE31">
        <f>IF(VLOOKUP(A31,Categories!C$1:D$196,2,FALSE)="developed",1,0)</f>
        <v>0</v>
      </c>
    </row>
    <row r="32" spans="1:31">
      <c r="A32" s="1" t="s">
        <v>122</v>
      </c>
      <c r="B32">
        <v>4e-5</v>
      </c>
      <c r="C32">
        <v>4e-5</v>
      </c>
      <c r="D32">
        <v>4e-5</v>
      </c>
      <c r="E32">
        <v>4e-5</v>
      </c>
      <c r="F32">
        <v>4e-5</v>
      </c>
      <c r="G32">
        <v>4e-5</v>
      </c>
      <c r="H32">
        <v>4e-5</v>
      </c>
      <c r="I32">
        <v>4e-5</v>
      </c>
      <c r="J32">
        <v>4e-5</v>
      </c>
      <c r="K32">
        <v>4e-5</v>
      </c>
      <c r="L32">
        <v>4e-5</v>
      </c>
      <c r="M32">
        <v>4e-5</v>
      </c>
      <c r="N32">
        <v>4e-5</v>
      </c>
      <c r="O32">
        <f>VLOOKUP(A32,[2]Wind!$A$1:$Z$225,25,FALSE)/1000</f>
        <v>0</v>
      </c>
      <c r="P32" s="1" t="s">
        <v>122</v>
      </c>
      <c r="Q32">
        <f t="shared" si="30"/>
        <v>0</v>
      </c>
      <c r="R32">
        <f t="shared" ref="R32:AB32" si="32">D32-C32</f>
        <v>0</v>
      </c>
      <c r="S32">
        <f t="shared" si="32"/>
        <v>0</v>
      </c>
      <c r="T32">
        <f t="shared" si="32"/>
        <v>0</v>
      </c>
      <c r="U32">
        <f t="shared" si="32"/>
        <v>0</v>
      </c>
      <c r="V32">
        <f t="shared" si="32"/>
        <v>0</v>
      </c>
      <c r="W32">
        <f t="shared" si="32"/>
        <v>0</v>
      </c>
      <c r="X32">
        <f t="shared" si="32"/>
        <v>0</v>
      </c>
      <c r="Y32">
        <f t="shared" si="32"/>
        <v>0</v>
      </c>
      <c r="Z32">
        <f t="shared" si="32"/>
        <v>0</v>
      </c>
      <c r="AA32">
        <f t="shared" si="32"/>
        <v>0</v>
      </c>
      <c r="AB32">
        <f t="shared" si="32"/>
        <v>0</v>
      </c>
      <c r="AC32">
        <f t="shared" si="2"/>
        <v>0</v>
      </c>
      <c r="AD32">
        <f>COUNTIF(CostRed_wind!A$2:A$15,P32)</f>
        <v>0</v>
      </c>
      <c r="AE32">
        <f>IF(VLOOKUP(A32,Categories!C$1:D$196,2,FALSE)="developed",1,0)</f>
        <v>0</v>
      </c>
    </row>
    <row r="33" spans="1:31">
      <c r="A33" s="1" t="s">
        <v>131</v>
      </c>
      <c r="B33">
        <v>0.1155</v>
      </c>
      <c r="C33">
        <v>0.12830001</v>
      </c>
      <c r="D33">
        <v>0.14360002</v>
      </c>
      <c r="E33">
        <v>0.14360002</v>
      </c>
      <c r="F33">
        <v>0.19310002</v>
      </c>
      <c r="G33">
        <v>0.27210003</v>
      </c>
      <c r="H33">
        <v>0.36510003</v>
      </c>
      <c r="I33">
        <v>0.37782001</v>
      </c>
      <c r="J33">
        <v>0.40777</v>
      </c>
      <c r="K33">
        <v>0.41092002</v>
      </c>
      <c r="L33">
        <v>0.39352</v>
      </c>
      <c r="M33">
        <v>0.39352</v>
      </c>
      <c r="N33">
        <v>0.39022002</v>
      </c>
      <c r="O33">
        <f>VLOOKUP(A33,[2]Wind!$A$1:$Z$225,25,FALSE)/1000</f>
        <v>0.40762</v>
      </c>
      <c r="P33" s="1" t="s">
        <v>131</v>
      </c>
      <c r="Q33">
        <f t="shared" si="30"/>
        <v>0.01280001</v>
      </c>
      <c r="R33">
        <f t="shared" ref="R33:AB33" si="33">D33-C33</f>
        <v>0.01530001</v>
      </c>
      <c r="S33">
        <f t="shared" si="33"/>
        <v>0</v>
      </c>
      <c r="T33">
        <f t="shared" si="33"/>
        <v>0.0495</v>
      </c>
      <c r="U33">
        <f t="shared" si="33"/>
        <v>0.07900001</v>
      </c>
      <c r="V33">
        <f t="shared" si="33"/>
        <v>0.093</v>
      </c>
      <c r="W33">
        <f t="shared" si="33"/>
        <v>0.01271998</v>
      </c>
      <c r="X33">
        <f t="shared" si="33"/>
        <v>0.02994999</v>
      </c>
      <c r="Y33">
        <f t="shared" si="33"/>
        <v>0.00315001999999998</v>
      </c>
      <c r="Z33">
        <f t="shared" si="33"/>
        <v>-0.01740002</v>
      </c>
      <c r="AA33">
        <f t="shared" si="33"/>
        <v>0</v>
      </c>
      <c r="AB33">
        <f t="shared" si="33"/>
        <v>-0.00329997999999998</v>
      </c>
      <c r="AC33">
        <f t="shared" si="2"/>
        <v>0.01739998</v>
      </c>
      <c r="AD33">
        <f>COUNTIF(CostRed_wind!A$2:A$15,P33)</f>
        <v>0</v>
      </c>
      <c r="AE33">
        <f>IF(VLOOKUP(A33,Categories!C$1:D$196,2,FALSE)="developed",1,0)</f>
        <v>0</v>
      </c>
    </row>
    <row r="34" spans="1:31">
      <c r="A34" s="1" t="s">
        <v>197</v>
      </c>
      <c r="B34">
        <v>0.079</v>
      </c>
      <c r="C34">
        <v>0.13000001</v>
      </c>
      <c r="D34">
        <v>0.18</v>
      </c>
      <c r="E34">
        <v>0.254</v>
      </c>
      <c r="F34">
        <v>0.33900002</v>
      </c>
      <c r="G34">
        <v>0.418</v>
      </c>
      <c r="H34">
        <v>0.483</v>
      </c>
      <c r="I34">
        <v>0.5761</v>
      </c>
      <c r="J34">
        <v>0.5863</v>
      </c>
      <c r="K34">
        <v>0.6463</v>
      </c>
      <c r="L34">
        <v>0.80130005</v>
      </c>
      <c r="M34">
        <v>0.9869001</v>
      </c>
      <c r="N34">
        <v>1.0429001</v>
      </c>
      <c r="O34">
        <f>VLOOKUP(A34,[2]Wind!$A$1:$Z$225,25,FALSE)/1000</f>
        <v>1.1602</v>
      </c>
      <c r="P34" s="1" t="s">
        <v>197</v>
      </c>
      <c r="Q34">
        <f t="shared" si="30"/>
        <v>0.05100001</v>
      </c>
      <c r="R34">
        <f t="shared" ref="R34:AB34" si="34">D34-C34</f>
        <v>0.04999999</v>
      </c>
      <c r="S34">
        <f t="shared" si="34"/>
        <v>0.074</v>
      </c>
      <c r="T34">
        <f t="shared" si="34"/>
        <v>0.08500002</v>
      </c>
      <c r="U34">
        <f t="shared" si="34"/>
        <v>0.07899998</v>
      </c>
      <c r="V34">
        <f t="shared" si="34"/>
        <v>0.065</v>
      </c>
      <c r="W34">
        <f t="shared" si="34"/>
        <v>0.0931</v>
      </c>
      <c r="X34">
        <f t="shared" si="34"/>
        <v>0.0102000000000001</v>
      </c>
      <c r="Y34">
        <f t="shared" si="34"/>
        <v>0.0599999999999999</v>
      </c>
      <c r="Z34">
        <f t="shared" si="34"/>
        <v>0.15500005</v>
      </c>
      <c r="AA34">
        <f t="shared" si="34"/>
        <v>0.18560005</v>
      </c>
      <c r="AB34">
        <f t="shared" si="34"/>
        <v>0.056</v>
      </c>
      <c r="AC34">
        <f t="shared" si="2"/>
        <v>0.1172999</v>
      </c>
      <c r="AD34">
        <f>COUNTIF(CostRed_wind!A$2:A$15,P34)</f>
        <v>0</v>
      </c>
      <c r="AE34">
        <f>IF(VLOOKUP(A34,Categories!C$1:D$196,2,FALSE)="developed",1,0)</f>
        <v>1</v>
      </c>
    </row>
    <row r="35" spans="1:31">
      <c r="A35" s="1" t="s">
        <v>133</v>
      </c>
      <c r="B35">
        <v>0.00725</v>
      </c>
      <c r="C35">
        <v>0.011750001</v>
      </c>
      <c r="D35">
        <v>0.011750001</v>
      </c>
      <c r="E35">
        <v>0.011750001</v>
      </c>
      <c r="F35">
        <v>0.011750001</v>
      </c>
      <c r="G35">
        <v>0.011750001</v>
      </c>
      <c r="H35">
        <v>0.011750001</v>
      </c>
      <c r="I35">
        <v>0.011750001</v>
      </c>
      <c r="J35">
        <v>0.011750001</v>
      </c>
      <c r="K35">
        <v>0.011750001</v>
      </c>
      <c r="L35">
        <v>0.011750001</v>
      </c>
      <c r="M35">
        <v>0.011750001</v>
      </c>
      <c r="N35">
        <v>0.011750001</v>
      </c>
      <c r="O35">
        <f>VLOOKUP(A35,[2]Wind!$A$1:$Z$225,25,FALSE)/1000</f>
        <v>0.016</v>
      </c>
      <c r="P35" s="1" t="s">
        <v>133</v>
      </c>
      <c r="Q35">
        <f t="shared" si="30"/>
        <v>0.004500001</v>
      </c>
      <c r="R35">
        <f t="shared" ref="R35:AB35" si="35">D35-C35</f>
        <v>0</v>
      </c>
      <c r="S35">
        <f t="shared" si="35"/>
        <v>0</v>
      </c>
      <c r="T35">
        <f t="shared" si="35"/>
        <v>0</v>
      </c>
      <c r="U35">
        <f t="shared" si="35"/>
        <v>0</v>
      </c>
      <c r="V35">
        <f t="shared" si="35"/>
        <v>0</v>
      </c>
      <c r="W35">
        <f t="shared" si="35"/>
        <v>0</v>
      </c>
      <c r="X35">
        <f t="shared" si="35"/>
        <v>0</v>
      </c>
      <c r="Y35">
        <f t="shared" si="35"/>
        <v>0</v>
      </c>
      <c r="Z35">
        <f t="shared" si="35"/>
        <v>0</v>
      </c>
      <c r="AA35">
        <f t="shared" si="35"/>
        <v>0</v>
      </c>
      <c r="AB35">
        <f t="shared" si="35"/>
        <v>0</v>
      </c>
      <c r="AC35">
        <f t="shared" si="2"/>
        <v>0.004249999</v>
      </c>
      <c r="AD35">
        <f>COUNTIF(CostRed_wind!A$2:A$15,P35)</f>
        <v>0</v>
      </c>
      <c r="AE35">
        <f>IF(VLOOKUP(A35,Categories!C$1:D$196,2,FALSE)="developed",1,0)</f>
        <v>0</v>
      </c>
    </row>
    <row r="36" spans="1:31">
      <c r="A36" s="1" t="s">
        <v>448</v>
      </c>
      <c r="B36">
        <v>0.012</v>
      </c>
      <c r="C36">
        <v>0.012</v>
      </c>
      <c r="D36">
        <v>0.030000001</v>
      </c>
      <c r="E36">
        <v>0.030000001</v>
      </c>
      <c r="F36">
        <v>0.030000001</v>
      </c>
      <c r="G36">
        <v>0.030000001</v>
      </c>
      <c r="H36">
        <v>0.030000001</v>
      </c>
      <c r="I36">
        <v>0.047250003</v>
      </c>
      <c r="J36">
        <v>0.047250003</v>
      </c>
      <c r="K36">
        <v>0.047250003</v>
      </c>
      <c r="L36">
        <v>0.047250003</v>
      </c>
      <c r="M36">
        <v>0.047250003</v>
      </c>
      <c r="N36">
        <v>0.047250003</v>
      </c>
      <c r="O36">
        <f>VLOOKUP(A36,[2]Wind!$A$1:$Z$225,25,FALSE)/1000</f>
        <v>0.04725</v>
      </c>
      <c r="P36" s="1" t="s">
        <v>448</v>
      </c>
      <c r="Q36">
        <f t="shared" si="30"/>
        <v>0</v>
      </c>
      <c r="R36">
        <f t="shared" ref="R36:AB36" si="36">D36-C36</f>
        <v>0.018000001</v>
      </c>
      <c r="S36">
        <f t="shared" si="36"/>
        <v>0</v>
      </c>
      <c r="T36">
        <f t="shared" si="36"/>
        <v>0</v>
      </c>
      <c r="U36">
        <f t="shared" si="36"/>
        <v>0</v>
      </c>
      <c r="V36">
        <f t="shared" si="36"/>
        <v>0</v>
      </c>
      <c r="W36">
        <f t="shared" si="36"/>
        <v>0.017250002</v>
      </c>
      <c r="X36">
        <f t="shared" si="36"/>
        <v>0</v>
      </c>
      <c r="Y36">
        <f t="shared" si="36"/>
        <v>0</v>
      </c>
      <c r="Z36">
        <f t="shared" si="36"/>
        <v>0</v>
      </c>
      <c r="AA36">
        <f t="shared" si="36"/>
        <v>0</v>
      </c>
      <c r="AB36">
        <f t="shared" si="36"/>
        <v>0</v>
      </c>
      <c r="AC36">
        <f t="shared" ref="AC36:AC67" si="37">MAX(O36-N36,0)</f>
        <v>0</v>
      </c>
      <c r="AD36">
        <f>COUNTIF(CostRed_wind!A$2:A$15,P36)</f>
        <v>0</v>
      </c>
      <c r="AE36">
        <v>0</v>
      </c>
    </row>
    <row r="37" spans="1:31">
      <c r="A37" s="1" t="s">
        <v>135</v>
      </c>
      <c r="B37">
        <v>0.082225</v>
      </c>
      <c r="C37">
        <v>0.13422501</v>
      </c>
      <c r="D37">
        <v>0.147225</v>
      </c>
      <c r="E37">
        <v>0.147225</v>
      </c>
      <c r="F37">
        <v>0.147225</v>
      </c>
      <c r="G37">
        <v>0.157725</v>
      </c>
      <c r="H37">
        <v>0.157725</v>
      </c>
      <c r="I37">
        <v>0.157725</v>
      </c>
      <c r="J37">
        <v>0.157725</v>
      </c>
      <c r="K37">
        <v>0.157725</v>
      </c>
      <c r="L37">
        <v>0.157725</v>
      </c>
      <c r="M37">
        <v>0.15750001</v>
      </c>
      <c r="N37">
        <v>0.15750001</v>
      </c>
      <c r="O37">
        <f>VLOOKUP(A37,[2]Wind!$A$1:$Z$225,25,FALSE)/1000</f>
        <v>0.1575</v>
      </c>
      <c r="P37" s="1" t="s">
        <v>135</v>
      </c>
      <c r="Q37">
        <f t="shared" si="30"/>
        <v>0.05200001</v>
      </c>
      <c r="R37">
        <f t="shared" ref="R37:AB37" si="38">D37-C37</f>
        <v>0.01299999</v>
      </c>
      <c r="S37">
        <f t="shared" si="38"/>
        <v>0</v>
      </c>
      <c r="T37">
        <f t="shared" si="38"/>
        <v>0</v>
      </c>
      <c r="U37">
        <f t="shared" si="38"/>
        <v>0.0105</v>
      </c>
      <c r="V37">
        <f t="shared" si="38"/>
        <v>0</v>
      </c>
      <c r="W37">
        <f t="shared" si="38"/>
        <v>0</v>
      </c>
      <c r="X37">
        <f t="shared" si="38"/>
        <v>0</v>
      </c>
      <c r="Y37">
        <f t="shared" si="38"/>
        <v>0</v>
      </c>
      <c r="Z37">
        <f t="shared" si="38"/>
        <v>0</v>
      </c>
      <c r="AA37">
        <f t="shared" si="38"/>
        <v>-0.000224990000000008</v>
      </c>
      <c r="AB37">
        <f t="shared" si="38"/>
        <v>0</v>
      </c>
      <c r="AC37">
        <f t="shared" si="37"/>
        <v>0</v>
      </c>
      <c r="AD37">
        <f>COUNTIF(CostRed_wind!A$2:A$15,P37)</f>
        <v>0</v>
      </c>
      <c r="AE37">
        <f>IF(VLOOKUP(A37,Categories!C$1:D$196,2,FALSE)="developed",1,0)</f>
        <v>1</v>
      </c>
    </row>
    <row r="38" spans="1:31">
      <c r="A38" s="1" t="s">
        <v>137</v>
      </c>
      <c r="B38">
        <v>0.21300001</v>
      </c>
      <c r="C38">
        <v>0.21300001</v>
      </c>
      <c r="D38">
        <v>0.25800002</v>
      </c>
      <c r="E38">
        <v>0.26200002</v>
      </c>
      <c r="F38">
        <v>0.27800003</v>
      </c>
      <c r="G38">
        <v>0.28100002</v>
      </c>
      <c r="H38">
        <v>0.282</v>
      </c>
      <c r="I38">
        <v>0.308205</v>
      </c>
      <c r="J38">
        <v>0.31620002</v>
      </c>
      <c r="K38">
        <v>0.33941403</v>
      </c>
      <c r="L38">
        <v>0.339424</v>
      </c>
      <c r="M38">
        <v>0.33941403</v>
      </c>
      <c r="N38">
        <v>0.33941403</v>
      </c>
      <c r="O38">
        <f>VLOOKUP(A38,[2]Wind!$A$1:$Z$225,25,FALSE)/1000</f>
        <v>0.3425</v>
      </c>
      <c r="P38" s="1" t="s">
        <v>137</v>
      </c>
      <c r="Q38">
        <f t="shared" si="30"/>
        <v>0</v>
      </c>
      <c r="R38">
        <f t="shared" ref="R38:AB38" si="39">D38-C38</f>
        <v>0.04500001</v>
      </c>
      <c r="S38">
        <f t="shared" si="39"/>
        <v>0.004</v>
      </c>
      <c r="T38">
        <f t="shared" si="39"/>
        <v>0.01600001</v>
      </c>
      <c r="U38">
        <f t="shared" si="39"/>
        <v>0.00299999000000001</v>
      </c>
      <c r="V38">
        <f t="shared" si="39"/>
        <v>0.000999979999999956</v>
      </c>
      <c r="W38">
        <f t="shared" si="39"/>
        <v>0.026205</v>
      </c>
      <c r="X38">
        <f t="shared" si="39"/>
        <v>0.00799502000000002</v>
      </c>
      <c r="Y38">
        <f t="shared" si="39"/>
        <v>0.02321401</v>
      </c>
      <c r="Z38">
        <f t="shared" si="39"/>
        <v>9.97000000002579e-6</v>
      </c>
      <c r="AA38">
        <f t="shared" si="39"/>
        <v>-9.97000000002579e-6</v>
      </c>
      <c r="AB38">
        <f t="shared" si="39"/>
        <v>0</v>
      </c>
      <c r="AC38">
        <f t="shared" si="37"/>
        <v>0.00308597000000005</v>
      </c>
      <c r="AD38">
        <f>COUNTIF(CostRed_wind!A$2:A$15,P38)</f>
        <v>0</v>
      </c>
      <c r="AE38">
        <f>IF(VLOOKUP(A38,Categories!C$1:D$196,2,FALSE)="developed",1,0)</f>
        <v>1</v>
      </c>
    </row>
    <row r="39" spans="1:31">
      <c r="A39" s="1" t="s">
        <v>145</v>
      </c>
      <c r="B39">
        <v>3.8018293</v>
      </c>
      <c r="C39">
        <v>3.951981</v>
      </c>
      <c r="D39">
        <v>4.161941</v>
      </c>
      <c r="E39">
        <v>4.818923</v>
      </c>
      <c r="F39">
        <v>4.886403</v>
      </c>
      <c r="G39">
        <v>5.0769663</v>
      </c>
      <c r="H39">
        <v>5.2451425</v>
      </c>
      <c r="I39">
        <v>5.4889493</v>
      </c>
      <c r="J39">
        <v>6.1226606</v>
      </c>
      <c r="K39">
        <v>6.1105433</v>
      </c>
      <c r="L39">
        <v>6.2670336</v>
      </c>
      <c r="M39">
        <v>7.02084</v>
      </c>
      <c r="N39">
        <v>7.08784</v>
      </c>
      <c r="O39">
        <f>VLOOKUP(A39,[2]Wind!$A$1:$Z$225,25,FALSE)/1000</f>
        <v>4.807906</v>
      </c>
      <c r="P39" s="1" t="s">
        <v>145</v>
      </c>
      <c r="Q39">
        <f t="shared" si="30"/>
        <v>0.1501517</v>
      </c>
      <c r="R39">
        <f t="shared" ref="R39:AB39" si="40">D39-C39</f>
        <v>0.20996</v>
      </c>
      <c r="S39">
        <f t="shared" si="40"/>
        <v>0.656982</v>
      </c>
      <c r="T39">
        <f t="shared" si="40"/>
        <v>0.0674799999999998</v>
      </c>
      <c r="U39">
        <f t="shared" si="40"/>
        <v>0.1905633</v>
      </c>
      <c r="V39">
        <f t="shared" si="40"/>
        <v>0.1681762</v>
      </c>
      <c r="W39">
        <f t="shared" si="40"/>
        <v>0.2438068</v>
      </c>
      <c r="X39">
        <f t="shared" si="40"/>
        <v>0.6337113</v>
      </c>
      <c r="Y39">
        <f t="shared" si="40"/>
        <v>-0.0121172999999999</v>
      </c>
      <c r="Z39">
        <f t="shared" si="40"/>
        <v>0.156490300000001</v>
      </c>
      <c r="AA39">
        <f t="shared" si="40"/>
        <v>0.753806399999999</v>
      </c>
      <c r="AB39">
        <f t="shared" si="40"/>
        <v>0.0670000000000002</v>
      </c>
      <c r="AC39">
        <f t="shared" si="37"/>
        <v>0</v>
      </c>
      <c r="AD39">
        <f>COUNTIF(CostRed_wind!A$2:A$15,P39)</f>
        <v>1</v>
      </c>
      <c r="AE39">
        <f>IF(VLOOKUP(A39,Categories!C$1:D$196,2,FALSE)="developed",1,0)</f>
        <v>1</v>
      </c>
    </row>
    <row r="40" spans="1:31">
      <c r="A40" s="1" t="s">
        <v>141</v>
      </c>
      <c r="M40">
        <v>0.020000001</v>
      </c>
      <c r="N40">
        <v>0.020000001</v>
      </c>
      <c r="O40">
        <f>VLOOKUP(A40,[2]Wind!$A$1:$Z$225,25,FALSE)/1000</f>
        <v>0.08</v>
      </c>
      <c r="P40" s="1" t="s">
        <v>141</v>
      </c>
      <c r="Q40">
        <f t="shared" si="30"/>
        <v>0</v>
      </c>
      <c r="R40">
        <f t="shared" ref="R40:AB40" si="41">D40-C40</f>
        <v>0</v>
      </c>
      <c r="S40">
        <f t="shared" si="41"/>
        <v>0</v>
      </c>
      <c r="T40">
        <f t="shared" si="41"/>
        <v>0</v>
      </c>
      <c r="U40">
        <f t="shared" si="41"/>
        <v>0</v>
      </c>
      <c r="V40">
        <f t="shared" si="41"/>
        <v>0</v>
      </c>
      <c r="W40">
        <f t="shared" si="41"/>
        <v>0</v>
      </c>
      <c r="X40">
        <f t="shared" si="41"/>
        <v>0</v>
      </c>
      <c r="Y40">
        <f t="shared" si="41"/>
        <v>0</v>
      </c>
      <c r="Z40">
        <f t="shared" si="41"/>
        <v>0</v>
      </c>
      <c r="AA40">
        <f t="shared" si="41"/>
        <v>0.020000001</v>
      </c>
      <c r="AB40">
        <f t="shared" si="41"/>
        <v>0</v>
      </c>
      <c r="AC40">
        <f t="shared" si="37"/>
        <v>0.059999999</v>
      </c>
      <c r="AD40">
        <f>COUNTIF(CostRed_wind!A$2:A$15,P40)</f>
        <v>0</v>
      </c>
      <c r="AE40">
        <f>IF(VLOOKUP(A40,Categories!C$1:D$196,2,FALSE)="developed",1,0)</f>
        <v>0</v>
      </c>
    </row>
    <row r="41" spans="1:31">
      <c r="A41" s="1" t="s">
        <v>143</v>
      </c>
      <c r="B41">
        <v>0.00024</v>
      </c>
      <c r="C41">
        <v>0.00024</v>
      </c>
      <c r="D41">
        <v>0.00024</v>
      </c>
      <c r="E41">
        <v>0.00024</v>
      </c>
      <c r="F41">
        <v>0.00024</v>
      </c>
      <c r="G41">
        <v>0.00024</v>
      </c>
      <c r="H41">
        <v>0.00024</v>
      </c>
      <c r="I41">
        <v>0.00024</v>
      </c>
      <c r="J41">
        <v>0.00024</v>
      </c>
      <c r="K41">
        <v>0.00024</v>
      </c>
      <c r="L41">
        <v>0.00024</v>
      </c>
      <c r="M41">
        <v>0.00024</v>
      </c>
      <c r="N41">
        <v>0.00024</v>
      </c>
      <c r="O41">
        <f>VLOOKUP(A41,[2]Wind!$A$1:$Z$225,25,FALSE)/1000</f>
        <v>0.000231</v>
      </c>
      <c r="P41" s="1" t="s">
        <v>143</v>
      </c>
      <c r="Q41">
        <f t="shared" si="30"/>
        <v>0</v>
      </c>
      <c r="R41">
        <f t="shared" ref="R41:AB41" si="42">D41-C41</f>
        <v>0</v>
      </c>
      <c r="S41">
        <f t="shared" si="42"/>
        <v>0</v>
      </c>
      <c r="T41">
        <f t="shared" si="42"/>
        <v>0</v>
      </c>
      <c r="U41">
        <f t="shared" si="42"/>
        <v>0</v>
      </c>
      <c r="V41">
        <f t="shared" si="42"/>
        <v>0</v>
      </c>
      <c r="W41">
        <f t="shared" si="42"/>
        <v>0</v>
      </c>
      <c r="X41">
        <f t="shared" si="42"/>
        <v>0</v>
      </c>
      <c r="Y41">
        <f t="shared" si="42"/>
        <v>0</v>
      </c>
      <c r="Z41">
        <f t="shared" si="42"/>
        <v>0</v>
      </c>
      <c r="AA41">
        <f t="shared" si="42"/>
        <v>0</v>
      </c>
      <c r="AB41">
        <f t="shared" si="42"/>
        <v>0</v>
      </c>
      <c r="AC41">
        <f t="shared" si="37"/>
        <v>0</v>
      </c>
      <c r="AD41">
        <f>COUNTIF(CostRed_wind!A$2:A$15,P41)</f>
        <v>0</v>
      </c>
      <c r="AE41">
        <f>IF(VLOOKUP(A41,Categories!C$1:D$196,2,FALSE)="developed",1,0)</f>
        <v>0</v>
      </c>
    </row>
    <row r="42" spans="1:31">
      <c r="A42" s="1" t="s">
        <v>147</v>
      </c>
      <c r="B42">
        <v>0</v>
      </c>
      <c r="C42">
        <v>0.033450004</v>
      </c>
      <c r="D42">
        <v>0.08545</v>
      </c>
      <c r="E42">
        <v>0.08545</v>
      </c>
      <c r="F42">
        <v>0.08545</v>
      </c>
      <c r="G42">
        <v>0.08545</v>
      </c>
      <c r="H42">
        <v>0.13495</v>
      </c>
      <c r="I42">
        <v>0.13495</v>
      </c>
      <c r="J42">
        <v>0.18295</v>
      </c>
      <c r="K42">
        <v>0.36995003</v>
      </c>
      <c r="L42">
        <v>0.3703</v>
      </c>
      <c r="M42">
        <v>0.3703</v>
      </c>
      <c r="N42">
        <v>0.41705</v>
      </c>
      <c r="O42">
        <f>VLOOKUP(A42,[2]Wind!$A$1:$Z$225,25,FALSE)/1000</f>
        <v>0.4171</v>
      </c>
      <c r="P42" s="1" t="s">
        <v>147</v>
      </c>
      <c r="Q42">
        <f t="shared" si="30"/>
        <v>0.033450004</v>
      </c>
      <c r="R42">
        <f t="shared" ref="R42:AB42" si="43">D42-C42</f>
        <v>0.051999996</v>
      </c>
      <c r="S42">
        <f t="shared" si="43"/>
        <v>0</v>
      </c>
      <c r="T42">
        <f t="shared" si="43"/>
        <v>0</v>
      </c>
      <c r="U42">
        <f t="shared" si="43"/>
        <v>0</v>
      </c>
      <c r="V42">
        <f t="shared" si="43"/>
        <v>0.0495</v>
      </c>
      <c r="W42">
        <f t="shared" si="43"/>
        <v>0</v>
      </c>
      <c r="X42">
        <f t="shared" si="43"/>
        <v>0.048</v>
      </c>
      <c r="Y42">
        <f t="shared" si="43"/>
        <v>0.18700003</v>
      </c>
      <c r="Z42">
        <f t="shared" si="43"/>
        <v>0.000349970000000033</v>
      </c>
      <c r="AA42">
        <f t="shared" si="43"/>
        <v>0</v>
      </c>
      <c r="AB42">
        <f t="shared" si="43"/>
        <v>0.04675</v>
      </c>
      <c r="AC42">
        <f t="shared" si="37"/>
        <v>5.000000000005e-5</v>
      </c>
      <c r="AD42">
        <f>COUNTIF(CostRed_wind!A$2:A$15,P42)</f>
        <v>0</v>
      </c>
      <c r="AE42">
        <f>IF(VLOOKUP(A42,Categories!C$1:D$196,2,FALSE)="developed",1,0)</f>
        <v>0</v>
      </c>
    </row>
    <row r="43" spans="1:31">
      <c r="A43" s="1" t="s">
        <v>151</v>
      </c>
      <c r="B43">
        <v>0.0024</v>
      </c>
      <c r="C43">
        <v>0.0024</v>
      </c>
      <c r="D43">
        <v>0.0024</v>
      </c>
      <c r="E43">
        <v>0.018900001</v>
      </c>
      <c r="F43">
        <v>0.02115</v>
      </c>
      <c r="G43">
        <v>0.02115</v>
      </c>
      <c r="H43">
        <v>0.02115</v>
      </c>
      <c r="I43">
        <v>0.02115</v>
      </c>
      <c r="J43">
        <v>0.02115</v>
      </c>
      <c r="K43">
        <v>0.02115</v>
      </c>
      <c r="L43">
        <v>0.02115</v>
      </c>
      <c r="M43">
        <v>0.02115</v>
      </c>
      <c r="N43">
        <v>0.02115</v>
      </c>
      <c r="O43">
        <f>VLOOKUP(A43,[2]Wind!$A$1:$Z$225,25,FALSE)/1000</f>
        <v>0.07113</v>
      </c>
      <c r="P43" s="1" t="s">
        <v>151</v>
      </c>
      <c r="Q43">
        <f t="shared" si="30"/>
        <v>0</v>
      </c>
      <c r="R43">
        <f t="shared" ref="R43:AB43" si="44">D43-C43</f>
        <v>0</v>
      </c>
      <c r="S43">
        <f t="shared" si="44"/>
        <v>0.016500001</v>
      </c>
      <c r="T43">
        <f t="shared" si="44"/>
        <v>0.002249999</v>
      </c>
      <c r="U43">
        <f t="shared" si="44"/>
        <v>0</v>
      </c>
      <c r="V43">
        <f t="shared" si="44"/>
        <v>0</v>
      </c>
      <c r="W43">
        <f t="shared" si="44"/>
        <v>0</v>
      </c>
      <c r="X43">
        <f t="shared" si="44"/>
        <v>0</v>
      </c>
      <c r="Y43">
        <f t="shared" si="44"/>
        <v>0</v>
      </c>
      <c r="Z43">
        <f t="shared" si="44"/>
        <v>0</v>
      </c>
      <c r="AA43">
        <f t="shared" si="44"/>
        <v>0</v>
      </c>
      <c r="AB43">
        <f t="shared" si="44"/>
        <v>0</v>
      </c>
      <c r="AC43">
        <f t="shared" si="37"/>
        <v>0.04998</v>
      </c>
      <c r="AD43">
        <f>COUNTIF(CostRed_wind!A$2:A$15,P43)</f>
        <v>0</v>
      </c>
      <c r="AE43">
        <f>IF(VLOOKUP(A43,Categories!C$1:D$196,2,FALSE)="developed",1,0)</f>
        <v>0</v>
      </c>
    </row>
    <row r="44" spans="1:31">
      <c r="A44" s="1" t="s">
        <v>153</v>
      </c>
      <c r="B44">
        <v>0.555</v>
      </c>
      <c r="C44">
        <v>0.555</v>
      </c>
      <c r="D44">
        <v>0.555</v>
      </c>
      <c r="E44">
        <v>0.555</v>
      </c>
      <c r="F44">
        <v>0.555</v>
      </c>
      <c r="G44">
        <v>0.75500005</v>
      </c>
      <c r="H44">
        <v>0.75500005</v>
      </c>
      <c r="I44">
        <v>0.75500005</v>
      </c>
      <c r="J44">
        <v>1.13</v>
      </c>
      <c r="K44">
        <v>1.1320001</v>
      </c>
      <c r="L44">
        <v>1.3800001</v>
      </c>
      <c r="M44">
        <v>1.6400001</v>
      </c>
      <c r="N44">
        <v>1.6425</v>
      </c>
      <c r="O44">
        <f>VLOOKUP(A44,[2]Wind!$A$1:$Z$225,25,FALSE)/1000</f>
        <v>1.89</v>
      </c>
      <c r="P44" s="1" t="s">
        <v>153</v>
      </c>
      <c r="Q44">
        <f t="shared" si="30"/>
        <v>0</v>
      </c>
      <c r="R44">
        <f t="shared" ref="R44:AB44" si="45">D44-C44</f>
        <v>0</v>
      </c>
      <c r="S44">
        <f t="shared" si="45"/>
        <v>0</v>
      </c>
      <c r="T44">
        <f t="shared" si="45"/>
        <v>0</v>
      </c>
      <c r="U44">
        <f t="shared" si="45"/>
        <v>0.20000005</v>
      </c>
      <c r="V44">
        <f t="shared" si="45"/>
        <v>0</v>
      </c>
      <c r="W44">
        <f t="shared" si="45"/>
        <v>0</v>
      </c>
      <c r="X44">
        <f t="shared" si="45"/>
        <v>0.37499995</v>
      </c>
      <c r="Y44">
        <f t="shared" si="45"/>
        <v>0.00200010000000006</v>
      </c>
      <c r="Z44">
        <f t="shared" si="45"/>
        <v>0.248</v>
      </c>
      <c r="AA44">
        <f t="shared" si="45"/>
        <v>0.26</v>
      </c>
      <c r="AB44">
        <f t="shared" si="45"/>
        <v>0.00249990000000011</v>
      </c>
      <c r="AC44">
        <f t="shared" si="37"/>
        <v>0.2475</v>
      </c>
      <c r="AD44">
        <f>COUNTIF(CostRed_wind!A$2:A$15,P44)</f>
        <v>0</v>
      </c>
      <c r="AE44">
        <f>IF(VLOOKUP(A44,Categories!C$1:D$196,2,FALSE)="developed",1,0)</f>
        <v>0</v>
      </c>
    </row>
    <row r="45" spans="1:31">
      <c r="A45" s="1" t="s">
        <v>360</v>
      </c>
      <c r="L45">
        <v>0.036000002</v>
      </c>
      <c r="M45">
        <v>0.054</v>
      </c>
      <c r="N45">
        <v>0.054</v>
      </c>
      <c r="O45">
        <f>VLOOKUP(A45,[2]Wind!$A$1:$Z$225,25,FALSE)/1000</f>
        <v>0.054</v>
      </c>
      <c r="P45" s="1" t="s">
        <v>360</v>
      </c>
      <c r="Q45">
        <f t="shared" si="30"/>
        <v>0</v>
      </c>
      <c r="R45">
        <f t="shared" ref="R45:AB45" si="46">D45-C45</f>
        <v>0</v>
      </c>
      <c r="S45">
        <f t="shared" si="46"/>
        <v>0</v>
      </c>
      <c r="T45">
        <f t="shared" si="46"/>
        <v>0</v>
      </c>
      <c r="U45">
        <f t="shared" si="46"/>
        <v>0</v>
      </c>
      <c r="V45">
        <f t="shared" si="46"/>
        <v>0</v>
      </c>
      <c r="W45">
        <f t="shared" si="46"/>
        <v>0</v>
      </c>
      <c r="X45">
        <f t="shared" si="46"/>
        <v>0</v>
      </c>
      <c r="Y45">
        <f t="shared" si="46"/>
        <v>0</v>
      </c>
      <c r="Z45">
        <f t="shared" si="46"/>
        <v>0.036000002</v>
      </c>
      <c r="AA45">
        <f t="shared" si="46"/>
        <v>0.017999998</v>
      </c>
      <c r="AB45">
        <f t="shared" si="46"/>
        <v>0</v>
      </c>
      <c r="AC45">
        <f t="shared" si="37"/>
        <v>0</v>
      </c>
      <c r="AD45">
        <f>COUNTIF(CostRed_wind!A$2:A$15,P45)</f>
        <v>0</v>
      </c>
      <c r="AE45">
        <f>IF(VLOOKUP(A45,Categories!C$1:D$196,2,FALSE)="developed",1,0)</f>
        <v>0</v>
      </c>
    </row>
    <row r="46" spans="1:31">
      <c r="A46" s="1" t="s">
        <v>155</v>
      </c>
      <c r="B46">
        <v>0.000825</v>
      </c>
      <c r="C46">
        <v>0.000825</v>
      </c>
      <c r="D46">
        <v>0.000825</v>
      </c>
      <c r="E46">
        <v>0.000825</v>
      </c>
      <c r="F46">
        <v>0.000825</v>
      </c>
      <c r="G46">
        <v>0.000825</v>
      </c>
      <c r="H46">
        <v>0.000825</v>
      </c>
      <c r="I46">
        <v>0.000825</v>
      </c>
      <c r="J46">
        <v>0.000825</v>
      </c>
      <c r="K46">
        <v>0.000825</v>
      </c>
      <c r="L46">
        <v>0.000825</v>
      </c>
      <c r="M46">
        <v>0.000825</v>
      </c>
      <c r="N46">
        <v>0.000825</v>
      </c>
      <c r="O46">
        <f>VLOOKUP(A46,[2]Wind!$A$1:$Z$225,25,FALSE)/1000</f>
        <v>0.000825</v>
      </c>
      <c r="P46" s="1" t="s">
        <v>155</v>
      </c>
      <c r="Q46">
        <f t="shared" si="30"/>
        <v>0</v>
      </c>
      <c r="R46">
        <f t="shared" ref="R46:AB46" si="47">D46-C46</f>
        <v>0</v>
      </c>
      <c r="S46">
        <f t="shared" si="47"/>
        <v>0</v>
      </c>
      <c r="T46">
        <f t="shared" si="47"/>
        <v>0</v>
      </c>
      <c r="U46">
        <f t="shared" si="47"/>
        <v>0</v>
      </c>
      <c r="V46">
        <f t="shared" si="47"/>
        <v>0</v>
      </c>
      <c r="W46">
        <f t="shared" si="47"/>
        <v>0</v>
      </c>
      <c r="X46">
        <f t="shared" si="47"/>
        <v>0</v>
      </c>
      <c r="Y46">
        <f t="shared" si="47"/>
        <v>0</v>
      </c>
      <c r="Z46">
        <f t="shared" si="47"/>
        <v>0</v>
      </c>
      <c r="AA46">
        <f t="shared" si="47"/>
        <v>0</v>
      </c>
      <c r="AB46">
        <f t="shared" si="47"/>
        <v>0</v>
      </c>
      <c r="AC46">
        <f t="shared" si="37"/>
        <v>0</v>
      </c>
      <c r="AD46">
        <f>COUNTIF(CostRed_wind!A$2:A$15,P46)</f>
        <v>0</v>
      </c>
      <c r="AE46">
        <f>IF(VLOOKUP(A46,Categories!C$1:D$196,2,FALSE)="developed",1,0)</f>
        <v>0</v>
      </c>
    </row>
    <row r="47" spans="1:31">
      <c r="A47" s="1" t="s">
        <v>159</v>
      </c>
      <c r="B47">
        <v>0.108</v>
      </c>
      <c r="C47">
        <v>0.18</v>
      </c>
      <c r="D47">
        <v>0.266</v>
      </c>
      <c r="E47">
        <v>0.24800001</v>
      </c>
      <c r="F47">
        <v>0.275</v>
      </c>
      <c r="G47">
        <v>0.3</v>
      </c>
      <c r="H47">
        <v>0.31</v>
      </c>
      <c r="I47">
        <v>0.3118</v>
      </c>
      <c r="J47">
        <v>0.31</v>
      </c>
      <c r="K47">
        <v>0.316</v>
      </c>
      <c r="L47">
        <v>0.317</v>
      </c>
      <c r="M47">
        <v>0.31500003</v>
      </c>
      <c r="N47">
        <v>0.31500003</v>
      </c>
      <c r="O47">
        <f>VLOOKUP(A47,[2]Wind!$A$1:$Z$225,25,FALSE)/1000</f>
        <v>0.337</v>
      </c>
      <c r="P47" s="1" t="s">
        <v>159</v>
      </c>
      <c r="Q47">
        <f t="shared" si="30"/>
        <v>0.072</v>
      </c>
      <c r="R47">
        <f t="shared" ref="R47:AB47" si="48">D47-C47</f>
        <v>0.086</v>
      </c>
      <c r="S47">
        <f t="shared" si="48"/>
        <v>-0.01799999</v>
      </c>
      <c r="T47">
        <f t="shared" si="48"/>
        <v>0.02699999</v>
      </c>
      <c r="U47">
        <f t="shared" si="48"/>
        <v>0.025</v>
      </c>
      <c r="V47">
        <f t="shared" si="48"/>
        <v>0.01</v>
      </c>
      <c r="W47">
        <f t="shared" si="48"/>
        <v>0.00180000000000002</v>
      </c>
      <c r="X47">
        <f t="shared" si="48"/>
        <v>-0.00180000000000002</v>
      </c>
      <c r="Y47">
        <f t="shared" si="48"/>
        <v>0.00600000000000001</v>
      </c>
      <c r="Z47">
        <f t="shared" si="48"/>
        <v>0.001</v>
      </c>
      <c r="AA47">
        <f t="shared" si="48"/>
        <v>-0.00199997000000002</v>
      </c>
      <c r="AB47">
        <f t="shared" si="48"/>
        <v>0</v>
      </c>
      <c r="AC47">
        <f t="shared" si="37"/>
        <v>0.02199997</v>
      </c>
      <c r="AD47">
        <f>COUNTIF(CostRed_wind!A$2:A$15,P47)</f>
        <v>0</v>
      </c>
      <c r="AE47">
        <f>IF(VLOOKUP(A47,Categories!C$1:D$196,2,FALSE)="developed",1,0)</f>
        <v>1</v>
      </c>
    </row>
    <row r="48" spans="1:31">
      <c r="A48" s="1" t="s">
        <v>161</v>
      </c>
      <c r="C48">
        <v>0.081</v>
      </c>
      <c r="D48">
        <v>0.081</v>
      </c>
      <c r="E48">
        <v>0.171</v>
      </c>
      <c r="F48">
        <v>0.171</v>
      </c>
      <c r="G48">
        <v>0.324</v>
      </c>
      <c r="H48">
        <v>0.32400602</v>
      </c>
      <c r="I48">
        <v>0.32400602</v>
      </c>
      <c r="J48">
        <v>0.32400602</v>
      </c>
      <c r="K48">
        <v>0.32400602</v>
      </c>
      <c r="L48">
        <v>0.32400602</v>
      </c>
      <c r="M48">
        <v>0.32400602</v>
      </c>
      <c r="N48">
        <v>0.40400603</v>
      </c>
      <c r="O48">
        <f>VLOOKUP(A48,[2]Wind!$A$1:$Z$225,25,FALSE)/1000</f>
        <v>0.324006</v>
      </c>
      <c r="P48" s="1" t="s">
        <v>161</v>
      </c>
      <c r="Q48">
        <f t="shared" si="30"/>
        <v>0.081</v>
      </c>
      <c r="R48">
        <f t="shared" ref="R48:AB48" si="49">D48-C48</f>
        <v>0</v>
      </c>
      <c r="S48">
        <f t="shared" si="49"/>
        <v>0.09</v>
      </c>
      <c r="T48">
        <f t="shared" si="49"/>
        <v>0</v>
      </c>
      <c r="U48">
        <f t="shared" si="49"/>
        <v>0.153</v>
      </c>
      <c r="V48">
        <f t="shared" si="49"/>
        <v>6.01999999999547e-6</v>
      </c>
      <c r="W48">
        <f t="shared" si="49"/>
        <v>0</v>
      </c>
      <c r="X48">
        <f t="shared" si="49"/>
        <v>0</v>
      </c>
      <c r="Y48">
        <f t="shared" si="49"/>
        <v>0</v>
      </c>
      <c r="Z48">
        <f t="shared" si="49"/>
        <v>0</v>
      </c>
      <c r="AA48">
        <f t="shared" si="49"/>
        <v>0</v>
      </c>
      <c r="AB48">
        <f t="shared" si="49"/>
        <v>0.08000001</v>
      </c>
      <c r="AC48">
        <f t="shared" si="37"/>
        <v>0</v>
      </c>
      <c r="AD48">
        <f>COUNTIF(CostRed_wind!A$2:A$15,P48)</f>
        <v>0</v>
      </c>
      <c r="AE48">
        <f>IF(VLOOKUP(A48,Categories!C$1:D$196,2,FALSE)="developed",1,0)</f>
        <v>0</v>
      </c>
    </row>
    <row r="49" spans="1:31">
      <c r="A49" s="1" t="s">
        <v>451</v>
      </c>
      <c r="B49">
        <v>0.00133</v>
      </c>
      <c r="C49">
        <v>0.00133</v>
      </c>
      <c r="D49">
        <v>0.00133</v>
      </c>
      <c r="E49">
        <v>0.00133</v>
      </c>
      <c r="F49">
        <v>0.00133</v>
      </c>
      <c r="G49">
        <v>0.00133</v>
      </c>
      <c r="H49">
        <v>0.00133</v>
      </c>
      <c r="I49">
        <v>0.00133</v>
      </c>
      <c r="J49">
        <v>0.00133</v>
      </c>
      <c r="K49">
        <v>0.00331</v>
      </c>
      <c r="L49">
        <v>0.00331</v>
      </c>
      <c r="M49">
        <v>0.00331</v>
      </c>
      <c r="N49">
        <v>0.00331</v>
      </c>
      <c r="O49">
        <f>VLOOKUP(A49,[2]Wind!$A$1:$Z$225,25,FALSE)/1000</f>
        <v>0.00331</v>
      </c>
      <c r="P49" s="1" t="s">
        <v>451</v>
      </c>
      <c r="Q49">
        <f>C49-B49</f>
        <v>0</v>
      </c>
      <c r="R49">
        <f t="shared" ref="R49:AB49" si="50">D49-C49</f>
        <v>0</v>
      </c>
      <c r="S49">
        <f t="shared" si="50"/>
        <v>0</v>
      </c>
      <c r="T49">
        <f t="shared" si="50"/>
        <v>0</v>
      </c>
      <c r="U49">
        <f t="shared" si="50"/>
        <v>0</v>
      </c>
      <c r="V49">
        <f t="shared" si="50"/>
        <v>0</v>
      </c>
      <c r="W49">
        <f t="shared" si="50"/>
        <v>0</v>
      </c>
      <c r="X49">
        <f t="shared" si="50"/>
        <v>0</v>
      </c>
      <c r="Y49">
        <f t="shared" si="50"/>
        <v>0.00198</v>
      </c>
      <c r="Z49">
        <f t="shared" si="50"/>
        <v>0</v>
      </c>
      <c r="AA49">
        <f t="shared" si="50"/>
        <v>0</v>
      </c>
      <c r="AB49">
        <f t="shared" si="50"/>
        <v>0</v>
      </c>
      <c r="AC49">
        <f t="shared" si="37"/>
        <v>0</v>
      </c>
      <c r="AD49">
        <f>COUNTIF(CostRed_wind!A$2:A$15,P49)</f>
        <v>0</v>
      </c>
      <c r="AE49">
        <v>0</v>
      </c>
    </row>
    <row r="50" spans="1:31">
      <c r="A50" s="1" t="s">
        <v>452</v>
      </c>
      <c r="B50">
        <v>0.00411</v>
      </c>
      <c r="C50">
        <v>0.00411</v>
      </c>
      <c r="D50">
        <v>0.00861</v>
      </c>
      <c r="E50">
        <v>0.00861</v>
      </c>
      <c r="F50">
        <v>0.02031</v>
      </c>
      <c r="G50">
        <v>0.02031</v>
      </c>
      <c r="H50">
        <v>0.02031</v>
      </c>
      <c r="I50">
        <v>0.02031</v>
      </c>
      <c r="J50">
        <v>0.016350001</v>
      </c>
      <c r="K50">
        <v>0.012750001</v>
      </c>
      <c r="L50">
        <v>0.01905</v>
      </c>
      <c r="M50">
        <v>0.0225</v>
      </c>
      <c r="N50">
        <v>0.0225</v>
      </c>
      <c r="O50">
        <f>VLOOKUP(A50,[2]Wind!$A$1:$Z$225,25,FALSE)/1000</f>
        <v>0.0657</v>
      </c>
      <c r="P50" s="1" t="s">
        <v>452</v>
      </c>
      <c r="Q50">
        <f>C50-B50</f>
        <v>0</v>
      </c>
      <c r="R50">
        <f t="shared" ref="R50:AB50" si="51">D50-C50</f>
        <v>0.0045</v>
      </c>
      <c r="S50">
        <f t="shared" si="51"/>
        <v>0</v>
      </c>
      <c r="T50">
        <f t="shared" si="51"/>
        <v>0.0117</v>
      </c>
      <c r="U50">
        <f t="shared" si="51"/>
        <v>0</v>
      </c>
      <c r="V50">
        <f t="shared" si="51"/>
        <v>0</v>
      </c>
      <c r="W50">
        <f t="shared" si="51"/>
        <v>0</v>
      </c>
      <c r="X50">
        <f t="shared" si="51"/>
        <v>-0.003959999</v>
      </c>
      <c r="Y50">
        <f t="shared" si="51"/>
        <v>-0.0036</v>
      </c>
      <c r="Z50">
        <f t="shared" si="51"/>
        <v>0.006299999</v>
      </c>
      <c r="AA50">
        <f t="shared" si="51"/>
        <v>0.00345</v>
      </c>
      <c r="AB50">
        <f t="shared" si="51"/>
        <v>0</v>
      </c>
      <c r="AC50">
        <f t="shared" si="37"/>
        <v>0.0432</v>
      </c>
      <c r="AD50">
        <f>COUNTIF(CostRed_wind!A$2:A$15,P50)</f>
        <v>0</v>
      </c>
      <c r="AE50">
        <v>0</v>
      </c>
    </row>
    <row r="51" spans="1:31">
      <c r="A51" s="1" t="s">
        <v>165</v>
      </c>
      <c r="B51">
        <v>0.010175001</v>
      </c>
      <c r="C51">
        <v>0.010175001</v>
      </c>
      <c r="D51">
        <v>0.010175001</v>
      </c>
      <c r="E51">
        <v>0.010175001</v>
      </c>
      <c r="F51">
        <v>0.010175001</v>
      </c>
      <c r="G51">
        <v>0.010175001</v>
      </c>
      <c r="H51">
        <v>0.010175001</v>
      </c>
      <c r="I51">
        <v>0.010175001</v>
      </c>
      <c r="J51">
        <v>0.010175001</v>
      </c>
      <c r="K51">
        <v>0.010175001</v>
      </c>
      <c r="L51">
        <v>0.010175001</v>
      </c>
      <c r="M51">
        <v>0.010175001</v>
      </c>
      <c r="N51">
        <v>0.010175001</v>
      </c>
      <c r="O51">
        <f>VLOOKUP(A51,[2]Wind!$A$1:$Z$225,25,FALSE)/1000</f>
        <v>0.010175</v>
      </c>
      <c r="P51" s="1" t="s">
        <v>165</v>
      </c>
      <c r="Q51">
        <f>C51-B51</f>
        <v>0</v>
      </c>
      <c r="R51">
        <f t="shared" ref="R51:AB51" si="52">D51-C51</f>
        <v>0</v>
      </c>
      <c r="S51">
        <f t="shared" si="52"/>
        <v>0</v>
      </c>
      <c r="T51">
        <f t="shared" si="52"/>
        <v>0</v>
      </c>
      <c r="U51">
        <f t="shared" si="52"/>
        <v>0</v>
      </c>
      <c r="V51">
        <f t="shared" si="52"/>
        <v>0</v>
      </c>
      <c r="W51">
        <f t="shared" si="52"/>
        <v>0</v>
      </c>
      <c r="X51">
        <f t="shared" si="52"/>
        <v>0</v>
      </c>
      <c r="Y51">
        <f t="shared" si="52"/>
        <v>0</v>
      </c>
      <c r="Z51">
        <f t="shared" si="52"/>
        <v>0</v>
      </c>
      <c r="AA51">
        <f t="shared" si="52"/>
        <v>0</v>
      </c>
      <c r="AB51">
        <f t="shared" si="52"/>
        <v>0</v>
      </c>
      <c r="AC51">
        <f t="shared" si="37"/>
        <v>0</v>
      </c>
      <c r="AD51">
        <f>COUNTIF(CostRed_wind!A$2:A$15,P51)</f>
        <v>0</v>
      </c>
      <c r="AE51">
        <f>IF(VLOOKUP(A51,Categories!C$1:D$196,2,FALSE)="developed",1,0)</f>
        <v>0</v>
      </c>
    </row>
    <row r="52" spans="1:31">
      <c r="A52" s="1" t="s">
        <v>163</v>
      </c>
      <c r="B52">
        <v>0.19700001</v>
      </c>
      <c r="C52">
        <v>0.19900002</v>
      </c>
      <c r="D52">
        <v>0.257</v>
      </c>
      <c r="E52">
        <v>0.44700003</v>
      </c>
      <c r="F52">
        <v>0.62700003</v>
      </c>
      <c r="G52">
        <v>1.005</v>
      </c>
      <c r="H52">
        <v>1.565</v>
      </c>
      <c r="I52">
        <v>2.0440001</v>
      </c>
      <c r="J52">
        <v>2.0410001</v>
      </c>
      <c r="K52">
        <v>2.2840002</v>
      </c>
      <c r="L52">
        <v>2.5860002</v>
      </c>
      <c r="M52">
        <v>3.2570002</v>
      </c>
      <c r="N52">
        <v>5.6140003</v>
      </c>
      <c r="O52">
        <f>VLOOKUP(A52,[2]Wind!$A$1:$Z$225,25,FALSE)/1000</f>
        <v>6.914</v>
      </c>
      <c r="P52" s="1" t="s">
        <v>163</v>
      </c>
      <c r="Q52">
        <f>C52-B52</f>
        <v>0.00200001</v>
      </c>
      <c r="R52">
        <f t="shared" ref="R52:AB52" si="53">D52-C52</f>
        <v>0.05799998</v>
      </c>
      <c r="S52">
        <f t="shared" si="53"/>
        <v>0.19000003</v>
      </c>
      <c r="T52">
        <f t="shared" si="53"/>
        <v>0.18</v>
      </c>
      <c r="U52">
        <f t="shared" si="53"/>
        <v>0.37799997</v>
      </c>
      <c r="V52">
        <f t="shared" si="53"/>
        <v>0.56</v>
      </c>
      <c r="W52">
        <f t="shared" si="53"/>
        <v>0.4790001</v>
      </c>
      <c r="X52">
        <f t="shared" si="53"/>
        <v>-0.00299999999999967</v>
      </c>
      <c r="Y52">
        <f t="shared" si="53"/>
        <v>0.2430001</v>
      </c>
      <c r="Z52">
        <f t="shared" si="53"/>
        <v>0.302</v>
      </c>
      <c r="AA52">
        <f t="shared" si="53"/>
        <v>0.671</v>
      </c>
      <c r="AB52">
        <f t="shared" si="53"/>
        <v>2.3570001</v>
      </c>
      <c r="AC52">
        <f t="shared" si="37"/>
        <v>1.2999997</v>
      </c>
      <c r="AD52">
        <f>COUNTIF(CostRed_wind!A$2:A$15,P52)</f>
        <v>0</v>
      </c>
      <c r="AE52">
        <f>IF(VLOOKUP(A52,Categories!C$1:D$196,2,FALSE)="developed",1,0)</f>
        <v>1</v>
      </c>
    </row>
    <row r="53" spans="1:31">
      <c r="A53" s="1" t="s">
        <v>167</v>
      </c>
      <c r="B53">
        <v>5.912</v>
      </c>
      <c r="C53">
        <v>6.7580166</v>
      </c>
      <c r="D53">
        <v>7.6074963</v>
      </c>
      <c r="E53">
        <v>8.155961</v>
      </c>
      <c r="F53">
        <v>9.201426</v>
      </c>
      <c r="G53">
        <v>10.298178</v>
      </c>
      <c r="H53">
        <v>11.566562</v>
      </c>
      <c r="I53">
        <v>13.499352</v>
      </c>
      <c r="J53">
        <v>14.900144</v>
      </c>
      <c r="K53">
        <v>16.426853</v>
      </c>
      <c r="L53">
        <v>17.513998</v>
      </c>
      <c r="M53">
        <v>18.739979</v>
      </c>
      <c r="N53">
        <v>21.11998</v>
      </c>
      <c r="O53">
        <f>VLOOKUP(A53,[2]Wind!$A$1:$Z$225,25,FALSE)/1000</f>
        <v>21.645114</v>
      </c>
      <c r="P53" s="1" t="s">
        <v>167</v>
      </c>
      <c r="Q53">
        <f>C53-B53</f>
        <v>0.8460166</v>
      </c>
      <c r="R53">
        <f t="shared" ref="R53:AB53" si="54">D53-C53</f>
        <v>0.8494797</v>
      </c>
      <c r="S53">
        <f t="shared" si="54"/>
        <v>0.548464699999999</v>
      </c>
      <c r="T53">
        <f t="shared" si="54"/>
        <v>1.045465</v>
      </c>
      <c r="U53">
        <f t="shared" si="54"/>
        <v>1.096752</v>
      </c>
      <c r="V53">
        <f t="shared" si="54"/>
        <v>1.268384</v>
      </c>
      <c r="W53">
        <f t="shared" si="54"/>
        <v>1.93279</v>
      </c>
      <c r="X53">
        <f t="shared" si="54"/>
        <v>1.400792</v>
      </c>
      <c r="Y53">
        <f t="shared" si="54"/>
        <v>1.526709</v>
      </c>
      <c r="Z53">
        <f t="shared" si="54"/>
        <v>1.087145</v>
      </c>
      <c r="AA53">
        <f t="shared" si="54"/>
        <v>1.225981</v>
      </c>
      <c r="AB53">
        <f t="shared" si="54"/>
        <v>2.380001</v>
      </c>
      <c r="AC53">
        <f t="shared" si="37"/>
        <v>0.525134000000001</v>
      </c>
      <c r="AD53">
        <f>COUNTIF(CostRed_wind!A$2:A$15,P53)</f>
        <v>1</v>
      </c>
      <c r="AE53">
        <f>IF(VLOOKUP(A53,Categories!C$1:D$196,2,FALSE)="developed",1,0)</f>
        <v>1</v>
      </c>
    </row>
    <row r="54" spans="1:31">
      <c r="A54" s="1" t="s">
        <v>454</v>
      </c>
      <c r="B54">
        <v>0.000248</v>
      </c>
      <c r="C54">
        <v>0.000248</v>
      </c>
      <c r="D54">
        <v>0.000248</v>
      </c>
      <c r="E54">
        <v>0.000248</v>
      </c>
      <c r="F54">
        <v>0.000248</v>
      </c>
      <c r="G54">
        <v>0.000248</v>
      </c>
      <c r="H54">
        <v>0.000248</v>
      </c>
      <c r="I54">
        <v>0.000248</v>
      </c>
      <c r="J54">
        <v>0.000248</v>
      </c>
      <c r="K54">
        <v>0.000248</v>
      </c>
      <c r="L54">
        <v>0.000248</v>
      </c>
      <c r="M54">
        <v>0.000248</v>
      </c>
      <c r="N54">
        <v>0.000248</v>
      </c>
      <c r="O54">
        <f>VLOOKUP(A54,[2]Wind!$A$1:$Z$225,25,FALSE)/1000</f>
        <v>0.000248</v>
      </c>
      <c r="P54" s="1" t="s">
        <v>454</v>
      </c>
      <c r="Q54">
        <f>C54-B54</f>
        <v>0</v>
      </c>
      <c r="R54">
        <f t="shared" ref="R54:AB54" si="55">D54-C54</f>
        <v>0</v>
      </c>
      <c r="S54">
        <f t="shared" si="55"/>
        <v>0</v>
      </c>
      <c r="T54">
        <f t="shared" si="55"/>
        <v>0</v>
      </c>
      <c r="U54">
        <f t="shared" si="55"/>
        <v>0</v>
      </c>
      <c r="V54">
        <f t="shared" si="55"/>
        <v>0</v>
      </c>
      <c r="W54">
        <f t="shared" si="55"/>
        <v>0</v>
      </c>
      <c r="X54">
        <f t="shared" si="55"/>
        <v>0</v>
      </c>
      <c r="Y54">
        <f t="shared" si="55"/>
        <v>0</v>
      </c>
      <c r="Z54">
        <f t="shared" si="55"/>
        <v>0</v>
      </c>
      <c r="AA54">
        <f t="shared" si="55"/>
        <v>0</v>
      </c>
      <c r="AB54">
        <f t="shared" si="55"/>
        <v>0</v>
      </c>
      <c r="AC54">
        <f t="shared" si="37"/>
        <v>0</v>
      </c>
      <c r="AD54">
        <f>COUNTIF(CostRed_wind!A$2:A$15,P54)</f>
        <v>0</v>
      </c>
      <c r="AE54">
        <v>1</v>
      </c>
    </row>
    <row r="55" spans="1:31">
      <c r="A55" s="1" t="s">
        <v>181</v>
      </c>
      <c r="B55">
        <v>0.00015</v>
      </c>
      <c r="C55">
        <v>0.00015</v>
      </c>
      <c r="D55">
        <v>0.00105</v>
      </c>
      <c r="E55">
        <v>0.00105</v>
      </c>
      <c r="F55">
        <v>0.001214</v>
      </c>
      <c r="G55">
        <v>0.001214</v>
      </c>
      <c r="H55">
        <v>0.001214</v>
      </c>
      <c r="I55">
        <v>0.001214</v>
      </c>
      <c r="J55">
        <v>0.001214</v>
      </c>
      <c r="K55">
        <v>0.001214</v>
      </c>
      <c r="L55">
        <v>0.001214</v>
      </c>
      <c r="M55">
        <v>0.001214</v>
      </c>
      <c r="N55">
        <v>0.001214</v>
      </c>
      <c r="O55">
        <f>VLOOKUP(A55,[2]Wind!$A$1:$Z$225,25,FALSE)/1000</f>
        <v>0.001214</v>
      </c>
      <c r="P55" s="1" t="s">
        <v>181</v>
      </c>
      <c r="Q55">
        <f>C55-B55</f>
        <v>0</v>
      </c>
      <c r="R55">
        <f t="shared" ref="R55:AB55" si="56">D55-C55</f>
        <v>0.0009</v>
      </c>
      <c r="S55">
        <f t="shared" si="56"/>
        <v>0</v>
      </c>
      <c r="T55">
        <f t="shared" si="56"/>
        <v>0.000164</v>
      </c>
      <c r="U55">
        <f t="shared" si="56"/>
        <v>0</v>
      </c>
      <c r="V55">
        <f t="shared" si="56"/>
        <v>0</v>
      </c>
      <c r="W55">
        <f t="shared" si="56"/>
        <v>0</v>
      </c>
      <c r="X55">
        <f t="shared" si="56"/>
        <v>0</v>
      </c>
      <c r="Y55">
        <f t="shared" si="56"/>
        <v>0</v>
      </c>
      <c r="Z55">
        <f t="shared" si="56"/>
        <v>0</v>
      </c>
      <c r="AA55">
        <f t="shared" si="56"/>
        <v>0</v>
      </c>
      <c r="AB55">
        <f t="shared" si="56"/>
        <v>0</v>
      </c>
      <c r="AC55">
        <f t="shared" si="37"/>
        <v>0</v>
      </c>
      <c r="AD55">
        <f>COUNTIF(CostRed_wind!A$2:A$15,P55)</f>
        <v>0</v>
      </c>
      <c r="AE55">
        <f>IF(VLOOKUP(A55,Categories!C$1:D$196,2,FALSE)="developed",1,0)</f>
        <v>0</v>
      </c>
    </row>
    <row r="56" spans="1:31">
      <c r="A56" s="1" t="s">
        <v>175</v>
      </c>
      <c r="H56">
        <v>0.020000001</v>
      </c>
      <c r="I56">
        <v>0.020000001</v>
      </c>
      <c r="J56">
        <v>0.020000001</v>
      </c>
      <c r="K56">
        <v>0.021000002</v>
      </c>
      <c r="L56">
        <v>0.021000002</v>
      </c>
      <c r="M56">
        <v>0.021000002</v>
      </c>
      <c r="N56">
        <v>0.029000001</v>
      </c>
      <c r="O56">
        <f>VLOOKUP(A56,[2]Wind!$A$1:$Z$225,25,FALSE)/1000</f>
        <v>0.021053</v>
      </c>
      <c r="P56" s="1" t="s">
        <v>175</v>
      </c>
      <c r="Q56">
        <f>C56-B56</f>
        <v>0</v>
      </c>
      <c r="R56">
        <f t="shared" ref="R56:AB56" si="57">D56-C56</f>
        <v>0</v>
      </c>
      <c r="S56">
        <f t="shared" si="57"/>
        <v>0</v>
      </c>
      <c r="T56">
        <f t="shared" si="57"/>
        <v>0</v>
      </c>
      <c r="U56">
        <f t="shared" si="57"/>
        <v>0</v>
      </c>
      <c r="V56">
        <f t="shared" si="57"/>
        <v>0.020000001</v>
      </c>
      <c r="W56">
        <f t="shared" si="57"/>
        <v>0</v>
      </c>
      <c r="X56">
        <f t="shared" si="57"/>
        <v>0</v>
      </c>
      <c r="Y56">
        <f t="shared" si="57"/>
        <v>0.001000001</v>
      </c>
      <c r="Z56">
        <f t="shared" si="57"/>
        <v>0</v>
      </c>
      <c r="AA56">
        <f t="shared" si="57"/>
        <v>0</v>
      </c>
      <c r="AB56">
        <f t="shared" si="57"/>
        <v>0.007999999</v>
      </c>
      <c r="AC56">
        <f t="shared" si="37"/>
        <v>0</v>
      </c>
      <c r="AD56">
        <f>COUNTIF(CostRed_wind!A$2:A$15,P56)</f>
        <v>0</v>
      </c>
      <c r="AE56">
        <f>IF(VLOOKUP(A56,Categories!C$1:D$196,2,FALSE)="developed",1,0)</f>
        <v>0</v>
      </c>
    </row>
    <row r="57" spans="1:31">
      <c r="A57" s="1" t="s">
        <v>139</v>
      </c>
      <c r="B57">
        <v>26.903002</v>
      </c>
      <c r="C57">
        <v>28.712002</v>
      </c>
      <c r="D57">
        <v>30.979002</v>
      </c>
      <c r="E57">
        <v>33.477</v>
      </c>
      <c r="F57">
        <v>38.614002</v>
      </c>
      <c r="G57">
        <v>44.58</v>
      </c>
      <c r="H57">
        <v>49.435</v>
      </c>
      <c r="I57">
        <v>55.58</v>
      </c>
      <c r="J57">
        <v>58.721004</v>
      </c>
      <c r="K57">
        <v>60.742004</v>
      </c>
      <c r="L57">
        <v>62.201004</v>
      </c>
      <c r="M57">
        <v>63.833004</v>
      </c>
      <c r="N57">
        <v>66.315</v>
      </c>
      <c r="O57">
        <f>VLOOKUP(A57,[2]Wind!$A$1:$Z$225,25,FALSE)/1000</f>
        <v>61.013</v>
      </c>
      <c r="P57" s="1" t="s">
        <v>139</v>
      </c>
      <c r="Q57">
        <f>C57-B57</f>
        <v>1.809</v>
      </c>
      <c r="R57">
        <f t="shared" ref="R57:AB57" si="58">D57-C57</f>
        <v>2.267</v>
      </c>
      <c r="S57">
        <f t="shared" si="58"/>
        <v>2.497998</v>
      </c>
      <c r="T57">
        <f t="shared" si="58"/>
        <v>5.137002</v>
      </c>
      <c r="U57">
        <f t="shared" si="58"/>
        <v>5.965998</v>
      </c>
      <c r="V57">
        <f t="shared" si="58"/>
        <v>4.855</v>
      </c>
      <c r="W57">
        <f t="shared" si="58"/>
        <v>6.145</v>
      </c>
      <c r="X57">
        <f t="shared" si="58"/>
        <v>3.141004</v>
      </c>
      <c r="Y57">
        <f t="shared" si="58"/>
        <v>2.021</v>
      </c>
      <c r="Z57">
        <f t="shared" si="58"/>
        <v>1.459</v>
      </c>
      <c r="AA57">
        <f t="shared" si="58"/>
        <v>1.63200000000001</v>
      </c>
      <c r="AB57">
        <f t="shared" si="58"/>
        <v>2.481996</v>
      </c>
      <c r="AC57">
        <f t="shared" si="37"/>
        <v>0</v>
      </c>
      <c r="AD57">
        <f>COUNTIF(CostRed_wind!A$2:A$15,P57)</f>
        <v>1</v>
      </c>
      <c r="AE57">
        <f>IF(VLOOKUP(A57,Categories!C$1:D$196,2,FALSE)="developed",1,0)</f>
        <v>1</v>
      </c>
    </row>
    <row r="58" spans="1:31">
      <c r="A58" s="1" t="s">
        <v>177</v>
      </c>
      <c r="G58">
        <v>2e-5</v>
      </c>
      <c r="H58">
        <v>2e-5</v>
      </c>
      <c r="I58">
        <v>2e-5</v>
      </c>
      <c r="J58">
        <v>2e-5</v>
      </c>
      <c r="K58">
        <v>2e-5</v>
      </c>
      <c r="L58">
        <v>2e-5</v>
      </c>
      <c r="M58">
        <v>2e-5</v>
      </c>
      <c r="N58">
        <v>2e-5</v>
      </c>
      <c r="O58">
        <f>VLOOKUP(A58,[2]Wind!$A$1:$Z$225,25,FALSE)/1000</f>
        <v>2e-5</v>
      </c>
      <c r="P58" s="1" t="s">
        <v>177</v>
      </c>
      <c r="Q58">
        <f>C58-B58</f>
        <v>0</v>
      </c>
      <c r="R58">
        <f t="shared" ref="R58:AB58" si="59">D58-C58</f>
        <v>0</v>
      </c>
      <c r="S58">
        <f t="shared" si="59"/>
        <v>0</v>
      </c>
      <c r="T58">
        <f t="shared" si="59"/>
        <v>0</v>
      </c>
      <c r="U58">
        <f t="shared" si="59"/>
        <v>2e-5</v>
      </c>
      <c r="V58">
        <f t="shared" si="59"/>
        <v>0</v>
      </c>
      <c r="W58">
        <f t="shared" si="59"/>
        <v>0</v>
      </c>
      <c r="X58">
        <f t="shared" si="59"/>
        <v>0</v>
      </c>
      <c r="Y58">
        <f t="shared" si="59"/>
        <v>0</v>
      </c>
      <c r="Z58">
        <f t="shared" si="59"/>
        <v>0</v>
      </c>
      <c r="AA58">
        <f t="shared" si="59"/>
        <v>0</v>
      </c>
      <c r="AB58">
        <f t="shared" si="59"/>
        <v>0</v>
      </c>
      <c r="AC58">
        <f t="shared" si="37"/>
        <v>0</v>
      </c>
      <c r="AD58">
        <f>COUNTIF(CostRed_wind!A$2:A$15,P58)</f>
        <v>0</v>
      </c>
      <c r="AE58">
        <f>IF(VLOOKUP(A58,Categories!C$1:D$196,2,FALSE)="developed",1,0)</f>
        <v>0</v>
      </c>
    </row>
    <row r="59" spans="1:31">
      <c r="A59" s="1" t="s">
        <v>187</v>
      </c>
      <c r="B59">
        <v>1.2980001</v>
      </c>
      <c r="C59">
        <v>1.6400001</v>
      </c>
      <c r="D59">
        <v>1.7530001</v>
      </c>
      <c r="E59">
        <v>1.8090001</v>
      </c>
      <c r="F59">
        <v>1.978</v>
      </c>
      <c r="G59">
        <v>2.091</v>
      </c>
      <c r="H59">
        <v>2.3700001</v>
      </c>
      <c r="I59">
        <v>2.624</v>
      </c>
      <c r="J59">
        <v>2.8774953</v>
      </c>
      <c r="K59">
        <v>3.5890002</v>
      </c>
      <c r="L59">
        <v>4.1192503</v>
      </c>
      <c r="M59">
        <v>4.64913</v>
      </c>
      <c r="N59">
        <v>4.87913</v>
      </c>
      <c r="O59">
        <f>VLOOKUP(A59,[2]Wind!$A$1:$Z$225,25,FALSE)/1000</f>
        <v>5.231703</v>
      </c>
      <c r="P59" s="1" t="s">
        <v>187</v>
      </c>
      <c r="Q59">
        <f>C59-B59</f>
        <v>0.342</v>
      </c>
      <c r="R59">
        <f t="shared" ref="R59:AB59" si="60">D59-C59</f>
        <v>0.113</v>
      </c>
      <c r="S59">
        <f t="shared" si="60"/>
        <v>0.056</v>
      </c>
      <c r="T59">
        <f t="shared" si="60"/>
        <v>0.1689999</v>
      </c>
      <c r="U59">
        <f t="shared" si="60"/>
        <v>0.113</v>
      </c>
      <c r="V59">
        <f t="shared" si="60"/>
        <v>0.2790001</v>
      </c>
      <c r="W59">
        <f t="shared" si="60"/>
        <v>0.2539999</v>
      </c>
      <c r="X59">
        <f t="shared" si="60"/>
        <v>0.2534953</v>
      </c>
      <c r="Y59">
        <f t="shared" si="60"/>
        <v>0.7115049</v>
      </c>
      <c r="Z59">
        <f t="shared" si="60"/>
        <v>0.5302501</v>
      </c>
      <c r="AA59">
        <f t="shared" si="60"/>
        <v>0.5298797</v>
      </c>
      <c r="AB59">
        <f t="shared" si="60"/>
        <v>0.23</v>
      </c>
      <c r="AC59">
        <f t="shared" si="37"/>
        <v>0.352573</v>
      </c>
      <c r="AD59">
        <f>COUNTIF(CostRed_wind!A$2:A$15,P59)</f>
        <v>0</v>
      </c>
      <c r="AE59">
        <f>IF(VLOOKUP(A59,Categories!C$1:D$196,2,FALSE)="developed",1,0)</f>
        <v>1</v>
      </c>
    </row>
    <row r="60" spans="1:31">
      <c r="A60" s="1" t="s">
        <v>455</v>
      </c>
      <c r="J60">
        <v>5e-5</v>
      </c>
      <c r="K60">
        <v>5e-5</v>
      </c>
      <c r="L60">
        <v>5e-5</v>
      </c>
      <c r="M60">
        <v>5e-5</v>
      </c>
      <c r="N60">
        <v>5e-5</v>
      </c>
      <c r="O60">
        <f>VLOOKUP(A60,[2]Wind!$A$1:$Z$225,25,FALSE)/1000</f>
        <v>0.00056</v>
      </c>
      <c r="P60" s="1" t="s">
        <v>455</v>
      </c>
      <c r="Q60">
        <f>C60-B60</f>
        <v>0</v>
      </c>
      <c r="R60">
        <f t="shared" ref="R60:AB60" si="61">D60-C60</f>
        <v>0</v>
      </c>
      <c r="S60">
        <f t="shared" si="61"/>
        <v>0</v>
      </c>
      <c r="T60">
        <f t="shared" si="61"/>
        <v>0</v>
      </c>
      <c r="U60">
        <f t="shared" si="61"/>
        <v>0</v>
      </c>
      <c r="V60">
        <f t="shared" si="61"/>
        <v>0</v>
      </c>
      <c r="W60">
        <f t="shared" si="61"/>
        <v>0</v>
      </c>
      <c r="X60">
        <f t="shared" si="61"/>
        <v>5e-5</v>
      </c>
      <c r="Y60">
        <f t="shared" si="61"/>
        <v>0</v>
      </c>
      <c r="Z60">
        <f t="shared" si="61"/>
        <v>0</v>
      </c>
      <c r="AA60">
        <f t="shared" si="61"/>
        <v>0</v>
      </c>
      <c r="AB60">
        <f t="shared" si="61"/>
        <v>0</v>
      </c>
      <c r="AC60">
        <f t="shared" si="37"/>
        <v>0.00051</v>
      </c>
      <c r="AD60">
        <f>COUNTIF(CostRed_wind!A$2:A$15,P60)</f>
        <v>0</v>
      </c>
      <c r="AE60">
        <v>1</v>
      </c>
    </row>
    <row r="61" spans="1:31">
      <c r="A61" s="1" t="s">
        <v>189</v>
      </c>
      <c r="B61">
        <v>8e-5</v>
      </c>
      <c r="C61">
        <v>8e-5</v>
      </c>
      <c r="D61">
        <v>8e-5</v>
      </c>
      <c r="E61">
        <v>8e-5</v>
      </c>
      <c r="F61">
        <v>8e-5</v>
      </c>
      <c r="G61">
        <v>8e-5</v>
      </c>
      <c r="H61">
        <v>8e-5</v>
      </c>
      <c r="I61">
        <v>8e-5</v>
      </c>
      <c r="J61">
        <v>8e-5</v>
      </c>
      <c r="K61">
        <v>8e-5</v>
      </c>
      <c r="L61">
        <v>8e-5</v>
      </c>
      <c r="M61">
        <v>8e-5</v>
      </c>
      <c r="N61">
        <v>8e-5</v>
      </c>
      <c r="O61">
        <f>VLOOKUP(A61,[2]Wind!$A$1:$Z$225,25,FALSE)/1000</f>
        <v>8e-5</v>
      </c>
      <c r="P61" s="1" t="s">
        <v>189</v>
      </c>
      <c r="Q61">
        <f>C61-B61</f>
        <v>0</v>
      </c>
      <c r="R61">
        <f t="shared" ref="R61:AB61" si="62">D61-C61</f>
        <v>0</v>
      </c>
      <c r="S61">
        <f t="shared" si="62"/>
        <v>0</v>
      </c>
      <c r="T61">
        <f t="shared" si="62"/>
        <v>0</v>
      </c>
      <c r="U61">
        <f t="shared" si="62"/>
        <v>0</v>
      </c>
      <c r="V61">
        <f t="shared" si="62"/>
        <v>0</v>
      </c>
      <c r="W61">
        <f t="shared" si="62"/>
        <v>0</v>
      </c>
      <c r="X61">
        <f t="shared" si="62"/>
        <v>0</v>
      </c>
      <c r="Y61">
        <f t="shared" si="62"/>
        <v>0</v>
      </c>
      <c r="Z61">
        <f t="shared" si="62"/>
        <v>0</v>
      </c>
      <c r="AA61">
        <f t="shared" si="62"/>
        <v>0</v>
      </c>
      <c r="AB61">
        <f t="shared" si="62"/>
        <v>0</v>
      </c>
      <c r="AC61">
        <f t="shared" si="37"/>
        <v>0</v>
      </c>
      <c r="AD61">
        <f>COUNTIF(CostRed_wind!A$2:A$15,P61)</f>
        <v>0</v>
      </c>
      <c r="AE61">
        <f>IF(VLOOKUP(A61,Categories!C$1:D$196,2,FALSE)="developed",1,0)</f>
        <v>0</v>
      </c>
    </row>
    <row r="62" spans="1:31">
      <c r="A62" s="1" t="s">
        <v>456</v>
      </c>
      <c r="B62">
        <v>0.023400001</v>
      </c>
      <c r="C62">
        <v>0.023400001</v>
      </c>
      <c r="D62">
        <v>0.023400001</v>
      </c>
      <c r="E62">
        <v>0.023400001</v>
      </c>
      <c r="F62">
        <v>0.023400001</v>
      </c>
      <c r="G62">
        <v>0.027</v>
      </c>
      <c r="H62">
        <v>0.026400002</v>
      </c>
      <c r="I62">
        <v>0.026400002</v>
      </c>
      <c r="J62">
        <v>0.026400002</v>
      </c>
      <c r="K62">
        <v>0.042400002</v>
      </c>
      <c r="L62">
        <v>0.041675</v>
      </c>
      <c r="M62">
        <v>0.051575005</v>
      </c>
      <c r="N62">
        <v>0.051575005</v>
      </c>
      <c r="O62">
        <f>VLOOKUP(A62,[2]Wind!$A$1:$Z$225,25,FALSE)/1000</f>
        <v>0.056025</v>
      </c>
      <c r="P62" s="1" t="s">
        <v>456</v>
      </c>
      <c r="Q62">
        <f>C62-B62</f>
        <v>0</v>
      </c>
      <c r="R62">
        <f t="shared" ref="R62:AB62" si="63">D62-C62</f>
        <v>0</v>
      </c>
      <c r="S62">
        <f t="shared" si="63"/>
        <v>0</v>
      </c>
      <c r="T62">
        <f t="shared" si="63"/>
        <v>0</v>
      </c>
      <c r="U62">
        <f t="shared" si="63"/>
        <v>0.003599999</v>
      </c>
      <c r="V62">
        <f t="shared" si="63"/>
        <v>-0.000599998000000001</v>
      </c>
      <c r="W62">
        <f t="shared" si="63"/>
        <v>0</v>
      </c>
      <c r="X62">
        <f t="shared" si="63"/>
        <v>0</v>
      </c>
      <c r="Y62">
        <f t="shared" si="63"/>
        <v>0.016</v>
      </c>
      <c r="Z62">
        <f t="shared" si="63"/>
        <v>-0.000725002000000002</v>
      </c>
      <c r="AA62">
        <f t="shared" si="63"/>
        <v>0.009900005</v>
      </c>
      <c r="AB62">
        <f t="shared" si="63"/>
        <v>0</v>
      </c>
      <c r="AC62">
        <f t="shared" si="37"/>
        <v>0.004449995</v>
      </c>
      <c r="AD62">
        <f>COUNTIF(CostRed_wind!A$2:A$15,P62)</f>
        <v>0</v>
      </c>
      <c r="AE62">
        <v>0</v>
      </c>
    </row>
    <row r="63" spans="1:31">
      <c r="A63" s="1" t="s">
        <v>457</v>
      </c>
      <c r="H63">
        <v>0.000275</v>
      </c>
      <c r="I63">
        <v>0.000275</v>
      </c>
      <c r="J63">
        <v>0.000275</v>
      </c>
      <c r="K63">
        <v>0.000275</v>
      </c>
      <c r="L63">
        <v>0.000275</v>
      </c>
      <c r="M63">
        <v>0.000275</v>
      </c>
      <c r="N63">
        <v>0.000275</v>
      </c>
      <c r="O63">
        <f>VLOOKUP(A63,[2]Wind!$A$1:$Z$225,25,FALSE)/1000</f>
        <v>0.000275</v>
      </c>
      <c r="P63" s="1" t="s">
        <v>457</v>
      </c>
      <c r="Q63">
        <f>C63-B63</f>
        <v>0</v>
      </c>
      <c r="R63">
        <f t="shared" ref="R63:AB63" si="64">D63-C63</f>
        <v>0</v>
      </c>
      <c r="S63">
        <f t="shared" si="64"/>
        <v>0</v>
      </c>
      <c r="T63">
        <f t="shared" si="64"/>
        <v>0</v>
      </c>
      <c r="U63">
        <f t="shared" si="64"/>
        <v>0</v>
      </c>
      <c r="V63">
        <f t="shared" si="64"/>
        <v>0.000275</v>
      </c>
      <c r="W63">
        <f t="shared" si="64"/>
        <v>0</v>
      </c>
      <c r="X63">
        <f t="shared" si="64"/>
        <v>0</v>
      </c>
      <c r="Y63">
        <f t="shared" si="64"/>
        <v>0</v>
      </c>
      <c r="Z63">
        <f t="shared" si="64"/>
        <v>0</v>
      </c>
      <c r="AA63">
        <f t="shared" si="64"/>
        <v>0</v>
      </c>
      <c r="AB63">
        <f t="shared" si="64"/>
        <v>0</v>
      </c>
      <c r="AC63">
        <f t="shared" si="37"/>
        <v>0</v>
      </c>
      <c r="AD63">
        <f>COUNTIF(CostRed_wind!A$2:A$15,P63)</f>
        <v>0</v>
      </c>
      <c r="AE63">
        <v>0</v>
      </c>
    </row>
    <row r="64" spans="1:31">
      <c r="A64" s="1" t="s">
        <v>191</v>
      </c>
      <c r="G64">
        <v>0.0759</v>
      </c>
      <c r="H64">
        <v>0.0759</v>
      </c>
      <c r="I64">
        <v>0.0759</v>
      </c>
      <c r="J64">
        <v>0.10740001</v>
      </c>
      <c r="K64">
        <v>0.10740001</v>
      </c>
      <c r="L64">
        <v>0.10740001</v>
      </c>
      <c r="M64">
        <v>0.10740001</v>
      </c>
      <c r="N64">
        <v>0.10740001</v>
      </c>
      <c r="O64">
        <f>VLOOKUP(A64,[2]Wind!$A$1:$Z$225,25,FALSE)/1000</f>
        <v>0.1074</v>
      </c>
      <c r="P64" s="1" t="s">
        <v>191</v>
      </c>
      <c r="Q64">
        <f>C64-B64</f>
        <v>0</v>
      </c>
      <c r="R64">
        <f t="shared" ref="R64:AB64" si="65">D64-C64</f>
        <v>0</v>
      </c>
      <c r="S64">
        <f t="shared" si="65"/>
        <v>0</v>
      </c>
      <c r="T64">
        <f t="shared" si="65"/>
        <v>0</v>
      </c>
      <c r="U64">
        <f t="shared" si="65"/>
        <v>0.0759</v>
      </c>
      <c r="V64">
        <f t="shared" si="65"/>
        <v>0</v>
      </c>
      <c r="W64">
        <f t="shared" si="65"/>
        <v>0</v>
      </c>
      <c r="X64">
        <f t="shared" si="65"/>
        <v>0.03150001</v>
      </c>
      <c r="Y64">
        <f t="shared" si="65"/>
        <v>0</v>
      </c>
      <c r="Z64">
        <f t="shared" si="65"/>
        <v>0</v>
      </c>
      <c r="AA64">
        <f t="shared" si="65"/>
        <v>0</v>
      </c>
      <c r="AB64">
        <f t="shared" si="65"/>
        <v>0</v>
      </c>
      <c r="AC64">
        <f t="shared" si="37"/>
        <v>0</v>
      </c>
      <c r="AD64">
        <f>COUNTIF(CostRed_wind!A$2:A$15,P64)</f>
        <v>0</v>
      </c>
      <c r="AE64">
        <f>IF(VLOOKUP(A64,Categories!C$1:D$196,2,FALSE)="developed",1,0)</f>
        <v>0</v>
      </c>
    </row>
    <row r="65" spans="1:31">
      <c r="A65" s="1" t="s">
        <v>193</v>
      </c>
      <c r="B65">
        <v>1e-5</v>
      </c>
      <c r="C65">
        <v>1e-5</v>
      </c>
      <c r="D65">
        <v>1e-5</v>
      </c>
      <c r="E65">
        <v>3e-5</v>
      </c>
      <c r="F65">
        <v>4e-5</v>
      </c>
      <c r="G65">
        <v>8e-5</v>
      </c>
      <c r="H65">
        <v>8e-5</v>
      </c>
      <c r="I65">
        <v>8e-5</v>
      </c>
      <c r="J65">
        <v>8e-5</v>
      </c>
      <c r="K65">
        <v>8e-5</v>
      </c>
      <c r="L65">
        <v>8e-5</v>
      </c>
      <c r="M65">
        <v>8e-5</v>
      </c>
      <c r="N65">
        <v>8e-5</v>
      </c>
      <c r="O65">
        <f>VLOOKUP(A65,[2]Wind!$A$1:$Z$225,25,FALSE)/1000</f>
        <v>4e-5</v>
      </c>
      <c r="P65" s="1" t="s">
        <v>193</v>
      </c>
      <c r="Q65">
        <f>C65-B65</f>
        <v>0</v>
      </c>
      <c r="R65">
        <f t="shared" ref="R65:AB65" si="66">D65-C65</f>
        <v>0</v>
      </c>
      <c r="S65">
        <f t="shared" si="66"/>
        <v>2e-5</v>
      </c>
      <c r="T65">
        <f t="shared" si="66"/>
        <v>1e-5</v>
      </c>
      <c r="U65">
        <f t="shared" si="66"/>
        <v>4e-5</v>
      </c>
      <c r="V65">
        <f t="shared" si="66"/>
        <v>0</v>
      </c>
      <c r="W65">
        <f t="shared" si="66"/>
        <v>0</v>
      </c>
      <c r="X65">
        <f t="shared" si="66"/>
        <v>0</v>
      </c>
      <c r="Y65">
        <f t="shared" si="66"/>
        <v>0</v>
      </c>
      <c r="Z65">
        <f t="shared" si="66"/>
        <v>0</v>
      </c>
      <c r="AA65">
        <f t="shared" si="66"/>
        <v>0</v>
      </c>
      <c r="AB65">
        <f t="shared" si="66"/>
        <v>0</v>
      </c>
      <c r="AC65">
        <f t="shared" si="37"/>
        <v>0</v>
      </c>
      <c r="AD65">
        <f>COUNTIF(CostRed_wind!A$2:A$15,P65)</f>
        <v>0</v>
      </c>
      <c r="AE65">
        <f>IF(VLOOKUP(A65,Categories!C$1:D$196,2,FALSE)="developed",1,0)</f>
        <v>0</v>
      </c>
    </row>
    <row r="66" spans="1:31">
      <c r="A66" s="1" t="s">
        <v>199</v>
      </c>
      <c r="J66">
        <v>2.4e-5</v>
      </c>
      <c r="K66">
        <v>2.4e-5</v>
      </c>
      <c r="L66">
        <v>2.4e-5</v>
      </c>
      <c r="M66">
        <v>2.4e-5</v>
      </c>
      <c r="N66">
        <v>2.4e-5</v>
      </c>
      <c r="O66">
        <f>VLOOKUP(A66,[2]Wind!$A$1:$Z$225,25,FALSE)/1000</f>
        <v>2.4e-5</v>
      </c>
      <c r="P66" s="1" t="s">
        <v>199</v>
      </c>
      <c r="Q66">
        <f>C66-B66</f>
        <v>0</v>
      </c>
      <c r="R66">
        <f t="shared" ref="R66:AB66" si="67">D66-C66</f>
        <v>0</v>
      </c>
      <c r="S66">
        <f t="shared" si="67"/>
        <v>0</v>
      </c>
      <c r="T66">
        <f t="shared" si="67"/>
        <v>0</v>
      </c>
      <c r="U66">
        <f t="shared" si="67"/>
        <v>0</v>
      </c>
      <c r="V66">
        <f t="shared" si="67"/>
        <v>0</v>
      </c>
      <c r="W66">
        <f t="shared" si="67"/>
        <v>0</v>
      </c>
      <c r="X66">
        <f t="shared" si="67"/>
        <v>2.4e-5</v>
      </c>
      <c r="Y66">
        <f t="shared" si="67"/>
        <v>0</v>
      </c>
      <c r="Z66">
        <f t="shared" si="67"/>
        <v>0</v>
      </c>
      <c r="AA66">
        <f t="shared" si="67"/>
        <v>0</v>
      </c>
      <c r="AB66">
        <f t="shared" si="67"/>
        <v>0</v>
      </c>
      <c r="AC66">
        <f t="shared" si="37"/>
        <v>0</v>
      </c>
      <c r="AD66">
        <f>COUNTIF(CostRed_wind!A$2:A$15,P66)</f>
        <v>0</v>
      </c>
      <c r="AE66">
        <f>IF(VLOOKUP(A66,Categories!C$1:D$196,2,FALSE)="developed",1,0)</f>
        <v>0</v>
      </c>
    </row>
    <row r="67" spans="1:31">
      <c r="A67" s="1" t="s">
        <v>195</v>
      </c>
      <c r="C67">
        <v>0.102000006</v>
      </c>
      <c r="D67">
        <v>0.102000006</v>
      </c>
      <c r="E67">
        <v>0.15200001</v>
      </c>
      <c r="F67">
        <v>0.15200001</v>
      </c>
      <c r="G67">
        <v>0.1559</v>
      </c>
      <c r="H67">
        <v>0.1789</v>
      </c>
      <c r="I67">
        <v>0.2289</v>
      </c>
      <c r="J67">
        <v>0.2289</v>
      </c>
      <c r="K67">
        <v>0.2389</v>
      </c>
      <c r="L67">
        <v>0.2389</v>
      </c>
      <c r="M67">
        <v>0.2389</v>
      </c>
      <c r="N67">
        <v>0.2389</v>
      </c>
      <c r="O67">
        <f>VLOOKUP(A67,[2]Wind!$A$1:$Z$225,25,FALSE)/1000</f>
        <v>0.2389</v>
      </c>
      <c r="P67" s="1" t="s">
        <v>195</v>
      </c>
      <c r="Q67">
        <f>C67-B67</f>
        <v>0.102000006</v>
      </c>
      <c r="R67">
        <f t="shared" ref="R67:AB67" si="68">D67-C67</f>
        <v>0</v>
      </c>
      <c r="S67">
        <f t="shared" si="68"/>
        <v>0.050000004</v>
      </c>
      <c r="T67">
        <f t="shared" si="68"/>
        <v>0</v>
      </c>
      <c r="U67">
        <f t="shared" si="68"/>
        <v>0.00389999000000002</v>
      </c>
      <c r="V67">
        <f t="shared" si="68"/>
        <v>0.023</v>
      </c>
      <c r="W67">
        <f t="shared" si="68"/>
        <v>0.05</v>
      </c>
      <c r="X67">
        <f t="shared" si="68"/>
        <v>0</v>
      </c>
      <c r="Y67">
        <f t="shared" si="68"/>
        <v>0.01</v>
      </c>
      <c r="Z67">
        <f t="shared" si="68"/>
        <v>0</v>
      </c>
      <c r="AA67">
        <f t="shared" si="68"/>
        <v>0</v>
      </c>
      <c r="AB67">
        <f t="shared" si="68"/>
        <v>0</v>
      </c>
      <c r="AC67">
        <f t="shared" si="37"/>
        <v>0</v>
      </c>
      <c r="AD67">
        <f>COUNTIF(CostRed_wind!A$2:A$15,P67)</f>
        <v>0</v>
      </c>
      <c r="AE67">
        <f>IF(VLOOKUP(A67,Categories!C$1:D$196,2,FALSE)="developed",1,0)</f>
        <v>0</v>
      </c>
    </row>
    <row r="68" spans="1:31">
      <c r="A68" s="1" t="s">
        <v>201</v>
      </c>
      <c r="B68">
        <v>0.293</v>
      </c>
      <c r="C68">
        <v>0.33100003</v>
      </c>
      <c r="D68">
        <v>0.32500002</v>
      </c>
      <c r="E68">
        <v>0.32900003</v>
      </c>
      <c r="F68">
        <v>0.32900003</v>
      </c>
      <c r="G68">
        <v>0.32900003</v>
      </c>
      <c r="H68">
        <v>0.32900003</v>
      </c>
      <c r="I68">
        <v>0.32900003</v>
      </c>
      <c r="J68">
        <v>0.32900003</v>
      </c>
      <c r="K68">
        <v>0.323</v>
      </c>
      <c r="L68">
        <v>0.323</v>
      </c>
      <c r="M68">
        <v>0.324</v>
      </c>
      <c r="N68">
        <v>0.324</v>
      </c>
      <c r="O68">
        <f>VLOOKUP(A68,[2]Wind!$A$1:$Z$225,25,FALSE)/1000</f>
        <v>0.324</v>
      </c>
      <c r="P68" s="1" t="s">
        <v>201</v>
      </c>
      <c r="Q68">
        <f t="shared" ref="Q68:Q88" si="69">C68-B68</f>
        <v>0.03800003</v>
      </c>
      <c r="R68">
        <f t="shared" ref="R68:AB68" si="70">D68-C68</f>
        <v>-0.00600001</v>
      </c>
      <c r="S68">
        <f t="shared" si="70"/>
        <v>0.00400001</v>
      </c>
      <c r="T68">
        <f t="shared" si="70"/>
        <v>0</v>
      </c>
      <c r="U68">
        <f t="shared" si="70"/>
        <v>0</v>
      </c>
      <c r="V68">
        <f t="shared" si="70"/>
        <v>0</v>
      </c>
      <c r="W68">
        <f t="shared" si="70"/>
        <v>0</v>
      </c>
      <c r="X68">
        <f t="shared" si="70"/>
        <v>0</v>
      </c>
      <c r="Y68">
        <f t="shared" si="70"/>
        <v>-0.00600002999999999</v>
      </c>
      <c r="Z68">
        <f t="shared" si="70"/>
        <v>0</v>
      </c>
      <c r="AA68">
        <f t="shared" si="70"/>
        <v>0.001</v>
      </c>
      <c r="AB68">
        <f t="shared" si="70"/>
        <v>0</v>
      </c>
      <c r="AC68">
        <f t="shared" ref="AC68:AC99" si="71">MAX(O68-N68,0)</f>
        <v>0</v>
      </c>
      <c r="AD68">
        <f>COUNTIF(CostRed_wind!A$2:A$15,P68)</f>
        <v>0</v>
      </c>
      <c r="AE68">
        <f>IF(VLOOKUP(A68,Categories!C$1:D$196,2,FALSE)="developed",1,0)</f>
        <v>1</v>
      </c>
    </row>
    <row r="69" spans="1:31">
      <c r="A69" s="1" t="s">
        <v>212</v>
      </c>
      <c r="E69">
        <v>0.002</v>
      </c>
      <c r="F69">
        <v>0.003</v>
      </c>
      <c r="G69">
        <v>0.003</v>
      </c>
      <c r="H69">
        <v>0.003</v>
      </c>
      <c r="I69">
        <v>0.00243</v>
      </c>
      <c r="J69">
        <v>0.0024</v>
      </c>
      <c r="K69">
        <v>0.0024</v>
      </c>
      <c r="L69">
        <v>0.0018</v>
      </c>
      <c r="M69">
        <v>0.0018</v>
      </c>
      <c r="N69">
        <v>0.0018</v>
      </c>
      <c r="O69">
        <f>VLOOKUP(A69,[2]Wind!$A$1:$Z$225,25,FALSE)/1000</f>
        <v>0.00364</v>
      </c>
      <c r="P69" s="1" t="s">
        <v>212</v>
      </c>
      <c r="Q69">
        <f t="shared" si="69"/>
        <v>0</v>
      </c>
      <c r="R69">
        <f t="shared" ref="R69:AB69" si="72">D69-C69</f>
        <v>0</v>
      </c>
      <c r="S69">
        <f t="shared" si="72"/>
        <v>0.002</v>
      </c>
      <c r="T69">
        <f t="shared" si="72"/>
        <v>0.001</v>
      </c>
      <c r="U69">
        <f t="shared" si="72"/>
        <v>0</v>
      </c>
      <c r="V69">
        <f t="shared" si="72"/>
        <v>0</v>
      </c>
      <c r="W69">
        <f t="shared" si="72"/>
        <v>-0.00057</v>
      </c>
      <c r="X69">
        <f t="shared" si="72"/>
        <v>-3.00000000000001e-5</v>
      </c>
      <c r="Y69">
        <f t="shared" si="72"/>
        <v>0</v>
      </c>
      <c r="Z69">
        <f t="shared" si="72"/>
        <v>-0.0006</v>
      </c>
      <c r="AA69">
        <f t="shared" si="72"/>
        <v>0</v>
      </c>
      <c r="AB69">
        <f t="shared" si="72"/>
        <v>0</v>
      </c>
      <c r="AC69">
        <f t="shared" si="71"/>
        <v>0.00184</v>
      </c>
      <c r="AD69">
        <f>COUNTIF(CostRed_wind!A$2:A$15,P69)</f>
        <v>0</v>
      </c>
      <c r="AE69">
        <f>IF(VLOOKUP(A69,Categories!C$1:D$196,2,FALSE)="developed",1,0)</f>
        <v>1</v>
      </c>
    </row>
    <row r="70" spans="1:31">
      <c r="A70" s="1" t="s">
        <v>13</v>
      </c>
      <c r="B70">
        <v>13.184001</v>
      </c>
      <c r="C70">
        <v>16.179</v>
      </c>
      <c r="D70">
        <v>17.2997</v>
      </c>
      <c r="E70">
        <v>18.4204</v>
      </c>
      <c r="F70">
        <v>22.465302</v>
      </c>
      <c r="G70">
        <v>25.08819</v>
      </c>
      <c r="H70">
        <v>28.700441</v>
      </c>
      <c r="I70">
        <v>32.84846</v>
      </c>
      <c r="J70">
        <v>35.288105</v>
      </c>
      <c r="K70">
        <v>37.50518</v>
      </c>
      <c r="L70">
        <v>38.558605</v>
      </c>
      <c r="M70">
        <v>40.06727</v>
      </c>
      <c r="N70">
        <v>41.929783</v>
      </c>
      <c r="O70">
        <f>VLOOKUP(A70,[2]Wind!$A$1:$Z$225,25,FALSE)/1000</f>
        <v>44.73624</v>
      </c>
      <c r="P70" s="1" t="s">
        <v>13</v>
      </c>
      <c r="Q70">
        <f t="shared" si="69"/>
        <v>2.994999</v>
      </c>
      <c r="R70">
        <f t="shared" ref="R70:AB70" si="73">D70-C70</f>
        <v>1.1207</v>
      </c>
      <c r="S70">
        <f t="shared" si="73"/>
        <v>1.1207</v>
      </c>
      <c r="T70">
        <f t="shared" si="73"/>
        <v>4.044902</v>
      </c>
      <c r="U70">
        <f t="shared" si="73"/>
        <v>2.622888</v>
      </c>
      <c r="V70">
        <f t="shared" si="73"/>
        <v>3.612251</v>
      </c>
      <c r="W70">
        <f t="shared" si="73"/>
        <v>4.148019</v>
      </c>
      <c r="X70">
        <f t="shared" si="73"/>
        <v>2.439645</v>
      </c>
      <c r="Y70">
        <f t="shared" si="73"/>
        <v>2.217075</v>
      </c>
      <c r="Z70">
        <f t="shared" si="73"/>
        <v>1.053425</v>
      </c>
      <c r="AA70">
        <f t="shared" si="73"/>
        <v>1.508665</v>
      </c>
      <c r="AB70">
        <f t="shared" si="73"/>
        <v>1.862513</v>
      </c>
      <c r="AC70">
        <f t="shared" si="71"/>
        <v>2.80645699999999</v>
      </c>
      <c r="AD70">
        <f>COUNTIF(CostRed_wind!A$2:A$15,P70)</f>
        <v>1</v>
      </c>
      <c r="AE70">
        <f>IF(VLOOKUP(A70,Categories!C$1:D$196,2,FALSE)="developed",1,0)</f>
        <v>0</v>
      </c>
    </row>
    <row r="71" spans="1:31">
      <c r="A71" s="1" t="s">
        <v>203</v>
      </c>
      <c r="B71">
        <v>0.00034</v>
      </c>
      <c r="C71">
        <v>0.00093</v>
      </c>
      <c r="D71">
        <v>0.00093</v>
      </c>
      <c r="E71">
        <v>0.00063</v>
      </c>
      <c r="F71">
        <v>0.00112</v>
      </c>
      <c r="G71">
        <v>0.00146</v>
      </c>
      <c r="H71">
        <v>0.00146</v>
      </c>
      <c r="I71">
        <v>0.00146</v>
      </c>
      <c r="J71">
        <v>0.14351</v>
      </c>
      <c r="K71">
        <v>0.15431</v>
      </c>
      <c r="L71">
        <v>0.15431</v>
      </c>
      <c r="M71">
        <v>0.15431</v>
      </c>
      <c r="N71">
        <v>0.15431</v>
      </c>
      <c r="O71">
        <f>VLOOKUP(A71,[2]Wind!$A$1:$Z$225,25,FALSE)/1000</f>
        <v>0.1523</v>
      </c>
      <c r="P71" s="1" t="s">
        <v>203</v>
      </c>
      <c r="Q71">
        <f t="shared" si="69"/>
        <v>0.00059</v>
      </c>
      <c r="R71">
        <f t="shared" ref="R71:AB71" si="74">D71-C71</f>
        <v>0</v>
      </c>
      <c r="S71">
        <f t="shared" si="74"/>
        <v>-0.0003</v>
      </c>
      <c r="T71">
        <f t="shared" si="74"/>
        <v>0.00049</v>
      </c>
      <c r="U71">
        <f t="shared" si="74"/>
        <v>0.00034</v>
      </c>
      <c r="V71">
        <f t="shared" si="74"/>
        <v>0</v>
      </c>
      <c r="W71">
        <f t="shared" si="74"/>
        <v>0</v>
      </c>
      <c r="X71">
        <f t="shared" si="74"/>
        <v>0.14205</v>
      </c>
      <c r="Y71">
        <f t="shared" si="74"/>
        <v>0.0108</v>
      </c>
      <c r="Z71">
        <f t="shared" si="74"/>
        <v>0</v>
      </c>
      <c r="AA71">
        <f t="shared" si="74"/>
        <v>0</v>
      </c>
      <c r="AB71">
        <f t="shared" si="74"/>
        <v>0</v>
      </c>
      <c r="AC71">
        <f t="shared" si="71"/>
        <v>0</v>
      </c>
      <c r="AD71">
        <f>COUNTIF(CostRed_wind!A$2:A$15,P71)</f>
        <v>0</v>
      </c>
      <c r="AE71">
        <f>IF(VLOOKUP(A71,Categories!C$1:D$196,2,FALSE)="developed",1,0)</f>
        <v>0</v>
      </c>
    </row>
    <row r="72" spans="1:31">
      <c r="A72" s="1" t="s">
        <v>208</v>
      </c>
      <c r="B72">
        <v>0.095000006</v>
      </c>
      <c r="C72">
        <v>0.09821001</v>
      </c>
      <c r="D72">
        <v>0.106130004</v>
      </c>
      <c r="E72">
        <v>0.10763</v>
      </c>
      <c r="F72">
        <v>0.14878</v>
      </c>
      <c r="G72">
        <v>0.15344001</v>
      </c>
      <c r="H72">
        <v>0.19094001</v>
      </c>
      <c r="I72">
        <v>0.259</v>
      </c>
      <c r="J72">
        <v>0.282</v>
      </c>
      <c r="K72">
        <v>0.30492002</v>
      </c>
      <c r="L72">
        <v>0.30808</v>
      </c>
      <c r="M72">
        <v>0.31020004</v>
      </c>
      <c r="N72">
        <v>0.342</v>
      </c>
      <c r="O72">
        <f>VLOOKUP(A72,[2]Wind!$A$1:$Z$225,25,FALSE)/1000</f>
        <v>0.36489</v>
      </c>
      <c r="P72" s="1" t="s">
        <v>208</v>
      </c>
      <c r="Q72">
        <f t="shared" si="69"/>
        <v>0.003210004</v>
      </c>
      <c r="R72">
        <f t="shared" ref="R72:AB72" si="75">D72-C72</f>
        <v>0.007919994</v>
      </c>
      <c r="S72">
        <f t="shared" si="75"/>
        <v>0.001499996</v>
      </c>
      <c r="T72">
        <f t="shared" si="75"/>
        <v>0.04115</v>
      </c>
      <c r="U72">
        <f t="shared" si="75"/>
        <v>0.00466000999999999</v>
      </c>
      <c r="V72">
        <f t="shared" si="75"/>
        <v>0.0375</v>
      </c>
      <c r="W72">
        <f t="shared" si="75"/>
        <v>0.06805999</v>
      </c>
      <c r="X72">
        <f t="shared" si="75"/>
        <v>0.023</v>
      </c>
      <c r="Y72">
        <f t="shared" si="75"/>
        <v>0.02292002</v>
      </c>
      <c r="Z72">
        <f t="shared" si="75"/>
        <v>0.00315998000000001</v>
      </c>
      <c r="AA72">
        <f t="shared" si="75"/>
        <v>0.00212003999999999</v>
      </c>
      <c r="AB72">
        <f t="shared" si="75"/>
        <v>0.03179996</v>
      </c>
      <c r="AC72">
        <f t="shared" si="71"/>
        <v>0.02289</v>
      </c>
      <c r="AD72">
        <f>COUNTIF(CostRed_wind!A$2:A$15,P72)</f>
        <v>0</v>
      </c>
      <c r="AE72">
        <f>IF(VLOOKUP(A72,Categories!C$1:D$196,2,FALSE)="developed",1,0)</f>
        <v>0</v>
      </c>
    </row>
    <row r="73" spans="1:31">
      <c r="A73" s="1" t="s">
        <v>206</v>
      </c>
      <c r="B73">
        <v>1.3904</v>
      </c>
      <c r="C73">
        <v>1.5846001</v>
      </c>
      <c r="D73">
        <v>1.7043501</v>
      </c>
      <c r="E73">
        <v>1.9233001</v>
      </c>
      <c r="F73">
        <v>2.28325</v>
      </c>
      <c r="G73">
        <v>2.45115</v>
      </c>
      <c r="H73">
        <v>2.80165</v>
      </c>
      <c r="I73">
        <v>3.31915</v>
      </c>
      <c r="J73">
        <v>3.6738503</v>
      </c>
      <c r="K73">
        <v>4.1264505</v>
      </c>
      <c r="L73">
        <v>4.3067</v>
      </c>
      <c r="M73">
        <v>4.339041</v>
      </c>
      <c r="N73">
        <v>4.6190414</v>
      </c>
      <c r="O73">
        <f>VLOOKUP(A73,[2]Wind!$A$1:$Z$225,25,FALSE)/1000</f>
        <v>4.714051</v>
      </c>
      <c r="P73" s="1" t="s">
        <v>206</v>
      </c>
      <c r="Q73">
        <f t="shared" si="69"/>
        <v>0.1942001</v>
      </c>
      <c r="R73">
        <f t="shared" ref="R73:AB73" si="76">D73-C73</f>
        <v>0.11975</v>
      </c>
      <c r="S73">
        <f t="shared" si="76"/>
        <v>0.21895</v>
      </c>
      <c r="T73">
        <f t="shared" si="76"/>
        <v>0.3599499</v>
      </c>
      <c r="U73">
        <f t="shared" si="76"/>
        <v>0.1679</v>
      </c>
      <c r="V73">
        <f t="shared" si="76"/>
        <v>0.3505</v>
      </c>
      <c r="W73">
        <f t="shared" si="76"/>
        <v>0.5175</v>
      </c>
      <c r="X73">
        <f t="shared" si="76"/>
        <v>0.3547003</v>
      </c>
      <c r="Y73">
        <f t="shared" si="76"/>
        <v>0.4526002</v>
      </c>
      <c r="Z73">
        <f t="shared" si="76"/>
        <v>0.1802495</v>
      </c>
      <c r="AA73">
        <f t="shared" si="76"/>
        <v>0.0323409999999997</v>
      </c>
      <c r="AB73">
        <f t="shared" si="76"/>
        <v>0.2800004</v>
      </c>
      <c r="AC73">
        <f t="shared" si="71"/>
        <v>0.0950096</v>
      </c>
      <c r="AD73">
        <f>COUNTIF(CostRed_wind!A$2:A$15,P73)</f>
        <v>0</v>
      </c>
      <c r="AE73">
        <f>IF(VLOOKUP(A73,Categories!C$1:D$196,2,FALSE)="developed",1,0)</f>
        <v>1</v>
      </c>
    </row>
    <row r="74" spans="1:31">
      <c r="A74" s="1" t="s">
        <v>214</v>
      </c>
      <c r="B74">
        <v>0.006</v>
      </c>
      <c r="C74">
        <v>0.006</v>
      </c>
      <c r="D74">
        <v>0.006</v>
      </c>
      <c r="E74">
        <v>0.006</v>
      </c>
      <c r="F74">
        <v>0.006</v>
      </c>
      <c r="G74">
        <v>0.006</v>
      </c>
      <c r="H74">
        <v>0.027250001</v>
      </c>
      <c r="I74">
        <v>0.027250001</v>
      </c>
      <c r="J74">
        <v>0.027250001</v>
      </c>
      <c r="K74">
        <v>0.027250001</v>
      </c>
      <c r="L74">
        <v>0.027250001</v>
      </c>
      <c r="M74">
        <v>0.027250001</v>
      </c>
      <c r="N74">
        <v>0.027250001</v>
      </c>
      <c r="O74">
        <f>VLOOKUP(A74,[2]Wind!$A$1:$Z$225,25,FALSE)/1000</f>
        <v>0.34325</v>
      </c>
      <c r="P74" s="1" t="s">
        <v>214</v>
      </c>
      <c r="Q74">
        <f t="shared" si="69"/>
        <v>0</v>
      </c>
      <c r="R74">
        <f t="shared" ref="R74:AB74" si="77">D74-C74</f>
        <v>0</v>
      </c>
      <c r="S74">
        <f t="shared" si="77"/>
        <v>0</v>
      </c>
      <c r="T74">
        <f t="shared" si="77"/>
        <v>0</v>
      </c>
      <c r="U74">
        <f t="shared" si="77"/>
        <v>0</v>
      </c>
      <c r="V74">
        <f t="shared" si="77"/>
        <v>0.021250001</v>
      </c>
      <c r="W74">
        <f t="shared" si="77"/>
        <v>0</v>
      </c>
      <c r="X74">
        <f t="shared" si="77"/>
        <v>0</v>
      </c>
      <c r="Y74">
        <f t="shared" si="77"/>
        <v>0</v>
      </c>
      <c r="Z74">
        <f t="shared" si="77"/>
        <v>0</v>
      </c>
      <c r="AA74">
        <f t="shared" si="77"/>
        <v>0</v>
      </c>
      <c r="AB74">
        <f t="shared" si="77"/>
        <v>0</v>
      </c>
      <c r="AC74">
        <f t="shared" si="71"/>
        <v>0.315999999</v>
      </c>
      <c r="AD74">
        <f>COUNTIF(CostRed_wind!A$2:A$15,P74)</f>
        <v>0</v>
      </c>
      <c r="AE74">
        <f>IF(VLOOKUP(A74,Categories!C$1:D$196,2,FALSE)="developed",1,0)</f>
        <v>1</v>
      </c>
    </row>
    <row r="75" spans="1:31">
      <c r="A75" s="1" t="s">
        <v>216</v>
      </c>
      <c r="B75">
        <v>5.794</v>
      </c>
      <c r="C75">
        <v>6.918</v>
      </c>
      <c r="D75">
        <v>8.102</v>
      </c>
      <c r="E75">
        <v>8.542001</v>
      </c>
      <c r="F75">
        <v>8.683001</v>
      </c>
      <c r="G75">
        <v>9.137</v>
      </c>
      <c r="H75">
        <v>9.384001</v>
      </c>
      <c r="I75">
        <v>9.736579</v>
      </c>
      <c r="J75">
        <v>10.230247</v>
      </c>
      <c r="K75">
        <v>10.679461</v>
      </c>
      <c r="L75">
        <v>10.870623</v>
      </c>
      <c r="M75">
        <v>11.253734</v>
      </c>
      <c r="N75">
        <v>11.779734</v>
      </c>
      <c r="O75">
        <f>VLOOKUP(A75,[2]Wind!$A$1:$Z$225,25,FALSE)/1000</f>
        <v>12.276306</v>
      </c>
      <c r="P75" s="1" t="s">
        <v>216</v>
      </c>
      <c r="Q75">
        <f t="shared" si="69"/>
        <v>1.124</v>
      </c>
      <c r="R75">
        <f t="shared" ref="R75:AB75" si="78">D75-C75</f>
        <v>1.184</v>
      </c>
      <c r="S75">
        <f t="shared" si="78"/>
        <v>0.440001000000001</v>
      </c>
      <c r="T75">
        <f t="shared" si="78"/>
        <v>0.141</v>
      </c>
      <c r="U75">
        <f t="shared" si="78"/>
        <v>0.453999</v>
      </c>
      <c r="V75">
        <f t="shared" si="78"/>
        <v>0.247000999999999</v>
      </c>
      <c r="W75">
        <f t="shared" si="78"/>
        <v>0.352578000000001</v>
      </c>
      <c r="X75">
        <f t="shared" si="78"/>
        <v>0.493668</v>
      </c>
      <c r="Y75">
        <f t="shared" si="78"/>
        <v>0.449214</v>
      </c>
      <c r="Z75">
        <f t="shared" si="78"/>
        <v>0.191162</v>
      </c>
      <c r="AA75">
        <f t="shared" si="78"/>
        <v>0.383111</v>
      </c>
      <c r="AB75">
        <f t="shared" si="78"/>
        <v>0.526</v>
      </c>
      <c r="AC75">
        <f t="shared" si="71"/>
        <v>0.496572</v>
      </c>
      <c r="AD75">
        <f>COUNTIF(CostRed_wind!A$2:A$15,P75)</f>
        <v>1</v>
      </c>
      <c r="AE75">
        <f>IF(VLOOKUP(A75,Categories!C$1:D$196,2,FALSE)="developed",1,0)</f>
        <v>1</v>
      </c>
    </row>
    <row r="76" spans="1:31">
      <c r="A76" s="1" t="s">
        <v>218</v>
      </c>
      <c r="B76">
        <v>0.038900003</v>
      </c>
      <c r="C76">
        <v>0.038900003</v>
      </c>
      <c r="D76">
        <v>0.038900003</v>
      </c>
      <c r="E76">
        <v>0.038900003</v>
      </c>
      <c r="F76">
        <v>0.038900003</v>
      </c>
      <c r="G76">
        <v>0.038900003</v>
      </c>
      <c r="H76">
        <v>0.09900001</v>
      </c>
      <c r="I76">
        <v>0.09900001</v>
      </c>
      <c r="J76">
        <v>0.09900001</v>
      </c>
      <c r="K76">
        <v>0.09900001</v>
      </c>
      <c r="L76">
        <v>0.09900001</v>
      </c>
      <c r="M76">
        <v>0.09900001</v>
      </c>
      <c r="N76">
        <v>0.09900001</v>
      </c>
      <c r="O76">
        <f>VLOOKUP(A76,[2]Wind!$A$1:$Z$225,25,FALSE)/1000</f>
        <v>0.102</v>
      </c>
      <c r="P76" s="1" t="s">
        <v>218</v>
      </c>
      <c r="Q76">
        <f t="shared" si="69"/>
        <v>0</v>
      </c>
      <c r="R76">
        <f t="shared" ref="R76:AB76" si="79">D76-C76</f>
        <v>0</v>
      </c>
      <c r="S76">
        <f t="shared" si="79"/>
        <v>0</v>
      </c>
      <c r="T76">
        <f t="shared" si="79"/>
        <v>0</v>
      </c>
      <c r="U76">
        <f t="shared" si="79"/>
        <v>0</v>
      </c>
      <c r="V76">
        <f t="shared" si="79"/>
        <v>0.060100007</v>
      </c>
      <c r="W76">
        <f t="shared" si="79"/>
        <v>0</v>
      </c>
      <c r="X76">
        <f t="shared" si="79"/>
        <v>0</v>
      </c>
      <c r="Y76">
        <f t="shared" si="79"/>
        <v>0</v>
      </c>
      <c r="Z76">
        <f t="shared" si="79"/>
        <v>0</v>
      </c>
      <c r="AA76">
        <f t="shared" si="79"/>
        <v>0</v>
      </c>
      <c r="AB76">
        <f t="shared" si="79"/>
        <v>0</v>
      </c>
      <c r="AC76">
        <f t="shared" si="71"/>
        <v>0.00299998999999999</v>
      </c>
      <c r="AD76">
        <f>COUNTIF(CostRed_wind!A$2:A$15,P76)</f>
        <v>0</v>
      </c>
      <c r="AE76">
        <f>IF(VLOOKUP(A76,Categories!C$1:D$196,2,FALSE)="developed",1,0)</f>
        <v>0</v>
      </c>
    </row>
    <row r="77" spans="1:31">
      <c r="A77" s="1" t="s">
        <v>222</v>
      </c>
      <c r="B77">
        <v>2.2940001</v>
      </c>
      <c r="C77">
        <v>2.4190001</v>
      </c>
      <c r="D77">
        <v>2.562</v>
      </c>
      <c r="E77">
        <v>2.6460001</v>
      </c>
      <c r="F77">
        <v>2.753</v>
      </c>
      <c r="G77">
        <v>2.808</v>
      </c>
      <c r="H77">
        <v>3.2470002</v>
      </c>
      <c r="I77">
        <v>3.4830003</v>
      </c>
      <c r="J77">
        <v>3.4980001</v>
      </c>
      <c r="K77">
        <v>3.9540002</v>
      </c>
      <c r="L77">
        <v>4.367</v>
      </c>
      <c r="M77">
        <v>4.467</v>
      </c>
      <c r="N77">
        <v>4.577</v>
      </c>
      <c r="O77">
        <f>VLOOKUP(A77,[2]Wind!$A$1:$Z$225,25,FALSE)/1000</f>
        <v>5.153</v>
      </c>
      <c r="P77" s="1" t="s">
        <v>222</v>
      </c>
      <c r="Q77">
        <f t="shared" si="69"/>
        <v>0.125</v>
      </c>
      <c r="R77">
        <f t="shared" ref="R77:AB77" si="80">D77-C77</f>
        <v>0.1429999</v>
      </c>
      <c r="S77">
        <f t="shared" si="80"/>
        <v>0.0840001000000004</v>
      </c>
      <c r="T77">
        <f t="shared" si="80"/>
        <v>0.1069999</v>
      </c>
      <c r="U77">
        <f t="shared" si="80"/>
        <v>0.0549999999999997</v>
      </c>
      <c r="V77">
        <f t="shared" si="80"/>
        <v>0.4390002</v>
      </c>
      <c r="W77">
        <f t="shared" si="80"/>
        <v>0.2360001</v>
      </c>
      <c r="X77">
        <f t="shared" si="80"/>
        <v>0.0149998</v>
      </c>
      <c r="Y77">
        <f t="shared" si="80"/>
        <v>0.4560001</v>
      </c>
      <c r="Z77">
        <f t="shared" si="80"/>
        <v>0.4129998</v>
      </c>
      <c r="AA77">
        <f t="shared" si="80"/>
        <v>0.0999999999999996</v>
      </c>
      <c r="AB77">
        <f t="shared" si="80"/>
        <v>0.11</v>
      </c>
      <c r="AC77">
        <f t="shared" si="71"/>
        <v>0.576</v>
      </c>
      <c r="AD77">
        <f>COUNTIF(CostRed_wind!A$2:A$15,P77)</f>
        <v>0</v>
      </c>
      <c r="AE77">
        <f>IF(VLOOKUP(A77,Categories!C$1:D$196,2,FALSE)="developed",1,0)</f>
        <v>1</v>
      </c>
    </row>
    <row r="78" spans="1:31">
      <c r="A78" s="1" t="s">
        <v>220</v>
      </c>
      <c r="B78">
        <v>0.0014</v>
      </c>
      <c r="C78">
        <v>0.0014</v>
      </c>
      <c r="D78">
        <v>0.0014</v>
      </c>
      <c r="E78">
        <v>0.0014</v>
      </c>
      <c r="F78">
        <v>0.0014</v>
      </c>
      <c r="G78">
        <v>0.11840001</v>
      </c>
      <c r="H78">
        <v>0.1984</v>
      </c>
      <c r="I78">
        <v>0.1984</v>
      </c>
      <c r="J78">
        <v>0.2804</v>
      </c>
      <c r="K78">
        <v>0.37300003</v>
      </c>
      <c r="L78">
        <v>0.51801</v>
      </c>
      <c r="M78">
        <v>0.62151</v>
      </c>
      <c r="N78">
        <v>0.61401004</v>
      </c>
      <c r="O78">
        <f>VLOOKUP(A78,[2]Wind!$A$1:$Z$225,25,FALSE)/1000</f>
        <v>0.63111</v>
      </c>
      <c r="P78" s="1" t="s">
        <v>220</v>
      </c>
      <c r="Q78">
        <f t="shared" si="69"/>
        <v>0</v>
      </c>
      <c r="R78">
        <f t="shared" ref="R78:AB78" si="81">D78-C78</f>
        <v>0</v>
      </c>
      <c r="S78">
        <f t="shared" si="81"/>
        <v>0</v>
      </c>
      <c r="T78">
        <f t="shared" si="81"/>
        <v>0</v>
      </c>
      <c r="U78">
        <f t="shared" si="81"/>
        <v>0.11700001</v>
      </c>
      <c r="V78">
        <f t="shared" si="81"/>
        <v>0.07999999</v>
      </c>
      <c r="W78">
        <f t="shared" si="81"/>
        <v>0</v>
      </c>
      <c r="X78">
        <f t="shared" si="81"/>
        <v>0.082</v>
      </c>
      <c r="Y78">
        <f t="shared" si="81"/>
        <v>0.09260003</v>
      </c>
      <c r="Z78">
        <f t="shared" si="81"/>
        <v>0.14500997</v>
      </c>
      <c r="AA78">
        <f t="shared" si="81"/>
        <v>0.1035</v>
      </c>
      <c r="AB78">
        <f t="shared" si="81"/>
        <v>-0.00749995999999997</v>
      </c>
      <c r="AC78">
        <f t="shared" si="71"/>
        <v>0.01709996</v>
      </c>
      <c r="AD78">
        <f>COUNTIF(CostRed_wind!A$2:A$15,P78)</f>
        <v>0</v>
      </c>
      <c r="AE78">
        <f>IF(VLOOKUP(A78,Categories!C$1:D$196,2,FALSE)="developed",1,0)</f>
        <v>0</v>
      </c>
    </row>
    <row r="79" spans="1:31">
      <c r="A79" s="1" t="s">
        <v>224</v>
      </c>
      <c r="D79">
        <v>0.0015</v>
      </c>
      <c r="E79">
        <v>0.004</v>
      </c>
      <c r="F79">
        <v>0.052810002</v>
      </c>
      <c r="G79">
        <v>0.071755</v>
      </c>
      <c r="H79">
        <v>0.098160006</v>
      </c>
      <c r="I79">
        <v>0.11240001</v>
      </c>
      <c r="J79">
        <v>0.12145</v>
      </c>
      <c r="K79">
        <v>0.2838</v>
      </c>
      <c r="L79">
        <v>0.48630002</v>
      </c>
      <c r="M79">
        <v>0.68395007</v>
      </c>
      <c r="N79">
        <v>1.10775</v>
      </c>
      <c r="O79">
        <f>VLOOKUP(A79,[2]Wind!$A$1:$Z$225,25,FALSE)/1000</f>
        <v>1.44</v>
      </c>
      <c r="P79" s="1" t="s">
        <v>224</v>
      </c>
      <c r="Q79">
        <f t="shared" si="69"/>
        <v>0</v>
      </c>
      <c r="R79">
        <f t="shared" ref="R79:AB79" si="82">D79-C79</f>
        <v>0.0015</v>
      </c>
      <c r="S79">
        <f t="shared" si="82"/>
        <v>0.0025</v>
      </c>
      <c r="T79">
        <f t="shared" si="82"/>
        <v>0.048810002</v>
      </c>
      <c r="U79">
        <f t="shared" si="82"/>
        <v>0.018944998</v>
      </c>
      <c r="V79">
        <f t="shared" si="82"/>
        <v>0.026405006</v>
      </c>
      <c r="W79">
        <f t="shared" si="82"/>
        <v>0.014240004</v>
      </c>
      <c r="X79">
        <f t="shared" si="82"/>
        <v>0.00904999000000001</v>
      </c>
      <c r="Y79">
        <f t="shared" si="82"/>
        <v>0.16235</v>
      </c>
      <c r="Z79">
        <f t="shared" si="82"/>
        <v>0.20250002</v>
      </c>
      <c r="AA79">
        <f t="shared" si="82"/>
        <v>0.19765005</v>
      </c>
      <c r="AB79">
        <f t="shared" si="82"/>
        <v>0.42379993</v>
      </c>
      <c r="AC79">
        <f t="shared" si="71"/>
        <v>0.33225</v>
      </c>
      <c r="AD79">
        <f>COUNTIF(CostRed_wind!A$2:A$15,P79)</f>
        <v>0</v>
      </c>
      <c r="AE79">
        <f>IF(VLOOKUP(A79,Categories!C$1:D$196,2,FALSE)="developed",1,0)</f>
        <v>0</v>
      </c>
    </row>
    <row r="80" spans="1:31">
      <c r="A80" s="1" t="s">
        <v>226</v>
      </c>
      <c r="B80">
        <v>0.00565</v>
      </c>
      <c r="C80">
        <v>0.00565</v>
      </c>
      <c r="D80">
        <v>0.00565</v>
      </c>
      <c r="E80">
        <v>0.00565</v>
      </c>
      <c r="F80">
        <v>0.00585</v>
      </c>
      <c r="G80">
        <v>0.026100002</v>
      </c>
      <c r="H80">
        <v>0.026100002</v>
      </c>
      <c r="I80">
        <v>0.02621</v>
      </c>
      <c r="J80">
        <v>0.3361</v>
      </c>
      <c r="K80">
        <v>0.3361</v>
      </c>
      <c r="L80">
        <v>0.3361</v>
      </c>
      <c r="M80">
        <v>0.43610004</v>
      </c>
      <c r="N80">
        <v>0.43610004</v>
      </c>
      <c r="O80">
        <f>VLOOKUP(A80,[2]Wind!$A$1:$Z$225,25,FALSE)/1000</f>
        <v>0.4361</v>
      </c>
      <c r="P80" s="1" t="s">
        <v>226</v>
      </c>
      <c r="Q80">
        <f t="shared" si="69"/>
        <v>0</v>
      </c>
      <c r="R80">
        <f t="shared" ref="R80:AB80" si="83">D80-C80</f>
        <v>0</v>
      </c>
      <c r="S80">
        <f t="shared" si="83"/>
        <v>0</v>
      </c>
      <c r="T80">
        <f t="shared" si="83"/>
        <v>0.000200000000000001</v>
      </c>
      <c r="U80">
        <f t="shared" si="83"/>
        <v>0.020250002</v>
      </c>
      <c r="V80">
        <f t="shared" si="83"/>
        <v>0</v>
      </c>
      <c r="W80">
        <f t="shared" si="83"/>
        <v>0.000109998</v>
      </c>
      <c r="X80">
        <f t="shared" si="83"/>
        <v>0.30989</v>
      </c>
      <c r="Y80">
        <f t="shared" si="83"/>
        <v>0</v>
      </c>
      <c r="Z80">
        <f t="shared" si="83"/>
        <v>0</v>
      </c>
      <c r="AA80">
        <f t="shared" si="83"/>
        <v>0.10000004</v>
      </c>
      <c r="AB80">
        <f t="shared" si="83"/>
        <v>0</v>
      </c>
      <c r="AC80">
        <f t="shared" si="71"/>
        <v>0</v>
      </c>
      <c r="AD80">
        <f>COUNTIF(CostRed_wind!A$2:A$15,P80)</f>
        <v>0</v>
      </c>
      <c r="AE80">
        <f>IF(VLOOKUP(A80,Categories!C$1:D$196,2,FALSE)="developed",1,0)</f>
        <v>0</v>
      </c>
    </row>
    <row r="81" spans="1:31">
      <c r="A81" s="1" t="s">
        <v>458</v>
      </c>
      <c r="B81">
        <v>0.001</v>
      </c>
      <c r="C81">
        <v>0.001</v>
      </c>
      <c r="D81">
        <v>0.001</v>
      </c>
      <c r="E81">
        <v>0.001</v>
      </c>
      <c r="F81">
        <v>0.001</v>
      </c>
      <c r="G81">
        <v>0.001</v>
      </c>
      <c r="H81">
        <v>0.001</v>
      </c>
      <c r="I81">
        <v>0.03375</v>
      </c>
      <c r="J81">
        <v>0.03375</v>
      </c>
      <c r="K81">
        <v>0.03375</v>
      </c>
      <c r="L81">
        <v>0.03375</v>
      </c>
      <c r="M81">
        <v>0.13875</v>
      </c>
      <c r="N81">
        <v>0.13875</v>
      </c>
      <c r="O81">
        <f>VLOOKUP(A81,[2]Wind!$A$1:$Z$225,25,FALSE)/1000</f>
        <v>0.13722</v>
      </c>
      <c r="P81" s="1" t="s">
        <v>458</v>
      </c>
      <c r="Q81">
        <f t="shared" si="69"/>
        <v>0</v>
      </c>
      <c r="R81">
        <f t="shared" ref="R81:AB81" si="84">D81-C81</f>
        <v>0</v>
      </c>
      <c r="S81">
        <f t="shared" si="84"/>
        <v>0</v>
      </c>
      <c r="T81">
        <f t="shared" si="84"/>
        <v>0</v>
      </c>
      <c r="U81">
        <f t="shared" si="84"/>
        <v>0</v>
      </c>
      <c r="V81">
        <f t="shared" si="84"/>
        <v>0</v>
      </c>
      <c r="W81">
        <f t="shared" si="84"/>
        <v>0.03275</v>
      </c>
      <c r="X81">
        <f t="shared" si="84"/>
        <v>0</v>
      </c>
      <c r="Y81">
        <f t="shared" si="84"/>
        <v>0</v>
      </c>
      <c r="Z81">
        <f t="shared" si="84"/>
        <v>0</v>
      </c>
      <c r="AA81">
        <f t="shared" si="84"/>
        <v>0.105</v>
      </c>
      <c r="AB81">
        <f t="shared" si="84"/>
        <v>0</v>
      </c>
      <c r="AC81">
        <f t="shared" si="71"/>
        <v>0</v>
      </c>
      <c r="AD81">
        <f>COUNTIF(CostRed_wind!A$2:A$15,P81)</f>
        <v>0</v>
      </c>
      <c r="AE81">
        <v>0</v>
      </c>
    </row>
    <row r="82" spans="1:31">
      <c r="A82" s="1" t="s">
        <v>238</v>
      </c>
      <c r="E82">
        <v>0.0024</v>
      </c>
      <c r="F82">
        <v>0.0024</v>
      </c>
      <c r="G82">
        <v>0.0024</v>
      </c>
      <c r="H82">
        <v>0.0024</v>
      </c>
      <c r="I82">
        <v>0.0124</v>
      </c>
      <c r="J82">
        <v>0.0124</v>
      </c>
      <c r="K82">
        <v>0.0124</v>
      </c>
      <c r="L82">
        <v>0.0124</v>
      </c>
      <c r="M82">
        <v>0.0124</v>
      </c>
      <c r="N82">
        <v>0.0124</v>
      </c>
      <c r="O82">
        <f>VLOOKUP(A82,[2]Wind!$A$1:$Z$225,25,FALSE)/1000</f>
        <v>0.0124</v>
      </c>
      <c r="P82" s="1" t="s">
        <v>238</v>
      </c>
      <c r="Q82">
        <f t="shared" si="69"/>
        <v>0</v>
      </c>
      <c r="R82">
        <f t="shared" ref="R82:AB82" si="85">D82-C82</f>
        <v>0</v>
      </c>
      <c r="S82">
        <f t="shared" si="85"/>
        <v>0.0024</v>
      </c>
      <c r="T82">
        <f t="shared" si="85"/>
        <v>0</v>
      </c>
      <c r="U82">
        <f t="shared" si="85"/>
        <v>0</v>
      </c>
      <c r="V82">
        <f t="shared" si="85"/>
        <v>0</v>
      </c>
      <c r="W82">
        <f t="shared" si="85"/>
        <v>0.01</v>
      </c>
      <c r="X82">
        <f t="shared" si="85"/>
        <v>0</v>
      </c>
      <c r="Y82">
        <f t="shared" si="85"/>
        <v>0</v>
      </c>
      <c r="Z82">
        <f t="shared" si="85"/>
        <v>0</v>
      </c>
      <c r="AA82">
        <f t="shared" si="85"/>
        <v>0</v>
      </c>
      <c r="AB82">
        <f t="shared" si="85"/>
        <v>0</v>
      </c>
      <c r="AC82">
        <f t="shared" si="71"/>
        <v>0</v>
      </c>
      <c r="AD82">
        <f>COUNTIF(CostRed_wind!A$2:A$15,P82)</f>
        <v>0</v>
      </c>
      <c r="AE82">
        <f>IF(VLOOKUP(A82,Categories!C$1:D$196,2,FALSE)="developed",1,0)</f>
        <v>0</v>
      </c>
    </row>
    <row r="83" spans="1:31">
      <c r="A83" s="1" t="s">
        <v>260</v>
      </c>
      <c r="B83">
        <v>0.030000001</v>
      </c>
      <c r="C83">
        <v>0.036000002</v>
      </c>
      <c r="D83">
        <v>0.059000004</v>
      </c>
      <c r="E83">
        <v>0.065892</v>
      </c>
      <c r="F83">
        <v>0.068915</v>
      </c>
      <c r="G83">
        <v>0.068165004</v>
      </c>
      <c r="H83">
        <v>0.069905005</v>
      </c>
      <c r="I83">
        <v>0.07710501</v>
      </c>
      <c r="J83">
        <v>0.078172</v>
      </c>
      <c r="K83">
        <v>0.078072004</v>
      </c>
      <c r="L83">
        <v>0.078072004</v>
      </c>
      <c r="M83">
        <v>0.077129</v>
      </c>
      <c r="N83">
        <v>0.136129</v>
      </c>
      <c r="O83">
        <f>VLOOKUP(A83,[2]Wind!$A$1:$Z$225,25,FALSE)/1000</f>
        <v>0.128268</v>
      </c>
      <c r="P83" s="1" t="s">
        <v>260</v>
      </c>
      <c r="Q83">
        <f t="shared" si="69"/>
        <v>0.006000001</v>
      </c>
      <c r="R83">
        <f t="shared" ref="R83:AB83" si="86">D83-C83</f>
        <v>0.023000002</v>
      </c>
      <c r="S83">
        <f t="shared" si="86"/>
        <v>0.006891996</v>
      </c>
      <c r="T83">
        <f t="shared" si="86"/>
        <v>0.003023</v>
      </c>
      <c r="U83">
        <f t="shared" si="86"/>
        <v>-0.000749996000000003</v>
      </c>
      <c r="V83">
        <f t="shared" si="86"/>
        <v>0.001740001</v>
      </c>
      <c r="W83">
        <f t="shared" si="86"/>
        <v>0.007200005</v>
      </c>
      <c r="X83">
        <f t="shared" si="86"/>
        <v>0.00106699</v>
      </c>
      <c r="Y83">
        <f t="shared" si="86"/>
        <v>-9.9996000000005e-5</v>
      </c>
      <c r="Z83">
        <f t="shared" si="86"/>
        <v>0</v>
      </c>
      <c r="AA83">
        <f t="shared" si="86"/>
        <v>-0.000943003999999997</v>
      </c>
      <c r="AB83">
        <f t="shared" si="86"/>
        <v>0.059</v>
      </c>
      <c r="AC83">
        <f t="shared" si="71"/>
        <v>0</v>
      </c>
      <c r="AD83">
        <f>COUNTIF(CostRed_wind!A$2:A$15,P83)</f>
        <v>0</v>
      </c>
      <c r="AE83">
        <f>IF(VLOOKUP(A83,Categories!C$1:D$196,2,FALSE)="developed",1,0)</f>
        <v>1</v>
      </c>
    </row>
    <row r="84" spans="1:31">
      <c r="A84" s="1" t="s">
        <v>242</v>
      </c>
      <c r="D84">
        <v>0.0005</v>
      </c>
      <c r="E84">
        <v>0.002</v>
      </c>
      <c r="F84">
        <v>0.003</v>
      </c>
      <c r="G84">
        <v>0.003</v>
      </c>
      <c r="H84">
        <v>0.003</v>
      </c>
      <c r="I84">
        <v>0.003</v>
      </c>
      <c r="J84">
        <v>0.003</v>
      </c>
      <c r="K84">
        <v>0.003</v>
      </c>
      <c r="L84">
        <v>0.003</v>
      </c>
      <c r="M84">
        <v>0.003</v>
      </c>
      <c r="N84">
        <v>0.003</v>
      </c>
      <c r="O84">
        <f>VLOOKUP(A84,[2]Wind!$A$1:$Z$225,25,FALSE)/1000</f>
        <v>0.003</v>
      </c>
      <c r="P84" s="1" t="s">
        <v>242</v>
      </c>
      <c r="Q84">
        <f t="shared" si="69"/>
        <v>0</v>
      </c>
      <c r="R84">
        <f t="shared" ref="R84:AB84" si="87">D84-C84</f>
        <v>0.0005</v>
      </c>
      <c r="S84">
        <f t="shared" si="87"/>
        <v>0.0015</v>
      </c>
      <c r="T84">
        <f t="shared" si="87"/>
        <v>0.001</v>
      </c>
      <c r="U84">
        <f t="shared" si="87"/>
        <v>0</v>
      </c>
      <c r="V84">
        <f t="shared" si="87"/>
        <v>0</v>
      </c>
      <c r="W84">
        <f t="shared" si="87"/>
        <v>0</v>
      </c>
      <c r="X84">
        <f t="shared" si="87"/>
        <v>0</v>
      </c>
      <c r="Y84">
        <f t="shared" si="87"/>
        <v>0</v>
      </c>
      <c r="Z84">
        <f t="shared" si="87"/>
        <v>0</v>
      </c>
      <c r="AA84">
        <f t="shared" si="87"/>
        <v>0</v>
      </c>
      <c r="AB84">
        <f t="shared" si="87"/>
        <v>0</v>
      </c>
      <c r="AC84">
        <f t="shared" si="71"/>
        <v>0</v>
      </c>
      <c r="AD84">
        <f>COUNTIF(CostRed_wind!A$2:A$15,P84)</f>
        <v>0</v>
      </c>
      <c r="AE84">
        <f>IF(VLOOKUP(A84,Categories!C$1:D$196,2,FALSE)="developed",1,0)</f>
        <v>0</v>
      </c>
    </row>
    <row r="85" spans="1:31">
      <c r="A85" s="1" t="s">
        <v>256</v>
      </c>
      <c r="B85">
        <v>0.133</v>
      </c>
      <c r="C85">
        <v>0.202</v>
      </c>
      <c r="D85">
        <v>0.275</v>
      </c>
      <c r="E85">
        <v>0.279</v>
      </c>
      <c r="F85">
        <v>0.28800002</v>
      </c>
      <c r="G85">
        <v>0.43600002</v>
      </c>
      <c r="H85">
        <v>0.509</v>
      </c>
      <c r="I85">
        <v>0.518</v>
      </c>
      <c r="J85">
        <v>0.53300005</v>
      </c>
      <c r="K85">
        <v>0.53400004</v>
      </c>
      <c r="L85">
        <v>0.54</v>
      </c>
      <c r="M85">
        <v>0.671</v>
      </c>
      <c r="N85">
        <v>0.814</v>
      </c>
      <c r="O85">
        <f>VLOOKUP(A85,[2]Wind!$A$1:$Z$225,25,FALSE)/1000</f>
        <v>1.284</v>
      </c>
      <c r="P85" s="1" t="s">
        <v>256</v>
      </c>
      <c r="Q85">
        <f t="shared" si="69"/>
        <v>0.069</v>
      </c>
      <c r="R85">
        <f t="shared" ref="R85:AB85" si="88">D85-C85</f>
        <v>0.073</v>
      </c>
      <c r="S85">
        <f t="shared" si="88"/>
        <v>0.004</v>
      </c>
      <c r="T85">
        <f t="shared" si="88"/>
        <v>0.00900002</v>
      </c>
      <c r="U85">
        <f t="shared" si="88"/>
        <v>0.148</v>
      </c>
      <c r="V85">
        <f t="shared" si="88"/>
        <v>0.07299998</v>
      </c>
      <c r="W85">
        <f t="shared" si="88"/>
        <v>0.00900000000000001</v>
      </c>
      <c r="X85">
        <f t="shared" si="88"/>
        <v>0.0150000499999999</v>
      </c>
      <c r="Y85">
        <f t="shared" si="88"/>
        <v>0.000999990000000062</v>
      </c>
      <c r="Z85">
        <f t="shared" si="88"/>
        <v>0.00599996000000003</v>
      </c>
      <c r="AA85">
        <f t="shared" si="88"/>
        <v>0.131</v>
      </c>
      <c r="AB85">
        <f t="shared" si="88"/>
        <v>0.143</v>
      </c>
      <c r="AC85">
        <f t="shared" si="71"/>
        <v>0.47</v>
      </c>
      <c r="AD85">
        <f>COUNTIF(CostRed_wind!A$2:A$15,P85)</f>
        <v>0</v>
      </c>
      <c r="AE85">
        <f>IF(VLOOKUP(A85,Categories!C$1:D$196,2,FALSE)="developed",1,0)</f>
        <v>1</v>
      </c>
    </row>
    <row r="86" spans="1:31">
      <c r="A86" s="1" t="s">
        <v>258</v>
      </c>
      <c r="B86">
        <v>0.043727003</v>
      </c>
      <c r="C86">
        <v>0.044527</v>
      </c>
      <c r="D86">
        <v>0.058327</v>
      </c>
      <c r="E86">
        <v>0.058327</v>
      </c>
      <c r="F86">
        <v>0.058342002</v>
      </c>
      <c r="G86">
        <v>0.063794</v>
      </c>
      <c r="H86">
        <v>0.11969401</v>
      </c>
      <c r="I86">
        <v>0.11969401</v>
      </c>
      <c r="J86">
        <v>0.122894004</v>
      </c>
      <c r="K86">
        <v>0.13579401</v>
      </c>
      <c r="L86">
        <v>0.15274401</v>
      </c>
      <c r="M86">
        <v>0.136444</v>
      </c>
      <c r="N86">
        <v>0.165444</v>
      </c>
      <c r="O86">
        <f>VLOOKUP(A86,[2]Wind!$A$1:$Z$225,25,FALSE)/1000</f>
        <v>0.207335</v>
      </c>
      <c r="P86" s="1" t="s">
        <v>258</v>
      </c>
      <c r="Q86">
        <f>C86-B86</f>
        <v>0.000799996999999997</v>
      </c>
      <c r="R86">
        <f t="shared" ref="R86:AB86" si="89">D86-C86</f>
        <v>0.0138</v>
      </c>
      <c r="S86">
        <f t="shared" si="89"/>
        <v>0</v>
      </c>
      <c r="T86">
        <f t="shared" si="89"/>
        <v>1.50020000000001e-5</v>
      </c>
      <c r="U86">
        <f t="shared" si="89"/>
        <v>0.00545199800000001</v>
      </c>
      <c r="V86">
        <f t="shared" si="89"/>
        <v>0.05590001</v>
      </c>
      <c r="W86">
        <f t="shared" si="89"/>
        <v>0</v>
      </c>
      <c r="X86">
        <f t="shared" si="89"/>
        <v>0.003199994</v>
      </c>
      <c r="Y86">
        <f t="shared" si="89"/>
        <v>0.012900006</v>
      </c>
      <c r="Z86">
        <f t="shared" si="89"/>
        <v>0.01695</v>
      </c>
      <c r="AA86">
        <f t="shared" si="89"/>
        <v>-0.01630001</v>
      </c>
      <c r="AB86">
        <f t="shared" si="89"/>
        <v>0.029</v>
      </c>
      <c r="AC86">
        <f t="shared" si="71"/>
        <v>0.041891</v>
      </c>
      <c r="AD86">
        <f>COUNTIF(CostRed_wind!A$2:A$15,P86)</f>
        <v>0</v>
      </c>
      <c r="AE86">
        <f>IF(VLOOKUP(A86,Categories!C$1:D$196,2,FALSE)="developed",1,0)</f>
        <v>1</v>
      </c>
    </row>
    <row r="87" spans="1:31">
      <c r="A87" s="1" t="s">
        <v>268</v>
      </c>
      <c r="B87">
        <v>0.000172</v>
      </c>
      <c r="C87">
        <v>0.000177</v>
      </c>
      <c r="D87">
        <v>0.000177</v>
      </c>
      <c r="E87">
        <v>0.000177</v>
      </c>
      <c r="F87">
        <v>0.000177</v>
      </c>
      <c r="G87">
        <v>0.000177</v>
      </c>
      <c r="H87">
        <v>0.000177</v>
      </c>
      <c r="I87">
        <v>0.000177</v>
      </c>
      <c r="J87">
        <v>0.000177</v>
      </c>
      <c r="K87">
        <v>0.000177</v>
      </c>
      <c r="L87">
        <v>0.000177</v>
      </c>
      <c r="M87">
        <v>0.000177</v>
      </c>
      <c r="N87">
        <v>0.000177</v>
      </c>
      <c r="O87">
        <f>VLOOKUP(A87,[2]Wind!$A$1:$Z$225,25,FALSE)/1000</f>
        <v>0.000177</v>
      </c>
      <c r="P87" s="1" t="s">
        <v>268</v>
      </c>
      <c r="Q87">
        <f>C87-B87</f>
        <v>4.99999999999999e-6</v>
      </c>
      <c r="R87">
        <f t="shared" ref="R87:AB87" si="90">D87-C87</f>
        <v>0</v>
      </c>
      <c r="S87">
        <f t="shared" si="90"/>
        <v>0</v>
      </c>
      <c r="T87">
        <f t="shared" si="90"/>
        <v>0</v>
      </c>
      <c r="U87">
        <f t="shared" si="90"/>
        <v>0</v>
      </c>
      <c r="V87">
        <f t="shared" si="90"/>
        <v>0</v>
      </c>
      <c r="W87">
        <f t="shared" si="90"/>
        <v>0</v>
      </c>
      <c r="X87">
        <f t="shared" si="90"/>
        <v>0</v>
      </c>
      <c r="Y87">
        <f t="shared" si="90"/>
        <v>0</v>
      </c>
      <c r="Z87">
        <f t="shared" si="90"/>
        <v>0</v>
      </c>
      <c r="AA87">
        <f t="shared" si="90"/>
        <v>0</v>
      </c>
      <c r="AB87">
        <f t="shared" si="90"/>
        <v>0</v>
      </c>
      <c r="AC87">
        <f t="shared" si="71"/>
        <v>0</v>
      </c>
      <c r="AD87">
        <f>COUNTIF(CostRed_wind!A$2:A$15,P87)</f>
        <v>0</v>
      </c>
      <c r="AE87">
        <f>IF(VLOOKUP(A87,Categories!C$1:D$196,2,FALSE)="developed",1,0)</f>
        <v>0</v>
      </c>
    </row>
    <row r="88" spans="1:31">
      <c r="A88" s="1" t="s">
        <v>270</v>
      </c>
      <c r="B88">
        <v>0.001407</v>
      </c>
      <c r="C88">
        <v>0.001407</v>
      </c>
      <c r="D88">
        <v>0.001407</v>
      </c>
      <c r="E88">
        <v>0.001407</v>
      </c>
      <c r="F88">
        <v>0.001407</v>
      </c>
      <c r="G88">
        <v>0.001407</v>
      </c>
      <c r="H88">
        <v>0.001407</v>
      </c>
      <c r="I88">
        <v>0.001407</v>
      </c>
      <c r="J88">
        <v>0.001407</v>
      </c>
      <c r="K88">
        <v>0.001407</v>
      </c>
      <c r="L88">
        <v>0.001407</v>
      </c>
      <c r="M88">
        <v>0.001407</v>
      </c>
      <c r="N88">
        <v>0.001407</v>
      </c>
      <c r="O88">
        <f>VLOOKUP(A88,[2]Wind!$A$1:$Z$225,25,FALSE)/1000</f>
        <v>0.001407</v>
      </c>
      <c r="P88" s="1" t="s">
        <v>270</v>
      </c>
      <c r="Q88">
        <f>C88-B88</f>
        <v>0</v>
      </c>
      <c r="R88">
        <f t="shared" ref="R88:AB88" si="91">D88-C88</f>
        <v>0</v>
      </c>
      <c r="S88">
        <f t="shared" si="91"/>
        <v>0</v>
      </c>
      <c r="T88">
        <f t="shared" si="91"/>
        <v>0</v>
      </c>
      <c r="U88">
        <f t="shared" si="91"/>
        <v>0</v>
      </c>
      <c r="V88">
        <f t="shared" si="91"/>
        <v>0</v>
      </c>
      <c r="W88">
        <f t="shared" si="91"/>
        <v>0</v>
      </c>
      <c r="X88">
        <f t="shared" si="91"/>
        <v>0</v>
      </c>
      <c r="Y88">
        <f t="shared" si="91"/>
        <v>0</v>
      </c>
      <c r="Z88">
        <f t="shared" si="91"/>
        <v>0</v>
      </c>
      <c r="AA88">
        <f t="shared" si="91"/>
        <v>0</v>
      </c>
      <c r="AB88">
        <f t="shared" si="91"/>
        <v>0</v>
      </c>
      <c r="AC88">
        <f t="shared" si="71"/>
        <v>0</v>
      </c>
      <c r="AD88">
        <f>COUNTIF(CostRed_wind!A$2:A$15,P88)</f>
        <v>0</v>
      </c>
      <c r="AE88">
        <f>IF(VLOOKUP(A88,Categories!C$1:D$196,2,FALSE)="developed",1,0)</f>
        <v>0</v>
      </c>
    </row>
    <row r="89" spans="1:31">
      <c r="A89" s="1" t="s">
        <v>280</v>
      </c>
      <c r="D89">
        <v>0.0001</v>
      </c>
      <c r="E89">
        <v>0.0001</v>
      </c>
      <c r="F89">
        <v>0.0001</v>
      </c>
      <c r="G89">
        <v>7e-5</v>
      </c>
      <c r="H89">
        <v>0.0001</v>
      </c>
      <c r="I89">
        <v>0.0001</v>
      </c>
      <c r="J89">
        <v>0.0001</v>
      </c>
      <c r="K89">
        <v>0.0001</v>
      </c>
      <c r="L89">
        <v>0.0001</v>
      </c>
      <c r="M89">
        <v>0.0001</v>
      </c>
      <c r="N89">
        <v>0.0001</v>
      </c>
      <c r="O89">
        <f>VLOOKUP(A89,[2]Wind!$A$1:$Z$225,25,FALSE)/1000</f>
        <v>5.7e-5</v>
      </c>
      <c r="P89" s="1" t="s">
        <v>280</v>
      </c>
      <c r="Q89">
        <f>C89-B89</f>
        <v>0</v>
      </c>
      <c r="R89">
        <f t="shared" ref="R89:AB89" si="92">D89-C89</f>
        <v>0.0001</v>
      </c>
      <c r="S89">
        <f t="shared" si="92"/>
        <v>0</v>
      </c>
      <c r="T89">
        <f t="shared" si="92"/>
        <v>0</v>
      </c>
      <c r="U89">
        <f t="shared" si="92"/>
        <v>-3e-5</v>
      </c>
      <c r="V89">
        <f t="shared" si="92"/>
        <v>3e-5</v>
      </c>
      <c r="W89">
        <f t="shared" si="92"/>
        <v>0</v>
      </c>
      <c r="X89">
        <f t="shared" si="92"/>
        <v>0</v>
      </c>
      <c r="Y89">
        <f t="shared" si="92"/>
        <v>0</v>
      </c>
      <c r="Z89">
        <f t="shared" si="92"/>
        <v>0</v>
      </c>
      <c r="AA89">
        <f t="shared" si="92"/>
        <v>0</v>
      </c>
      <c r="AB89">
        <f t="shared" si="92"/>
        <v>0</v>
      </c>
      <c r="AC89">
        <f t="shared" si="71"/>
        <v>0</v>
      </c>
      <c r="AD89">
        <f>COUNTIF(CostRed_wind!A$2:A$15,P89)</f>
        <v>0</v>
      </c>
      <c r="AE89">
        <f>IF(VLOOKUP(A89,Categories!C$1:D$196,2,FALSE)="developed",1,0)</f>
        <v>1</v>
      </c>
    </row>
    <row r="90" spans="1:31">
      <c r="A90" s="1" t="s">
        <v>274</v>
      </c>
      <c r="J90">
        <v>1e-6</v>
      </c>
      <c r="K90">
        <v>1e-6</v>
      </c>
      <c r="L90">
        <v>1e-6</v>
      </c>
      <c r="M90">
        <v>1e-6</v>
      </c>
      <c r="N90">
        <v>1e-6</v>
      </c>
      <c r="O90">
        <f>VLOOKUP(A90,[2]Wind!$A$1:$Z$225,25,FALSE)/1000</f>
        <v>1.1e-5</v>
      </c>
      <c r="P90" s="1" t="s">
        <v>274</v>
      </c>
      <c r="Q90">
        <f>C90-B90</f>
        <v>0</v>
      </c>
      <c r="R90">
        <f t="shared" ref="R90:AB90" si="93">D90-C90</f>
        <v>0</v>
      </c>
      <c r="S90">
        <f t="shared" si="93"/>
        <v>0</v>
      </c>
      <c r="T90">
        <f t="shared" si="93"/>
        <v>0</v>
      </c>
      <c r="U90">
        <f t="shared" si="93"/>
        <v>0</v>
      </c>
      <c r="V90">
        <f t="shared" si="93"/>
        <v>0</v>
      </c>
      <c r="W90">
        <f t="shared" si="93"/>
        <v>0</v>
      </c>
      <c r="X90">
        <f t="shared" si="93"/>
        <v>1e-6</v>
      </c>
      <c r="Y90">
        <f t="shared" si="93"/>
        <v>0</v>
      </c>
      <c r="Z90">
        <f t="shared" si="93"/>
        <v>0</v>
      </c>
      <c r="AA90">
        <f t="shared" si="93"/>
        <v>0</v>
      </c>
      <c r="AB90">
        <f t="shared" si="93"/>
        <v>0</v>
      </c>
      <c r="AC90">
        <f t="shared" si="71"/>
        <v>1e-5</v>
      </c>
      <c r="AD90">
        <f>COUNTIF(CostRed_wind!A$2:A$15,P90)</f>
        <v>0</v>
      </c>
      <c r="AE90">
        <f>IF(VLOOKUP(A90,Categories!C$1:D$196,2,FALSE)="developed",1,0)</f>
        <v>0</v>
      </c>
    </row>
    <row r="91" spans="1:31">
      <c r="A91" s="1" t="s">
        <v>459</v>
      </c>
      <c r="B91">
        <v>0.0011</v>
      </c>
      <c r="C91">
        <v>0.0011</v>
      </c>
      <c r="D91">
        <v>0.0011</v>
      </c>
      <c r="E91">
        <v>0.0011</v>
      </c>
      <c r="F91">
        <v>0.0011</v>
      </c>
      <c r="G91">
        <v>0.0011</v>
      </c>
      <c r="H91">
        <v>0.0011</v>
      </c>
      <c r="I91">
        <v>0.0011</v>
      </c>
      <c r="J91">
        <v>0.0011</v>
      </c>
      <c r="K91">
        <v>0.013</v>
      </c>
      <c r="L91">
        <v>0.015100001</v>
      </c>
      <c r="M91">
        <v>0.014</v>
      </c>
      <c r="N91">
        <v>0.014</v>
      </c>
      <c r="O91">
        <f>VLOOKUP(A91,[2]Wind!$A$1:$Z$225,25,FALSE)/1000</f>
        <v>0.014</v>
      </c>
      <c r="P91" s="1" t="s">
        <v>459</v>
      </c>
      <c r="Q91">
        <f>C91-B91</f>
        <v>0</v>
      </c>
      <c r="R91">
        <f t="shared" ref="R91:AB91" si="94">D91-C91</f>
        <v>0</v>
      </c>
      <c r="S91">
        <f t="shared" si="94"/>
        <v>0</v>
      </c>
      <c r="T91">
        <f t="shared" si="94"/>
        <v>0</v>
      </c>
      <c r="U91">
        <f t="shared" si="94"/>
        <v>0</v>
      </c>
      <c r="V91">
        <f t="shared" si="94"/>
        <v>0</v>
      </c>
      <c r="W91">
        <f t="shared" si="94"/>
        <v>0</v>
      </c>
      <c r="X91">
        <f t="shared" si="94"/>
        <v>0</v>
      </c>
      <c r="Y91">
        <f t="shared" si="94"/>
        <v>0.0119</v>
      </c>
      <c r="Z91">
        <f t="shared" si="94"/>
        <v>0.002100001</v>
      </c>
      <c r="AA91">
        <f t="shared" si="94"/>
        <v>-0.001100001</v>
      </c>
      <c r="AB91">
        <f t="shared" si="94"/>
        <v>0</v>
      </c>
      <c r="AC91">
        <f t="shared" si="71"/>
        <v>0</v>
      </c>
      <c r="AD91">
        <f>COUNTIF(CostRed_wind!A$2:A$15,P91)</f>
        <v>0</v>
      </c>
      <c r="AE91">
        <v>0</v>
      </c>
    </row>
    <row r="92" spans="1:31">
      <c r="A92" s="1" t="s">
        <v>290</v>
      </c>
      <c r="E92">
        <v>0.0044</v>
      </c>
      <c r="F92">
        <v>0.0044</v>
      </c>
      <c r="G92">
        <v>0.034400005</v>
      </c>
      <c r="H92">
        <v>0.034400005</v>
      </c>
      <c r="I92">
        <v>0.034400005</v>
      </c>
      <c r="J92">
        <v>0.034400005</v>
      </c>
      <c r="K92">
        <v>0.034400005</v>
      </c>
      <c r="L92">
        <v>0.034400005</v>
      </c>
      <c r="M92">
        <v>0.034400005</v>
      </c>
      <c r="N92">
        <v>0.034400005</v>
      </c>
      <c r="O92">
        <f>VLOOKUP(A92,[2]Wind!$A$1:$Z$225,25,FALSE)/1000</f>
        <v>0.136775</v>
      </c>
      <c r="P92" s="1" t="s">
        <v>290</v>
      </c>
      <c r="Q92">
        <f>C92-B92</f>
        <v>0</v>
      </c>
      <c r="R92">
        <f t="shared" ref="R92:AB92" si="95">D92-C92</f>
        <v>0</v>
      </c>
      <c r="S92">
        <f t="shared" si="95"/>
        <v>0.0044</v>
      </c>
      <c r="T92">
        <f t="shared" si="95"/>
        <v>0</v>
      </c>
      <c r="U92">
        <f t="shared" si="95"/>
        <v>0.030000005</v>
      </c>
      <c r="V92">
        <f t="shared" si="95"/>
        <v>0</v>
      </c>
      <c r="W92">
        <f t="shared" si="95"/>
        <v>0</v>
      </c>
      <c r="X92">
        <f t="shared" si="95"/>
        <v>0</v>
      </c>
      <c r="Y92">
        <f t="shared" si="95"/>
        <v>0</v>
      </c>
      <c r="Z92">
        <f t="shared" si="95"/>
        <v>0</v>
      </c>
      <c r="AA92">
        <f t="shared" si="95"/>
        <v>0</v>
      </c>
      <c r="AB92">
        <f t="shared" si="95"/>
        <v>0</v>
      </c>
      <c r="AC92">
        <f t="shared" si="71"/>
        <v>0.102374995</v>
      </c>
      <c r="AD92">
        <f>COUNTIF(CostRed_wind!A$2:A$15,P92)</f>
        <v>0</v>
      </c>
      <c r="AE92">
        <f>IF(VLOOKUP(A92,Categories!C$1:D$196,2,FALSE)="developed",1,0)</f>
        <v>0</v>
      </c>
    </row>
    <row r="93" spans="1:31">
      <c r="A93" s="1" t="s">
        <v>292</v>
      </c>
      <c r="B93">
        <v>0.00128</v>
      </c>
      <c r="C93">
        <v>0.00128</v>
      </c>
      <c r="D93">
        <v>0.00128</v>
      </c>
      <c r="E93">
        <v>0.00128</v>
      </c>
      <c r="F93">
        <v>0.00128</v>
      </c>
      <c r="G93">
        <v>0.00128</v>
      </c>
      <c r="H93">
        <v>0.01063</v>
      </c>
      <c r="I93">
        <v>0.01063</v>
      </c>
      <c r="J93">
        <v>0.01063</v>
      </c>
      <c r="K93">
        <v>0.01063</v>
      </c>
      <c r="L93">
        <v>0.01063</v>
      </c>
      <c r="M93">
        <v>0.01063</v>
      </c>
      <c r="N93">
        <v>0.01063</v>
      </c>
      <c r="O93">
        <f>VLOOKUP(A93,[2]Wind!$A$1:$Z$225,25,FALSE)/1000</f>
        <v>0.01063</v>
      </c>
      <c r="P93" s="1" t="s">
        <v>292</v>
      </c>
      <c r="Q93">
        <f>C93-B93</f>
        <v>0</v>
      </c>
      <c r="R93">
        <f t="shared" ref="R93:AB93" si="96">D93-C93</f>
        <v>0</v>
      </c>
      <c r="S93">
        <f t="shared" si="96"/>
        <v>0</v>
      </c>
      <c r="T93">
        <f t="shared" si="96"/>
        <v>0</v>
      </c>
      <c r="U93">
        <f t="shared" si="96"/>
        <v>0</v>
      </c>
      <c r="V93">
        <f t="shared" si="96"/>
        <v>0.00935</v>
      </c>
      <c r="W93">
        <f t="shared" si="96"/>
        <v>0</v>
      </c>
      <c r="X93">
        <f t="shared" si="96"/>
        <v>0</v>
      </c>
      <c r="Y93">
        <f t="shared" si="96"/>
        <v>0</v>
      </c>
      <c r="Z93">
        <f t="shared" si="96"/>
        <v>0</v>
      </c>
      <c r="AA93">
        <f t="shared" si="96"/>
        <v>0</v>
      </c>
      <c r="AB93">
        <f t="shared" si="96"/>
        <v>0</v>
      </c>
      <c r="AC93">
        <f t="shared" si="71"/>
        <v>0</v>
      </c>
      <c r="AD93">
        <f>COUNTIF(CostRed_wind!A$2:A$15,P93)</f>
        <v>0</v>
      </c>
      <c r="AE93">
        <f>IF(VLOOKUP(A93,Categories!C$1:D$196,2,FALSE)="developed",1,0)</f>
        <v>0</v>
      </c>
    </row>
    <row r="94" spans="1:31">
      <c r="A94" s="1" t="s">
        <v>272</v>
      </c>
      <c r="B94">
        <v>0.51900005</v>
      </c>
      <c r="C94">
        <v>0.601</v>
      </c>
      <c r="D94">
        <v>1.815</v>
      </c>
      <c r="E94">
        <v>2.1220002</v>
      </c>
      <c r="F94">
        <v>2.569</v>
      </c>
      <c r="G94">
        <v>3.2710001</v>
      </c>
      <c r="H94">
        <v>4.051</v>
      </c>
      <c r="I94">
        <v>4.1800003</v>
      </c>
      <c r="J94">
        <v>5.887</v>
      </c>
      <c r="K94">
        <v>6.0730004</v>
      </c>
      <c r="L94">
        <v>6.504</v>
      </c>
      <c r="M94">
        <v>7.1541004</v>
      </c>
      <c r="N94">
        <v>7.3121004</v>
      </c>
      <c r="O94">
        <f>VLOOKUP(A94,[2]Wind!$A$1:$Z$225,25,FALSE)/1000</f>
        <v>7.31772</v>
      </c>
      <c r="P94" s="1" t="s">
        <v>272</v>
      </c>
      <c r="Q94">
        <f>C94-B94</f>
        <v>0.0819999499999999</v>
      </c>
      <c r="R94">
        <f t="shared" ref="R94:AB94" si="97">D94-C94</f>
        <v>1.214</v>
      </c>
      <c r="S94">
        <f t="shared" si="97"/>
        <v>0.3070002</v>
      </c>
      <c r="T94">
        <f t="shared" si="97"/>
        <v>0.4469998</v>
      </c>
      <c r="U94">
        <f t="shared" si="97"/>
        <v>0.7020001</v>
      </c>
      <c r="V94">
        <f t="shared" si="97"/>
        <v>0.7799999</v>
      </c>
      <c r="W94">
        <f t="shared" si="97"/>
        <v>0.1290003</v>
      </c>
      <c r="X94">
        <f t="shared" si="97"/>
        <v>1.7069997</v>
      </c>
      <c r="Y94">
        <f t="shared" si="97"/>
        <v>0.1860004</v>
      </c>
      <c r="Z94">
        <f t="shared" si="97"/>
        <v>0.4309996</v>
      </c>
      <c r="AA94">
        <f t="shared" si="97"/>
        <v>0.6501004</v>
      </c>
      <c r="AB94">
        <f t="shared" si="97"/>
        <v>0.158</v>
      </c>
      <c r="AC94">
        <f t="shared" si="71"/>
        <v>0.00561960000000017</v>
      </c>
      <c r="AD94">
        <f>COUNTIF(CostRed_wind!A$2:A$15,P94)</f>
        <v>0</v>
      </c>
      <c r="AE94">
        <f>IF(VLOOKUP(A94,Categories!C$1:D$196,2,FALSE)="developed",1,0)</f>
        <v>0</v>
      </c>
    </row>
    <row r="95" spans="1:31">
      <c r="A95" s="1" t="s">
        <v>169</v>
      </c>
      <c r="J95">
        <v>0.000825</v>
      </c>
      <c r="K95">
        <v>0.000825</v>
      </c>
      <c r="L95">
        <v>0.000825</v>
      </c>
      <c r="M95">
        <v>0.000825</v>
      </c>
      <c r="N95">
        <v>0.000825</v>
      </c>
      <c r="O95">
        <f>VLOOKUP(A95,[2]Wind!$A$1:$Z$225,25,FALSE)/1000</f>
        <v>0.000825</v>
      </c>
      <c r="P95" s="1" t="s">
        <v>169</v>
      </c>
      <c r="Q95">
        <f>C95-B95</f>
        <v>0</v>
      </c>
      <c r="R95">
        <f t="shared" ref="R95:AB95" si="98">D95-C95</f>
        <v>0</v>
      </c>
      <c r="S95">
        <f t="shared" si="98"/>
        <v>0</v>
      </c>
      <c r="T95">
        <f t="shared" si="98"/>
        <v>0</v>
      </c>
      <c r="U95">
        <f t="shared" si="98"/>
        <v>0</v>
      </c>
      <c r="V95">
        <f t="shared" si="98"/>
        <v>0</v>
      </c>
      <c r="W95">
        <f t="shared" si="98"/>
        <v>0</v>
      </c>
      <c r="X95">
        <f t="shared" si="98"/>
        <v>0.000825</v>
      </c>
      <c r="Y95">
        <f t="shared" si="98"/>
        <v>0</v>
      </c>
      <c r="Z95">
        <f t="shared" si="98"/>
        <v>0</v>
      </c>
      <c r="AA95">
        <f t="shared" si="98"/>
        <v>0</v>
      </c>
      <c r="AB95">
        <f t="shared" si="98"/>
        <v>0</v>
      </c>
      <c r="AC95">
        <f t="shared" si="71"/>
        <v>0</v>
      </c>
      <c r="AD95">
        <f>COUNTIF(CostRed_wind!A$2:A$15,P95)</f>
        <v>0</v>
      </c>
      <c r="AE95">
        <f>IF(VLOOKUP(A95,Categories!C$1:D$196,2,FALSE)="developed",1,0)</f>
        <v>0</v>
      </c>
    </row>
    <row r="96" spans="1:31">
      <c r="A96" s="1" t="s">
        <v>266</v>
      </c>
      <c r="E96">
        <v>0.001</v>
      </c>
      <c r="F96">
        <v>0.001</v>
      </c>
      <c r="G96">
        <v>0.001</v>
      </c>
      <c r="H96">
        <v>0.001778</v>
      </c>
      <c r="I96">
        <v>0.00919</v>
      </c>
      <c r="J96">
        <v>0.033</v>
      </c>
      <c r="K96">
        <v>0.035</v>
      </c>
      <c r="L96">
        <v>0.041</v>
      </c>
      <c r="M96">
        <v>0.073387004</v>
      </c>
      <c r="N96">
        <v>0.101550005</v>
      </c>
      <c r="O96">
        <f>VLOOKUP(A96,[2]Wind!$A$1:$Z$225,25,FALSE)/1000</f>
        <v>0.14132</v>
      </c>
      <c r="P96" s="1" t="s">
        <v>266</v>
      </c>
      <c r="Q96">
        <f t="shared" ref="Q96:Q117" si="99">C96-B96</f>
        <v>0</v>
      </c>
      <c r="R96">
        <f t="shared" ref="R96:AB96" si="100">D96-C96</f>
        <v>0</v>
      </c>
      <c r="S96">
        <f t="shared" si="100"/>
        <v>0.001</v>
      </c>
      <c r="T96">
        <f t="shared" si="100"/>
        <v>0</v>
      </c>
      <c r="U96">
        <f t="shared" si="100"/>
        <v>0</v>
      </c>
      <c r="V96">
        <f t="shared" si="100"/>
        <v>0.000778</v>
      </c>
      <c r="W96">
        <f t="shared" si="100"/>
        <v>0.007412</v>
      </c>
      <c r="X96">
        <f t="shared" si="100"/>
        <v>0.02381</v>
      </c>
      <c r="Y96">
        <f t="shared" si="100"/>
        <v>0.002</v>
      </c>
      <c r="Z96">
        <f t="shared" si="100"/>
        <v>0.006</v>
      </c>
      <c r="AA96">
        <f t="shared" si="100"/>
        <v>0.032387004</v>
      </c>
      <c r="AB96">
        <f t="shared" si="100"/>
        <v>0.028163001</v>
      </c>
      <c r="AC96">
        <f t="shared" si="71"/>
        <v>0.039769995</v>
      </c>
      <c r="AD96">
        <f>COUNTIF(CostRed_wind!A$2:A$15,P96)</f>
        <v>0</v>
      </c>
      <c r="AE96">
        <f>IF(VLOOKUP(A96,Categories!C$1:D$196,2,FALSE)="developed",1,0)</f>
        <v>1</v>
      </c>
    </row>
    <row r="97" spans="1:31">
      <c r="A97" s="1" t="s">
        <v>286</v>
      </c>
      <c r="B97">
        <v>0.000673</v>
      </c>
      <c r="C97">
        <v>0.000673</v>
      </c>
      <c r="D97">
        <v>0.001006</v>
      </c>
      <c r="E97">
        <v>0.050606</v>
      </c>
      <c r="F97">
        <v>0.050606</v>
      </c>
      <c r="G97">
        <v>0.050606</v>
      </c>
      <c r="H97">
        <v>0.050606</v>
      </c>
      <c r="I97">
        <v>0.101006</v>
      </c>
      <c r="J97">
        <v>0.15600601</v>
      </c>
      <c r="K97">
        <v>0.15600601</v>
      </c>
      <c r="L97">
        <v>0.156</v>
      </c>
      <c r="M97">
        <v>0.15599401</v>
      </c>
      <c r="N97">
        <v>0.15599401</v>
      </c>
      <c r="O97">
        <f>VLOOKUP(A97,[2]Wind!$A$1:$Z$225,25,FALSE)/1000</f>
        <v>0.154589</v>
      </c>
      <c r="P97" s="1" t="s">
        <v>286</v>
      </c>
      <c r="Q97">
        <f t="shared" si="99"/>
        <v>0</v>
      </c>
      <c r="R97">
        <f t="shared" ref="R97:AB97" si="101">D97-C97</f>
        <v>0.000333</v>
      </c>
      <c r="S97">
        <f t="shared" si="101"/>
        <v>0.0496</v>
      </c>
      <c r="T97">
        <f t="shared" si="101"/>
        <v>0</v>
      </c>
      <c r="U97">
        <f t="shared" si="101"/>
        <v>0</v>
      </c>
      <c r="V97">
        <f t="shared" si="101"/>
        <v>0</v>
      </c>
      <c r="W97">
        <f t="shared" si="101"/>
        <v>0.0504</v>
      </c>
      <c r="X97">
        <f t="shared" si="101"/>
        <v>0.05500001</v>
      </c>
      <c r="Y97">
        <f t="shared" si="101"/>
        <v>0</v>
      </c>
      <c r="Z97">
        <f t="shared" si="101"/>
        <v>-6.01000000000074e-6</v>
      </c>
      <c r="AA97">
        <f t="shared" si="101"/>
        <v>-5.99000000001126e-6</v>
      </c>
      <c r="AB97">
        <f t="shared" si="101"/>
        <v>0</v>
      </c>
      <c r="AC97">
        <f t="shared" si="71"/>
        <v>0</v>
      </c>
      <c r="AD97">
        <f>COUNTIF(CostRed_wind!A$2:A$15,P97)</f>
        <v>0</v>
      </c>
      <c r="AE97">
        <f>IF(VLOOKUP(A97,Categories!C$1:D$196,2,FALSE)="developed",1,0)</f>
        <v>0</v>
      </c>
    </row>
    <row r="98" spans="1:31">
      <c r="A98" s="1" t="s">
        <v>284</v>
      </c>
      <c r="I98">
        <v>0.072000004</v>
      </c>
      <c r="J98">
        <v>0.072000004</v>
      </c>
      <c r="K98">
        <v>0.11800001</v>
      </c>
      <c r="L98">
        <v>0.11800001</v>
      </c>
      <c r="M98">
        <v>0.11800001</v>
      </c>
      <c r="N98">
        <v>0.11800001</v>
      </c>
      <c r="O98">
        <f>VLOOKUP(A98,[2]Wind!$A$1:$Z$225,25,FALSE)/1000</f>
        <v>0.118</v>
      </c>
      <c r="P98" s="1" t="s">
        <v>284</v>
      </c>
      <c r="Q98">
        <f t="shared" si="99"/>
        <v>0</v>
      </c>
      <c r="R98">
        <f t="shared" ref="R98:AB98" si="102">D98-C98</f>
        <v>0</v>
      </c>
      <c r="S98">
        <f t="shared" si="102"/>
        <v>0</v>
      </c>
      <c r="T98">
        <f t="shared" si="102"/>
        <v>0</v>
      </c>
      <c r="U98">
        <f t="shared" si="102"/>
        <v>0</v>
      </c>
      <c r="V98">
        <f t="shared" si="102"/>
        <v>0</v>
      </c>
      <c r="W98">
        <f t="shared" si="102"/>
        <v>0.072000004</v>
      </c>
      <c r="X98">
        <f t="shared" si="102"/>
        <v>0</v>
      </c>
      <c r="Y98">
        <f t="shared" si="102"/>
        <v>0.046000006</v>
      </c>
      <c r="Z98">
        <f t="shared" si="102"/>
        <v>0</v>
      </c>
      <c r="AA98">
        <f t="shared" si="102"/>
        <v>0</v>
      </c>
      <c r="AB98">
        <f t="shared" si="102"/>
        <v>0</v>
      </c>
      <c r="AC98">
        <f t="shared" si="71"/>
        <v>0</v>
      </c>
      <c r="AD98">
        <f>COUNTIF(CostRed_wind!A$2:A$15,P98)</f>
        <v>0</v>
      </c>
      <c r="AE98">
        <f>IF(VLOOKUP(A98,Categories!C$1:D$196,2,FALSE)="developed",1,0)</f>
        <v>1</v>
      </c>
    </row>
    <row r="99" spans="1:31">
      <c r="A99" s="1" t="s">
        <v>262</v>
      </c>
      <c r="B99">
        <v>0.22100002</v>
      </c>
      <c r="C99">
        <v>0.25500003</v>
      </c>
      <c r="D99">
        <v>0.25500003</v>
      </c>
      <c r="E99">
        <v>0.49500003</v>
      </c>
      <c r="F99">
        <v>0.79700005</v>
      </c>
      <c r="G99">
        <v>0.79700005</v>
      </c>
      <c r="H99">
        <v>0.90200007</v>
      </c>
      <c r="I99">
        <v>1.0220001</v>
      </c>
      <c r="J99">
        <v>1.225</v>
      </c>
      <c r="K99">
        <v>1.225</v>
      </c>
      <c r="L99">
        <v>1.4350001</v>
      </c>
      <c r="M99">
        <v>1.4710001</v>
      </c>
      <c r="N99">
        <v>1.5560001</v>
      </c>
      <c r="O99">
        <f>VLOOKUP(A99,[2]Wind!$A$1:$Z$225,25,FALSE)/1000</f>
        <v>1.858</v>
      </c>
      <c r="P99" s="1" t="s">
        <v>262</v>
      </c>
      <c r="Q99">
        <f t="shared" si="99"/>
        <v>0.03400001</v>
      </c>
      <c r="R99">
        <f t="shared" ref="R99:AB99" si="103">D99-C99</f>
        <v>0</v>
      </c>
      <c r="S99">
        <f t="shared" si="103"/>
        <v>0.24</v>
      </c>
      <c r="T99">
        <f t="shared" si="103"/>
        <v>0.30200002</v>
      </c>
      <c r="U99">
        <f t="shared" si="103"/>
        <v>0</v>
      </c>
      <c r="V99">
        <f t="shared" si="103"/>
        <v>0.10500002</v>
      </c>
      <c r="W99">
        <f t="shared" si="103"/>
        <v>0.12000003</v>
      </c>
      <c r="X99">
        <f t="shared" si="103"/>
        <v>0.2029999</v>
      </c>
      <c r="Y99">
        <f t="shared" si="103"/>
        <v>0</v>
      </c>
      <c r="Z99">
        <f t="shared" si="103"/>
        <v>0.2100001</v>
      </c>
      <c r="AA99">
        <f t="shared" si="103"/>
        <v>0.036</v>
      </c>
      <c r="AB99">
        <f t="shared" si="103"/>
        <v>0.0850000000000002</v>
      </c>
      <c r="AC99">
        <f t="shared" si="71"/>
        <v>0.3019999</v>
      </c>
      <c r="AD99">
        <f>COUNTIF(CostRed_wind!A$2:A$15,P99)</f>
        <v>0</v>
      </c>
      <c r="AE99">
        <f>IF(VLOOKUP(A99,Categories!C$1:D$196,2,FALSE)="developed",1,0)</f>
        <v>0</v>
      </c>
    </row>
    <row r="100" spans="1:31">
      <c r="A100" s="1" t="s">
        <v>282</v>
      </c>
      <c r="G100">
        <v>3e-6</v>
      </c>
      <c r="H100">
        <v>3e-6</v>
      </c>
      <c r="I100">
        <v>6e-6</v>
      </c>
      <c r="J100">
        <v>6e-6</v>
      </c>
      <c r="K100">
        <v>6e-6</v>
      </c>
      <c r="L100">
        <v>6e-6</v>
      </c>
      <c r="M100">
        <v>6e-6</v>
      </c>
      <c r="N100">
        <v>6e-6</v>
      </c>
      <c r="O100">
        <f>VLOOKUP(A100,[2]Wind!$A$1:$Z$225,25,FALSE)/1000</f>
        <v>6e-6</v>
      </c>
      <c r="P100" s="1" t="s">
        <v>282</v>
      </c>
      <c r="Q100">
        <f t="shared" si="99"/>
        <v>0</v>
      </c>
      <c r="R100">
        <f t="shared" ref="R100:AB100" si="104">D100-C100</f>
        <v>0</v>
      </c>
      <c r="S100">
        <f t="shared" si="104"/>
        <v>0</v>
      </c>
      <c r="T100">
        <f t="shared" si="104"/>
        <v>0</v>
      </c>
      <c r="U100">
        <f t="shared" si="104"/>
        <v>3e-6</v>
      </c>
      <c r="V100">
        <f t="shared" si="104"/>
        <v>0</v>
      </c>
      <c r="W100">
        <f t="shared" si="104"/>
        <v>3e-6</v>
      </c>
      <c r="X100">
        <f t="shared" si="104"/>
        <v>0</v>
      </c>
      <c r="Y100">
        <f t="shared" si="104"/>
        <v>0</v>
      </c>
      <c r="Z100">
        <f t="shared" si="104"/>
        <v>0</v>
      </c>
      <c r="AA100">
        <f t="shared" si="104"/>
        <v>0</v>
      </c>
      <c r="AB100">
        <f t="shared" si="104"/>
        <v>0</v>
      </c>
      <c r="AC100">
        <f t="shared" ref="AC100:AC131" si="105">MAX(O100-N100,0)</f>
        <v>0</v>
      </c>
      <c r="AD100">
        <f>COUNTIF(CostRed_wind!A$2:A$15,P100)</f>
        <v>0</v>
      </c>
      <c r="AE100">
        <f>IF(VLOOKUP(A100,Categories!C$1:D$196,2,FALSE)="developed",1,0)</f>
        <v>0</v>
      </c>
    </row>
    <row r="101" spans="1:31">
      <c r="A101" s="1" t="s">
        <v>298</v>
      </c>
      <c r="B101">
        <v>0.00022</v>
      </c>
      <c r="C101">
        <v>0.00022</v>
      </c>
      <c r="D101">
        <v>0.000222</v>
      </c>
      <c r="E101">
        <v>0.000222</v>
      </c>
      <c r="F101">
        <v>0.000222</v>
      </c>
      <c r="G101">
        <v>0.000222</v>
      </c>
      <c r="H101">
        <v>0.000222</v>
      </c>
      <c r="I101">
        <v>0.005231</v>
      </c>
      <c r="J101">
        <v>0.005231</v>
      </c>
      <c r="K101">
        <v>0.005231</v>
      </c>
      <c r="L101">
        <v>0.005231</v>
      </c>
      <c r="M101">
        <v>0.005231</v>
      </c>
      <c r="N101">
        <v>0.005231</v>
      </c>
      <c r="O101">
        <f>VLOOKUP(A101,[2]Wind!$A$1:$Z$225,25,FALSE)/1000</f>
        <v>0.005231</v>
      </c>
      <c r="P101" s="1" t="s">
        <v>298</v>
      </c>
      <c r="Q101">
        <f t="shared" si="99"/>
        <v>0</v>
      </c>
      <c r="R101">
        <f t="shared" ref="R101:AB101" si="106">D101-C101</f>
        <v>1.99999999999999e-6</v>
      </c>
      <c r="S101">
        <f t="shared" si="106"/>
        <v>0</v>
      </c>
      <c r="T101">
        <f t="shared" si="106"/>
        <v>0</v>
      </c>
      <c r="U101">
        <f t="shared" si="106"/>
        <v>0</v>
      </c>
      <c r="V101">
        <f t="shared" si="106"/>
        <v>0</v>
      </c>
      <c r="W101">
        <f t="shared" si="106"/>
        <v>0.005009</v>
      </c>
      <c r="X101">
        <f t="shared" si="106"/>
        <v>0</v>
      </c>
      <c r="Y101">
        <f t="shared" si="106"/>
        <v>0</v>
      </c>
      <c r="Z101">
        <f t="shared" si="106"/>
        <v>0</v>
      </c>
      <c r="AA101">
        <f t="shared" si="106"/>
        <v>0</v>
      </c>
      <c r="AB101">
        <f t="shared" si="106"/>
        <v>0</v>
      </c>
      <c r="AC101">
        <f t="shared" si="105"/>
        <v>0</v>
      </c>
      <c r="AD101">
        <f>COUNTIF(CostRed_wind!A$2:A$15,P101)</f>
        <v>0</v>
      </c>
      <c r="AE101">
        <f>IF(VLOOKUP(A101,Categories!C$1:D$196,2,FALSE)="developed",1,0)</f>
        <v>0</v>
      </c>
    </row>
    <row r="102" spans="1:31">
      <c r="A102" s="1" t="s">
        <v>312</v>
      </c>
      <c r="E102">
        <v>6.9e-5</v>
      </c>
      <c r="F102">
        <v>6.9e-5</v>
      </c>
      <c r="G102">
        <v>6.9e-5</v>
      </c>
      <c r="H102">
        <v>6.9e-5</v>
      </c>
      <c r="I102">
        <v>6.9e-5</v>
      </c>
      <c r="J102">
        <v>0.000169</v>
      </c>
      <c r="K102">
        <v>0.000199</v>
      </c>
      <c r="L102">
        <v>0.000199</v>
      </c>
      <c r="M102">
        <v>0.000199</v>
      </c>
      <c r="N102">
        <v>0.000199</v>
      </c>
      <c r="O102">
        <f>VLOOKUP(A102,[2]Wind!$A$1:$Z$225,25,FALSE)/1000</f>
        <v>0.000199</v>
      </c>
      <c r="P102" s="1" t="s">
        <v>312</v>
      </c>
      <c r="Q102">
        <f t="shared" si="99"/>
        <v>0</v>
      </c>
      <c r="R102">
        <f t="shared" ref="R102:AB102" si="107">D102-C102</f>
        <v>0</v>
      </c>
      <c r="S102">
        <f t="shared" si="107"/>
        <v>6.9e-5</v>
      </c>
      <c r="T102">
        <f t="shared" si="107"/>
        <v>0</v>
      </c>
      <c r="U102">
        <f t="shared" si="107"/>
        <v>0</v>
      </c>
      <c r="V102">
        <f t="shared" si="107"/>
        <v>0</v>
      </c>
      <c r="W102">
        <f t="shared" si="107"/>
        <v>0</v>
      </c>
      <c r="X102">
        <f t="shared" si="107"/>
        <v>0.0001</v>
      </c>
      <c r="Y102">
        <f t="shared" si="107"/>
        <v>3e-5</v>
      </c>
      <c r="Z102">
        <f t="shared" si="107"/>
        <v>0</v>
      </c>
      <c r="AA102">
        <f t="shared" si="107"/>
        <v>0</v>
      </c>
      <c r="AB102">
        <f t="shared" si="107"/>
        <v>0</v>
      </c>
      <c r="AC102">
        <f t="shared" si="105"/>
        <v>0</v>
      </c>
      <c r="AD102">
        <f>COUNTIF(CostRed_wind!A$2:A$15,P102)</f>
        <v>0</v>
      </c>
      <c r="AE102">
        <f>IF(VLOOKUP(A102,Categories!C$1:D$196,2,FALSE)="developed",1,0)</f>
        <v>0</v>
      </c>
    </row>
    <row r="103" spans="1:31">
      <c r="A103" s="1" t="s">
        <v>308</v>
      </c>
      <c r="B103">
        <v>2.237</v>
      </c>
      <c r="C103">
        <v>2.3160002</v>
      </c>
      <c r="D103">
        <v>2.433</v>
      </c>
      <c r="E103">
        <v>2.713</v>
      </c>
      <c r="F103">
        <v>2.8650002</v>
      </c>
      <c r="G103">
        <v>3.3908403</v>
      </c>
      <c r="H103">
        <v>4.25712</v>
      </c>
      <c r="I103">
        <v>4.202</v>
      </c>
      <c r="J103">
        <v>4.3931103</v>
      </c>
      <c r="K103">
        <v>4.4841585</v>
      </c>
      <c r="L103">
        <v>6.6478753</v>
      </c>
      <c r="M103">
        <v>7.769366</v>
      </c>
      <c r="N103">
        <v>9.309365</v>
      </c>
      <c r="O103">
        <f>VLOOKUP(A103,[2]Wind!$A$1:$Z$225,25,FALSE)/1000</f>
        <v>6.756618</v>
      </c>
      <c r="P103" s="1" t="s">
        <v>308</v>
      </c>
      <c r="Q103">
        <f t="shared" si="99"/>
        <v>0.0790001999999999</v>
      </c>
      <c r="R103">
        <f t="shared" ref="R103:AB103" si="108">D103-C103</f>
        <v>0.1169998</v>
      </c>
      <c r="S103">
        <f t="shared" si="108"/>
        <v>0.28</v>
      </c>
      <c r="T103">
        <f t="shared" si="108"/>
        <v>0.1520002</v>
      </c>
      <c r="U103">
        <f t="shared" si="108"/>
        <v>0.5258401</v>
      </c>
      <c r="V103">
        <f t="shared" si="108"/>
        <v>0.8662797</v>
      </c>
      <c r="W103">
        <f t="shared" si="108"/>
        <v>-0.0551199999999996</v>
      </c>
      <c r="X103">
        <f t="shared" si="108"/>
        <v>0.1911103</v>
      </c>
      <c r="Y103">
        <f t="shared" si="108"/>
        <v>0.0910482000000004</v>
      </c>
      <c r="Z103">
        <f t="shared" si="108"/>
        <v>2.1637168</v>
      </c>
      <c r="AA103">
        <f t="shared" si="108"/>
        <v>1.1214907</v>
      </c>
      <c r="AB103">
        <f t="shared" si="108"/>
        <v>1.539999</v>
      </c>
      <c r="AC103">
        <f t="shared" si="105"/>
        <v>0</v>
      </c>
      <c r="AD103">
        <f>COUNTIF(CostRed_wind!A$2:A$15,P103)</f>
        <v>0</v>
      </c>
      <c r="AE103">
        <f>IF(VLOOKUP(A103,Categories!C$1:D$196,2,FALSE)="developed",1,0)</f>
        <v>1</v>
      </c>
    </row>
    <row r="104" spans="1:31">
      <c r="A104" s="1" t="s">
        <v>462</v>
      </c>
      <c r="B104">
        <v>0.037310004</v>
      </c>
      <c r="C104">
        <v>0.037585</v>
      </c>
      <c r="D104">
        <v>0.037585</v>
      </c>
      <c r="E104">
        <v>0.037585</v>
      </c>
      <c r="F104">
        <v>0.037585</v>
      </c>
      <c r="G104">
        <v>0.037585</v>
      </c>
      <c r="H104">
        <v>0.037585</v>
      </c>
      <c r="I104">
        <v>0.037585</v>
      </c>
      <c r="J104">
        <v>0.037585</v>
      </c>
      <c r="K104">
        <v>0.037585</v>
      </c>
      <c r="L104">
        <v>0.037585</v>
      </c>
      <c r="M104">
        <v>0.037585</v>
      </c>
      <c r="N104">
        <v>0.037585</v>
      </c>
      <c r="O104">
        <f>VLOOKUP(A104,[2]Wind!$A$1:$Z$225,25,FALSE)/1000</f>
        <v>0.057985</v>
      </c>
      <c r="P104" s="1" t="s">
        <v>462</v>
      </c>
      <c r="Q104">
        <f t="shared" si="99"/>
        <v>0.000274996</v>
      </c>
      <c r="R104">
        <f t="shared" ref="R104:AB104" si="109">D104-C104</f>
        <v>0</v>
      </c>
      <c r="S104">
        <f t="shared" si="109"/>
        <v>0</v>
      </c>
      <c r="T104">
        <f t="shared" si="109"/>
        <v>0</v>
      </c>
      <c r="U104">
        <f t="shared" si="109"/>
        <v>0</v>
      </c>
      <c r="V104">
        <f t="shared" si="109"/>
        <v>0</v>
      </c>
      <c r="W104">
        <f t="shared" si="109"/>
        <v>0</v>
      </c>
      <c r="X104">
        <f t="shared" si="109"/>
        <v>0</v>
      </c>
      <c r="Y104">
        <f t="shared" si="109"/>
        <v>0</v>
      </c>
      <c r="Z104">
        <f t="shared" si="109"/>
        <v>0</v>
      </c>
      <c r="AA104">
        <f t="shared" si="109"/>
        <v>0</v>
      </c>
      <c r="AB104">
        <f t="shared" si="109"/>
        <v>0</v>
      </c>
      <c r="AC104">
        <f t="shared" si="105"/>
        <v>0.0204</v>
      </c>
      <c r="AD104">
        <f>COUNTIF(CostRed_wind!A$2:A$15,P104)</f>
        <v>0</v>
      </c>
      <c r="AE104">
        <v>0</v>
      </c>
    </row>
    <row r="105" spans="1:31">
      <c r="A105" s="1" t="s">
        <v>316</v>
      </c>
      <c r="B105">
        <v>0.53900003</v>
      </c>
      <c r="C105">
        <v>0.62200004</v>
      </c>
      <c r="D105">
        <v>0.62200004</v>
      </c>
      <c r="E105">
        <v>0.62200004</v>
      </c>
      <c r="F105">
        <v>0.68100005</v>
      </c>
      <c r="G105">
        <v>0.688</v>
      </c>
      <c r="H105">
        <v>0.689</v>
      </c>
      <c r="I105">
        <v>0.689</v>
      </c>
      <c r="J105">
        <v>0.689</v>
      </c>
      <c r="K105">
        <v>0.689</v>
      </c>
      <c r="L105">
        <v>0.689</v>
      </c>
      <c r="M105">
        <v>0.91200006</v>
      </c>
      <c r="N105">
        <v>0.91200006</v>
      </c>
      <c r="O105">
        <f>VLOOKUP(A105,[2]Wind!$A$1:$Z$225,25,FALSE)/1000</f>
        <v>1.059</v>
      </c>
      <c r="P105" s="1" t="s">
        <v>316</v>
      </c>
      <c r="Q105">
        <f t="shared" si="99"/>
        <v>0.08300001</v>
      </c>
      <c r="R105">
        <f t="shared" ref="R105:AB105" si="110">D105-C105</f>
        <v>0</v>
      </c>
      <c r="S105">
        <f t="shared" si="110"/>
        <v>0</v>
      </c>
      <c r="T105">
        <f t="shared" si="110"/>
        <v>0.05900001</v>
      </c>
      <c r="U105">
        <f t="shared" si="110"/>
        <v>0.00699994999999998</v>
      </c>
      <c r="V105">
        <f t="shared" si="110"/>
        <v>0.001</v>
      </c>
      <c r="W105">
        <f t="shared" si="110"/>
        <v>0</v>
      </c>
      <c r="X105">
        <f t="shared" si="110"/>
        <v>0</v>
      </c>
      <c r="Y105">
        <f t="shared" si="110"/>
        <v>0</v>
      </c>
      <c r="Z105">
        <f t="shared" si="110"/>
        <v>0</v>
      </c>
      <c r="AA105">
        <f t="shared" si="110"/>
        <v>0.22300006</v>
      </c>
      <c r="AB105">
        <f t="shared" si="110"/>
        <v>0</v>
      </c>
      <c r="AC105">
        <f t="shared" si="105"/>
        <v>0.14699994</v>
      </c>
      <c r="AD105">
        <f>COUNTIF(CostRed_wind!A$2:A$15,P105)</f>
        <v>0</v>
      </c>
      <c r="AE105">
        <f>IF(VLOOKUP(A105,Categories!C$1:D$196,2,FALSE)="developed",1,0)</f>
        <v>1</v>
      </c>
    </row>
    <row r="106" spans="1:31">
      <c r="A106" s="1" t="s">
        <v>304</v>
      </c>
      <c r="B106">
        <v>0.063</v>
      </c>
      <c r="C106">
        <v>0.063</v>
      </c>
      <c r="D106">
        <v>0.14660001</v>
      </c>
      <c r="E106">
        <v>0.14660001</v>
      </c>
      <c r="F106">
        <v>0.18620001</v>
      </c>
      <c r="G106">
        <v>0.18620001</v>
      </c>
      <c r="H106">
        <v>0.18620001</v>
      </c>
      <c r="I106">
        <v>0.18620001</v>
      </c>
      <c r="J106">
        <v>0.18620001</v>
      </c>
      <c r="K106">
        <v>0.18620001</v>
      </c>
      <c r="L106">
        <v>0.18620001</v>
      </c>
      <c r="M106">
        <v>0.18620001</v>
      </c>
      <c r="N106">
        <v>0.18620001</v>
      </c>
      <c r="O106">
        <f>VLOOKUP(A106,[2]Wind!$A$1:$Z$225,25,FALSE)/1000</f>
        <v>0.1862</v>
      </c>
      <c r="P106" s="1" t="s">
        <v>304</v>
      </c>
      <c r="Q106">
        <f t="shared" si="99"/>
        <v>0</v>
      </c>
      <c r="R106">
        <f t="shared" ref="R106:AB106" si="111">D106-C106</f>
        <v>0.08360001</v>
      </c>
      <c r="S106">
        <f t="shared" si="111"/>
        <v>0</v>
      </c>
      <c r="T106">
        <f t="shared" si="111"/>
        <v>0.0396</v>
      </c>
      <c r="U106">
        <f t="shared" si="111"/>
        <v>0</v>
      </c>
      <c r="V106">
        <f t="shared" si="111"/>
        <v>0</v>
      </c>
      <c r="W106">
        <f t="shared" si="111"/>
        <v>0</v>
      </c>
      <c r="X106">
        <f t="shared" si="111"/>
        <v>0</v>
      </c>
      <c r="Y106">
        <f t="shared" si="111"/>
        <v>0</v>
      </c>
      <c r="Z106">
        <f t="shared" si="111"/>
        <v>0</v>
      </c>
      <c r="AA106">
        <f t="shared" si="111"/>
        <v>0</v>
      </c>
      <c r="AB106">
        <f t="shared" si="111"/>
        <v>0</v>
      </c>
      <c r="AC106">
        <f t="shared" si="105"/>
        <v>0</v>
      </c>
      <c r="AD106">
        <f>COUNTIF(CostRed_wind!A$2:A$15,P106)</f>
        <v>0</v>
      </c>
      <c r="AE106">
        <f>IF(VLOOKUP(A106,Categories!C$1:D$196,2,FALSE)="developed",1,0)</f>
        <v>0</v>
      </c>
    </row>
    <row r="107" spans="1:31">
      <c r="A107" s="1" t="s">
        <v>302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O107">
        <f>VLOOKUP(A107,[2]Wind!$A$1:$Z$225,25,FALSE)/1000</f>
        <v>0</v>
      </c>
      <c r="P107" s="1" t="s">
        <v>302</v>
      </c>
      <c r="Q107">
        <f t="shared" si="99"/>
        <v>0</v>
      </c>
      <c r="R107">
        <f t="shared" ref="R107:AB107" si="112">D107-C107</f>
        <v>0</v>
      </c>
      <c r="S107">
        <f t="shared" si="112"/>
        <v>0</v>
      </c>
      <c r="T107">
        <f t="shared" si="112"/>
        <v>0</v>
      </c>
      <c r="U107">
        <f t="shared" si="112"/>
        <v>0</v>
      </c>
      <c r="V107">
        <f t="shared" si="112"/>
        <v>0</v>
      </c>
      <c r="W107">
        <f t="shared" si="112"/>
        <v>0</v>
      </c>
      <c r="X107">
        <f t="shared" si="112"/>
        <v>0</v>
      </c>
      <c r="Y107">
        <f t="shared" si="112"/>
        <v>0</v>
      </c>
      <c r="Z107">
        <f t="shared" si="112"/>
        <v>0</v>
      </c>
      <c r="AA107">
        <f t="shared" si="112"/>
        <v>0</v>
      </c>
      <c r="AB107">
        <f t="shared" si="112"/>
        <v>0</v>
      </c>
      <c r="AC107">
        <f t="shared" si="105"/>
        <v>0</v>
      </c>
      <c r="AD107">
        <f>COUNTIF(CostRed_wind!A$2:A$15,P107)</f>
        <v>0</v>
      </c>
      <c r="AE107">
        <f>IF(VLOOKUP(A107,Categories!C$1:D$196,2,FALSE)="developed",1,0)</f>
        <v>0</v>
      </c>
    </row>
    <row r="108" spans="1:31">
      <c r="A108" s="1" t="s">
        <v>334</v>
      </c>
      <c r="B108">
        <v>0.0002</v>
      </c>
      <c r="C108">
        <v>0.0002</v>
      </c>
      <c r="D108">
        <v>0.0002</v>
      </c>
      <c r="E108">
        <v>0.0002</v>
      </c>
      <c r="F108">
        <v>0.0002</v>
      </c>
      <c r="G108">
        <v>0.0002</v>
      </c>
      <c r="H108">
        <v>0.0002</v>
      </c>
      <c r="I108">
        <v>0.0006</v>
      </c>
      <c r="J108">
        <v>0.0006</v>
      </c>
      <c r="K108">
        <v>0.0006</v>
      </c>
      <c r="L108">
        <v>0.0006</v>
      </c>
      <c r="M108">
        <v>0.0006</v>
      </c>
      <c r="N108">
        <v>0.0006</v>
      </c>
      <c r="O108">
        <f>VLOOKUP(A108,[2]Wind!$A$1:$Z$225,25,FALSE)/1000</f>
        <v>0.0016</v>
      </c>
      <c r="P108" s="1" t="s">
        <v>334</v>
      </c>
      <c r="Q108">
        <f>C108-B108</f>
        <v>0</v>
      </c>
      <c r="R108">
        <f t="shared" ref="R108:AB108" si="113">D108-C108</f>
        <v>0</v>
      </c>
      <c r="S108">
        <f t="shared" si="113"/>
        <v>0</v>
      </c>
      <c r="T108">
        <f t="shared" si="113"/>
        <v>0</v>
      </c>
      <c r="U108">
        <f t="shared" si="113"/>
        <v>0</v>
      </c>
      <c r="V108">
        <f t="shared" si="113"/>
        <v>0</v>
      </c>
      <c r="W108">
        <f t="shared" si="113"/>
        <v>0.0004</v>
      </c>
      <c r="X108">
        <f t="shared" si="113"/>
        <v>0</v>
      </c>
      <c r="Y108">
        <f t="shared" si="113"/>
        <v>0</v>
      </c>
      <c r="Z108">
        <f t="shared" si="113"/>
        <v>0</v>
      </c>
      <c r="AA108">
        <f t="shared" si="113"/>
        <v>0</v>
      </c>
      <c r="AB108">
        <f t="shared" si="113"/>
        <v>0</v>
      </c>
      <c r="AC108">
        <f t="shared" si="105"/>
        <v>0.001</v>
      </c>
      <c r="AD108">
        <f>COUNTIF(CostRed_wind!A$2:A$15,P108)</f>
        <v>0</v>
      </c>
      <c r="AE108">
        <f>IF(VLOOKUP(A108,Categories!C$1:D$196,2,FALSE)="developed",1,0)</f>
        <v>0</v>
      </c>
    </row>
    <row r="109" spans="1:31">
      <c r="A109" s="1" t="s">
        <v>276</v>
      </c>
      <c r="F109">
        <v>0.037</v>
      </c>
      <c r="G109">
        <v>0.037</v>
      </c>
      <c r="H109">
        <v>0.037</v>
      </c>
      <c r="I109">
        <v>0.037</v>
      </c>
      <c r="J109">
        <v>0.037</v>
      </c>
      <c r="K109">
        <v>0.037</v>
      </c>
      <c r="L109">
        <v>0.037</v>
      </c>
      <c r="M109">
        <v>0.037</v>
      </c>
      <c r="N109">
        <v>0.037</v>
      </c>
      <c r="O109">
        <f>VLOOKUP(A109,[2]Wind!$A$1:$Z$225,25,FALSE)/1000</f>
        <v>0.0736</v>
      </c>
      <c r="P109" s="1" t="s">
        <v>276</v>
      </c>
      <c r="Q109">
        <f>C109-B109</f>
        <v>0</v>
      </c>
      <c r="R109">
        <f t="shared" ref="R109:AB109" si="114">D109-C109</f>
        <v>0</v>
      </c>
      <c r="S109">
        <f t="shared" si="114"/>
        <v>0</v>
      </c>
      <c r="T109">
        <f t="shared" si="114"/>
        <v>0.037</v>
      </c>
      <c r="U109">
        <f t="shared" si="114"/>
        <v>0</v>
      </c>
      <c r="V109">
        <f t="shared" si="114"/>
        <v>0</v>
      </c>
      <c r="W109">
        <f t="shared" si="114"/>
        <v>0</v>
      </c>
      <c r="X109">
        <f t="shared" si="114"/>
        <v>0</v>
      </c>
      <c r="Y109">
        <f t="shared" si="114"/>
        <v>0</v>
      </c>
      <c r="Z109">
        <f t="shared" si="114"/>
        <v>0</v>
      </c>
      <c r="AA109">
        <f t="shared" si="114"/>
        <v>0</v>
      </c>
      <c r="AB109">
        <f t="shared" si="114"/>
        <v>0</v>
      </c>
      <c r="AC109">
        <f t="shared" si="105"/>
        <v>0.0366</v>
      </c>
      <c r="AD109">
        <f>COUNTIF(CostRed_wind!A$2:A$15,P109)</f>
        <v>0</v>
      </c>
      <c r="AE109">
        <f>IF(VLOOKUP(A109,Categories!C$1:D$196,2,FALSE)="developed",1,0)</f>
        <v>1</v>
      </c>
    </row>
    <row r="110" spans="1:31">
      <c r="A110" s="1" t="s">
        <v>310</v>
      </c>
      <c r="B110">
        <v>0.425</v>
      </c>
      <c r="C110">
        <v>0.512</v>
      </c>
      <c r="D110">
        <v>0.70500004</v>
      </c>
      <c r="E110">
        <v>0.818</v>
      </c>
      <c r="F110">
        <v>0.859</v>
      </c>
      <c r="G110">
        <v>0.86700004</v>
      </c>
      <c r="H110">
        <v>0.883</v>
      </c>
      <c r="I110">
        <v>1.207</v>
      </c>
      <c r="J110">
        <v>1.71</v>
      </c>
      <c r="K110">
        <v>2.914</v>
      </c>
      <c r="L110">
        <v>4.03</v>
      </c>
      <c r="M110">
        <v>5.0490003</v>
      </c>
      <c r="N110">
        <v>5.1340003</v>
      </c>
      <c r="O110">
        <f>VLOOKUP(A110,[2]Wind!$A$1:$Z$225,25,FALSE)/1000</f>
        <v>5.0617</v>
      </c>
      <c r="P110" s="1" t="s">
        <v>310</v>
      </c>
      <c r="Q110">
        <f>C110-B110</f>
        <v>0.087</v>
      </c>
      <c r="R110">
        <f t="shared" ref="R110:AB110" si="115">D110-C110</f>
        <v>0.19300004</v>
      </c>
      <c r="S110">
        <f t="shared" si="115"/>
        <v>0.11299996</v>
      </c>
      <c r="T110">
        <f t="shared" si="115"/>
        <v>0.041</v>
      </c>
      <c r="U110">
        <f t="shared" si="115"/>
        <v>0.00800003999999999</v>
      </c>
      <c r="V110">
        <f t="shared" si="115"/>
        <v>0.01599996</v>
      </c>
      <c r="W110">
        <f t="shared" si="115"/>
        <v>0.324</v>
      </c>
      <c r="X110">
        <f t="shared" si="115"/>
        <v>0.503</v>
      </c>
      <c r="Y110">
        <f t="shared" si="115"/>
        <v>1.204</v>
      </c>
      <c r="Z110">
        <f t="shared" si="115"/>
        <v>1.116</v>
      </c>
      <c r="AA110">
        <f t="shared" si="115"/>
        <v>1.0190003</v>
      </c>
      <c r="AB110">
        <f t="shared" si="115"/>
        <v>0.085</v>
      </c>
      <c r="AC110">
        <f t="shared" si="105"/>
        <v>0</v>
      </c>
      <c r="AD110">
        <f>COUNTIF(CostRed_wind!A$2:A$15,P110)</f>
        <v>0</v>
      </c>
      <c r="AE110">
        <f>IF(VLOOKUP(A110,Categories!C$1:D$196,2,FALSE)="developed",1,0)</f>
        <v>1</v>
      </c>
    </row>
    <row r="111" spans="1:31">
      <c r="A111" s="1" t="s">
        <v>318</v>
      </c>
      <c r="K111">
        <v>0.05</v>
      </c>
      <c r="L111">
        <v>0.05</v>
      </c>
      <c r="M111">
        <v>0.05</v>
      </c>
      <c r="N111">
        <v>0.05</v>
      </c>
      <c r="O111">
        <f>VLOOKUP(A111,[2]Wind!$A$1:$Z$225,25,FALSE)/1000</f>
        <v>0.05</v>
      </c>
      <c r="P111" s="1" t="s">
        <v>318</v>
      </c>
      <c r="Q111">
        <f>C111-B111</f>
        <v>0</v>
      </c>
      <c r="R111">
        <f t="shared" ref="R111:AB111" si="116">D111-C111</f>
        <v>0</v>
      </c>
      <c r="S111">
        <f t="shared" si="116"/>
        <v>0</v>
      </c>
      <c r="T111">
        <f t="shared" si="116"/>
        <v>0</v>
      </c>
      <c r="U111">
        <f t="shared" si="116"/>
        <v>0</v>
      </c>
      <c r="V111">
        <f t="shared" si="116"/>
        <v>0</v>
      </c>
      <c r="W111">
        <f t="shared" si="116"/>
        <v>0</v>
      </c>
      <c r="X111">
        <f t="shared" si="116"/>
        <v>0</v>
      </c>
      <c r="Y111">
        <f t="shared" si="116"/>
        <v>0.05</v>
      </c>
      <c r="Z111">
        <f t="shared" si="116"/>
        <v>0</v>
      </c>
      <c r="AA111">
        <f t="shared" si="116"/>
        <v>0</v>
      </c>
      <c r="AB111">
        <f t="shared" si="116"/>
        <v>0</v>
      </c>
      <c r="AC111">
        <f t="shared" si="105"/>
        <v>0</v>
      </c>
      <c r="AD111">
        <f>COUNTIF(CostRed_wind!A$2:A$15,P111)</f>
        <v>0</v>
      </c>
      <c r="AE111">
        <f>IF(VLOOKUP(A111,Categories!C$1:D$196,2,FALSE)="developed",1,0)</f>
        <v>0</v>
      </c>
    </row>
    <row r="112" spans="1:31">
      <c r="A112" s="1" t="s">
        <v>320</v>
      </c>
      <c r="B112">
        <v>0.006</v>
      </c>
      <c r="C112">
        <v>0.006</v>
      </c>
      <c r="D112">
        <v>0.056155</v>
      </c>
      <c r="E112">
        <v>0.10605501</v>
      </c>
      <c r="F112">
        <v>0.205555</v>
      </c>
      <c r="G112">
        <v>0.30835503</v>
      </c>
      <c r="H112">
        <v>0.590655</v>
      </c>
      <c r="I112">
        <v>0.78915507</v>
      </c>
      <c r="J112">
        <v>1.185855</v>
      </c>
      <c r="K112">
        <v>1.235855</v>
      </c>
      <c r="L112">
        <v>1.235855</v>
      </c>
      <c r="M112">
        <v>1.3351551</v>
      </c>
      <c r="N112">
        <v>1.4351552</v>
      </c>
      <c r="O112">
        <f>VLOOKUP(A112,[2]Wind!$A$1:$Z$225,25,FALSE)/1000</f>
        <v>1.845155</v>
      </c>
      <c r="P112" s="1" t="s">
        <v>320</v>
      </c>
      <c r="Q112">
        <f>C112-B112</f>
        <v>0</v>
      </c>
      <c r="R112">
        <f t="shared" ref="R112:AB112" si="117">D112-C112</f>
        <v>0.050155</v>
      </c>
      <c r="S112">
        <f t="shared" si="117"/>
        <v>0.04990001</v>
      </c>
      <c r="T112">
        <f t="shared" si="117"/>
        <v>0.09949999</v>
      </c>
      <c r="U112">
        <f t="shared" si="117"/>
        <v>0.10280003</v>
      </c>
      <c r="V112">
        <f t="shared" si="117"/>
        <v>0.28229997</v>
      </c>
      <c r="W112">
        <f t="shared" si="117"/>
        <v>0.19850007</v>
      </c>
      <c r="X112">
        <f t="shared" si="117"/>
        <v>0.39669993</v>
      </c>
      <c r="Y112">
        <f t="shared" si="117"/>
        <v>0.0499999999999998</v>
      </c>
      <c r="Z112">
        <f t="shared" si="117"/>
        <v>0</v>
      </c>
      <c r="AA112">
        <f t="shared" si="117"/>
        <v>0.0993001</v>
      </c>
      <c r="AB112">
        <f t="shared" si="117"/>
        <v>0.1000001</v>
      </c>
      <c r="AC112">
        <f t="shared" si="105"/>
        <v>0.4099998</v>
      </c>
      <c r="AD112">
        <f>COUNTIF(CostRed_wind!A$2:A$15,P112)</f>
        <v>0</v>
      </c>
      <c r="AE112">
        <f>IF(VLOOKUP(A112,Categories!C$1:D$196,2,FALSE)="developed",1,0)</f>
        <v>0</v>
      </c>
    </row>
    <row r="113" spans="1:31">
      <c r="A113" s="1" t="s">
        <v>322</v>
      </c>
      <c r="E113">
        <v>0.020000001</v>
      </c>
      <c r="F113">
        <v>0.055000003</v>
      </c>
      <c r="G113">
        <v>0.2525</v>
      </c>
      <c r="H113">
        <v>0.27</v>
      </c>
      <c r="I113">
        <v>0.27</v>
      </c>
      <c r="J113">
        <v>0.27</v>
      </c>
      <c r="K113">
        <v>0.27</v>
      </c>
      <c r="L113">
        <v>0.27</v>
      </c>
      <c r="M113">
        <v>0.27</v>
      </c>
      <c r="N113">
        <v>0.27</v>
      </c>
      <c r="O113">
        <f>VLOOKUP(A113,[2]Wind!$A$1:$Z$225,25,FALSE)/1000</f>
        <v>0.336</v>
      </c>
      <c r="P113" s="1" t="s">
        <v>322</v>
      </c>
      <c r="Q113">
        <f>C113-B113</f>
        <v>0</v>
      </c>
      <c r="R113">
        <f t="shared" ref="R113:AB113" si="118">D113-C113</f>
        <v>0</v>
      </c>
      <c r="S113">
        <f t="shared" si="118"/>
        <v>0.020000001</v>
      </c>
      <c r="T113">
        <f t="shared" si="118"/>
        <v>0.035000002</v>
      </c>
      <c r="U113">
        <f t="shared" si="118"/>
        <v>0.197499997</v>
      </c>
      <c r="V113">
        <f t="shared" si="118"/>
        <v>0.0175</v>
      </c>
      <c r="W113">
        <f t="shared" si="118"/>
        <v>0</v>
      </c>
      <c r="X113">
        <f t="shared" si="118"/>
        <v>0</v>
      </c>
      <c r="Y113">
        <f t="shared" si="118"/>
        <v>0</v>
      </c>
      <c r="Z113">
        <f t="shared" si="118"/>
        <v>0</v>
      </c>
      <c r="AA113">
        <f t="shared" si="118"/>
        <v>0</v>
      </c>
      <c r="AB113">
        <f t="shared" si="118"/>
        <v>0</v>
      </c>
      <c r="AC113">
        <f t="shared" si="105"/>
        <v>0.066</v>
      </c>
      <c r="AD113">
        <f>COUNTIF(CostRed_wind!A$2:A$15,P113)</f>
        <v>0</v>
      </c>
      <c r="AE113">
        <f>IF(VLOOKUP(A113,Categories!C$1:D$196,2,FALSE)="developed",1,0)</f>
        <v>0</v>
      </c>
    </row>
    <row r="114" spans="1:31">
      <c r="A114" s="1" t="s">
        <v>324</v>
      </c>
      <c r="B114">
        <v>0.0007</v>
      </c>
      <c r="C114">
        <v>0.0007</v>
      </c>
      <c r="D114">
        <v>0.0007</v>
      </c>
      <c r="E114">
        <v>0.0007</v>
      </c>
      <c r="F114">
        <v>0.1427</v>
      </c>
      <c r="G114">
        <v>0.23980002</v>
      </c>
      <c r="H114">
        <v>0.23995</v>
      </c>
      <c r="I114">
        <v>0.23995</v>
      </c>
      <c r="J114">
        <v>0.37225002</v>
      </c>
      <c r="K114">
        <v>0.37225002</v>
      </c>
      <c r="L114">
        <v>0.40899</v>
      </c>
      <c r="M114">
        <v>0.40899</v>
      </c>
      <c r="N114">
        <v>0.40899</v>
      </c>
      <c r="O114">
        <f>VLOOKUP(A114,[2]Wind!$A$1:$Z$225,25,FALSE)/1000</f>
        <v>1.01499</v>
      </c>
      <c r="P114" s="1" t="s">
        <v>324</v>
      </c>
      <c r="Q114">
        <f t="shared" ref="Q114:Q145" si="119">C114-B114</f>
        <v>0</v>
      </c>
      <c r="R114">
        <f t="shared" ref="R114:AB114" si="120">D114-C114</f>
        <v>0</v>
      </c>
      <c r="S114">
        <f t="shared" si="120"/>
        <v>0</v>
      </c>
      <c r="T114">
        <f t="shared" si="120"/>
        <v>0.142</v>
      </c>
      <c r="U114">
        <f t="shared" si="120"/>
        <v>0.09710002</v>
      </c>
      <c r="V114">
        <f t="shared" si="120"/>
        <v>0.000149979999999994</v>
      </c>
      <c r="W114">
        <f t="shared" si="120"/>
        <v>0</v>
      </c>
      <c r="X114">
        <f t="shared" si="120"/>
        <v>0.13230002</v>
      </c>
      <c r="Y114">
        <f t="shared" si="120"/>
        <v>0</v>
      </c>
      <c r="Z114">
        <f t="shared" si="120"/>
        <v>0.03673998</v>
      </c>
      <c r="AA114">
        <f t="shared" si="120"/>
        <v>0</v>
      </c>
      <c r="AB114">
        <f t="shared" si="120"/>
        <v>0</v>
      </c>
      <c r="AC114">
        <f t="shared" si="105"/>
        <v>0.606</v>
      </c>
      <c r="AD114">
        <f>COUNTIF(CostRed_wind!A$2:A$15,P114)</f>
        <v>0</v>
      </c>
      <c r="AE114">
        <f>IF(VLOOKUP(A114,Categories!C$1:D$196,2,FALSE)="developed",1,0)</f>
        <v>0</v>
      </c>
    </row>
    <row r="115" spans="1:31">
      <c r="A115" s="1" t="s">
        <v>326</v>
      </c>
      <c r="B115">
        <v>0.033</v>
      </c>
      <c r="C115">
        <v>0.033</v>
      </c>
      <c r="D115">
        <v>0.033</v>
      </c>
      <c r="E115">
        <v>0.033</v>
      </c>
      <c r="F115">
        <v>0.3369</v>
      </c>
      <c r="G115">
        <v>0.4269</v>
      </c>
      <c r="H115">
        <v>0.4269</v>
      </c>
      <c r="I115">
        <v>0.4269</v>
      </c>
      <c r="J115">
        <v>0.4269</v>
      </c>
      <c r="K115">
        <v>0.4429</v>
      </c>
      <c r="L115">
        <v>0.4429</v>
      </c>
      <c r="M115">
        <v>0.4429</v>
      </c>
      <c r="N115">
        <v>0.4429</v>
      </c>
      <c r="O115">
        <f>VLOOKUP(A115,[2]Wind!$A$1:$Z$225,25,FALSE)/1000</f>
        <v>0.44346</v>
      </c>
      <c r="P115" s="1" t="s">
        <v>326</v>
      </c>
      <c r="Q115">
        <f t="shared" si="119"/>
        <v>0</v>
      </c>
      <c r="R115">
        <f t="shared" ref="R115:AB115" si="121">D115-C115</f>
        <v>0</v>
      </c>
      <c r="S115">
        <f t="shared" si="121"/>
        <v>0</v>
      </c>
      <c r="T115">
        <f t="shared" si="121"/>
        <v>0.3039</v>
      </c>
      <c r="U115">
        <f t="shared" si="121"/>
        <v>0.09</v>
      </c>
      <c r="V115">
        <f t="shared" si="121"/>
        <v>0</v>
      </c>
      <c r="W115">
        <f t="shared" si="121"/>
        <v>0</v>
      </c>
      <c r="X115">
        <f t="shared" si="121"/>
        <v>0</v>
      </c>
      <c r="Y115">
        <f t="shared" si="121"/>
        <v>0.016</v>
      </c>
      <c r="Z115">
        <f t="shared" si="121"/>
        <v>0</v>
      </c>
      <c r="AA115">
        <f t="shared" si="121"/>
        <v>0</v>
      </c>
      <c r="AB115">
        <f t="shared" si="121"/>
        <v>0</v>
      </c>
      <c r="AC115">
        <f t="shared" si="105"/>
        <v>0.000559999999999949</v>
      </c>
      <c r="AD115">
        <f>COUNTIF(CostRed_wind!A$2:A$15,P115)</f>
        <v>0</v>
      </c>
      <c r="AE115">
        <f>IF(VLOOKUP(A115,Categories!C$1:D$196,2,FALSE)="developed",1,0)</f>
        <v>0</v>
      </c>
    </row>
    <row r="116" spans="1:31">
      <c r="A116" s="1" t="s">
        <v>332</v>
      </c>
      <c r="B116">
        <v>1.108</v>
      </c>
      <c r="C116">
        <v>1.8000001</v>
      </c>
      <c r="D116">
        <v>2.5640001</v>
      </c>
      <c r="E116">
        <v>3.4290001</v>
      </c>
      <c r="F116">
        <v>3.8360002</v>
      </c>
      <c r="G116">
        <v>4.886</v>
      </c>
      <c r="H116">
        <v>5.747</v>
      </c>
      <c r="I116">
        <v>5.759357</v>
      </c>
      <c r="J116">
        <v>5.7660785</v>
      </c>
      <c r="K116">
        <v>5.8368235</v>
      </c>
      <c r="L116">
        <v>6.29825</v>
      </c>
      <c r="M116">
        <v>6.967339</v>
      </c>
      <c r="N116">
        <v>7.987339</v>
      </c>
      <c r="O116">
        <f>VLOOKUP(A116,[2]Wind!$A$1:$Z$225,25,FALSE)/1000</f>
        <v>9.343321</v>
      </c>
      <c r="P116" s="1" t="s">
        <v>332</v>
      </c>
      <c r="Q116">
        <f t="shared" si="119"/>
        <v>0.6920001</v>
      </c>
      <c r="R116">
        <f t="shared" ref="R116:AB116" si="122">D116-C116</f>
        <v>0.764</v>
      </c>
      <c r="S116">
        <f t="shared" si="122"/>
        <v>0.865</v>
      </c>
      <c r="T116">
        <f t="shared" si="122"/>
        <v>0.4070001</v>
      </c>
      <c r="U116">
        <f t="shared" si="122"/>
        <v>1.0499998</v>
      </c>
      <c r="V116">
        <f t="shared" si="122"/>
        <v>0.861</v>
      </c>
      <c r="W116">
        <f t="shared" si="122"/>
        <v>0.0123569999999997</v>
      </c>
      <c r="X116">
        <f t="shared" si="122"/>
        <v>0.00672150000000027</v>
      </c>
      <c r="Y116">
        <f t="shared" si="122"/>
        <v>0.0707450000000005</v>
      </c>
      <c r="Z116">
        <f t="shared" si="122"/>
        <v>0.4614265</v>
      </c>
      <c r="AA116">
        <f t="shared" si="122"/>
        <v>0.669089</v>
      </c>
      <c r="AB116">
        <f t="shared" si="122"/>
        <v>1.02</v>
      </c>
      <c r="AC116">
        <f t="shared" si="105"/>
        <v>1.355982</v>
      </c>
      <c r="AD116">
        <f>COUNTIF(CostRed_wind!A$2:A$15,P116)</f>
        <v>0</v>
      </c>
      <c r="AE116">
        <f>IF(VLOOKUP(A116,Categories!C$1:D$196,2,FALSE)="developed",1,0)</f>
        <v>1</v>
      </c>
    </row>
    <row r="117" spans="1:31">
      <c r="A117" s="1" t="s">
        <v>336</v>
      </c>
      <c r="B117">
        <v>3.7960002</v>
      </c>
      <c r="C117">
        <v>4.256215</v>
      </c>
      <c r="D117">
        <v>4.411552</v>
      </c>
      <c r="E117">
        <v>4.6099496</v>
      </c>
      <c r="F117">
        <v>4.8565564</v>
      </c>
      <c r="G117">
        <v>4.936838</v>
      </c>
      <c r="H117">
        <v>5.124103</v>
      </c>
      <c r="I117">
        <v>5.1241055</v>
      </c>
      <c r="J117">
        <v>5.172359</v>
      </c>
      <c r="K117">
        <v>5.2227454</v>
      </c>
      <c r="L117">
        <v>5.122259</v>
      </c>
      <c r="M117">
        <v>5.427326</v>
      </c>
      <c r="N117">
        <v>5.4553266</v>
      </c>
      <c r="O117">
        <f>VLOOKUP(A117,[2]Wind!$A$1:$Z$225,25,FALSE)/1000</f>
        <v>5.513141</v>
      </c>
      <c r="P117" s="1" t="s">
        <v>336</v>
      </c>
      <c r="Q117">
        <f t="shared" si="119"/>
        <v>0.4602148</v>
      </c>
      <c r="R117">
        <f t="shared" ref="R117:AB117" si="123">D117-C117</f>
        <v>0.155337</v>
      </c>
      <c r="S117">
        <f t="shared" si="123"/>
        <v>0.1983976</v>
      </c>
      <c r="T117">
        <f t="shared" si="123"/>
        <v>0.246606799999999</v>
      </c>
      <c r="U117">
        <f t="shared" si="123"/>
        <v>0.0802816000000002</v>
      </c>
      <c r="V117">
        <f t="shared" si="123"/>
        <v>0.187265</v>
      </c>
      <c r="W117">
        <f t="shared" si="123"/>
        <v>2.49999999990536e-6</v>
      </c>
      <c r="X117">
        <f t="shared" si="123"/>
        <v>0.0482535000000004</v>
      </c>
      <c r="Y117">
        <f t="shared" si="123"/>
        <v>0.0503863999999998</v>
      </c>
      <c r="Z117">
        <f t="shared" si="123"/>
        <v>-0.1004864</v>
      </c>
      <c r="AA117">
        <f t="shared" si="123"/>
        <v>0.305067</v>
      </c>
      <c r="AB117">
        <f t="shared" si="123"/>
        <v>0.0280006000000004</v>
      </c>
      <c r="AC117">
        <f t="shared" si="105"/>
        <v>0.0578143999999989</v>
      </c>
      <c r="AD117">
        <f>COUNTIF(CostRed_wind!A$2:A$15,P117)</f>
        <v>0</v>
      </c>
      <c r="AE117">
        <f>IF(VLOOKUP(A117,Categories!C$1:D$196,2,FALSE)="developed",1,0)</f>
        <v>1</v>
      </c>
    </row>
    <row r="118" spans="1:31">
      <c r="A118" s="1" t="s">
        <v>464</v>
      </c>
      <c r="B118">
        <v>0</v>
      </c>
      <c r="C118">
        <v>5e-6</v>
      </c>
      <c r="D118">
        <v>0.099805005</v>
      </c>
      <c r="E118">
        <v>0.09980201</v>
      </c>
      <c r="F118">
        <v>0.09902201</v>
      </c>
      <c r="G118">
        <v>0.100422</v>
      </c>
      <c r="H118">
        <v>0.09902201</v>
      </c>
      <c r="I118">
        <v>0.09902201</v>
      </c>
      <c r="J118">
        <v>0.099042006</v>
      </c>
      <c r="K118">
        <v>0.099042006</v>
      </c>
      <c r="L118">
        <v>0.099044</v>
      </c>
      <c r="M118">
        <v>0.099044</v>
      </c>
      <c r="N118">
        <v>0.099044</v>
      </c>
      <c r="O118">
        <f>VLOOKUP(A118,[2]Wind!$A$1:$Z$225,25,FALSE)/1000</f>
        <v>0.099</v>
      </c>
      <c r="P118" s="1" t="s">
        <v>464</v>
      </c>
      <c r="Q118">
        <f t="shared" si="119"/>
        <v>5e-6</v>
      </c>
      <c r="R118">
        <f t="shared" ref="R118:AB118" si="124">D118-C118</f>
        <v>0.099800005</v>
      </c>
      <c r="S118">
        <f t="shared" si="124"/>
        <v>-2.99500000000563e-6</v>
      </c>
      <c r="T118">
        <f t="shared" si="124"/>
        <v>-0.000780000000000003</v>
      </c>
      <c r="U118">
        <f t="shared" si="124"/>
        <v>0.00139999</v>
      </c>
      <c r="V118">
        <f t="shared" si="124"/>
        <v>-0.00139999</v>
      </c>
      <c r="W118">
        <f t="shared" si="124"/>
        <v>0</v>
      </c>
      <c r="X118">
        <f t="shared" si="124"/>
        <v>1.99960000000082e-5</v>
      </c>
      <c r="Y118">
        <f t="shared" si="124"/>
        <v>0</v>
      </c>
      <c r="Z118">
        <f t="shared" si="124"/>
        <v>1.99399999999128e-6</v>
      </c>
      <c r="AA118">
        <f t="shared" si="124"/>
        <v>0</v>
      </c>
      <c r="AB118">
        <f t="shared" si="124"/>
        <v>0</v>
      </c>
      <c r="AC118">
        <f t="shared" si="105"/>
        <v>0</v>
      </c>
      <c r="AD118">
        <f>COUNTIF(CostRed_wind!A$2:A$15,P118)</f>
        <v>0</v>
      </c>
      <c r="AE118">
        <v>0</v>
      </c>
    </row>
    <row r="119" spans="1:31">
      <c r="A119" s="1" t="s">
        <v>465</v>
      </c>
      <c r="B119">
        <v>0.014830001</v>
      </c>
      <c r="C119">
        <v>0.014830001</v>
      </c>
      <c r="D119">
        <v>0.014830001</v>
      </c>
      <c r="E119">
        <v>0.014830001</v>
      </c>
      <c r="F119">
        <v>0.014830001</v>
      </c>
      <c r="G119">
        <v>0.014830001</v>
      </c>
      <c r="H119">
        <v>0.0165</v>
      </c>
      <c r="I119">
        <v>0.0165</v>
      </c>
      <c r="J119">
        <v>0.0165</v>
      </c>
      <c r="K119">
        <v>0.0165</v>
      </c>
      <c r="L119">
        <v>0.0165</v>
      </c>
      <c r="M119">
        <v>0.0165</v>
      </c>
      <c r="N119">
        <v>0.0165</v>
      </c>
      <c r="O119">
        <f>VLOOKUP(A119,[2]Wind!$A$1:$Z$225,25,FALSE)/1000</f>
        <v>0.0151</v>
      </c>
      <c r="P119" s="1" t="s">
        <v>465</v>
      </c>
      <c r="Q119">
        <f t="shared" si="119"/>
        <v>0</v>
      </c>
      <c r="R119">
        <f t="shared" ref="R119:AB119" si="125">D119-C119</f>
        <v>0</v>
      </c>
      <c r="S119">
        <f t="shared" si="125"/>
        <v>0</v>
      </c>
      <c r="T119">
        <f t="shared" si="125"/>
        <v>0</v>
      </c>
      <c r="U119">
        <f t="shared" si="125"/>
        <v>0</v>
      </c>
      <c r="V119">
        <f t="shared" si="125"/>
        <v>0.001669999</v>
      </c>
      <c r="W119">
        <f t="shared" si="125"/>
        <v>0</v>
      </c>
      <c r="X119">
        <f t="shared" si="125"/>
        <v>0</v>
      </c>
      <c r="Y119">
        <f t="shared" si="125"/>
        <v>0</v>
      </c>
      <c r="Z119">
        <f t="shared" si="125"/>
        <v>0</v>
      </c>
      <c r="AA119">
        <f t="shared" si="125"/>
        <v>0</v>
      </c>
      <c r="AB119">
        <f t="shared" si="125"/>
        <v>0</v>
      </c>
      <c r="AC119">
        <f t="shared" si="105"/>
        <v>0</v>
      </c>
      <c r="AD119">
        <f>COUNTIF(CostRed_wind!A$2:A$15,P119)</f>
        <v>0</v>
      </c>
      <c r="AE119">
        <v>0</v>
      </c>
    </row>
    <row r="120" spans="1:31">
      <c r="A120" s="1" t="s">
        <v>342</v>
      </c>
      <c r="B120">
        <v>0.38900003</v>
      </c>
      <c r="C120">
        <v>0.98800004</v>
      </c>
      <c r="D120">
        <v>1.8220001</v>
      </c>
      <c r="E120">
        <v>2.7730002</v>
      </c>
      <c r="F120">
        <v>3.2440002</v>
      </c>
      <c r="G120">
        <v>3.13</v>
      </c>
      <c r="H120">
        <v>3.025</v>
      </c>
      <c r="I120">
        <v>3.0297983</v>
      </c>
      <c r="J120">
        <v>3.0322583</v>
      </c>
      <c r="K120">
        <v>3.037515</v>
      </c>
      <c r="L120">
        <v>3.0125272</v>
      </c>
      <c r="M120">
        <v>3.0149581</v>
      </c>
      <c r="N120">
        <v>3.0149581</v>
      </c>
      <c r="O120">
        <f>VLOOKUP(A120,[2]Wind!$A$1:$Z$225,25,FALSE)/1000</f>
        <v>3.026764</v>
      </c>
      <c r="P120" s="1" t="s">
        <v>342</v>
      </c>
      <c r="Q120">
        <f t="shared" si="119"/>
        <v>0.59900001</v>
      </c>
      <c r="R120">
        <f t="shared" ref="R120:AB120" si="126">D120-C120</f>
        <v>0.83400006</v>
      </c>
      <c r="S120">
        <f t="shared" si="126"/>
        <v>0.9510001</v>
      </c>
      <c r="T120">
        <f t="shared" si="126"/>
        <v>0.471</v>
      </c>
      <c r="U120">
        <f t="shared" si="126"/>
        <v>-0.1140002</v>
      </c>
      <c r="V120">
        <f t="shared" si="126"/>
        <v>-0.105</v>
      </c>
      <c r="W120">
        <f t="shared" si="126"/>
        <v>0.00479830000000003</v>
      </c>
      <c r="X120">
        <f t="shared" si="126"/>
        <v>0.00246000000000013</v>
      </c>
      <c r="Y120">
        <f t="shared" si="126"/>
        <v>0.00525669999999989</v>
      </c>
      <c r="Z120">
        <f t="shared" si="126"/>
        <v>-0.0249877999999999</v>
      </c>
      <c r="AA120">
        <f t="shared" si="126"/>
        <v>0.00243089999999979</v>
      </c>
      <c r="AB120">
        <f t="shared" si="126"/>
        <v>0</v>
      </c>
      <c r="AC120">
        <f t="shared" si="105"/>
        <v>0.0118059000000001</v>
      </c>
      <c r="AD120">
        <f>COUNTIF(CostRed_wind!A$2:A$15,P120)</f>
        <v>0</v>
      </c>
      <c r="AE120">
        <f>IF(VLOOKUP(A120,Categories!C$1:D$196,2,FALSE)="developed",1,0)</f>
        <v>1</v>
      </c>
    </row>
    <row r="121" spans="1:31">
      <c r="A121" s="1" t="s">
        <v>344</v>
      </c>
      <c r="B121">
        <v>0.010000001</v>
      </c>
      <c r="C121">
        <v>0.010000001</v>
      </c>
      <c r="D121">
        <v>0.010000001</v>
      </c>
      <c r="E121">
        <v>0.010000001</v>
      </c>
      <c r="F121">
        <v>0.010000001</v>
      </c>
      <c r="G121">
        <v>0.0109</v>
      </c>
      <c r="H121">
        <v>0.0109</v>
      </c>
      <c r="I121">
        <v>0.0109</v>
      </c>
      <c r="J121">
        <v>0.051900003</v>
      </c>
      <c r="K121">
        <v>0.101900004</v>
      </c>
      <c r="L121">
        <v>0.94530004</v>
      </c>
      <c r="M121">
        <v>1.955</v>
      </c>
      <c r="N121">
        <v>2.2180002</v>
      </c>
      <c r="O121">
        <f>VLOOKUP(A121,[2]Wind!$A$1:$Z$225,25,FALSE)/1000</f>
        <v>2.5324</v>
      </c>
      <c r="P121" s="1" t="s">
        <v>344</v>
      </c>
      <c r="Q121">
        <f t="shared" si="119"/>
        <v>0</v>
      </c>
      <c r="R121">
        <f t="shared" ref="R121:AB121" si="127">D121-C121</f>
        <v>0</v>
      </c>
      <c r="S121">
        <f t="shared" si="127"/>
        <v>0</v>
      </c>
      <c r="T121">
        <f t="shared" si="127"/>
        <v>0</v>
      </c>
      <c r="U121">
        <f t="shared" si="127"/>
        <v>0.000899999</v>
      </c>
      <c r="V121">
        <f t="shared" si="127"/>
        <v>0</v>
      </c>
      <c r="W121">
        <f t="shared" si="127"/>
        <v>0</v>
      </c>
      <c r="X121">
        <f t="shared" si="127"/>
        <v>0.041000003</v>
      </c>
      <c r="Y121">
        <f t="shared" si="127"/>
        <v>0.050000001</v>
      </c>
      <c r="Z121">
        <f t="shared" si="127"/>
        <v>0.843400036</v>
      </c>
      <c r="AA121">
        <f t="shared" si="127"/>
        <v>1.00969996</v>
      </c>
      <c r="AB121">
        <f t="shared" si="127"/>
        <v>0.2630002</v>
      </c>
      <c r="AC121">
        <f t="shared" si="105"/>
        <v>0.3143998</v>
      </c>
      <c r="AD121">
        <f>COUNTIF(CostRed_wind!A$2:A$15,P121)</f>
        <v>0</v>
      </c>
      <c r="AE121">
        <f>IF(VLOOKUP(A121,Categories!C$1:D$196,2,FALSE)="developed",1,0)</f>
        <v>1</v>
      </c>
    </row>
    <row r="122" spans="1:31">
      <c r="A122" s="1" t="s">
        <v>234</v>
      </c>
      <c r="B122">
        <v>0.0022</v>
      </c>
      <c r="C122">
        <v>0.0022</v>
      </c>
      <c r="D122">
        <v>0.0022</v>
      </c>
      <c r="E122">
        <v>0.0022</v>
      </c>
      <c r="F122">
        <v>0.0022</v>
      </c>
      <c r="G122">
        <v>0.0022</v>
      </c>
      <c r="H122">
        <v>0.0022</v>
      </c>
      <c r="I122">
        <v>0.0022</v>
      </c>
      <c r="J122">
        <v>0.0022</v>
      </c>
      <c r="K122">
        <v>0.0022</v>
      </c>
      <c r="L122">
        <v>0.0022</v>
      </c>
      <c r="M122">
        <v>0.0022</v>
      </c>
      <c r="N122">
        <v>0.0022</v>
      </c>
      <c r="O122">
        <f>VLOOKUP(A122,[2]Wind!$A$1:$Z$225,25,FALSE)/1000</f>
        <v>0.0022</v>
      </c>
      <c r="P122" s="1" t="s">
        <v>234</v>
      </c>
      <c r="Q122">
        <f t="shared" si="119"/>
        <v>0</v>
      </c>
      <c r="R122">
        <f t="shared" ref="R122:AB122" si="128">D122-C122</f>
        <v>0</v>
      </c>
      <c r="S122">
        <f t="shared" si="128"/>
        <v>0</v>
      </c>
      <c r="T122">
        <f t="shared" si="128"/>
        <v>0</v>
      </c>
      <c r="U122">
        <f t="shared" si="128"/>
        <v>0</v>
      </c>
      <c r="V122">
        <f t="shared" si="128"/>
        <v>0</v>
      </c>
      <c r="W122">
        <f t="shared" si="128"/>
        <v>0</v>
      </c>
      <c r="X122">
        <f t="shared" si="128"/>
        <v>0</v>
      </c>
      <c r="Y122">
        <f t="shared" si="128"/>
        <v>0</v>
      </c>
      <c r="Z122">
        <f t="shared" si="128"/>
        <v>0</v>
      </c>
      <c r="AA122">
        <f t="shared" si="128"/>
        <v>0</v>
      </c>
      <c r="AB122">
        <f t="shared" si="128"/>
        <v>0</v>
      </c>
      <c r="AC122">
        <f t="shared" si="105"/>
        <v>0</v>
      </c>
      <c r="AD122">
        <f>COUNTIF(CostRed_wind!A$2:A$15,P122)</f>
        <v>0</v>
      </c>
      <c r="AE122">
        <f>IF(VLOOKUP(A122,Categories!C$1:D$196,2,FALSE)="developed",1,0)</f>
        <v>0</v>
      </c>
    </row>
    <row r="123" spans="1:31">
      <c r="A123" s="1" t="s">
        <v>477</v>
      </c>
      <c r="B123">
        <v>0.0006</v>
      </c>
      <c r="C123">
        <v>0.0006</v>
      </c>
      <c r="D123">
        <v>0.0006</v>
      </c>
      <c r="E123">
        <v>0.0006</v>
      </c>
      <c r="O123">
        <f>VLOOKUP(A123,[2]Wind!$A$1:$Z$225,25,FALSE)/1000</f>
        <v>0</v>
      </c>
      <c r="P123" s="1" t="s">
        <v>477</v>
      </c>
      <c r="Q123">
        <f t="shared" si="119"/>
        <v>0</v>
      </c>
      <c r="R123">
        <f t="shared" ref="R123:AB123" si="129">D123-C123</f>
        <v>0</v>
      </c>
      <c r="S123">
        <f t="shared" si="129"/>
        <v>0</v>
      </c>
      <c r="T123">
        <f t="shared" si="129"/>
        <v>-0.0006</v>
      </c>
      <c r="U123">
        <f t="shared" si="129"/>
        <v>0</v>
      </c>
      <c r="V123">
        <f t="shared" si="129"/>
        <v>0</v>
      </c>
      <c r="W123">
        <f t="shared" si="129"/>
        <v>0</v>
      </c>
      <c r="X123">
        <f t="shared" si="129"/>
        <v>0</v>
      </c>
      <c r="Y123">
        <f t="shared" si="129"/>
        <v>0</v>
      </c>
      <c r="Z123">
        <f t="shared" si="129"/>
        <v>0</v>
      </c>
      <c r="AA123">
        <f t="shared" si="129"/>
        <v>0</v>
      </c>
      <c r="AB123">
        <f t="shared" si="129"/>
        <v>0</v>
      </c>
      <c r="AC123">
        <f t="shared" si="105"/>
        <v>0</v>
      </c>
      <c r="AD123">
        <f>COUNTIF(CostRed_wind!A$2:A$15,P123)</f>
        <v>0</v>
      </c>
      <c r="AE123">
        <v>0</v>
      </c>
    </row>
    <row r="124" spans="1:31">
      <c r="A124" s="1" t="s">
        <v>427</v>
      </c>
      <c r="F124">
        <v>0.00055</v>
      </c>
      <c r="G124">
        <v>0.00055</v>
      </c>
      <c r="H124">
        <v>0.00055</v>
      </c>
      <c r="I124">
        <v>0.00055</v>
      </c>
      <c r="J124">
        <v>0.00055</v>
      </c>
      <c r="K124">
        <v>0.00055</v>
      </c>
      <c r="L124">
        <v>0.00055</v>
      </c>
      <c r="M124">
        <v>0.00055</v>
      </c>
      <c r="N124">
        <v>0.00055</v>
      </c>
      <c r="O124">
        <f>VLOOKUP(A124,[2]Wind!$A$1:$Z$225,25,FALSE)/1000</f>
        <v>0.00055</v>
      </c>
      <c r="P124" s="1" t="s">
        <v>427</v>
      </c>
      <c r="Q124">
        <f t="shared" si="119"/>
        <v>0</v>
      </c>
      <c r="R124">
        <f t="shared" ref="R124:AB124" si="130">D124-C124</f>
        <v>0</v>
      </c>
      <c r="S124">
        <f t="shared" si="130"/>
        <v>0</v>
      </c>
      <c r="T124">
        <f t="shared" si="130"/>
        <v>0.00055</v>
      </c>
      <c r="U124">
        <f t="shared" si="130"/>
        <v>0</v>
      </c>
      <c r="V124">
        <f t="shared" si="130"/>
        <v>0</v>
      </c>
      <c r="W124">
        <f t="shared" si="130"/>
        <v>0</v>
      </c>
      <c r="X124">
        <f t="shared" si="130"/>
        <v>0</v>
      </c>
      <c r="Y124">
        <f t="shared" si="130"/>
        <v>0</v>
      </c>
      <c r="Z124">
        <f t="shared" si="130"/>
        <v>0</v>
      </c>
      <c r="AA124">
        <f t="shared" si="130"/>
        <v>0</v>
      </c>
      <c r="AB124">
        <f t="shared" si="130"/>
        <v>0</v>
      </c>
      <c r="AC124">
        <f t="shared" si="105"/>
        <v>0</v>
      </c>
      <c r="AD124">
        <f>COUNTIF(CostRed_wind!A$2:A$15,P124)</f>
        <v>0</v>
      </c>
      <c r="AE124">
        <f>IF(VLOOKUP(A124,Categories!C$1:D$196,2,FALSE)="developed",1,0)</f>
        <v>0</v>
      </c>
    </row>
    <row r="125" spans="1:31">
      <c r="A125" s="1" t="s">
        <v>348</v>
      </c>
      <c r="I125">
        <v>0.00275</v>
      </c>
      <c r="J125">
        <v>0.00275</v>
      </c>
      <c r="K125">
        <v>0.00325</v>
      </c>
      <c r="L125">
        <v>0.00325</v>
      </c>
      <c r="M125">
        <v>0.00325</v>
      </c>
      <c r="N125">
        <v>0.00325</v>
      </c>
      <c r="O125">
        <f>VLOOKUP(A125,[2]Wind!$A$1:$Z$225,25,FALSE)/1000</f>
        <v>0.403</v>
      </c>
      <c r="P125" s="1" t="s">
        <v>348</v>
      </c>
      <c r="Q125">
        <f t="shared" si="119"/>
        <v>0</v>
      </c>
      <c r="R125">
        <f t="shared" ref="R125:AB125" si="131">D125-C125</f>
        <v>0</v>
      </c>
      <c r="S125">
        <f t="shared" si="131"/>
        <v>0</v>
      </c>
      <c r="T125">
        <f t="shared" si="131"/>
        <v>0</v>
      </c>
      <c r="U125">
        <f t="shared" si="131"/>
        <v>0</v>
      </c>
      <c r="V125">
        <f t="shared" si="131"/>
        <v>0</v>
      </c>
      <c r="W125">
        <f t="shared" si="131"/>
        <v>0.00275</v>
      </c>
      <c r="X125">
        <f t="shared" si="131"/>
        <v>0</v>
      </c>
      <c r="Y125">
        <f t="shared" si="131"/>
        <v>0.0005</v>
      </c>
      <c r="Z125">
        <f t="shared" si="131"/>
        <v>0</v>
      </c>
      <c r="AA125">
        <f t="shared" si="131"/>
        <v>0</v>
      </c>
      <c r="AB125">
        <f t="shared" si="131"/>
        <v>0</v>
      </c>
      <c r="AC125">
        <f t="shared" si="105"/>
        <v>0.39975</v>
      </c>
      <c r="AD125">
        <f>COUNTIF(CostRed_wind!A$2:A$15,P125)</f>
        <v>0</v>
      </c>
      <c r="AE125">
        <f>IF(VLOOKUP(A125,Categories!C$1:D$196,2,FALSE)="developed",1,0)</f>
        <v>0</v>
      </c>
    </row>
    <row r="126" spans="1:31">
      <c r="A126" s="1" t="s">
        <v>352</v>
      </c>
      <c r="K126">
        <v>0.055200003</v>
      </c>
      <c r="L126">
        <v>0.1587</v>
      </c>
      <c r="M126">
        <v>0.1587</v>
      </c>
      <c r="N126">
        <v>0.1587</v>
      </c>
      <c r="O126">
        <f>VLOOKUP(A126,[2]Wind!$A$1:$Z$225,25,FALSE)/1000</f>
        <v>0.1587</v>
      </c>
      <c r="P126" s="1" t="s">
        <v>352</v>
      </c>
      <c r="Q126">
        <f t="shared" si="119"/>
        <v>0</v>
      </c>
      <c r="R126">
        <f t="shared" ref="R126:AB126" si="132">D126-C126</f>
        <v>0</v>
      </c>
      <c r="S126">
        <f t="shared" si="132"/>
        <v>0</v>
      </c>
      <c r="T126">
        <f t="shared" si="132"/>
        <v>0</v>
      </c>
      <c r="U126">
        <f t="shared" si="132"/>
        <v>0</v>
      </c>
      <c r="V126">
        <f t="shared" si="132"/>
        <v>0</v>
      </c>
      <c r="W126">
        <f t="shared" si="132"/>
        <v>0</v>
      </c>
      <c r="X126">
        <f t="shared" si="132"/>
        <v>0</v>
      </c>
      <c r="Y126">
        <f t="shared" si="132"/>
        <v>0.055200003</v>
      </c>
      <c r="Z126">
        <f t="shared" si="132"/>
        <v>0.103499997</v>
      </c>
      <c r="AA126">
        <f t="shared" si="132"/>
        <v>0</v>
      </c>
      <c r="AB126">
        <f t="shared" si="132"/>
        <v>0</v>
      </c>
      <c r="AC126">
        <f t="shared" si="105"/>
        <v>0</v>
      </c>
      <c r="AD126">
        <f>COUNTIF(CostRed_wind!A$2:A$15,P126)</f>
        <v>0</v>
      </c>
      <c r="AE126">
        <f>IF(VLOOKUP(A126,Categories!C$1:D$196,2,FALSE)="developed",1,0)</f>
        <v>0</v>
      </c>
    </row>
    <row r="127" spans="1:31">
      <c r="A127" s="1" t="s">
        <v>366</v>
      </c>
      <c r="D127">
        <v>0.0005</v>
      </c>
      <c r="E127">
        <v>0.0005</v>
      </c>
      <c r="F127">
        <v>0.0005</v>
      </c>
      <c r="G127">
        <v>0.0104</v>
      </c>
      <c r="H127">
        <v>0.017</v>
      </c>
      <c r="I127">
        <v>0.025</v>
      </c>
      <c r="J127">
        <v>0.22700001</v>
      </c>
      <c r="K127">
        <v>0.39800003</v>
      </c>
      <c r="L127">
        <v>0.39800003</v>
      </c>
      <c r="M127">
        <v>0.39800003</v>
      </c>
      <c r="N127">
        <v>0.39800003</v>
      </c>
      <c r="O127">
        <f>VLOOKUP(A127,[2]Wind!$A$1:$Z$225,25,FALSE)/1000</f>
        <v>0.51</v>
      </c>
      <c r="P127" s="1" t="s">
        <v>366</v>
      </c>
      <c r="Q127">
        <f t="shared" si="119"/>
        <v>0</v>
      </c>
      <c r="R127">
        <f t="shared" ref="R127:AB127" si="133">D127-C127</f>
        <v>0.0005</v>
      </c>
      <c r="S127">
        <f t="shared" si="133"/>
        <v>0</v>
      </c>
      <c r="T127">
        <f t="shared" si="133"/>
        <v>0</v>
      </c>
      <c r="U127">
        <f t="shared" si="133"/>
        <v>0.0099</v>
      </c>
      <c r="V127">
        <f t="shared" si="133"/>
        <v>0.0066</v>
      </c>
      <c r="W127">
        <f t="shared" si="133"/>
        <v>0.008</v>
      </c>
      <c r="X127">
        <f t="shared" si="133"/>
        <v>0.20200001</v>
      </c>
      <c r="Y127">
        <f t="shared" si="133"/>
        <v>0.17100002</v>
      </c>
      <c r="Z127">
        <f t="shared" si="133"/>
        <v>0</v>
      </c>
      <c r="AA127">
        <f t="shared" si="133"/>
        <v>0</v>
      </c>
      <c r="AB127">
        <f t="shared" si="133"/>
        <v>0</v>
      </c>
      <c r="AC127">
        <f t="shared" si="105"/>
        <v>0.11199997</v>
      </c>
      <c r="AD127">
        <f>COUNTIF(CostRed_wind!A$2:A$15,P127)</f>
        <v>0</v>
      </c>
      <c r="AE127">
        <f>IF(VLOOKUP(A127,Categories!C$1:D$196,2,FALSE)="developed",1,0)</f>
        <v>1</v>
      </c>
    </row>
    <row r="128" spans="1:31">
      <c r="A128" s="1" t="s">
        <v>382</v>
      </c>
      <c r="E128">
        <v>0.006</v>
      </c>
      <c r="F128">
        <v>0.006</v>
      </c>
      <c r="G128">
        <v>0.006</v>
      </c>
      <c r="H128">
        <v>0.006</v>
      </c>
      <c r="I128">
        <v>0.006</v>
      </c>
      <c r="J128">
        <v>0.006</v>
      </c>
      <c r="K128">
        <v>0.006</v>
      </c>
      <c r="L128">
        <v>0.006</v>
      </c>
      <c r="M128">
        <v>0.006</v>
      </c>
      <c r="N128">
        <v>0.006</v>
      </c>
      <c r="O128">
        <f>VLOOKUP(A128,[2]Wind!$A$1:$Z$225,25,FALSE)/1000</f>
        <v>0.006</v>
      </c>
      <c r="P128" s="1" t="s">
        <v>382</v>
      </c>
      <c r="Q128">
        <f t="shared" si="119"/>
        <v>0</v>
      </c>
      <c r="R128">
        <f t="shared" ref="R128:AB128" si="134">D128-C128</f>
        <v>0</v>
      </c>
      <c r="S128">
        <f t="shared" si="134"/>
        <v>0.006</v>
      </c>
      <c r="T128">
        <f t="shared" si="134"/>
        <v>0</v>
      </c>
      <c r="U128">
        <f t="shared" si="134"/>
        <v>0</v>
      </c>
      <c r="V128">
        <f t="shared" si="134"/>
        <v>0</v>
      </c>
      <c r="W128">
        <f t="shared" si="134"/>
        <v>0</v>
      </c>
      <c r="X128">
        <f t="shared" si="134"/>
        <v>0</v>
      </c>
      <c r="Y128">
        <f t="shared" si="134"/>
        <v>0</v>
      </c>
      <c r="Z128">
        <f t="shared" si="134"/>
        <v>0</v>
      </c>
      <c r="AA128">
        <f t="shared" si="134"/>
        <v>0</v>
      </c>
      <c r="AB128">
        <f t="shared" si="134"/>
        <v>0</v>
      </c>
      <c r="AC128">
        <f t="shared" si="105"/>
        <v>0</v>
      </c>
      <c r="AD128">
        <f>COUNTIF(CostRed_wind!A$2:A$15,P128)</f>
        <v>0</v>
      </c>
      <c r="AE128">
        <f>IF(VLOOKUP(A128,Categories!C$1:D$196,2,FALSE)="developed",1,0)</f>
        <v>0</v>
      </c>
    </row>
    <row r="129" spans="1:31">
      <c r="A129" s="1" t="s">
        <v>354</v>
      </c>
      <c r="I129">
        <v>0.0001</v>
      </c>
      <c r="J129">
        <v>0.0001</v>
      </c>
      <c r="K129">
        <v>0.0001</v>
      </c>
      <c r="L129">
        <v>0.0001</v>
      </c>
      <c r="M129">
        <v>0.0001</v>
      </c>
      <c r="N129">
        <v>0.0001</v>
      </c>
      <c r="O129">
        <f>VLOOKUP(A129,[2]Wind!$A$1:$Z$225,25,FALSE)/1000</f>
        <v>0.0001</v>
      </c>
      <c r="P129" s="1" t="s">
        <v>354</v>
      </c>
      <c r="Q129">
        <f t="shared" si="119"/>
        <v>0</v>
      </c>
      <c r="R129">
        <f t="shared" ref="R129:AB129" si="135">D129-C129</f>
        <v>0</v>
      </c>
      <c r="S129">
        <f t="shared" si="135"/>
        <v>0</v>
      </c>
      <c r="T129">
        <f t="shared" si="135"/>
        <v>0</v>
      </c>
      <c r="U129">
        <f t="shared" si="135"/>
        <v>0</v>
      </c>
      <c r="V129">
        <f t="shared" si="135"/>
        <v>0</v>
      </c>
      <c r="W129">
        <f t="shared" si="135"/>
        <v>0.0001</v>
      </c>
      <c r="X129">
        <f t="shared" si="135"/>
        <v>0</v>
      </c>
      <c r="Y129">
        <f t="shared" si="135"/>
        <v>0</v>
      </c>
      <c r="Z129">
        <f t="shared" si="135"/>
        <v>0</v>
      </c>
      <c r="AA129">
        <f t="shared" si="135"/>
        <v>0</v>
      </c>
      <c r="AB129">
        <f t="shared" si="135"/>
        <v>0</v>
      </c>
      <c r="AC129">
        <f t="shared" si="105"/>
        <v>0</v>
      </c>
      <c r="AD129">
        <f>COUNTIF(CostRed_wind!A$2:A$15,P129)</f>
        <v>0</v>
      </c>
      <c r="AE129">
        <f>IF(VLOOKUP(A129,Categories!C$1:D$196,2,FALSE)="developed",1,0)</f>
        <v>0</v>
      </c>
    </row>
    <row r="130" spans="1:31">
      <c r="A130" s="1" t="s">
        <v>374</v>
      </c>
      <c r="B130">
        <v>0.003</v>
      </c>
      <c r="C130">
        <v>0.003</v>
      </c>
      <c r="D130">
        <v>0.003</v>
      </c>
      <c r="E130">
        <v>0.005</v>
      </c>
      <c r="F130">
        <v>0.003</v>
      </c>
      <c r="G130">
        <v>0.003</v>
      </c>
      <c r="H130">
        <v>0.003</v>
      </c>
      <c r="I130">
        <v>0.004</v>
      </c>
      <c r="J130">
        <v>0.003</v>
      </c>
      <c r="K130">
        <v>0.004</v>
      </c>
      <c r="L130">
        <v>0.004</v>
      </c>
      <c r="M130">
        <v>0.004</v>
      </c>
      <c r="N130">
        <v>0.004</v>
      </c>
      <c r="O130">
        <f>VLOOKUP(A130,[2]Wind!$A$1:$Z$225,25,FALSE)/1000</f>
        <v>0.004</v>
      </c>
      <c r="P130" s="1" t="s">
        <v>374</v>
      </c>
      <c r="Q130">
        <f t="shared" si="119"/>
        <v>0</v>
      </c>
      <c r="R130">
        <f t="shared" ref="R130:AB130" si="136">D130-C130</f>
        <v>0</v>
      </c>
      <c r="S130">
        <f t="shared" si="136"/>
        <v>0.002</v>
      </c>
      <c r="T130">
        <f t="shared" si="136"/>
        <v>-0.002</v>
      </c>
      <c r="U130">
        <f t="shared" si="136"/>
        <v>0</v>
      </c>
      <c r="V130">
        <f t="shared" si="136"/>
        <v>0</v>
      </c>
      <c r="W130">
        <f t="shared" si="136"/>
        <v>0.001</v>
      </c>
      <c r="X130">
        <f t="shared" si="136"/>
        <v>-0.001</v>
      </c>
      <c r="Y130">
        <f t="shared" si="136"/>
        <v>0.001</v>
      </c>
      <c r="Z130">
        <f t="shared" si="136"/>
        <v>0</v>
      </c>
      <c r="AA130">
        <f t="shared" si="136"/>
        <v>0</v>
      </c>
      <c r="AB130">
        <f t="shared" si="136"/>
        <v>0</v>
      </c>
      <c r="AC130">
        <f t="shared" si="105"/>
        <v>0</v>
      </c>
      <c r="AD130">
        <f>COUNTIF(CostRed_wind!A$2:A$15,P130)</f>
        <v>0</v>
      </c>
      <c r="AE130">
        <f>IF(VLOOKUP(A130,Categories!C$1:D$196,2,FALSE)="developed",1,0)</f>
        <v>1</v>
      </c>
    </row>
    <row r="131" spans="1:31">
      <c r="A131" s="1" t="s">
        <v>376</v>
      </c>
      <c r="D131">
        <v>0.002</v>
      </c>
      <c r="E131">
        <v>0.002</v>
      </c>
      <c r="F131">
        <v>0.003</v>
      </c>
      <c r="G131">
        <v>0.003</v>
      </c>
      <c r="H131">
        <v>0.003</v>
      </c>
      <c r="I131">
        <v>0.0033</v>
      </c>
      <c r="J131">
        <v>0.0033</v>
      </c>
      <c r="K131">
        <v>0.0033</v>
      </c>
      <c r="L131">
        <v>0.0033</v>
      </c>
      <c r="M131">
        <v>0.003328</v>
      </c>
      <c r="N131">
        <v>0.003328</v>
      </c>
      <c r="O131">
        <f>VLOOKUP(A131,[2]Wind!$A$1:$Z$225,25,FALSE)/1000</f>
        <v>0.003328</v>
      </c>
      <c r="P131" s="1" t="s">
        <v>376</v>
      </c>
      <c r="Q131">
        <f t="shared" si="119"/>
        <v>0</v>
      </c>
      <c r="R131">
        <f t="shared" ref="R131:AB131" si="137">D131-C131</f>
        <v>0.002</v>
      </c>
      <c r="S131">
        <f t="shared" si="137"/>
        <v>0</v>
      </c>
      <c r="T131">
        <f t="shared" si="137"/>
        <v>0.001</v>
      </c>
      <c r="U131">
        <f t="shared" si="137"/>
        <v>0</v>
      </c>
      <c r="V131">
        <f t="shared" si="137"/>
        <v>0</v>
      </c>
      <c r="W131">
        <f t="shared" si="137"/>
        <v>0.0003</v>
      </c>
      <c r="X131">
        <f t="shared" si="137"/>
        <v>0</v>
      </c>
      <c r="Y131">
        <f t="shared" si="137"/>
        <v>0</v>
      </c>
      <c r="Z131">
        <f t="shared" si="137"/>
        <v>0</v>
      </c>
      <c r="AA131">
        <f t="shared" si="137"/>
        <v>2.79999999999998e-5</v>
      </c>
      <c r="AB131">
        <f t="shared" si="137"/>
        <v>0</v>
      </c>
      <c r="AC131">
        <f t="shared" si="105"/>
        <v>0</v>
      </c>
      <c r="AD131">
        <f>COUNTIF(CostRed_wind!A$2:A$15,P131)</f>
        <v>0</v>
      </c>
      <c r="AE131">
        <f>IF(VLOOKUP(A131,Categories!C$1:D$196,2,FALSE)="developed",1,0)</f>
        <v>1</v>
      </c>
    </row>
    <row r="132" spans="1:31">
      <c r="A132" s="1" t="s">
        <v>364</v>
      </c>
      <c r="D132">
        <v>0.0022</v>
      </c>
      <c r="E132">
        <v>0.0022</v>
      </c>
      <c r="F132">
        <v>0.0022</v>
      </c>
      <c r="G132">
        <v>0.0028</v>
      </c>
      <c r="H132">
        <v>0.0028</v>
      </c>
      <c r="I132">
        <v>0.00355</v>
      </c>
      <c r="J132">
        <v>0.00355</v>
      </c>
      <c r="K132">
        <v>0.00355</v>
      </c>
      <c r="L132">
        <v>0.00355</v>
      </c>
      <c r="M132">
        <v>0.00355</v>
      </c>
      <c r="N132">
        <v>0.00355</v>
      </c>
      <c r="O132">
        <f>VLOOKUP(A132,[2]Wind!$A$1:$Z$225,25,FALSE)/1000</f>
        <v>0.00355</v>
      </c>
      <c r="P132" s="1" t="s">
        <v>364</v>
      </c>
      <c r="Q132">
        <f t="shared" si="119"/>
        <v>0</v>
      </c>
      <c r="R132">
        <f t="shared" ref="R132:AB132" si="138">D132-C132</f>
        <v>0.0022</v>
      </c>
      <c r="S132">
        <f t="shared" si="138"/>
        <v>0</v>
      </c>
      <c r="T132">
        <f t="shared" si="138"/>
        <v>0</v>
      </c>
      <c r="U132">
        <f t="shared" si="138"/>
        <v>0.0006</v>
      </c>
      <c r="V132">
        <f t="shared" si="138"/>
        <v>0</v>
      </c>
      <c r="W132">
        <f t="shared" si="138"/>
        <v>0.00075</v>
      </c>
      <c r="X132">
        <f t="shared" si="138"/>
        <v>0</v>
      </c>
      <c r="Y132">
        <f t="shared" si="138"/>
        <v>0</v>
      </c>
      <c r="Z132">
        <f t="shared" si="138"/>
        <v>0</v>
      </c>
      <c r="AA132">
        <f t="shared" si="138"/>
        <v>0</v>
      </c>
      <c r="AB132">
        <f t="shared" si="138"/>
        <v>0</v>
      </c>
      <c r="AC132">
        <f t="shared" ref="AC132:AC158" si="139">MAX(O132-N132,0)</f>
        <v>0</v>
      </c>
      <c r="AD132">
        <f>COUNTIF(CostRed_wind!A$2:A$15,P132)</f>
        <v>0</v>
      </c>
      <c r="AE132">
        <f>IF(VLOOKUP(A132,Categories!C$1:D$196,2,FALSE)="developed",1,0)</f>
        <v>0</v>
      </c>
    </row>
    <row r="133" spans="1:31">
      <c r="A133" s="1" t="s">
        <v>431</v>
      </c>
      <c r="B133">
        <v>0.01016</v>
      </c>
      <c r="C133">
        <v>0.01016</v>
      </c>
      <c r="D133">
        <v>0.01016</v>
      </c>
      <c r="E133">
        <v>0.257</v>
      </c>
      <c r="F133">
        <v>0.569</v>
      </c>
      <c r="G133">
        <v>1.079</v>
      </c>
      <c r="H133">
        <v>1.473</v>
      </c>
      <c r="I133">
        <v>2.094</v>
      </c>
      <c r="J133">
        <v>2.094</v>
      </c>
      <c r="K133">
        <v>2.094</v>
      </c>
      <c r="L133">
        <v>2.516</v>
      </c>
      <c r="M133">
        <v>2.9555001</v>
      </c>
      <c r="N133">
        <v>3.1025002</v>
      </c>
      <c r="O133">
        <f>VLOOKUP(A133,[2]Wind!$A$1:$Z$225,25,FALSE)/1000</f>
        <v>3.442</v>
      </c>
      <c r="P133" s="1" t="s">
        <v>431</v>
      </c>
      <c r="Q133">
        <f t="shared" si="119"/>
        <v>0</v>
      </c>
      <c r="R133">
        <f t="shared" ref="R133:AB133" si="140">D133-C133</f>
        <v>0</v>
      </c>
      <c r="S133">
        <f t="shared" si="140"/>
        <v>0.24684</v>
      </c>
      <c r="T133">
        <f t="shared" si="140"/>
        <v>0.312</v>
      </c>
      <c r="U133">
        <f t="shared" si="140"/>
        <v>0.51</v>
      </c>
      <c r="V133">
        <f t="shared" si="140"/>
        <v>0.394</v>
      </c>
      <c r="W133">
        <f t="shared" si="140"/>
        <v>0.621</v>
      </c>
      <c r="X133">
        <f t="shared" si="140"/>
        <v>0</v>
      </c>
      <c r="Y133">
        <f t="shared" si="140"/>
        <v>0</v>
      </c>
      <c r="Z133">
        <f t="shared" si="140"/>
        <v>0.422</v>
      </c>
      <c r="AA133">
        <f t="shared" si="140"/>
        <v>0.4395001</v>
      </c>
      <c r="AB133">
        <f t="shared" si="140"/>
        <v>0.1470001</v>
      </c>
      <c r="AC133">
        <f t="shared" si="139"/>
        <v>0.3394998</v>
      </c>
      <c r="AD133">
        <f>COUNTIF(CostRed_wind!A$2:A$15,P133)</f>
        <v>0</v>
      </c>
      <c r="AE133">
        <f>IF(VLOOKUP(A133,Categories!C$1:D$196,2,FALSE)="developed",1,0)</f>
        <v>0</v>
      </c>
    </row>
    <row r="134" spans="1:31">
      <c r="A134" s="1" t="s">
        <v>478</v>
      </c>
      <c r="B134">
        <v>6e-6</v>
      </c>
      <c r="C134">
        <v>6e-6</v>
      </c>
      <c r="D134">
        <v>6e-6</v>
      </c>
      <c r="E134">
        <v>6e-6</v>
      </c>
      <c r="F134">
        <v>6e-6</v>
      </c>
      <c r="G134">
        <v>6e-6</v>
      </c>
      <c r="H134">
        <v>6e-6</v>
      </c>
      <c r="I134">
        <v>6e-6</v>
      </c>
      <c r="J134">
        <v>6e-6</v>
      </c>
      <c r="K134">
        <v>6e-6</v>
      </c>
      <c r="L134">
        <v>6e-6</v>
      </c>
      <c r="M134">
        <v>6e-6</v>
      </c>
      <c r="N134">
        <v>6e-6</v>
      </c>
      <c r="O134">
        <f>VLOOKUP(A134,[2]Wind!$A$1:$Z$225,25,FALSE)/1000</f>
        <v>6e-6</v>
      </c>
      <c r="P134" s="1" t="s">
        <v>478</v>
      </c>
      <c r="Q134">
        <f>C134-B134</f>
        <v>0</v>
      </c>
      <c r="R134">
        <f t="shared" ref="R134:AB134" si="141">D134-C134</f>
        <v>0</v>
      </c>
      <c r="S134">
        <f t="shared" si="141"/>
        <v>0</v>
      </c>
      <c r="T134">
        <f t="shared" si="141"/>
        <v>0</v>
      </c>
      <c r="U134">
        <f t="shared" si="141"/>
        <v>0</v>
      </c>
      <c r="V134">
        <f t="shared" si="141"/>
        <v>0</v>
      </c>
      <c r="W134">
        <f t="shared" si="141"/>
        <v>0</v>
      </c>
      <c r="X134">
        <f t="shared" si="141"/>
        <v>0</v>
      </c>
      <c r="Y134">
        <f t="shared" si="141"/>
        <v>0</v>
      </c>
      <c r="Z134">
        <f t="shared" si="141"/>
        <v>0</v>
      </c>
      <c r="AA134">
        <f t="shared" si="141"/>
        <v>0</v>
      </c>
      <c r="AB134">
        <f t="shared" si="141"/>
        <v>0</v>
      </c>
      <c r="AC134">
        <f t="shared" si="139"/>
        <v>0</v>
      </c>
      <c r="AD134">
        <f>COUNTIF(CostRed_wind!A$2:A$15,P134)</f>
        <v>0</v>
      </c>
      <c r="AE134">
        <v>0</v>
      </c>
    </row>
    <row r="135" spans="1:31">
      <c r="A135" s="1" t="s">
        <v>236</v>
      </c>
      <c r="B135">
        <v>0.38200003</v>
      </c>
      <c r="C135">
        <v>0.425</v>
      </c>
      <c r="D135">
        <v>0.46400002</v>
      </c>
      <c r="E135">
        <v>0.57600003</v>
      </c>
      <c r="F135">
        <v>0.61200005</v>
      </c>
      <c r="G135">
        <v>0.84700006</v>
      </c>
      <c r="H135">
        <v>1.067</v>
      </c>
      <c r="I135">
        <v>1.215</v>
      </c>
      <c r="J135">
        <v>1.4200001</v>
      </c>
      <c r="K135">
        <v>1.4940001</v>
      </c>
      <c r="L135">
        <v>1.635802</v>
      </c>
      <c r="M135">
        <v>1.7080431</v>
      </c>
      <c r="N135">
        <v>1.8925021</v>
      </c>
      <c r="O135">
        <f>VLOOKUP(A135,[2]Wind!$A$1:$Z$225,25,FALSE)/1000</f>
        <v>2.06886</v>
      </c>
      <c r="P135" s="1" t="s">
        <v>236</v>
      </c>
      <c r="Q135">
        <f>C135-B135</f>
        <v>0.04299997</v>
      </c>
      <c r="R135">
        <f t="shared" ref="R135:AB135" si="142">D135-C135</f>
        <v>0.03900002</v>
      </c>
      <c r="S135">
        <f t="shared" si="142"/>
        <v>0.11200001</v>
      </c>
      <c r="T135">
        <f t="shared" si="142"/>
        <v>0.03600002</v>
      </c>
      <c r="U135">
        <f t="shared" si="142"/>
        <v>0.23500001</v>
      </c>
      <c r="V135">
        <f t="shared" si="142"/>
        <v>0.21999994</v>
      </c>
      <c r="W135">
        <f t="shared" si="142"/>
        <v>0.148</v>
      </c>
      <c r="X135">
        <f t="shared" si="142"/>
        <v>0.2050001</v>
      </c>
      <c r="Y135">
        <f t="shared" si="142"/>
        <v>0.0740000000000001</v>
      </c>
      <c r="Z135">
        <f t="shared" si="142"/>
        <v>0.1418019</v>
      </c>
      <c r="AA135">
        <f t="shared" si="142"/>
        <v>0.0722411000000001</v>
      </c>
      <c r="AB135">
        <f t="shared" si="142"/>
        <v>0.184459</v>
      </c>
      <c r="AC135">
        <f t="shared" si="139"/>
        <v>0.1763579</v>
      </c>
      <c r="AD135">
        <f>COUNTIF(CostRed_wind!A$2:A$15,P135)</f>
        <v>0</v>
      </c>
      <c r="AE135">
        <f>IF(VLOOKUP(A135,Categories!C$1:D$196,2,FALSE)="developed",1,0)</f>
        <v>1</v>
      </c>
    </row>
    <row r="136" spans="1:31">
      <c r="A136" s="1" t="s">
        <v>157</v>
      </c>
      <c r="B136">
        <v>20.693</v>
      </c>
      <c r="C136">
        <v>21.529001</v>
      </c>
      <c r="D136">
        <v>22.789001</v>
      </c>
      <c r="E136">
        <v>22.958</v>
      </c>
      <c r="F136">
        <v>22.925001</v>
      </c>
      <c r="G136">
        <v>22.943</v>
      </c>
      <c r="H136">
        <v>22.990002</v>
      </c>
      <c r="I136">
        <v>23.12448</v>
      </c>
      <c r="J136">
        <v>23.405056</v>
      </c>
      <c r="K136">
        <v>25.590076</v>
      </c>
      <c r="L136">
        <v>26.819191</v>
      </c>
      <c r="M136">
        <v>27.907652</v>
      </c>
      <c r="N136">
        <v>29.307837</v>
      </c>
      <c r="O136">
        <f>VLOOKUP(A136,[2]Wind!$A$1:$Z$225,25,FALSE)/1000</f>
        <v>30.863495</v>
      </c>
      <c r="P136" s="1" t="s">
        <v>157</v>
      </c>
      <c r="Q136">
        <f>C136-B136</f>
        <v>0.836001</v>
      </c>
      <c r="R136">
        <f t="shared" ref="R136:AB136" si="143">D136-C136</f>
        <v>1.26</v>
      </c>
      <c r="S136">
        <f t="shared" si="143"/>
        <v>0.168998999999999</v>
      </c>
      <c r="T136">
        <f t="shared" si="143"/>
        <v>-0.0329989999999967</v>
      </c>
      <c r="U136">
        <f t="shared" si="143"/>
        <v>0.0179989999999997</v>
      </c>
      <c r="V136">
        <f t="shared" si="143"/>
        <v>0.0470019999999991</v>
      </c>
      <c r="W136">
        <f t="shared" si="143"/>
        <v>0.134477999999998</v>
      </c>
      <c r="X136">
        <f t="shared" si="143"/>
        <v>0.280576</v>
      </c>
      <c r="Y136">
        <f t="shared" si="143"/>
        <v>2.18502</v>
      </c>
      <c r="Z136">
        <f t="shared" si="143"/>
        <v>1.229115</v>
      </c>
      <c r="AA136">
        <f t="shared" si="143"/>
        <v>1.088461</v>
      </c>
      <c r="AB136">
        <f t="shared" si="143"/>
        <v>1.400185</v>
      </c>
      <c r="AC136">
        <f t="shared" si="139"/>
        <v>1.555658</v>
      </c>
      <c r="AD136">
        <f>COUNTIF(CostRed_wind!A$2:A$15,P136)</f>
        <v>1</v>
      </c>
      <c r="AE136">
        <f>IF(VLOOKUP(A136,Categories!C$1:D$196,2,FALSE)="developed",1,0)</f>
        <v>1</v>
      </c>
    </row>
    <row r="137" spans="1:31">
      <c r="A137" s="1" t="s">
        <v>252</v>
      </c>
      <c r="B137">
        <v>0.03385</v>
      </c>
      <c r="C137">
        <v>0.04385</v>
      </c>
      <c r="D137">
        <v>0.07665001</v>
      </c>
      <c r="E137">
        <v>0.08145</v>
      </c>
      <c r="F137">
        <v>0.12145</v>
      </c>
      <c r="G137">
        <v>0.13145</v>
      </c>
      <c r="H137">
        <v>0.13145</v>
      </c>
      <c r="I137">
        <v>0.13145</v>
      </c>
      <c r="J137">
        <v>0.12845</v>
      </c>
      <c r="K137">
        <v>0.12845</v>
      </c>
      <c r="L137">
        <v>0.179</v>
      </c>
      <c r="M137">
        <v>0.252</v>
      </c>
      <c r="N137">
        <v>0.252</v>
      </c>
      <c r="O137">
        <f>VLOOKUP(A137,[2]Wind!$A$1:$Z$225,25,FALSE)/1000</f>
        <v>0.267</v>
      </c>
      <c r="P137" s="1" t="s">
        <v>252</v>
      </c>
      <c r="Q137">
        <f>C137-B137</f>
        <v>0.01</v>
      </c>
      <c r="R137">
        <f t="shared" ref="R137:AB137" si="144">D137-C137</f>
        <v>0.03280001</v>
      </c>
      <c r="S137">
        <f t="shared" si="144"/>
        <v>0.00479998999999999</v>
      </c>
      <c r="T137">
        <f t="shared" si="144"/>
        <v>0.04</v>
      </c>
      <c r="U137">
        <f t="shared" si="144"/>
        <v>0.01</v>
      </c>
      <c r="V137">
        <f t="shared" si="144"/>
        <v>0</v>
      </c>
      <c r="W137">
        <f t="shared" si="144"/>
        <v>0</v>
      </c>
      <c r="X137">
        <f t="shared" si="144"/>
        <v>-0.003</v>
      </c>
      <c r="Y137">
        <f t="shared" si="144"/>
        <v>0</v>
      </c>
      <c r="Z137">
        <f t="shared" si="144"/>
        <v>0.05055</v>
      </c>
      <c r="AA137">
        <f t="shared" si="144"/>
        <v>0.073</v>
      </c>
      <c r="AB137">
        <f t="shared" si="144"/>
        <v>0</v>
      </c>
      <c r="AC137">
        <f t="shared" si="139"/>
        <v>0.015</v>
      </c>
      <c r="AD137">
        <f>COUNTIF(CostRed_wind!A$2:A$15,P137)</f>
        <v>0</v>
      </c>
      <c r="AE137">
        <f>IF(VLOOKUP(A137,Categories!C$1:D$196,2,FALSE)="developed",1,0)</f>
        <v>0</v>
      </c>
    </row>
    <row r="138" spans="1:31">
      <c r="A138" s="1" t="s">
        <v>378</v>
      </c>
      <c r="B138">
        <v>2.0170002</v>
      </c>
      <c r="C138">
        <v>2.7640002</v>
      </c>
      <c r="D138">
        <v>3.6060002</v>
      </c>
      <c r="E138">
        <v>4.1940002</v>
      </c>
      <c r="F138">
        <v>5.0880003</v>
      </c>
      <c r="G138">
        <v>5.8190002</v>
      </c>
      <c r="H138">
        <v>6.4350004</v>
      </c>
      <c r="I138">
        <v>6.6110005</v>
      </c>
      <c r="J138">
        <v>7.3</v>
      </c>
      <c r="K138">
        <v>8.681001</v>
      </c>
      <c r="L138">
        <v>9.976001</v>
      </c>
      <c r="M138">
        <v>12.116</v>
      </c>
      <c r="N138">
        <v>14.557001</v>
      </c>
      <c r="O138">
        <f>VLOOKUP(A138,[2]Wind!$A$1:$Z$225,25,FALSE)/1000</f>
        <v>16.031</v>
      </c>
      <c r="P138" s="1" t="s">
        <v>378</v>
      </c>
      <c r="Q138">
        <f>C138-B138</f>
        <v>0.747</v>
      </c>
      <c r="R138">
        <f t="shared" ref="R138:AB138" si="145">D138-C138</f>
        <v>0.842</v>
      </c>
      <c r="S138">
        <f t="shared" si="145"/>
        <v>0.588</v>
      </c>
      <c r="T138">
        <f t="shared" si="145"/>
        <v>0.8940001</v>
      </c>
      <c r="U138">
        <f t="shared" si="145"/>
        <v>0.7309999</v>
      </c>
      <c r="V138">
        <f t="shared" si="145"/>
        <v>0.6160002</v>
      </c>
      <c r="W138">
        <f t="shared" si="145"/>
        <v>0.1760001</v>
      </c>
      <c r="X138">
        <f t="shared" si="145"/>
        <v>0.6889995</v>
      </c>
      <c r="Y138">
        <f t="shared" si="145"/>
        <v>1.381001</v>
      </c>
      <c r="Z138">
        <f t="shared" si="145"/>
        <v>1.295</v>
      </c>
      <c r="AA138">
        <f t="shared" si="145"/>
        <v>2.139999</v>
      </c>
      <c r="AB138">
        <f t="shared" si="145"/>
        <v>2.441001</v>
      </c>
      <c r="AC138">
        <f t="shared" si="139"/>
        <v>1.473999</v>
      </c>
      <c r="AD138">
        <f>COUNTIF(CostRed_wind!A$2:A$15,P138)</f>
        <v>1</v>
      </c>
      <c r="AE138">
        <f>IF(VLOOKUP(A138,Categories!C$1:D$196,2,FALSE)="developed",1,0)</f>
        <v>1</v>
      </c>
    </row>
    <row r="139" spans="1:31">
      <c r="A139" s="1" t="s">
        <v>109</v>
      </c>
      <c r="B139">
        <v>0.042000003</v>
      </c>
      <c r="C139">
        <v>0.046000004</v>
      </c>
      <c r="D139">
        <v>0.049000002</v>
      </c>
      <c r="E139">
        <v>0.060000002</v>
      </c>
      <c r="F139">
        <v>0.060000002</v>
      </c>
      <c r="G139">
        <v>0.060000002</v>
      </c>
      <c r="H139">
        <v>0.075</v>
      </c>
      <c r="I139">
        <v>0.075</v>
      </c>
      <c r="J139">
        <v>0.075</v>
      </c>
      <c r="K139">
        <v>0.075</v>
      </c>
      <c r="L139">
        <v>0.087120004</v>
      </c>
      <c r="M139">
        <v>0.087120004</v>
      </c>
      <c r="N139">
        <v>0.087120004</v>
      </c>
      <c r="O139">
        <f>VLOOKUP(A139,[2]Wind!$A$1:$Z$225,25,FALSE)/1000</f>
        <v>0.088</v>
      </c>
      <c r="P139" s="1" t="s">
        <v>109</v>
      </c>
      <c r="Q139">
        <f>C139-B139</f>
        <v>0.004000001</v>
      </c>
      <c r="R139">
        <f t="shared" ref="R139:AB139" si="146">D139-C139</f>
        <v>0.002999998</v>
      </c>
      <c r="S139">
        <f t="shared" si="146"/>
        <v>0.011</v>
      </c>
      <c r="T139">
        <f t="shared" si="146"/>
        <v>0</v>
      </c>
      <c r="U139">
        <f t="shared" si="146"/>
        <v>0</v>
      </c>
      <c r="V139">
        <f t="shared" si="146"/>
        <v>0.014999998</v>
      </c>
      <c r="W139">
        <f t="shared" si="146"/>
        <v>0</v>
      </c>
      <c r="X139">
        <f t="shared" si="146"/>
        <v>0</v>
      </c>
      <c r="Y139">
        <f t="shared" si="146"/>
        <v>0</v>
      </c>
      <c r="Z139">
        <f t="shared" si="146"/>
        <v>0.012120004</v>
      </c>
      <c r="AA139">
        <f t="shared" si="146"/>
        <v>0</v>
      </c>
      <c r="AB139">
        <f t="shared" si="146"/>
        <v>0</v>
      </c>
      <c r="AC139">
        <f t="shared" si="139"/>
        <v>0.000879995999999994</v>
      </c>
      <c r="AD139">
        <f>COUNTIF(CostRed_wind!A$2:A$15,P139)</f>
        <v>0</v>
      </c>
      <c r="AE139">
        <f>IF(VLOOKUP(A139,Categories!C$1:D$196,2,FALSE)="developed",1,0)</f>
        <v>1</v>
      </c>
    </row>
    <row r="140" spans="1:31">
      <c r="A140" s="1" t="s">
        <v>384</v>
      </c>
      <c r="B140">
        <v>0.0006</v>
      </c>
      <c r="C140">
        <v>0.0006</v>
      </c>
      <c r="D140">
        <v>0.0006</v>
      </c>
      <c r="E140">
        <v>0.0006</v>
      </c>
      <c r="F140">
        <v>0.0006</v>
      </c>
      <c r="G140">
        <v>0.0006</v>
      </c>
      <c r="H140">
        <v>0.0006</v>
      </c>
      <c r="I140">
        <v>0.0006</v>
      </c>
      <c r="J140">
        <v>0.0006</v>
      </c>
      <c r="K140">
        <v>0.0006</v>
      </c>
      <c r="L140">
        <v>0.0006</v>
      </c>
      <c r="M140">
        <v>0.0006</v>
      </c>
      <c r="N140">
        <v>0.0006</v>
      </c>
      <c r="O140">
        <f>VLOOKUP(A140,[2]Wind!$A$1:$Z$225,25,FALSE)/1000</f>
        <v>0.0006</v>
      </c>
      <c r="P140" s="1" t="s">
        <v>384</v>
      </c>
      <c r="Q140">
        <f>C140-B140</f>
        <v>0</v>
      </c>
      <c r="R140">
        <f t="shared" ref="R140:AB140" si="147">D140-C140</f>
        <v>0</v>
      </c>
      <c r="S140">
        <f t="shared" si="147"/>
        <v>0</v>
      </c>
      <c r="T140">
        <f t="shared" si="147"/>
        <v>0</v>
      </c>
      <c r="U140">
        <f t="shared" si="147"/>
        <v>0</v>
      </c>
      <c r="V140">
        <f t="shared" si="147"/>
        <v>0</v>
      </c>
      <c r="W140">
        <f t="shared" si="147"/>
        <v>0</v>
      </c>
      <c r="X140">
        <f t="shared" si="147"/>
        <v>0</v>
      </c>
      <c r="Y140">
        <f t="shared" si="147"/>
        <v>0</v>
      </c>
      <c r="Z140">
        <f t="shared" si="147"/>
        <v>0</v>
      </c>
      <c r="AA140">
        <f t="shared" si="147"/>
        <v>0</v>
      </c>
      <c r="AB140">
        <f t="shared" si="147"/>
        <v>0</v>
      </c>
      <c r="AC140">
        <f t="shared" si="139"/>
        <v>0</v>
      </c>
      <c r="AD140">
        <f>COUNTIF(CostRed_wind!A$2:A$15,P140)</f>
        <v>0</v>
      </c>
      <c r="AE140">
        <f>IF(VLOOKUP(A140,Categories!C$1:D$196,2,FALSE)="developed",1,0)</f>
        <v>0</v>
      </c>
    </row>
    <row r="141" spans="1:31">
      <c r="A141" s="1" t="s">
        <v>408</v>
      </c>
      <c r="L141">
        <v>0.0024</v>
      </c>
      <c r="M141">
        <v>0.0024</v>
      </c>
      <c r="N141">
        <v>0.0024</v>
      </c>
      <c r="O141">
        <f>VLOOKUP(A141,[2]Wind!$A$1:$Z$225,25,FALSE)/1000</f>
        <v>0.0024</v>
      </c>
      <c r="P141" s="1" t="s">
        <v>408</v>
      </c>
      <c r="Q141">
        <f>C141-B141</f>
        <v>0</v>
      </c>
      <c r="R141">
        <f t="shared" ref="R141:AB141" si="148">D141-C141</f>
        <v>0</v>
      </c>
      <c r="S141">
        <f t="shared" si="148"/>
        <v>0</v>
      </c>
      <c r="T141">
        <f t="shared" si="148"/>
        <v>0</v>
      </c>
      <c r="U141">
        <f t="shared" si="148"/>
        <v>0</v>
      </c>
      <c r="V141">
        <f t="shared" si="148"/>
        <v>0</v>
      </c>
      <c r="W141">
        <f t="shared" si="148"/>
        <v>0</v>
      </c>
      <c r="X141">
        <f t="shared" si="148"/>
        <v>0</v>
      </c>
      <c r="Y141">
        <f t="shared" si="148"/>
        <v>0</v>
      </c>
      <c r="Z141">
        <f t="shared" si="148"/>
        <v>0.0024</v>
      </c>
      <c r="AA141">
        <f t="shared" si="148"/>
        <v>0</v>
      </c>
      <c r="AB141">
        <f t="shared" si="148"/>
        <v>0</v>
      </c>
      <c r="AC141">
        <f t="shared" si="139"/>
        <v>0</v>
      </c>
      <c r="AD141">
        <f>COUNTIF(CostRed_wind!A$2:A$15,P141)</f>
        <v>0</v>
      </c>
      <c r="AE141">
        <f>IF(VLOOKUP(A141,Categories!C$1:D$196,2,FALSE)="developed",1,0)</f>
        <v>0</v>
      </c>
    </row>
    <row r="142" spans="1:31">
      <c r="A142" s="1" t="s">
        <v>390</v>
      </c>
      <c r="B142">
        <v>0.0056</v>
      </c>
      <c r="C142">
        <v>0.007300001</v>
      </c>
      <c r="D142">
        <v>0.111700006</v>
      </c>
      <c r="E142">
        <v>0.22270001</v>
      </c>
      <c r="F142">
        <v>0.22450002</v>
      </c>
      <c r="G142">
        <v>0.23390001</v>
      </c>
      <c r="H142">
        <v>0.50704</v>
      </c>
      <c r="I142">
        <v>0.62782</v>
      </c>
      <c r="J142">
        <v>1.10282</v>
      </c>
      <c r="K142">
        <v>1.50682</v>
      </c>
      <c r="L142">
        <v>1.50682</v>
      </c>
      <c r="M142">
        <v>1.5453001</v>
      </c>
      <c r="N142">
        <v>1.5453001</v>
      </c>
      <c r="O142">
        <f>VLOOKUP(A142,[2]Wind!$A$1:$Z$225,25,FALSE)/1000</f>
        <v>1.54356</v>
      </c>
      <c r="P142" s="1" t="s">
        <v>390</v>
      </c>
      <c r="Q142">
        <f>C142-B142</f>
        <v>0.001700001</v>
      </c>
      <c r="R142">
        <f t="shared" ref="R142:AB142" si="149">D142-C142</f>
        <v>0.104400005</v>
      </c>
      <c r="S142">
        <f t="shared" si="149"/>
        <v>0.111000004</v>
      </c>
      <c r="T142">
        <f t="shared" si="149"/>
        <v>0.00180000999999999</v>
      </c>
      <c r="U142">
        <f t="shared" si="149"/>
        <v>0.00939999</v>
      </c>
      <c r="V142">
        <f t="shared" si="149"/>
        <v>0.27313999</v>
      </c>
      <c r="W142">
        <f t="shared" si="149"/>
        <v>0.12078</v>
      </c>
      <c r="X142">
        <f t="shared" si="149"/>
        <v>0.475</v>
      </c>
      <c r="Y142">
        <f t="shared" si="149"/>
        <v>0.404</v>
      </c>
      <c r="Z142">
        <f t="shared" si="149"/>
        <v>0</v>
      </c>
      <c r="AA142">
        <f t="shared" si="149"/>
        <v>0.0384800999999999</v>
      </c>
      <c r="AB142">
        <f t="shared" si="149"/>
        <v>0</v>
      </c>
      <c r="AC142">
        <f t="shared" si="139"/>
        <v>0</v>
      </c>
      <c r="AD142">
        <f>COUNTIF(CostRed_wind!A$2:A$15,P142)</f>
        <v>0</v>
      </c>
      <c r="AE142">
        <f>IF(VLOOKUP(A142,Categories!C$1:D$196,2,FALSE)="developed",1,0)</f>
        <v>0</v>
      </c>
    </row>
    <row r="143" spans="1:31">
      <c r="A143" s="1" t="s">
        <v>470</v>
      </c>
      <c r="K143">
        <v>1.5e-5</v>
      </c>
      <c r="L143">
        <v>1.5e-5</v>
      </c>
      <c r="M143">
        <v>1.5e-5</v>
      </c>
      <c r="N143">
        <v>1.5e-5</v>
      </c>
      <c r="O143">
        <f>VLOOKUP(A143,[2]Wind!$A$1:$Z$225,25,FALSE)/1000</f>
        <v>1.5e-5</v>
      </c>
      <c r="P143" s="1" t="s">
        <v>470</v>
      </c>
      <c r="Q143">
        <f t="shared" ref="Q143:Q160" si="150">C143-B143</f>
        <v>0</v>
      </c>
      <c r="R143">
        <f t="shared" ref="R143:AB143" si="151">D143-C143</f>
        <v>0</v>
      </c>
      <c r="S143">
        <f t="shared" si="151"/>
        <v>0</v>
      </c>
      <c r="T143">
        <f t="shared" si="151"/>
        <v>0</v>
      </c>
      <c r="U143">
        <f t="shared" si="151"/>
        <v>0</v>
      </c>
      <c r="V143">
        <f t="shared" si="151"/>
        <v>0</v>
      </c>
      <c r="W143">
        <f t="shared" si="151"/>
        <v>0</v>
      </c>
      <c r="X143">
        <f t="shared" si="151"/>
        <v>0</v>
      </c>
      <c r="Y143">
        <f t="shared" si="151"/>
        <v>1.5e-5</v>
      </c>
      <c r="Z143">
        <f t="shared" si="151"/>
        <v>0</v>
      </c>
      <c r="AA143">
        <f t="shared" si="151"/>
        <v>0</v>
      </c>
      <c r="AB143">
        <f t="shared" si="151"/>
        <v>0</v>
      </c>
      <c r="AC143">
        <f t="shared" si="139"/>
        <v>0</v>
      </c>
      <c r="AD143">
        <f>COUNTIF(CostRed_wind!A$2:A$15,P143)</f>
        <v>0</v>
      </c>
      <c r="AE143">
        <v>0</v>
      </c>
    </row>
    <row r="144" spans="1:31">
      <c r="A144" s="1" t="s">
        <v>398</v>
      </c>
      <c r="E144">
        <v>1.1e-5</v>
      </c>
      <c r="F144">
        <v>1.1e-5</v>
      </c>
      <c r="G144">
        <v>2.2e-5</v>
      </c>
      <c r="H144">
        <v>2.2e-5</v>
      </c>
      <c r="I144">
        <v>2.2e-5</v>
      </c>
      <c r="J144">
        <v>2.2e-5</v>
      </c>
      <c r="K144">
        <v>0.001322</v>
      </c>
      <c r="L144">
        <v>0.001322</v>
      </c>
      <c r="M144">
        <v>0.001322</v>
      </c>
      <c r="N144">
        <v>0.001322</v>
      </c>
      <c r="O144">
        <f>VLOOKUP(A144,[2]Wind!$A$1:$Z$225,25,FALSE)/1000</f>
        <v>0.001397</v>
      </c>
      <c r="P144" s="1" t="s">
        <v>398</v>
      </c>
      <c r="Q144">
        <f t="shared" si="150"/>
        <v>0</v>
      </c>
      <c r="R144">
        <f t="shared" ref="R144:AB144" si="152">D144-C144</f>
        <v>0</v>
      </c>
      <c r="S144">
        <f t="shared" si="152"/>
        <v>1.1e-5</v>
      </c>
      <c r="T144">
        <f t="shared" si="152"/>
        <v>0</v>
      </c>
      <c r="U144">
        <f t="shared" si="152"/>
        <v>1.1e-5</v>
      </c>
      <c r="V144">
        <f t="shared" si="152"/>
        <v>0</v>
      </c>
      <c r="W144">
        <f t="shared" si="152"/>
        <v>0</v>
      </c>
      <c r="X144">
        <f t="shared" si="152"/>
        <v>0</v>
      </c>
      <c r="Y144">
        <f t="shared" si="152"/>
        <v>0.0013</v>
      </c>
      <c r="Z144">
        <f t="shared" si="152"/>
        <v>0</v>
      </c>
      <c r="AA144">
        <f t="shared" si="152"/>
        <v>0</v>
      </c>
      <c r="AB144">
        <f t="shared" si="152"/>
        <v>0</v>
      </c>
      <c r="AC144">
        <f t="shared" si="139"/>
        <v>7.5e-5</v>
      </c>
      <c r="AD144">
        <f>COUNTIF(CostRed_wind!A$2:A$15,P144)</f>
        <v>0</v>
      </c>
      <c r="AE144">
        <f>IF(VLOOKUP(A144,Categories!C$1:D$196,2,FALSE)="developed",1,0)</f>
        <v>0</v>
      </c>
    </row>
    <row r="145" spans="1:31">
      <c r="A145" s="1" t="s">
        <v>400</v>
      </c>
      <c r="G145">
        <v>1e-5</v>
      </c>
      <c r="H145">
        <v>1e-5</v>
      </c>
      <c r="I145">
        <v>1e-5</v>
      </c>
      <c r="J145">
        <v>1e-5</v>
      </c>
      <c r="K145">
        <v>1e-5</v>
      </c>
      <c r="L145">
        <v>1e-5</v>
      </c>
      <c r="M145">
        <v>1e-5</v>
      </c>
      <c r="N145">
        <v>1e-5</v>
      </c>
      <c r="O145">
        <f>VLOOKUP(A145,[2]Wind!$A$1:$Z$225,25,FALSE)/1000</f>
        <v>1e-5</v>
      </c>
      <c r="P145" s="1" t="s">
        <v>400</v>
      </c>
      <c r="Q145">
        <f t="shared" si="150"/>
        <v>0</v>
      </c>
      <c r="R145">
        <f t="shared" ref="R145:AB145" si="153">D145-C145</f>
        <v>0</v>
      </c>
      <c r="S145">
        <f t="shared" si="153"/>
        <v>0</v>
      </c>
      <c r="T145">
        <f t="shared" si="153"/>
        <v>0</v>
      </c>
      <c r="U145">
        <f t="shared" si="153"/>
        <v>1e-5</v>
      </c>
      <c r="V145">
        <f t="shared" si="153"/>
        <v>0</v>
      </c>
      <c r="W145">
        <f t="shared" si="153"/>
        <v>0</v>
      </c>
      <c r="X145">
        <f t="shared" si="153"/>
        <v>0</v>
      </c>
      <c r="Y145">
        <f t="shared" si="153"/>
        <v>0</v>
      </c>
      <c r="Z145">
        <f t="shared" si="153"/>
        <v>0</v>
      </c>
      <c r="AA145">
        <f t="shared" si="153"/>
        <v>0</v>
      </c>
      <c r="AB145">
        <f t="shared" si="153"/>
        <v>0</v>
      </c>
      <c r="AC145">
        <f t="shared" si="139"/>
        <v>0</v>
      </c>
      <c r="AD145">
        <f>COUNTIF(CostRed_wind!A$2:A$15,P145)</f>
        <v>0</v>
      </c>
      <c r="AE145">
        <f>IF(VLOOKUP(A145,Categories!C$1:D$196,2,FALSE)="developed",1,0)</f>
        <v>0</v>
      </c>
    </row>
    <row r="146" spans="1:31">
      <c r="A146" s="1" t="s">
        <v>402</v>
      </c>
      <c r="B146">
        <v>0.05369</v>
      </c>
      <c r="C146">
        <v>0.05369</v>
      </c>
      <c r="D146">
        <v>0.17300001</v>
      </c>
      <c r="E146">
        <v>0.2</v>
      </c>
      <c r="F146">
        <v>0.23300001</v>
      </c>
      <c r="G146">
        <v>0.24000001</v>
      </c>
      <c r="H146">
        <v>0.24000001</v>
      </c>
      <c r="I146">
        <v>0.24000001</v>
      </c>
      <c r="J146">
        <v>0.245</v>
      </c>
      <c r="K146">
        <v>0.245</v>
      </c>
      <c r="L146">
        <v>0.245</v>
      </c>
      <c r="M146">
        <v>0.245</v>
      </c>
      <c r="N146">
        <v>0.245</v>
      </c>
      <c r="O146">
        <f>VLOOKUP(A146,[2]Wind!$A$1:$Z$225,25,FALSE)/1000</f>
        <v>0.245</v>
      </c>
      <c r="P146" s="1" t="s">
        <v>402</v>
      </c>
      <c r="Q146">
        <f t="shared" si="150"/>
        <v>0</v>
      </c>
      <c r="R146">
        <f t="shared" ref="R146:AB146" si="154">D146-C146</f>
        <v>0.11931001</v>
      </c>
      <c r="S146">
        <f t="shared" si="154"/>
        <v>0.02699999</v>
      </c>
      <c r="T146">
        <f t="shared" si="154"/>
        <v>0.03300001</v>
      </c>
      <c r="U146">
        <f t="shared" si="154"/>
        <v>0.00700000000000001</v>
      </c>
      <c r="V146">
        <f t="shared" si="154"/>
        <v>0</v>
      </c>
      <c r="W146">
        <f t="shared" si="154"/>
        <v>0</v>
      </c>
      <c r="X146">
        <f t="shared" si="154"/>
        <v>0.00499998999999998</v>
      </c>
      <c r="Y146">
        <f t="shared" si="154"/>
        <v>0</v>
      </c>
      <c r="Z146">
        <f t="shared" si="154"/>
        <v>0</v>
      </c>
      <c r="AA146">
        <f t="shared" si="154"/>
        <v>0</v>
      </c>
      <c r="AB146">
        <f t="shared" si="154"/>
        <v>0</v>
      </c>
      <c r="AC146">
        <f t="shared" si="139"/>
        <v>0</v>
      </c>
      <c r="AD146">
        <f>COUNTIF(CostRed_wind!A$2:A$15,P146)</f>
        <v>0</v>
      </c>
      <c r="AE146">
        <f>IF(VLOOKUP(A146,Categories!C$1:D$196,2,FALSE)="developed",1,0)</f>
        <v>0</v>
      </c>
    </row>
    <row r="147" spans="1:31">
      <c r="A147" s="1" t="s">
        <v>471</v>
      </c>
      <c r="B147">
        <v>1.32</v>
      </c>
      <c r="C147">
        <v>1.7290001</v>
      </c>
      <c r="D147">
        <v>2.2610002</v>
      </c>
      <c r="E147">
        <v>2.7600002</v>
      </c>
      <c r="F147">
        <v>3.63</v>
      </c>
      <c r="G147">
        <v>4.5030003</v>
      </c>
      <c r="H147">
        <v>5.7510004</v>
      </c>
      <c r="I147">
        <v>6.51615</v>
      </c>
      <c r="J147">
        <v>7.0053864</v>
      </c>
      <c r="K147">
        <v>7.591156</v>
      </c>
      <c r="L147">
        <v>8.832395</v>
      </c>
      <c r="M147">
        <v>10.606996</v>
      </c>
      <c r="N147">
        <v>11.396195</v>
      </c>
      <c r="O147">
        <f>VLOOKUP(A147,[2]Wind!$A$1:$Z$225,25,FALSE)/1000</f>
        <v>11.80607</v>
      </c>
      <c r="P147" s="1" t="s">
        <v>471</v>
      </c>
      <c r="Q147">
        <f t="shared" si="150"/>
        <v>0.4090001</v>
      </c>
      <c r="R147">
        <f t="shared" ref="R147:AB147" si="155">D147-C147</f>
        <v>0.5320001</v>
      </c>
      <c r="S147">
        <f t="shared" si="155"/>
        <v>0.499</v>
      </c>
      <c r="T147">
        <f t="shared" si="155"/>
        <v>0.8699998</v>
      </c>
      <c r="U147">
        <f t="shared" si="155"/>
        <v>0.8730003</v>
      </c>
      <c r="V147">
        <f t="shared" si="155"/>
        <v>1.2480001</v>
      </c>
      <c r="W147">
        <f t="shared" si="155"/>
        <v>0.7651496</v>
      </c>
      <c r="X147">
        <f t="shared" si="155"/>
        <v>0.4892364</v>
      </c>
      <c r="Y147">
        <f t="shared" si="155"/>
        <v>0.5857696</v>
      </c>
      <c r="Z147">
        <f t="shared" si="155"/>
        <v>1.241239</v>
      </c>
      <c r="AA147">
        <f t="shared" si="155"/>
        <v>1.774601</v>
      </c>
      <c r="AB147">
        <f t="shared" si="155"/>
        <v>0.789199</v>
      </c>
      <c r="AC147">
        <f t="shared" si="139"/>
        <v>0.409875</v>
      </c>
      <c r="AD147">
        <f>COUNTIF(CostRed_wind!A$2:A$15,P147)</f>
        <v>1</v>
      </c>
      <c r="AE147">
        <v>0</v>
      </c>
    </row>
    <row r="148" spans="1:31">
      <c r="A148" s="1" t="s">
        <v>412</v>
      </c>
      <c r="B148">
        <v>0.08800001</v>
      </c>
      <c r="C148">
        <v>0.14600001</v>
      </c>
      <c r="D148">
        <v>0.24800001</v>
      </c>
      <c r="E148">
        <v>0.36200002</v>
      </c>
      <c r="F148">
        <v>0.51390004</v>
      </c>
      <c r="G148">
        <v>0.51390004</v>
      </c>
      <c r="H148">
        <v>0.526</v>
      </c>
      <c r="I148">
        <v>0.55300003</v>
      </c>
      <c r="J148">
        <v>0.62077004</v>
      </c>
      <c r="K148">
        <v>1.2577701</v>
      </c>
      <c r="L148">
        <v>1.4020001</v>
      </c>
      <c r="M148">
        <v>1.761</v>
      </c>
      <c r="N148">
        <v>1.761</v>
      </c>
      <c r="O148">
        <f>VLOOKUP(A148,[2]Wind!$A$1:$Z$225,25,FALSE)/1000</f>
        <v>1.761</v>
      </c>
      <c r="P148" s="1" t="s">
        <v>412</v>
      </c>
      <c r="Q148">
        <f t="shared" si="150"/>
        <v>0.058</v>
      </c>
      <c r="R148">
        <f t="shared" ref="R148:AB148" si="156">D148-C148</f>
        <v>0.102</v>
      </c>
      <c r="S148">
        <f t="shared" si="156"/>
        <v>0.11400001</v>
      </c>
      <c r="T148">
        <f t="shared" si="156"/>
        <v>0.15190002</v>
      </c>
      <c r="U148">
        <f t="shared" si="156"/>
        <v>0</v>
      </c>
      <c r="V148">
        <f t="shared" si="156"/>
        <v>0.01209996</v>
      </c>
      <c r="W148">
        <f t="shared" si="156"/>
        <v>0.02700003</v>
      </c>
      <c r="X148">
        <f t="shared" si="156"/>
        <v>0.06777001</v>
      </c>
      <c r="Y148">
        <f t="shared" si="156"/>
        <v>0.63700006</v>
      </c>
      <c r="Z148">
        <f t="shared" si="156"/>
        <v>0.14423</v>
      </c>
      <c r="AA148">
        <f t="shared" si="156"/>
        <v>0.3589999</v>
      </c>
      <c r="AB148">
        <f t="shared" si="156"/>
        <v>0</v>
      </c>
      <c r="AC148">
        <f t="shared" si="139"/>
        <v>0</v>
      </c>
      <c r="AD148">
        <f>COUNTIF(CostRed_wind!A$2:A$15,P148)</f>
        <v>0</v>
      </c>
      <c r="AE148">
        <f>IF(VLOOKUP(A148,Categories!C$1:D$196,2,FALSE)="developed",1,0)</f>
        <v>1</v>
      </c>
    </row>
    <row r="149" spans="1:31">
      <c r="A149" s="1" t="s">
        <v>57</v>
      </c>
      <c r="E149">
        <v>0.00085</v>
      </c>
      <c r="F149">
        <v>0.0017</v>
      </c>
      <c r="G149">
        <v>0.0017</v>
      </c>
      <c r="H149">
        <v>0</v>
      </c>
      <c r="I149">
        <v>0</v>
      </c>
      <c r="J149">
        <v>0</v>
      </c>
      <c r="K149">
        <v>0</v>
      </c>
      <c r="O149">
        <f>VLOOKUP(A149,[2]Wind!$A$1:$Z$225,25,FALSE)/1000</f>
        <v>0.0991</v>
      </c>
      <c r="P149" s="1" t="s">
        <v>57</v>
      </c>
      <c r="Q149">
        <f t="shared" si="150"/>
        <v>0</v>
      </c>
      <c r="R149">
        <f t="shared" ref="R149:AB149" si="157">D149-C149</f>
        <v>0</v>
      </c>
      <c r="S149">
        <f t="shared" si="157"/>
        <v>0.00085</v>
      </c>
      <c r="T149">
        <f t="shared" si="157"/>
        <v>0.00085</v>
      </c>
      <c r="U149">
        <f t="shared" si="157"/>
        <v>0</v>
      </c>
      <c r="V149">
        <f t="shared" si="157"/>
        <v>-0.0017</v>
      </c>
      <c r="W149">
        <f t="shared" si="157"/>
        <v>0</v>
      </c>
      <c r="X149">
        <f t="shared" si="157"/>
        <v>0</v>
      </c>
      <c r="Y149">
        <f t="shared" si="157"/>
        <v>0</v>
      </c>
      <c r="Z149">
        <f t="shared" si="157"/>
        <v>0</v>
      </c>
      <c r="AA149">
        <f t="shared" si="157"/>
        <v>0</v>
      </c>
      <c r="AB149">
        <f t="shared" si="157"/>
        <v>0</v>
      </c>
      <c r="AC149">
        <f t="shared" si="139"/>
        <v>0.0991</v>
      </c>
      <c r="AD149">
        <f>COUNTIF(CostRed_wind!A$2:A$15,P149)</f>
        <v>0</v>
      </c>
      <c r="AE149">
        <f>IF(VLOOKUP(A149,Categories!C$1:D$196,2,FALSE)="developed",1,0)</f>
        <v>0</v>
      </c>
    </row>
    <row r="150" spans="1:31">
      <c r="A150" s="1" t="s">
        <v>173</v>
      </c>
      <c r="B150">
        <v>5.4210005</v>
      </c>
      <c r="C150">
        <v>6.596</v>
      </c>
      <c r="D150">
        <v>9.030001</v>
      </c>
      <c r="E150">
        <v>11.282001</v>
      </c>
      <c r="F150">
        <v>13.074</v>
      </c>
      <c r="G150">
        <v>14.305741</v>
      </c>
      <c r="H150">
        <v>16.12593</v>
      </c>
      <c r="I150">
        <v>19.585001</v>
      </c>
      <c r="J150">
        <v>21.60535</v>
      </c>
      <c r="K150">
        <v>23.881962</v>
      </c>
      <c r="L150">
        <v>24.48479</v>
      </c>
      <c r="M150">
        <v>25.730143</v>
      </c>
      <c r="N150">
        <v>28.537342</v>
      </c>
      <c r="O150">
        <f>VLOOKUP(A150,[2]Wind!$A$1:$Z$225,25,FALSE)/1000</f>
        <v>15.417873</v>
      </c>
      <c r="P150" s="1" t="s">
        <v>173</v>
      </c>
      <c r="Q150">
        <f t="shared" si="150"/>
        <v>1.1749995</v>
      </c>
      <c r="R150">
        <f t="shared" ref="R150:AB150" si="158">D150-C150</f>
        <v>2.434001</v>
      </c>
      <c r="S150">
        <f t="shared" si="158"/>
        <v>2.252</v>
      </c>
      <c r="T150">
        <f t="shared" si="158"/>
        <v>1.791999</v>
      </c>
      <c r="U150">
        <f t="shared" si="158"/>
        <v>1.231741</v>
      </c>
      <c r="V150">
        <f t="shared" si="158"/>
        <v>1.820189</v>
      </c>
      <c r="W150">
        <f t="shared" si="158"/>
        <v>3.459071</v>
      </c>
      <c r="X150">
        <f t="shared" si="158"/>
        <v>2.020349</v>
      </c>
      <c r="Y150">
        <f t="shared" si="158"/>
        <v>2.276612</v>
      </c>
      <c r="Z150">
        <f t="shared" si="158"/>
        <v>0.602827999999999</v>
      </c>
      <c r="AA150">
        <f t="shared" si="158"/>
        <v>1.245353</v>
      </c>
      <c r="AB150">
        <f t="shared" si="158"/>
        <v>2.807199</v>
      </c>
      <c r="AC150">
        <f t="shared" si="139"/>
        <v>0</v>
      </c>
      <c r="AD150">
        <f>COUNTIF(CostRed_wind!A$2:A$15,P150)</f>
        <v>1</v>
      </c>
      <c r="AE150">
        <f>IF(VLOOKUP(A150,Categories!C$1:D$196,2,FALSE)="developed",1,0)</f>
        <v>1</v>
      </c>
    </row>
    <row r="151" spans="1:31">
      <c r="A151" s="1" t="s">
        <v>14</v>
      </c>
      <c r="B151">
        <v>39.349697</v>
      </c>
      <c r="C151">
        <v>45.79497</v>
      </c>
      <c r="D151">
        <v>59.453304</v>
      </c>
      <c r="E151">
        <v>60.198166</v>
      </c>
      <c r="F151">
        <v>64.43019</v>
      </c>
      <c r="G151">
        <v>72.767235</v>
      </c>
      <c r="H151">
        <v>81.502365</v>
      </c>
      <c r="I151">
        <v>87.83079</v>
      </c>
      <c r="J151">
        <v>94.66619</v>
      </c>
      <c r="K151">
        <v>103.835556</v>
      </c>
      <c r="L151">
        <v>118.66354</v>
      </c>
      <c r="M151">
        <v>133.01929</v>
      </c>
      <c r="N151">
        <v>140.86162</v>
      </c>
      <c r="O151">
        <f>VLOOKUP(A151,[2]Wind!$A$1:$Z$225,25,FALSE)/1000</f>
        <v>147.978561</v>
      </c>
      <c r="P151" s="1" t="s">
        <v>14</v>
      </c>
      <c r="Q151">
        <f t="shared" si="150"/>
        <v>6.445273</v>
      </c>
      <c r="R151">
        <f t="shared" ref="R151:AB151" si="159">D151-C151</f>
        <v>13.658334</v>
      </c>
      <c r="S151">
        <f t="shared" si="159"/>
        <v>0.744861999999998</v>
      </c>
      <c r="T151">
        <f t="shared" si="159"/>
        <v>4.232024</v>
      </c>
      <c r="U151">
        <f t="shared" si="159"/>
        <v>8.337045</v>
      </c>
      <c r="V151">
        <f t="shared" si="159"/>
        <v>8.73513</v>
      </c>
      <c r="W151">
        <f t="shared" si="159"/>
        <v>6.328425</v>
      </c>
      <c r="X151">
        <f t="shared" si="159"/>
        <v>6.83540000000001</v>
      </c>
      <c r="Y151">
        <f t="shared" si="159"/>
        <v>9.169366</v>
      </c>
      <c r="Z151">
        <f t="shared" si="159"/>
        <v>14.827984</v>
      </c>
      <c r="AA151">
        <f t="shared" si="159"/>
        <v>14.35575</v>
      </c>
      <c r="AB151">
        <f t="shared" si="159"/>
        <v>7.84232999999998</v>
      </c>
      <c r="AC151">
        <f t="shared" si="139"/>
        <v>7.116941</v>
      </c>
      <c r="AD151">
        <f>COUNTIF(CostRed_wind!A$2:A$15,P151)</f>
        <v>1</v>
      </c>
      <c r="AE151">
        <f>IF(VLOOKUP(A151,Categories!C$1:D$196,2,FALSE)="developed",1,0)</f>
        <v>1</v>
      </c>
    </row>
    <row r="152" spans="1:31">
      <c r="A152" s="1" t="s">
        <v>473</v>
      </c>
      <c r="E152">
        <v>0.0001</v>
      </c>
      <c r="F152">
        <v>0.0001</v>
      </c>
      <c r="G152">
        <v>0.0001</v>
      </c>
      <c r="H152">
        <v>0.0001</v>
      </c>
      <c r="I152">
        <v>0.0001</v>
      </c>
      <c r="J152">
        <v>0.0001</v>
      </c>
      <c r="K152">
        <v>0.0001</v>
      </c>
      <c r="L152">
        <v>0.0001</v>
      </c>
      <c r="M152">
        <v>0.0001</v>
      </c>
      <c r="N152">
        <v>0.0001</v>
      </c>
      <c r="O152">
        <f>VLOOKUP(A152,[2]Wind!$A$1:$Z$225,25,FALSE)/1000</f>
        <v>0.0001</v>
      </c>
      <c r="P152" s="1" t="s">
        <v>473</v>
      </c>
      <c r="Q152">
        <f t="shared" si="150"/>
        <v>0</v>
      </c>
      <c r="R152">
        <f t="shared" ref="R152:AB152" si="160">D152-C152</f>
        <v>0</v>
      </c>
      <c r="S152">
        <f t="shared" si="160"/>
        <v>0.0001</v>
      </c>
      <c r="T152">
        <f t="shared" si="160"/>
        <v>0</v>
      </c>
      <c r="U152">
        <f t="shared" si="160"/>
        <v>0</v>
      </c>
      <c r="V152">
        <f t="shared" si="160"/>
        <v>0</v>
      </c>
      <c r="W152">
        <f t="shared" si="160"/>
        <v>0</v>
      </c>
      <c r="X152">
        <f t="shared" si="160"/>
        <v>0</v>
      </c>
      <c r="Y152">
        <f t="shared" si="160"/>
        <v>0</v>
      </c>
      <c r="Z152">
        <f t="shared" si="160"/>
        <v>0</v>
      </c>
      <c r="AA152">
        <f t="shared" si="160"/>
        <v>0</v>
      </c>
      <c r="AB152">
        <f t="shared" si="160"/>
        <v>0</v>
      </c>
      <c r="AC152">
        <f t="shared" si="139"/>
        <v>0</v>
      </c>
      <c r="AD152">
        <f>COUNTIF(CostRed_wind!A$2:A$15,P152)</f>
        <v>0</v>
      </c>
      <c r="AE152">
        <v>1</v>
      </c>
    </row>
    <row r="153" spans="1:31">
      <c r="A153" s="1" t="s">
        <v>414</v>
      </c>
      <c r="B153">
        <v>0.0406</v>
      </c>
      <c r="C153">
        <v>0.043605</v>
      </c>
      <c r="D153">
        <v>0.052605003</v>
      </c>
      <c r="E153">
        <v>0.059418</v>
      </c>
      <c r="F153">
        <v>0.48126802</v>
      </c>
      <c r="G153">
        <v>0.85675603</v>
      </c>
      <c r="H153">
        <v>1.2114561</v>
      </c>
      <c r="I153">
        <v>1.510668</v>
      </c>
      <c r="J153">
        <v>1.510668</v>
      </c>
      <c r="K153">
        <v>1.5139881</v>
      </c>
      <c r="L153">
        <v>1.5139881</v>
      </c>
      <c r="M153">
        <v>1.5139881</v>
      </c>
      <c r="N153">
        <v>1.5139881</v>
      </c>
      <c r="O153">
        <f>VLOOKUP(A153,[2]Wind!$A$1:$Z$225,25,FALSE)/1000</f>
        <v>1.5238</v>
      </c>
      <c r="P153" s="1" t="s">
        <v>414</v>
      </c>
      <c r="Q153">
        <f>C153-B153</f>
        <v>0.003005</v>
      </c>
      <c r="R153">
        <f t="shared" ref="R153:AB153" si="161">D153-C153</f>
        <v>0.009000003</v>
      </c>
      <c r="S153">
        <f t="shared" si="161"/>
        <v>0.006812997</v>
      </c>
      <c r="T153">
        <f t="shared" si="161"/>
        <v>0.42185002</v>
      </c>
      <c r="U153">
        <f t="shared" si="161"/>
        <v>0.37548801</v>
      </c>
      <c r="V153">
        <f t="shared" si="161"/>
        <v>0.35470007</v>
      </c>
      <c r="W153">
        <f t="shared" si="161"/>
        <v>0.2992119</v>
      </c>
      <c r="X153">
        <f t="shared" si="161"/>
        <v>0</v>
      </c>
      <c r="Y153">
        <f t="shared" si="161"/>
        <v>0.00332010000000005</v>
      </c>
      <c r="Z153">
        <f t="shared" si="161"/>
        <v>0</v>
      </c>
      <c r="AA153">
        <f t="shared" si="161"/>
        <v>0</v>
      </c>
      <c r="AB153">
        <f t="shared" si="161"/>
        <v>0</v>
      </c>
      <c r="AC153">
        <f t="shared" si="139"/>
        <v>0.0098119000000001</v>
      </c>
      <c r="AD153">
        <f>COUNTIF(CostRed_wind!A$2:A$15,P153)</f>
        <v>0</v>
      </c>
      <c r="AE153">
        <f>IF(VLOOKUP(A153,Categories!C$1:D$196,2,FALSE)="developed",1,0)</f>
        <v>0</v>
      </c>
    </row>
    <row r="154" spans="1:31">
      <c r="A154" s="1" t="s">
        <v>417</v>
      </c>
      <c r="I154">
        <v>0.00075</v>
      </c>
      <c r="J154">
        <v>0.00075</v>
      </c>
      <c r="K154">
        <v>0.00075</v>
      </c>
      <c r="L154">
        <v>0.00075</v>
      </c>
      <c r="M154">
        <v>0.00075</v>
      </c>
      <c r="N154">
        <v>0.00075</v>
      </c>
      <c r="O154">
        <f>VLOOKUP(A154,[2]Wind!$A$1:$Z$225,25,FALSE)/1000</f>
        <v>0.00075</v>
      </c>
      <c r="P154" s="1" t="s">
        <v>417</v>
      </c>
      <c r="Q154">
        <f>C154-B154</f>
        <v>0</v>
      </c>
      <c r="R154">
        <f t="shared" ref="R154:AB154" si="162">D154-C154</f>
        <v>0</v>
      </c>
      <c r="S154">
        <f t="shared" si="162"/>
        <v>0</v>
      </c>
      <c r="T154">
        <f t="shared" si="162"/>
        <v>0</v>
      </c>
      <c r="U154">
        <f t="shared" si="162"/>
        <v>0</v>
      </c>
      <c r="V154">
        <f t="shared" si="162"/>
        <v>0</v>
      </c>
      <c r="W154">
        <f t="shared" si="162"/>
        <v>0.00075</v>
      </c>
      <c r="X154">
        <f t="shared" si="162"/>
        <v>0</v>
      </c>
      <c r="Y154">
        <f t="shared" si="162"/>
        <v>0</v>
      </c>
      <c r="Z154">
        <f t="shared" si="162"/>
        <v>0</v>
      </c>
      <c r="AA154">
        <f t="shared" si="162"/>
        <v>0</v>
      </c>
      <c r="AB154">
        <f t="shared" si="162"/>
        <v>0</v>
      </c>
      <c r="AC154">
        <f t="shared" si="139"/>
        <v>0</v>
      </c>
      <c r="AD154">
        <f>COUNTIF(CostRed_wind!A$2:A$15,P154)</f>
        <v>0</v>
      </c>
      <c r="AE154">
        <f>IF(VLOOKUP(A154,Categories!C$1:D$196,2,FALSE)="developed",1,0)</f>
        <v>0</v>
      </c>
    </row>
    <row r="155" spans="1:31">
      <c r="A155" s="1" t="s">
        <v>425</v>
      </c>
      <c r="B155">
        <v>0.003025</v>
      </c>
      <c r="C155">
        <v>0.003025</v>
      </c>
      <c r="D155">
        <v>0.003025</v>
      </c>
      <c r="E155">
        <v>0.003025</v>
      </c>
      <c r="F155">
        <v>0.003575</v>
      </c>
      <c r="G155">
        <v>0.003575</v>
      </c>
      <c r="H155">
        <v>0.003575</v>
      </c>
      <c r="I155">
        <v>0.0033</v>
      </c>
      <c r="J155">
        <v>0.0034</v>
      </c>
      <c r="K155">
        <v>0.0034</v>
      </c>
      <c r="L155">
        <v>0.0034</v>
      </c>
      <c r="M155">
        <v>0.0034</v>
      </c>
      <c r="N155">
        <v>0.0034</v>
      </c>
      <c r="O155">
        <f>VLOOKUP(A155,[2]Wind!$A$1:$Z$225,25,FALSE)/1000</f>
        <v>0.00313</v>
      </c>
      <c r="P155" s="1" t="s">
        <v>425</v>
      </c>
      <c r="Q155">
        <f>C155-B155</f>
        <v>0</v>
      </c>
      <c r="R155">
        <f t="shared" ref="R155:AB155" si="163">D155-C155</f>
        <v>0</v>
      </c>
      <c r="S155">
        <f t="shared" si="163"/>
        <v>0</v>
      </c>
      <c r="T155">
        <f t="shared" si="163"/>
        <v>0.00055</v>
      </c>
      <c r="U155">
        <f t="shared" si="163"/>
        <v>0</v>
      </c>
      <c r="V155">
        <f t="shared" si="163"/>
        <v>0</v>
      </c>
      <c r="W155">
        <f t="shared" si="163"/>
        <v>-0.000275</v>
      </c>
      <c r="X155">
        <f t="shared" si="163"/>
        <v>9.99999999999998e-5</v>
      </c>
      <c r="Y155">
        <f t="shared" si="163"/>
        <v>0</v>
      </c>
      <c r="Z155">
        <f t="shared" si="163"/>
        <v>0</v>
      </c>
      <c r="AA155">
        <f t="shared" si="163"/>
        <v>0</v>
      </c>
      <c r="AB155">
        <f t="shared" si="163"/>
        <v>0</v>
      </c>
      <c r="AC155">
        <f t="shared" si="139"/>
        <v>0</v>
      </c>
      <c r="AD155">
        <f>COUNTIF(CostRed_wind!A$2:A$15,P155)</f>
        <v>0</v>
      </c>
      <c r="AE155">
        <f>IF(VLOOKUP(A155,Categories!C$1:D$196,2,FALSE)="developed",1,0)</f>
        <v>0</v>
      </c>
    </row>
    <row r="156" spans="1:31">
      <c r="A156" s="1" t="s">
        <v>421</v>
      </c>
      <c r="D156">
        <v>0.030000001</v>
      </c>
      <c r="E156">
        <v>0.07128</v>
      </c>
      <c r="F156">
        <v>0.07128</v>
      </c>
      <c r="G156">
        <v>0.07128</v>
      </c>
      <c r="H156">
        <v>0.07128</v>
      </c>
      <c r="I156">
        <v>0.07128</v>
      </c>
      <c r="J156">
        <v>0.07128</v>
      </c>
      <c r="K156">
        <v>0.07128</v>
      </c>
      <c r="L156">
        <v>0.07128</v>
      </c>
      <c r="M156">
        <v>0.07128</v>
      </c>
      <c r="N156">
        <v>0.07128</v>
      </c>
      <c r="O156">
        <f>VLOOKUP(A156,[2]Wind!$A$1:$Z$225,25,FALSE)/1000</f>
        <v>0.0502</v>
      </c>
      <c r="P156" s="1" t="s">
        <v>421</v>
      </c>
      <c r="Q156">
        <f>C156-B156</f>
        <v>0</v>
      </c>
      <c r="R156">
        <f t="shared" ref="R156:AB156" si="164">D156-C156</f>
        <v>0.030000001</v>
      </c>
      <c r="S156">
        <f t="shared" si="164"/>
        <v>0.041279999</v>
      </c>
      <c r="T156">
        <f t="shared" si="164"/>
        <v>0</v>
      </c>
      <c r="U156">
        <f t="shared" si="164"/>
        <v>0</v>
      </c>
      <c r="V156">
        <f t="shared" si="164"/>
        <v>0</v>
      </c>
      <c r="W156">
        <f t="shared" si="164"/>
        <v>0</v>
      </c>
      <c r="X156">
        <f t="shared" si="164"/>
        <v>0</v>
      </c>
      <c r="Y156">
        <f t="shared" si="164"/>
        <v>0</v>
      </c>
      <c r="Z156">
        <f t="shared" si="164"/>
        <v>0</v>
      </c>
      <c r="AA156">
        <f t="shared" si="164"/>
        <v>0</v>
      </c>
      <c r="AB156">
        <f t="shared" si="164"/>
        <v>0</v>
      </c>
      <c r="AC156">
        <f t="shared" si="139"/>
        <v>0</v>
      </c>
      <c r="AD156">
        <f>COUNTIF(CostRed_wind!A$2:A$15,P156)</f>
        <v>0</v>
      </c>
      <c r="AE156">
        <f>IF(VLOOKUP(A156,Categories!C$1:D$196,2,FALSE)="developed",1,0)</f>
        <v>0</v>
      </c>
    </row>
    <row r="157" spans="1:31">
      <c r="A157" s="1" t="s">
        <v>423</v>
      </c>
      <c r="B157">
        <v>0.031000001</v>
      </c>
      <c r="C157">
        <v>0.031000001</v>
      </c>
      <c r="D157">
        <v>0.031000001</v>
      </c>
      <c r="E157">
        <v>0.053000003</v>
      </c>
      <c r="F157">
        <v>0.053000003</v>
      </c>
      <c r="G157">
        <v>0.136</v>
      </c>
      <c r="H157">
        <v>0.1602</v>
      </c>
      <c r="I157">
        <v>0.20470001</v>
      </c>
      <c r="J157">
        <v>0.23670001</v>
      </c>
      <c r="K157">
        <v>0.37455</v>
      </c>
      <c r="L157">
        <v>0.518</v>
      </c>
      <c r="M157">
        <v>4.118</v>
      </c>
      <c r="N157">
        <v>4.6280003</v>
      </c>
      <c r="O157">
        <f>VLOOKUP(A157,[2]Wind!$A$1:$Z$225,25,FALSE)/1000</f>
        <v>4.784</v>
      </c>
      <c r="P157" s="1" t="s">
        <v>423</v>
      </c>
      <c r="Q157">
        <f>C157-B157</f>
        <v>0</v>
      </c>
      <c r="R157">
        <f t="shared" ref="R157:AB157" si="165">D157-C157</f>
        <v>0</v>
      </c>
      <c r="S157">
        <f t="shared" si="165"/>
        <v>0.022000002</v>
      </c>
      <c r="T157">
        <f t="shared" si="165"/>
        <v>0</v>
      </c>
      <c r="U157">
        <f t="shared" si="165"/>
        <v>0.082999997</v>
      </c>
      <c r="V157">
        <f t="shared" si="165"/>
        <v>0.0242</v>
      </c>
      <c r="W157">
        <f t="shared" si="165"/>
        <v>0.04450001</v>
      </c>
      <c r="X157">
        <f t="shared" si="165"/>
        <v>0.032</v>
      </c>
      <c r="Y157">
        <f t="shared" si="165"/>
        <v>0.13784999</v>
      </c>
      <c r="Z157">
        <f t="shared" si="165"/>
        <v>0.14345</v>
      </c>
      <c r="AA157">
        <f t="shared" si="165"/>
        <v>3.6</v>
      </c>
      <c r="AB157">
        <f t="shared" si="165"/>
        <v>0.5100003</v>
      </c>
      <c r="AC157">
        <f t="shared" si="139"/>
        <v>0.1559997</v>
      </c>
      <c r="AD157">
        <f>COUNTIF(CostRed_wind!A$2:A$15,P157)</f>
        <v>0</v>
      </c>
      <c r="AE157">
        <f>IF(VLOOKUP(A157,Categories!C$1:D$196,2,FALSE)="developed",1,0)</f>
        <v>0</v>
      </c>
    </row>
    <row r="158" spans="1:30">
      <c r="A158" s="1" t="s">
        <v>474</v>
      </c>
      <c r="B158">
        <f>SUM(B3:B157)</f>
        <v>180.50676907</v>
      </c>
      <c r="C158">
        <f t="shared" ref="C158:O158" si="166">SUM(C3:C157)</f>
        <v>219.508575168</v>
      </c>
      <c r="D158">
        <f t="shared" si="166"/>
        <v>266.426813635</v>
      </c>
      <c r="E158">
        <f t="shared" si="166"/>
        <v>298.99560615</v>
      </c>
      <c r="F158">
        <f t="shared" si="166"/>
        <v>348.389005476</v>
      </c>
      <c r="G158">
        <f t="shared" si="166"/>
        <v>415.141443076</v>
      </c>
      <c r="H158">
        <f t="shared" si="166"/>
        <v>464.866408653</v>
      </c>
      <c r="I158">
        <f t="shared" si="166"/>
        <v>510.941716403</v>
      </c>
      <c r="J158">
        <f t="shared" si="166"/>
        <v>559.210916889</v>
      </c>
      <c r="K158">
        <f t="shared" si="166"/>
        <v>614.065350292</v>
      </c>
      <c r="L158">
        <f t="shared" si="166"/>
        <v>721.607624883</v>
      </c>
      <c r="M158">
        <f t="shared" si="166"/>
        <v>796.746765017</v>
      </c>
      <c r="N158">
        <f t="shared" si="166"/>
        <v>866.782407576999</v>
      </c>
      <c r="O158">
        <f t="shared" si="166"/>
        <v>944.436132999999</v>
      </c>
      <c r="P158" s="1" t="s">
        <v>474</v>
      </c>
      <c r="Q158">
        <f>C158-B158</f>
        <v>39.001806098</v>
      </c>
      <c r="R158">
        <f t="shared" ref="R158:AB158" si="167">D158-C158</f>
        <v>46.918238467</v>
      </c>
      <c r="S158">
        <f t="shared" si="167"/>
        <v>32.568792515</v>
      </c>
      <c r="T158">
        <f t="shared" si="167"/>
        <v>49.393399326</v>
      </c>
      <c r="U158">
        <f t="shared" si="167"/>
        <v>66.7524375999998</v>
      </c>
      <c r="V158">
        <f t="shared" si="167"/>
        <v>49.7249655770001</v>
      </c>
      <c r="W158">
        <f t="shared" si="167"/>
        <v>46.0753077499999</v>
      </c>
      <c r="X158">
        <f t="shared" si="167"/>
        <v>48.2692004860004</v>
      </c>
      <c r="Y158">
        <f t="shared" si="167"/>
        <v>54.8544334029998</v>
      </c>
      <c r="Z158">
        <f t="shared" si="167"/>
        <v>107.542274591</v>
      </c>
      <c r="AA158">
        <f t="shared" si="167"/>
        <v>75.1391401339997</v>
      </c>
      <c r="AB158">
        <f t="shared" si="167"/>
        <v>70.0356425599998</v>
      </c>
      <c r="AC158">
        <f t="shared" si="139"/>
        <v>77.653725423</v>
      </c>
      <c r="AD158">
        <f>COUNTIF(CostRed_wind!A$2:A$15,P158)</f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N26"/>
  <sheetViews>
    <sheetView tabSelected="1" zoomScale="130" zoomScaleNormal="130" workbookViewId="0">
      <selection activeCell="D30" sqref="D30"/>
    </sheetView>
  </sheetViews>
  <sheetFormatPr defaultColWidth="9" defaultRowHeight="13.5"/>
  <cols>
    <col min="2" max="13" width="12.625"/>
  </cols>
  <sheetData>
    <row r="1" spans="1:14">
      <c r="A1" s="4" t="s">
        <v>479</v>
      </c>
      <c r="B1" s="4">
        <v>2011</v>
      </c>
      <c r="C1" s="4">
        <v>2012</v>
      </c>
      <c r="D1" s="4">
        <v>2013</v>
      </c>
      <c r="E1" s="4">
        <v>2014</v>
      </c>
      <c r="F1" s="4">
        <v>2015</v>
      </c>
      <c r="G1" s="4">
        <v>2016</v>
      </c>
      <c r="H1" s="4">
        <v>2017</v>
      </c>
      <c r="I1" s="4">
        <v>2018</v>
      </c>
      <c r="J1" s="4">
        <v>2019</v>
      </c>
      <c r="K1" s="4">
        <v>2020</v>
      </c>
      <c r="L1" s="4">
        <v>2021</v>
      </c>
      <c r="M1" s="4">
        <v>2022</v>
      </c>
      <c r="N1" s="4">
        <v>2023</v>
      </c>
    </row>
    <row r="2" spans="1:14">
      <c r="A2" s="5" t="s">
        <v>65</v>
      </c>
      <c r="B2">
        <v>192.525262188859</v>
      </c>
      <c r="C2">
        <v>348.314752383278</v>
      </c>
      <c r="D2">
        <v>433.708978037224</v>
      </c>
      <c r="E2">
        <v>521.69767866589</v>
      </c>
      <c r="F2">
        <v>587.240598713405</v>
      </c>
      <c r="G2">
        <v>666.15572876483</v>
      </c>
      <c r="H2">
        <v>738.908318262156</v>
      </c>
      <c r="I2">
        <v>858.079024793091</v>
      </c>
      <c r="J2">
        <v>1231.27949303019</v>
      </c>
      <c r="K2">
        <v>1623.81930304622</v>
      </c>
      <c r="L2">
        <v>2069.68212293594</v>
      </c>
      <c r="M2">
        <v>2355.47405082277</v>
      </c>
      <c r="N2">
        <v>2454.52783275743</v>
      </c>
    </row>
    <row r="3" spans="1:14">
      <c r="A3" s="5" t="s">
        <v>12</v>
      </c>
      <c r="B3">
        <v>137.933417517334</v>
      </c>
      <c r="C3">
        <v>336.100231467576</v>
      </c>
      <c r="D3">
        <v>820.960341882866</v>
      </c>
      <c r="E3">
        <v>1181.72165922663</v>
      </c>
      <c r="F3">
        <v>1535.12358116151</v>
      </c>
      <c r="G3">
        <v>2073.33152553897</v>
      </c>
      <c r="H3">
        <v>2557.00396159282</v>
      </c>
      <c r="I3">
        <v>2771.21974275454</v>
      </c>
      <c r="J3">
        <v>2833.66238335832</v>
      </c>
      <c r="K3">
        <v>2989.51916209217</v>
      </c>
      <c r="L3">
        <v>3285.09808780396</v>
      </c>
      <c r="M3">
        <v>3493.45034327896</v>
      </c>
      <c r="N3">
        <v>3578.86995624581</v>
      </c>
    </row>
    <row r="4" spans="1:14">
      <c r="A4" s="5" t="s">
        <v>167</v>
      </c>
      <c r="B4">
        <v>203.132534804786</v>
      </c>
      <c r="C4">
        <v>280.778963282247</v>
      </c>
      <c r="D4">
        <v>334.525424753124</v>
      </c>
      <c r="E4">
        <v>402.009277295633</v>
      </c>
      <c r="F4">
        <v>457.885080905837</v>
      </c>
      <c r="G4">
        <v>490.6761980247</v>
      </c>
      <c r="H4">
        <v>554.877955523571</v>
      </c>
      <c r="I4">
        <v>595.335152220986</v>
      </c>
      <c r="J4">
        <v>614.279430284761</v>
      </c>
      <c r="K4">
        <v>679.471853560339</v>
      </c>
      <c r="L4">
        <v>979.715472307471</v>
      </c>
      <c r="M4">
        <v>1177.43303299037</v>
      </c>
      <c r="N4">
        <v>1151.68477446611</v>
      </c>
    </row>
    <row r="5" spans="1:14">
      <c r="A5" s="5" t="s">
        <v>139</v>
      </c>
      <c r="B5">
        <v>330.224245532407</v>
      </c>
      <c r="C5">
        <v>524.438278704601</v>
      </c>
      <c r="D5">
        <v>567.181544956559</v>
      </c>
      <c r="E5">
        <v>608.884151376029</v>
      </c>
      <c r="F5">
        <v>615.267059307855</v>
      </c>
      <c r="G5">
        <v>641.324566323145</v>
      </c>
      <c r="H5">
        <v>679.182755425116</v>
      </c>
      <c r="I5">
        <v>711.454317605859</v>
      </c>
      <c r="J5">
        <v>735.235332176426</v>
      </c>
      <c r="K5">
        <v>807.88925882198</v>
      </c>
      <c r="L5">
        <v>1017.02423144042</v>
      </c>
      <c r="M5">
        <v>1159.60581177402</v>
      </c>
      <c r="N5">
        <v>1189.1671736574</v>
      </c>
    </row>
    <row r="6" spans="1:14">
      <c r="A6" s="5" t="s">
        <v>13</v>
      </c>
      <c r="B6">
        <v>44.6704300867268</v>
      </c>
      <c r="C6">
        <v>74.5840747131851</v>
      </c>
      <c r="D6">
        <v>120.2295261054</v>
      </c>
      <c r="E6">
        <v>283.247337547275</v>
      </c>
      <c r="F6">
        <v>405.458352080685</v>
      </c>
      <c r="G6">
        <v>660.98193114994</v>
      </c>
      <c r="H6">
        <v>1074.74571899232</v>
      </c>
      <c r="I6">
        <v>1403.72539847994</v>
      </c>
      <c r="J6">
        <v>1586.53806730285</v>
      </c>
      <c r="K6">
        <v>1696.29914090097</v>
      </c>
      <c r="L6">
        <v>2107.22761117294</v>
      </c>
      <c r="M6">
        <v>2432.19723587745</v>
      </c>
      <c r="N6">
        <v>2407.10920623712</v>
      </c>
    </row>
    <row r="7" spans="1:14">
      <c r="A7" s="5" t="s">
        <v>216</v>
      </c>
      <c r="B7">
        <v>660.050527991703</v>
      </c>
      <c r="C7">
        <v>703.245903206966</v>
      </c>
      <c r="D7">
        <v>716.667880972225</v>
      </c>
      <c r="E7">
        <v>760.565477147239</v>
      </c>
      <c r="F7">
        <v>728.468831841052</v>
      </c>
      <c r="G7">
        <v>734.0848661849</v>
      </c>
      <c r="H7">
        <v>757.372149970789</v>
      </c>
      <c r="I7">
        <v>734.513150715441</v>
      </c>
      <c r="J7">
        <v>696.772141463773</v>
      </c>
      <c r="K7">
        <v>720.764580291196</v>
      </c>
      <c r="L7">
        <v>927.509604222041</v>
      </c>
      <c r="M7">
        <v>1073.81870239577</v>
      </c>
      <c r="N7">
        <v>1043.69015924821</v>
      </c>
    </row>
    <row r="8" spans="1:14">
      <c r="A8" s="5" t="s">
        <v>222</v>
      </c>
      <c r="B8">
        <v>70.465261632472</v>
      </c>
      <c r="C8">
        <v>144.044438985492</v>
      </c>
      <c r="D8">
        <v>418.726760066327</v>
      </c>
      <c r="E8">
        <v>747.021770283285</v>
      </c>
      <c r="F8">
        <v>1000.82403313279</v>
      </c>
      <c r="G8">
        <v>1162.06498093522</v>
      </c>
      <c r="H8">
        <v>1308.19911361736</v>
      </c>
      <c r="I8">
        <v>1384.37378314271</v>
      </c>
      <c r="J8">
        <v>1425.36215329399</v>
      </c>
      <c r="K8">
        <v>1510.38340727749</v>
      </c>
      <c r="L8">
        <v>1738.71378648128</v>
      </c>
      <c r="M8">
        <v>1848.17440203951</v>
      </c>
      <c r="N8">
        <v>1733.85777578068</v>
      </c>
    </row>
    <row r="9" spans="1:14">
      <c r="A9" s="5" t="s">
        <v>236</v>
      </c>
      <c r="B9">
        <v>7.19432887744642</v>
      </c>
      <c r="C9">
        <v>24.6948039512217</v>
      </c>
      <c r="D9">
        <v>54.0594128959474</v>
      </c>
      <c r="E9">
        <v>113.708829158316</v>
      </c>
      <c r="F9">
        <v>165.687242489631</v>
      </c>
      <c r="G9">
        <v>208.544934837024</v>
      </c>
      <c r="H9">
        <v>279.459540836576</v>
      </c>
      <c r="I9">
        <v>359.760476601106</v>
      </c>
      <c r="J9">
        <v>453.929604415714</v>
      </c>
      <c r="K9">
        <v>539.238311827989</v>
      </c>
      <c r="L9">
        <v>884.217219257122</v>
      </c>
      <c r="M9">
        <v>1075.00058782637</v>
      </c>
      <c r="N9">
        <v>910.304974166479</v>
      </c>
    </row>
    <row r="10" spans="1:14">
      <c r="A10" s="5" t="s">
        <v>157</v>
      </c>
      <c r="B10">
        <v>58.5397350030544</v>
      </c>
      <c r="C10">
        <v>117.56839460887</v>
      </c>
      <c r="D10">
        <v>135.805331443603</v>
      </c>
      <c r="E10">
        <v>139.87650439075</v>
      </c>
      <c r="F10">
        <v>134.487169613957</v>
      </c>
      <c r="G10">
        <v>133.854818801799</v>
      </c>
      <c r="H10">
        <v>135.504690236048</v>
      </c>
      <c r="I10">
        <v>132.775720062413</v>
      </c>
      <c r="J10">
        <v>307.6656496274</v>
      </c>
      <c r="K10">
        <v>362.605405769663</v>
      </c>
      <c r="L10">
        <v>582.066600680754</v>
      </c>
      <c r="M10">
        <v>791.39358043129</v>
      </c>
      <c r="N10">
        <v>866.283727416859</v>
      </c>
    </row>
    <row r="11" spans="1:14">
      <c r="A11" s="5" t="s">
        <v>173</v>
      </c>
      <c r="B11">
        <v>70.8328888254891</v>
      </c>
      <c r="C11">
        <v>108.072078026275</v>
      </c>
      <c r="D11">
        <v>172.311604563238</v>
      </c>
      <c r="E11">
        <v>325.237909218853</v>
      </c>
      <c r="F11">
        <v>508.232128630292</v>
      </c>
      <c r="G11">
        <v>604.642774306544</v>
      </c>
      <c r="H11">
        <v>646.196041368169</v>
      </c>
      <c r="I11">
        <v>631.559687657247</v>
      </c>
      <c r="J11">
        <v>593.783141392899</v>
      </c>
      <c r="K11">
        <v>602.516548413494</v>
      </c>
      <c r="L11">
        <v>733.254257104151</v>
      </c>
      <c r="M11">
        <v>795.269078419386</v>
      </c>
      <c r="N11">
        <v>722.135823691845</v>
      </c>
    </row>
    <row r="12" spans="1:14">
      <c r="A12" s="5" t="s">
        <v>14</v>
      </c>
      <c r="B12">
        <v>208.031991554899</v>
      </c>
      <c r="C12">
        <v>494.405421264275</v>
      </c>
      <c r="D12">
        <v>814.242220848578</v>
      </c>
      <c r="E12">
        <v>1210.81681852926</v>
      </c>
      <c r="F12">
        <v>1612.33250356209</v>
      </c>
      <c r="G12">
        <v>2173.69196081555</v>
      </c>
      <c r="H12">
        <v>2494.87482790187</v>
      </c>
      <c r="I12">
        <v>2827.41479340762</v>
      </c>
      <c r="J12">
        <v>3216.70361099677</v>
      </c>
      <c r="K12">
        <v>3590.65808367991</v>
      </c>
      <c r="L12">
        <v>3654.98388576716</v>
      </c>
      <c r="M12">
        <v>3831.59831156408</v>
      </c>
      <c r="N12">
        <v>4419.54567023828</v>
      </c>
    </row>
    <row r="13" spans="1:14">
      <c r="A13" s="5" t="s">
        <v>480</v>
      </c>
      <c r="B13">
        <v>284.605763309257</v>
      </c>
      <c r="C13">
        <v>517.755987657345</v>
      </c>
      <c r="D13">
        <v>770.490192151487</v>
      </c>
      <c r="E13">
        <v>1011.89840508649</v>
      </c>
      <c r="F13">
        <v>1148.32766536646</v>
      </c>
      <c r="G13">
        <v>1371.03365344855</v>
      </c>
      <c r="H13">
        <v>1671.5074221846</v>
      </c>
      <c r="I13">
        <v>1891.96241679021</v>
      </c>
      <c r="J13">
        <v>2111.99143659462</v>
      </c>
      <c r="K13">
        <v>2415.64997201949</v>
      </c>
      <c r="L13">
        <v>3167.67964511708</v>
      </c>
      <c r="M13">
        <v>3591.67484949728</v>
      </c>
      <c r="N13">
        <v>3237.2485522514</v>
      </c>
    </row>
    <row r="14" spans="1:14">
      <c r="A14" s="4" t="s">
        <v>481</v>
      </c>
      <c r="B14" s="4">
        <v>2011</v>
      </c>
      <c r="C14" s="4">
        <v>2012</v>
      </c>
      <c r="D14" s="4">
        <v>2013</v>
      </c>
      <c r="E14" s="4">
        <v>2014</v>
      </c>
      <c r="F14" s="4">
        <v>2015</v>
      </c>
      <c r="G14" s="4">
        <v>2016</v>
      </c>
      <c r="H14" s="4">
        <v>2017</v>
      </c>
      <c r="I14" s="4">
        <v>2018</v>
      </c>
      <c r="J14" s="4">
        <v>2019</v>
      </c>
      <c r="K14" s="4">
        <v>2020</v>
      </c>
      <c r="L14" s="4">
        <v>2021</v>
      </c>
      <c r="M14" s="4">
        <v>2022</v>
      </c>
      <c r="N14" s="4">
        <v>2023</v>
      </c>
    </row>
    <row r="15" spans="1:14">
      <c r="A15" s="5" t="s">
        <v>65</v>
      </c>
      <c r="B15">
        <v>2658.40809440124</v>
      </c>
      <c r="C15">
        <v>3540.13006363671</v>
      </c>
      <c r="D15">
        <v>4215.10703084122</v>
      </c>
      <c r="E15">
        <v>4757.64720128906</v>
      </c>
      <c r="F15">
        <v>5070.6905916412</v>
      </c>
      <c r="G15">
        <v>5424.39117096091</v>
      </c>
      <c r="H15">
        <v>5747.35081555865</v>
      </c>
      <c r="I15">
        <v>5786.43258378832</v>
      </c>
      <c r="J15">
        <v>5450.72165058781</v>
      </c>
      <c r="K15">
        <v>5229.12334320562</v>
      </c>
      <c r="L15">
        <v>5328.00177429574</v>
      </c>
      <c r="M15">
        <v>5299.20318009623</v>
      </c>
      <c r="N15">
        <v>5008.56200988487</v>
      </c>
    </row>
    <row r="16" spans="1:14">
      <c r="A16" s="5" t="s">
        <v>12</v>
      </c>
      <c r="B16">
        <v>1256.29770901831</v>
      </c>
      <c r="C16">
        <v>1591.7765708575</v>
      </c>
      <c r="D16">
        <v>1504.71509773983</v>
      </c>
      <c r="E16">
        <v>1473.58333399882</v>
      </c>
      <c r="F16">
        <v>1329.19689860652</v>
      </c>
      <c r="G16">
        <v>1028.57742779467</v>
      </c>
      <c r="H16">
        <v>763.341023006719</v>
      </c>
      <c r="I16">
        <v>646.575257583162</v>
      </c>
      <c r="J16">
        <v>620.461118653753</v>
      </c>
      <c r="K16">
        <v>564.053236541857</v>
      </c>
      <c r="L16">
        <v>545.197524603161</v>
      </c>
      <c r="M16">
        <v>476.776010854138</v>
      </c>
      <c r="N16">
        <v>320.117320733301</v>
      </c>
    </row>
    <row r="17" spans="1:14">
      <c r="A17" s="5" t="s">
        <v>167</v>
      </c>
      <c r="B17">
        <v>1979.98942638408</v>
      </c>
      <c r="C17">
        <v>2379.58849580603</v>
      </c>
      <c r="D17">
        <v>2756.34482259156</v>
      </c>
      <c r="E17">
        <v>3210.97332141864</v>
      </c>
      <c r="F17">
        <v>3301.65341495531</v>
      </c>
      <c r="G17">
        <v>3553.25483518288</v>
      </c>
      <c r="H17">
        <v>3806.5873351922</v>
      </c>
      <c r="I17">
        <v>3756.80605297908</v>
      </c>
      <c r="J17">
        <v>3554.90696067282</v>
      </c>
      <c r="K17">
        <v>3610.70175942255</v>
      </c>
      <c r="L17">
        <v>4296.3125644797</v>
      </c>
      <c r="M17">
        <v>4483.89224321364</v>
      </c>
      <c r="N17">
        <v>3818.70202886286</v>
      </c>
    </row>
    <row r="18" spans="1:14">
      <c r="A18" s="5" t="s">
        <v>139</v>
      </c>
      <c r="B18">
        <v>666.220964154058</v>
      </c>
      <c r="C18">
        <v>769.607157606879</v>
      </c>
      <c r="D18">
        <v>979.738617279908</v>
      </c>
      <c r="E18">
        <v>1205.80399460269</v>
      </c>
      <c r="F18">
        <v>1317.97232819235</v>
      </c>
      <c r="G18">
        <v>1467.62653503694</v>
      </c>
      <c r="H18">
        <v>1614.16213171489</v>
      </c>
      <c r="I18">
        <v>1621.00421710663</v>
      </c>
      <c r="J18">
        <v>1557.88181843947</v>
      </c>
      <c r="K18">
        <v>1567.36181481938</v>
      </c>
      <c r="L18">
        <v>1785.87566843963</v>
      </c>
      <c r="M18">
        <v>1829.46730389246</v>
      </c>
      <c r="N18">
        <v>1564.68866309372</v>
      </c>
    </row>
    <row r="19" spans="1:14">
      <c r="A19" s="5" t="s">
        <v>13</v>
      </c>
      <c r="B19">
        <v>1750.76140398031</v>
      </c>
      <c r="C19">
        <v>2301.89038066168</v>
      </c>
      <c r="D19">
        <v>2695.43596340266</v>
      </c>
      <c r="E19">
        <v>2931.70934607861</v>
      </c>
      <c r="F19">
        <v>3010.54483692298</v>
      </c>
      <c r="G19">
        <v>3009.92343137419</v>
      </c>
      <c r="H19">
        <v>2841.19563182645</v>
      </c>
      <c r="I19">
        <v>2578.16826059144</v>
      </c>
      <c r="J19">
        <v>2367.34390984973</v>
      </c>
      <c r="K19">
        <v>2358.6842435436</v>
      </c>
      <c r="L19">
        <v>2408.06995374714</v>
      </c>
      <c r="M19">
        <v>2277.96243197563</v>
      </c>
      <c r="N19">
        <v>2065.07469237186</v>
      </c>
    </row>
    <row r="20" spans="1:14">
      <c r="A20" s="5" t="s">
        <v>216</v>
      </c>
      <c r="B20">
        <v>1004.96295094066</v>
      </c>
      <c r="C20">
        <v>1276.89427537767</v>
      </c>
      <c r="D20">
        <v>1572.15640988362</v>
      </c>
      <c r="E20">
        <v>1936.32247560146</v>
      </c>
      <c r="F20">
        <v>2061.65823843853</v>
      </c>
      <c r="G20">
        <v>2270.21167781084</v>
      </c>
      <c r="H20">
        <v>2496.09764127254</v>
      </c>
      <c r="I20">
        <v>2494.86801750168</v>
      </c>
      <c r="J20">
        <v>2364.18042862034</v>
      </c>
      <c r="K20">
        <v>2433.6755952412</v>
      </c>
      <c r="L20">
        <v>3074.01190275204</v>
      </c>
      <c r="M20">
        <v>3259.28661119234</v>
      </c>
      <c r="N20">
        <v>2671.88765851665</v>
      </c>
    </row>
    <row r="21" spans="1:14">
      <c r="A21" s="5" t="s">
        <v>222</v>
      </c>
      <c r="B21">
        <v>1131.29457430614</v>
      </c>
      <c r="C21">
        <v>1491.88316499062</v>
      </c>
      <c r="D21">
        <v>1582.80928133097</v>
      </c>
      <c r="E21">
        <v>1615.18069375199</v>
      </c>
      <c r="F21">
        <v>1563.77726097933</v>
      </c>
      <c r="G21">
        <v>1672.78147099171</v>
      </c>
      <c r="H21">
        <v>1803.25241111039</v>
      </c>
      <c r="I21">
        <v>1829.56533702493</v>
      </c>
      <c r="J21">
        <v>1797.27263086491</v>
      </c>
      <c r="K21">
        <v>1851.09597733612</v>
      </c>
      <c r="L21">
        <v>2130.68980369718</v>
      </c>
      <c r="M21">
        <v>2272.3488476019</v>
      </c>
      <c r="N21">
        <v>2199.33970992636</v>
      </c>
    </row>
    <row r="22" spans="1:14">
      <c r="A22" s="5" t="s">
        <v>236</v>
      </c>
      <c r="B22">
        <v>1873.45786475591</v>
      </c>
      <c r="C22">
        <v>2033.51385690337</v>
      </c>
      <c r="D22">
        <v>2281.29328840491</v>
      </c>
      <c r="E22">
        <v>2708.91611836677</v>
      </c>
      <c r="F22">
        <v>2696.20448654645</v>
      </c>
      <c r="G22">
        <v>2880.67611433401</v>
      </c>
      <c r="H22">
        <v>3108.99623819812</v>
      </c>
      <c r="I22">
        <v>2943.01496495124</v>
      </c>
      <c r="J22">
        <v>2566.50285615712</v>
      </c>
      <c r="K22">
        <v>2587.55728958311</v>
      </c>
      <c r="L22">
        <v>3512.41201895158</v>
      </c>
      <c r="M22">
        <v>3831.33884871657</v>
      </c>
      <c r="N22">
        <v>2977.63238660118</v>
      </c>
    </row>
    <row r="23" spans="1:14">
      <c r="A23" s="5" t="s">
        <v>157</v>
      </c>
      <c r="B23">
        <v>1411.24611138811</v>
      </c>
      <c r="C23">
        <v>1736.2501451084</v>
      </c>
      <c r="D23">
        <v>2044.60141926497</v>
      </c>
      <c r="E23">
        <v>2400.86889171265</v>
      </c>
      <c r="F23">
        <v>2538.35452329305</v>
      </c>
      <c r="G23">
        <v>2752.89576587677</v>
      </c>
      <c r="H23">
        <v>2979.31850650776</v>
      </c>
      <c r="I23">
        <v>3003.88382679128</v>
      </c>
      <c r="J23">
        <v>2740.39588620313</v>
      </c>
      <c r="K23">
        <v>2777.9983785957</v>
      </c>
      <c r="L23">
        <v>3163.82178251241</v>
      </c>
      <c r="M23">
        <v>3199.62749283323</v>
      </c>
      <c r="N23">
        <v>2739.42999770304</v>
      </c>
    </row>
    <row r="24" spans="1:14">
      <c r="A24" s="5" t="s">
        <v>173</v>
      </c>
      <c r="B24">
        <v>1569.28114047129</v>
      </c>
      <c r="C24">
        <v>1922.16851633186</v>
      </c>
      <c r="D24">
        <v>2207.5447384162</v>
      </c>
      <c r="E24">
        <v>2467.48968412759</v>
      </c>
      <c r="F24">
        <v>2417.62696287377</v>
      </c>
      <c r="G24">
        <v>2559.89811869409</v>
      </c>
      <c r="H24">
        <v>2781.57150475683</v>
      </c>
      <c r="I24">
        <v>2806.97445608198</v>
      </c>
      <c r="J24">
        <v>2720.3400173843</v>
      </c>
      <c r="K24">
        <v>2817.51126673692</v>
      </c>
      <c r="L24">
        <v>3450.49713956418</v>
      </c>
      <c r="M24">
        <v>3696.68367416232</v>
      </c>
      <c r="N24">
        <v>3261.48096658349</v>
      </c>
    </row>
    <row r="25" spans="1:14">
      <c r="A25" s="5" t="s">
        <v>14</v>
      </c>
      <c r="B25">
        <v>1737.4974272239</v>
      </c>
      <c r="C25">
        <v>2569.05821938503</v>
      </c>
      <c r="D25">
        <v>3028.17206216582</v>
      </c>
      <c r="E25">
        <v>3073.39013665451</v>
      </c>
      <c r="F25">
        <v>3184.20945537754</v>
      </c>
      <c r="G25">
        <v>3058.67635582622</v>
      </c>
      <c r="H25">
        <v>3064.73785597834</v>
      </c>
      <c r="I25">
        <v>3081.69123442152</v>
      </c>
      <c r="J25">
        <v>3092.78187607249</v>
      </c>
      <c r="K25">
        <v>2900.29244892841</v>
      </c>
      <c r="L25">
        <v>2459.12043436423</v>
      </c>
      <c r="M25">
        <v>2286.42676116032</v>
      </c>
      <c r="N25">
        <v>2320.49987845679</v>
      </c>
    </row>
    <row r="26" spans="1:14">
      <c r="A26" s="5" t="s">
        <v>480</v>
      </c>
      <c r="B26">
        <v>1473.74796028045</v>
      </c>
      <c r="C26">
        <v>1627.0298279512</v>
      </c>
      <c r="D26">
        <v>1736.19646572031</v>
      </c>
      <c r="E26">
        <v>1944.48659867233</v>
      </c>
      <c r="F26">
        <v>1938.49390741949</v>
      </c>
      <c r="G26">
        <v>1970.25893967744</v>
      </c>
      <c r="H26">
        <v>1957.37393852192</v>
      </c>
      <c r="I26">
        <v>1737.01426166115</v>
      </c>
      <c r="J26">
        <v>1363.43685950382</v>
      </c>
      <c r="K26">
        <v>1174.50974421682</v>
      </c>
      <c r="L26">
        <v>1308.82699613211</v>
      </c>
      <c r="M26">
        <v>1242.09454525849</v>
      </c>
      <c r="N26">
        <v>988.788926072609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N30"/>
  <sheetViews>
    <sheetView zoomScale="130" zoomScaleNormal="130" workbookViewId="0">
      <selection activeCell="B17" sqref="B17:N30"/>
    </sheetView>
  </sheetViews>
  <sheetFormatPr defaultColWidth="9" defaultRowHeight="13.5"/>
  <cols>
    <col min="2" max="13" width="12.625"/>
    <col min="14" max="14" width="11.5" customWidth="1"/>
  </cols>
  <sheetData>
    <row r="1" spans="1:14">
      <c r="A1" s="1" t="s">
        <v>479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</row>
    <row r="2" spans="1:14">
      <c r="A2" s="1" t="s">
        <v>95</v>
      </c>
      <c r="B2">
        <v>8.04219195297856</v>
      </c>
      <c r="C2">
        <v>15.5500819584813</v>
      </c>
      <c r="D2">
        <v>20.4732941578054</v>
      </c>
      <c r="E2">
        <v>62.8032629520567</v>
      </c>
      <c r="F2">
        <v>104.978601687455</v>
      </c>
      <c r="G2">
        <v>142.412142222013</v>
      </c>
      <c r="H2">
        <v>174.346469845381</v>
      </c>
      <c r="I2">
        <v>210.839478078637</v>
      </c>
      <c r="J2">
        <v>219.277329100025</v>
      </c>
      <c r="K2">
        <v>243.965778363573</v>
      </c>
      <c r="L2">
        <v>298.187231823309</v>
      </c>
      <c r="M2">
        <v>338.044696704364</v>
      </c>
      <c r="N2">
        <v>401.877887736664</v>
      </c>
    </row>
    <row r="3" spans="1:14">
      <c r="A3" s="1" t="s">
        <v>107</v>
      </c>
      <c r="B3">
        <v>14.1008108172705</v>
      </c>
      <c r="C3">
        <v>24.1746988588038</v>
      </c>
      <c r="D3">
        <v>41.2151704933135</v>
      </c>
      <c r="E3">
        <v>61.0889133282162</v>
      </c>
      <c r="F3">
        <v>76.8263973106218</v>
      </c>
      <c r="G3">
        <v>84.6126835849113</v>
      </c>
      <c r="H3">
        <v>87.4424937042968</v>
      </c>
      <c r="I3">
        <v>93.2051828802878</v>
      </c>
      <c r="J3">
        <v>99.2552691258811</v>
      </c>
      <c r="K3">
        <v>101.416560017736</v>
      </c>
      <c r="L3">
        <v>108.226953408628</v>
      </c>
      <c r="M3">
        <v>118.145167464459</v>
      </c>
      <c r="N3">
        <v>135.204430776971</v>
      </c>
    </row>
    <row r="4" spans="1:14">
      <c r="A4" s="1" t="s">
        <v>12</v>
      </c>
      <c r="B4">
        <v>42.5649894078219</v>
      </c>
      <c r="C4">
        <v>77.5654138938796</v>
      </c>
      <c r="D4">
        <v>109.30549027007</v>
      </c>
      <c r="E4">
        <v>147.535470512172</v>
      </c>
      <c r="F4">
        <v>204.398579621258</v>
      </c>
      <c r="G4">
        <v>230.149854806941</v>
      </c>
      <c r="H4">
        <v>251.929217028973</v>
      </c>
      <c r="I4">
        <v>277.85416657857</v>
      </c>
      <c r="J4">
        <v>307.097819101417</v>
      </c>
      <c r="K4">
        <v>379.443914525634</v>
      </c>
      <c r="L4">
        <v>418.469126907091</v>
      </c>
      <c r="M4">
        <v>446.01034695384</v>
      </c>
      <c r="N4">
        <v>491.303230200218</v>
      </c>
    </row>
    <row r="5" spans="1:14">
      <c r="A5" s="1" t="s">
        <v>145</v>
      </c>
      <c r="B5">
        <v>0.313497286219445</v>
      </c>
      <c r="C5">
        <v>0.751367525641399</v>
      </c>
      <c r="D5">
        <v>2.11775516333637</v>
      </c>
      <c r="E5">
        <v>2.25777952098679</v>
      </c>
      <c r="F5">
        <v>2.65288694425726</v>
      </c>
      <c r="G5">
        <v>3.00118465649848</v>
      </c>
      <c r="H5">
        <v>3.50546264296418</v>
      </c>
      <c r="I5">
        <v>4.81260022855122</v>
      </c>
      <c r="J5">
        <v>4.78765482304016</v>
      </c>
      <c r="K5">
        <v>5.10966989308508</v>
      </c>
      <c r="L5">
        <v>6.65640335301441</v>
      </c>
      <c r="M5">
        <v>6.79352935145471</v>
      </c>
      <c r="N5">
        <v>6.9040072353705</v>
      </c>
    </row>
    <row r="6" spans="1:14">
      <c r="A6" s="1" t="s">
        <v>167</v>
      </c>
      <c r="B6">
        <v>2.07324179350371</v>
      </c>
      <c r="C6">
        <v>4.14353398995581</v>
      </c>
      <c r="D6">
        <v>5.47417991792827</v>
      </c>
      <c r="E6">
        <v>7.99762556806991</v>
      </c>
      <c r="F6">
        <v>10.6267461229186</v>
      </c>
      <c r="G6">
        <v>13.6444766840409</v>
      </c>
      <c r="H6">
        <v>18.1966661373681</v>
      </c>
      <c r="I6">
        <v>21.4615511962043</v>
      </c>
      <c r="J6">
        <v>24.9876759403983</v>
      </c>
      <c r="K6">
        <v>27.4783861521087</v>
      </c>
      <c r="L6">
        <v>30.2673228147128</v>
      </c>
      <c r="M6">
        <v>35.622456934786</v>
      </c>
      <c r="N6">
        <v>38.7035736523612</v>
      </c>
    </row>
    <row r="7" spans="1:14">
      <c r="A7" s="1" t="s">
        <v>139</v>
      </c>
      <c r="B7">
        <v>5.78614645867083</v>
      </c>
      <c r="C7">
        <v>12.9392838561143</v>
      </c>
      <c r="D7">
        <v>20.6984267177327</v>
      </c>
      <c r="E7">
        <v>36.2653515275802</v>
      </c>
      <c r="F7">
        <v>53.7205219130747</v>
      </c>
      <c r="G7">
        <v>67.4593534100268</v>
      </c>
      <c r="H7">
        <v>84.2856253265927</v>
      </c>
      <c r="I7">
        <v>92.6554347498818</v>
      </c>
      <c r="J7">
        <v>97.961425442074</v>
      </c>
      <c r="K7">
        <v>101.754183693224</v>
      </c>
      <c r="L7">
        <v>105.959821064127</v>
      </c>
      <c r="M7">
        <v>112.282705325116</v>
      </c>
      <c r="N7">
        <v>119.904686134996</v>
      </c>
    </row>
    <row r="8" spans="1:14">
      <c r="A8" s="1" t="s">
        <v>13</v>
      </c>
      <c r="B8">
        <v>7.7418243567131</v>
      </c>
      <c r="C8">
        <v>10.5975965224482</v>
      </c>
      <c r="D8">
        <v>13.431440132066</v>
      </c>
      <c r="E8">
        <v>23.4817152166258</v>
      </c>
      <c r="F8">
        <v>29.854489068575</v>
      </c>
      <c r="G8">
        <v>38.4527272709492</v>
      </c>
      <c r="H8">
        <v>48.0813897234691</v>
      </c>
      <c r="I8">
        <v>53.6268828330374</v>
      </c>
      <c r="J8">
        <v>58.5933930455303</v>
      </c>
      <c r="K8">
        <v>60.9293204566754</v>
      </c>
      <c r="L8">
        <v>64.248412070973</v>
      </c>
      <c r="M8">
        <v>68.3039195360604</v>
      </c>
      <c r="N8">
        <v>74.3289865963209</v>
      </c>
    </row>
    <row r="9" spans="1:14">
      <c r="A9" s="1" t="s">
        <v>216</v>
      </c>
      <c r="B9">
        <v>12.855409704805</v>
      </c>
      <c r="C9">
        <v>26.2639236083196</v>
      </c>
      <c r="D9">
        <v>31.212461785929</v>
      </c>
      <c r="E9">
        <v>32.7943320144573</v>
      </c>
      <c r="F9">
        <v>37.8748948692892</v>
      </c>
      <c r="G9">
        <v>40.6308191651774</v>
      </c>
      <c r="H9">
        <v>44.5547754444492</v>
      </c>
      <c r="I9">
        <v>50.0294084701186</v>
      </c>
      <c r="J9">
        <v>54.9913463330481</v>
      </c>
      <c r="K9">
        <v>57.0972198472937</v>
      </c>
      <c r="L9">
        <v>61.3074977290676</v>
      </c>
      <c r="M9">
        <v>67.0661577661435</v>
      </c>
      <c r="N9">
        <v>72.3753683652526</v>
      </c>
    </row>
    <row r="10" spans="1:14">
      <c r="A10" s="1" t="s">
        <v>378</v>
      </c>
      <c r="B10">
        <v>5.81738194274203</v>
      </c>
      <c r="C10">
        <v>12.3323086251712</v>
      </c>
      <c r="D10">
        <v>16.8556130637085</v>
      </c>
      <c r="E10">
        <v>23.6918565546775</v>
      </c>
      <c r="F10">
        <v>29.245250975951</v>
      </c>
      <c r="G10">
        <v>33.8998099435894</v>
      </c>
      <c r="H10">
        <v>35.2254821515035</v>
      </c>
      <c r="I10">
        <v>40.397332488722</v>
      </c>
      <c r="J10">
        <v>50.6788045413377</v>
      </c>
      <c r="K10">
        <v>60.2187659441565</v>
      </c>
      <c r="L10">
        <v>75.7733733028599</v>
      </c>
      <c r="M10">
        <v>93.2040134435069</v>
      </c>
      <c r="N10">
        <v>107.056676169378</v>
      </c>
    </row>
    <row r="11" spans="1:14">
      <c r="A11" s="1" t="s">
        <v>173</v>
      </c>
      <c r="B11">
        <v>8.71554199700495</v>
      </c>
      <c r="C11">
        <v>26.5195299243464</v>
      </c>
      <c r="D11">
        <v>42.6992930994211</v>
      </c>
      <c r="E11">
        <v>55.3785290544233</v>
      </c>
      <c r="F11">
        <v>63.995403104273</v>
      </c>
      <c r="G11">
        <v>76.5852854616242</v>
      </c>
      <c r="H11">
        <v>100.051675477602</v>
      </c>
      <c r="I11">
        <v>113.487632222033</v>
      </c>
      <c r="J11">
        <v>128.396612027879</v>
      </c>
      <c r="K11">
        <v>132.304170883668</v>
      </c>
      <c r="L11">
        <v>140.324161886678</v>
      </c>
      <c r="M11">
        <v>158.147888184861</v>
      </c>
      <c r="N11">
        <v>162.131701846651</v>
      </c>
    </row>
    <row r="12" spans="1:14">
      <c r="A12" s="1" t="s">
        <v>14</v>
      </c>
      <c r="B12">
        <v>46.0353491484625</v>
      </c>
      <c r="C12">
        <v>136.405163861605</v>
      </c>
      <c r="D12">
        <v>141.076670442953</v>
      </c>
      <c r="E12">
        <v>167.151636770153</v>
      </c>
      <c r="F12">
        <v>216.315448949956</v>
      </c>
      <c r="G12">
        <v>264.937708161574</v>
      </c>
      <c r="H12">
        <v>298.47195741071</v>
      </c>
      <c r="I12">
        <v>333.217825743567</v>
      </c>
      <c r="J12">
        <v>377.602720553758</v>
      </c>
      <c r="K12">
        <v>444.511976796237</v>
      </c>
      <c r="L12">
        <v>504.223272832272</v>
      </c>
      <c r="M12">
        <v>534.965109821158</v>
      </c>
      <c r="N12">
        <v>558.949073938106</v>
      </c>
    </row>
    <row r="13" spans="1:14">
      <c r="A13" s="1" t="s">
        <v>471</v>
      </c>
      <c r="B13">
        <v>2.05628453494228</v>
      </c>
      <c r="C13">
        <v>4.72168636452534</v>
      </c>
      <c r="D13">
        <v>7.21227842285953</v>
      </c>
      <c r="E13">
        <v>11.5328363828212</v>
      </c>
      <c r="F13">
        <v>15.8407646181099</v>
      </c>
      <c r="G13">
        <v>21.9518876834081</v>
      </c>
      <c r="H13">
        <v>25.6714358676636</v>
      </c>
      <c r="I13">
        <v>28.0389963952484</v>
      </c>
      <c r="J13">
        <v>30.8627971394089</v>
      </c>
      <c r="K13">
        <v>36.8074756888836</v>
      </c>
      <c r="L13">
        <v>45.2160920340602</v>
      </c>
      <c r="M13">
        <v>48.9218831052344</v>
      </c>
      <c r="N13">
        <v>50.3298708190396</v>
      </c>
    </row>
    <row r="14" spans="1:14">
      <c r="A14" s="1" t="s">
        <v>157</v>
      </c>
      <c r="B14">
        <v>7.65664298663978</v>
      </c>
      <c r="C14">
        <v>19.0948734104104</v>
      </c>
      <c r="D14">
        <v>20.619839630981</v>
      </c>
      <c r="E14">
        <v>20.3222422893145</v>
      </c>
      <c r="F14">
        <v>20.4845742244656</v>
      </c>
      <c r="G14">
        <v>20.9083669919828</v>
      </c>
      <c r="H14">
        <v>22.1199635970975</v>
      </c>
      <c r="I14">
        <v>24.6434580660484</v>
      </c>
      <c r="J14">
        <v>44.0947692410227</v>
      </c>
      <c r="K14">
        <v>54.8827743894599</v>
      </c>
      <c r="L14">
        <v>64.3457149214496</v>
      </c>
      <c r="M14">
        <v>76.3957575390714</v>
      </c>
      <c r="N14">
        <v>84.1711609553549</v>
      </c>
    </row>
    <row r="15" spans="1:14">
      <c r="A15" s="1" t="s">
        <v>480</v>
      </c>
      <c r="B15">
        <v>15.8703559337928</v>
      </c>
      <c r="C15">
        <v>38.5981161861346</v>
      </c>
      <c r="D15">
        <v>60.0965296174527</v>
      </c>
      <c r="E15">
        <v>82.9203878712178</v>
      </c>
      <c r="F15">
        <v>106.125359835364</v>
      </c>
      <c r="G15">
        <v>129.684054923558</v>
      </c>
      <c r="H15">
        <v>145.464761835419</v>
      </c>
      <c r="I15">
        <v>170.449520351004</v>
      </c>
      <c r="J15">
        <v>193.238871488857</v>
      </c>
      <c r="K15">
        <v>224.944819028867</v>
      </c>
      <c r="L15">
        <v>266.52204179606</v>
      </c>
      <c r="M15">
        <v>292.630569397098</v>
      </c>
      <c r="N15">
        <v>344.547237259184</v>
      </c>
    </row>
    <row r="16" spans="1:14">
      <c r="A16" s="1" t="s">
        <v>481</v>
      </c>
      <c r="B16" s="1">
        <v>2011</v>
      </c>
      <c r="C16" s="1">
        <v>2012</v>
      </c>
      <c r="D16" s="1">
        <v>2013</v>
      </c>
      <c r="E16" s="1">
        <v>2014</v>
      </c>
      <c r="F16" s="1">
        <v>2015</v>
      </c>
      <c r="G16" s="1">
        <v>2016</v>
      </c>
      <c r="H16" s="1">
        <v>2017</v>
      </c>
      <c r="I16" s="1">
        <v>2018</v>
      </c>
      <c r="J16" s="1">
        <v>2019</v>
      </c>
      <c r="K16" s="1">
        <v>2020</v>
      </c>
      <c r="L16" s="1">
        <v>2021</v>
      </c>
      <c r="M16" s="1">
        <v>2022</v>
      </c>
      <c r="N16" s="1">
        <v>2023</v>
      </c>
    </row>
    <row r="17" spans="1:14">
      <c r="A17" s="1" t="s">
        <v>95</v>
      </c>
      <c r="B17">
        <v>525.579121065202</v>
      </c>
      <c r="C17">
        <v>975.796368725655</v>
      </c>
      <c r="D17">
        <v>1214.72806738049</v>
      </c>
      <c r="E17">
        <v>1464.35154508757</v>
      </c>
      <c r="F17">
        <v>1719.57235851867</v>
      </c>
      <c r="G17">
        <v>1857.5429789287</v>
      </c>
      <c r="H17">
        <v>1962.20825166295</v>
      </c>
      <c r="I17">
        <v>2048.24162101017</v>
      </c>
      <c r="J17">
        <v>2156.89735056782</v>
      </c>
      <c r="K17">
        <v>2316.19062336082</v>
      </c>
      <c r="L17">
        <v>2382.20216718984</v>
      </c>
      <c r="M17">
        <v>2423.54819880934</v>
      </c>
      <c r="N17">
        <v>2465.05753033405</v>
      </c>
    </row>
    <row r="18" spans="1:14">
      <c r="A18" s="1" t="s">
        <v>107</v>
      </c>
      <c r="B18">
        <v>354.039840474488</v>
      </c>
      <c r="C18">
        <v>672.951441698981</v>
      </c>
      <c r="D18">
        <v>837.020296636638</v>
      </c>
      <c r="E18">
        <v>1040.15530667967</v>
      </c>
      <c r="F18">
        <v>1259.530431352</v>
      </c>
      <c r="G18">
        <v>1394.73576615832</v>
      </c>
      <c r="H18">
        <v>1505.77386836648</v>
      </c>
      <c r="I18">
        <v>1604.205706625</v>
      </c>
      <c r="J18">
        <v>1699.71872393084</v>
      </c>
      <c r="K18">
        <v>1861.51806188629</v>
      </c>
      <c r="L18">
        <v>1965.11330123415</v>
      </c>
      <c r="M18">
        <v>2031.39847494057</v>
      </c>
      <c r="N18">
        <v>2115.37460340688</v>
      </c>
    </row>
    <row r="19" spans="1:14">
      <c r="A19" s="1" t="s">
        <v>12</v>
      </c>
      <c r="B19">
        <v>50.4361469425983</v>
      </c>
      <c r="C19">
        <v>102.71189560975</v>
      </c>
      <c r="D19">
        <v>120.930528560148</v>
      </c>
      <c r="E19">
        <v>146.31869221893</v>
      </c>
      <c r="F19">
        <v>159.340339839218</v>
      </c>
      <c r="G19">
        <v>177.674909123789</v>
      </c>
      <c r="H19">
        <v>191.948683992819</v>
      </c>
      <c r="I19">
        <v>199.809272180383</v>
      </c>
      <c r="J19">
        <v>204.2848706451</v>
      </c>
      <c r="K19">
        <v>188.168400831761</v>
      </c>
      <c r="L19">
        <v>188.382161603634</v>
      </c>
      <c r="M19">
        <v>188.634892392696</v>
      </c>
      <c r="N19">
        <v>181.166573496554</v>
      </c>
    </row>
    <row r="20" spans="1:14">
      <c r="A20" s="1" t="s">
        <v>145</v>
      </c>
      <c r="B20">
        <v>72.685139527804</v>
      </c>
      <c r="C20">
        <v>142.407378781461</v>
      </c>
      <c r="D20">
        <v>181.972639212943</v>
      </c>
      <c r="E20">
        <v>234.818174503529</v>
      </c>
      <c r="F20">
        <v>293.807950696592</v>
      </c>
      <c r="G20">
        <v>331.595171643346</v>
      </c>
      <c r="H20">
        <v>362.685218515704</v>
      </c>
      <c r="I20">
        <v>391.331400600111</v>
      </c>
      <c r="J20">
        <v>421.597477438809</v>
      </c>
      <c r="K20">
        <v>472.511315478506</v>
      </c>
      <c r="L20">
        <v>507.346136708741</v>
      </c>
      <c r="M20">
        <v>533.306514157457</v>
      </c>
      <c r="N20">
        <v>569.167298536358</v>
      </c>
    </row>
    <row r="21" spans="1:14">
      <c r="A21" s="1" t="s">
        <v>167</v>
      </c>
      <c r="B21">
        <v>83.5060232459628</v>
      </c>
      <c r="C21">
        <v>163.119503696261</v>
      </c>
      <c r="D21">
        <v>209.181546961294</v>
      </c>
      <c r="E21">
        <v>267.715842956918</v>
      </c>
      <c r="F21">
        <v>333.121265258353</v>
      </c>
      <c r="G21">
        <v>373.568493904041</v>
      </c>
      <c r="H21">
        <v>404.890630650263</v>
      </c>
      <c r="I21">
        <v>435.522253176524</v>
      </c>
      <c r="J21">
        <v>466.10406960652</v>
      </c>
      <c r="K21">
        <v>521.13505438189</v>
      </c>
      <c r="L21">
        <v>558.985548727243</v>
      </c>
      <c r="M21">
        <v>582.675603068448</v>
      </c>
      <c r="N21">
        <v>619.480908112854</v>
      </c>
    </row>
    <row r="22" spans="1:14">
      <c r="A22" s="1" t="s">
        <v>139</v>
      </c>
      <c r="B22">
        <v>105.8550221025</v>
      </c>
      <c r="C22">
        <v>204.44606916916</v>
      </c>
      <c r="D22">
        <v>257.665512591156</v>
      </c>
      <c r="E22">
        <v>320.245820527507</v>
      </c>
      <c r="F22">
        <v>389.30701817278</v>
      </c>
      <c r="G22">
        <v>430.524733960401</v>
      </c>
      <c r="H22">
        <v>458.868572696294</v>
      </c>
      <c r="I22">
        <v>493.01927907862</v>
      </c>
      <c r="J22">
        <v>530.340682178365</v>
      </c>
      <c r="K22">
        <v>598.071447569298</v>
      </c>
      <c r="L22">
        <v>644.115660236352</v>
      </c>
      <c r="M22">
        <v>673.560970073984</v>
      </c>
      <c r="N22">
        <v>714.856910619537</v>
      </c>
    </row>
    <row r="23" spans="1:14">
      <c r="A23" s="1" t="s">
        <v>13</v>
      </c>
      <c r="B23">
        <v>82.4202369417626</v>
      </c>
      <c r="C23">
        <v>164.101104881825</v>
      </c>
      <c r="D23">
        <v>209.623526042243</v>
      </c>
      <c r="E23">
        <v>261.11318836831</v>
      </c>
      <c r="F23">
        <v>322.291732586588</v>
      </c>
      <c r="G23">
        <v>356.279027976968</v>
      </c>
      <c r="H23">
        <v>381.459721413049</v>
      </c>
      <c r="I23">
        <v>408.520089797502</v>
      </c>
      <c r="J23">
        <v>436.081497110609</v>
      </c>
      <c r="K23">
        <v>487.956526481064</v>
      </c>
      <c r="L23">
        <v>522.443189462916</v>
      </c>
      <c r="M23">
        <v>545.153846124023</v>
      </c>
      <c r="N23">
        <v>575.537357149193</v>
      </c>
    </row>
    <row r="24" spans="1:14">
      <c r="A24" s="1" t="s">
        <v>216</v>
      </c>
      <c r="B24">
        <v>373.018492168924</v>
      </c>
      <c r="C24">
        <v>701.789292436278</v>
      </c>
      <c r="D24">
        <v>884.053839586592</v>
      </c>
      <c r="E24">
        <v>1111.77819636427</v>
      </c>
      <c r="F24">
        <v>1346.88675756851</v>
      </c>
      <c r="G24">
        <v>1489.36761962872</v>
      </c>
      <c r="H24">
        <v>1600.61446426954</v>
      </c>
      <c r="I24">
        <v>1700.13092610623</v>
      </c>
      <c r="J24">
        <v>1797.12766850632</v>
      </c>
      <c r="K24">
        <v>1958.78177870112</v>
      </c>
      <c r="L24">
        <v>2064.22165300706</v>
      </c>
      <c r="M24">
        <v>2133.83578698284</v>
      </c>
      <c r="N24">
        <v>2228.05045148316</v>
      </c>
    </row>
    <row r="25" spans="1:14">
      <c r="A25" s="1" t="s">
        <v>378</v>
      </c>
      <c r="B25">
        <v>258.466901956408</v>
      </c>
      <c r="C25">
        <v>489.954054008678</v>
      </c>
      <c r="D25">
        <v>617.262063788523</v>
      </c>
      <c r="E25">
        <v>773.616783827213</v>
      </c>
      <c r="F25">
        <v>941.228436178211</v>
      </c>
      <c r="G25">
        <v>1042.49905606483</v>
      </c>
      <c r="H25">
        <v>1125.87863736133</v>
      </c>
      <c r="I25">
        <v>1198.50746347821</v>
      </c>
      <c r="J25">
        <v>1264.34442471208</v>
      </c>
      <c r="K25">
        <v>1378.31645393237</v>
      </c>
      <c r="L25">
        <v>1446.39997735259</v>
      </c>
      <c r="M25">
        <v>1486.93360496745</v>
      </c>
      <c r="N25">
        <v>1550.2498356501</v>
      </c>
    </row>
    <row r="26" spans="1:14">
      <c r="A26" s="1" t="s">
        <v>173</v>
      </c>
      <c r="B26">
        <v>245.028663766843</v>
      </c>
      <c r="C26">
        <v>458.742317721749</v>
      </c>
      <c r="D26">
        <v>572.147917480809</v>
      </c>
      <c r="E26">
        <v>721.325732158745</v>
      </c>
      <c r="F26">
        <v>886.355046193237</v>
      </c>
      <c r="G26">
        <v>981.028564756982</v>
      </c>
      <c r="H26">
        <v>1043.94973929378</v>
      </c>
      <c r="I26">
        <v>1110.36641830044</v>
      </c>
      <c r="J26">
        <v>1174.07815646418</v>
      </c>
      <c r="K26">
        <v>1298.85278168214</v>
      </c>
      <c r="L26">
        <v>1378.80762496663</v>
      </c>
      <c r="M26">
        <v>1422.37737833431</v>
      </c>
      <c r="N26">
        <v>1500.69930925013</v>
      </c>
    </row>
    <row r="27" spans="1:14">
      <c r="A27" s="1" t="s">
        <v>14</v>
      </c>
      <c r="B27">
        <v>202.552064561873</v>
      </c>
      <c r="C27">
        <v>337.355270928216</v>
      </c>
      <c r="D27">
        <v>457.990086410218</v>
      </c>
      <c r="E27">
        <v>587.649880401915</v>
      </c>
      <c r="F27">
        <v>704.54898819554</v>
      </c>
      <c r="G27">
        <v>757.950808397681</v>
      </c>
      <c r="H27">
        <v>806.260918381853</v>
      </c>
      <c r="I27">
        <v>846.90138431547</v>
      </c>
      <c r="J27">
        <v>876.480314087597</v>
      </c>
      <c r="K27">
        <v>930.050510287945</v>
      </c>
      <c r="L27">
        <v>952.271204275821</v>
      </c>
      <c r="M27">
        <v>978.486558996749</v>
      </c>
      <c r="N27">
        <v>1030.5662776856</v>
      </c>
    </row>
    <row r="28" spans="1:14">
      <c r="A28" s="1" t="s">
        <v>471</v>
      </c>
      <c r="B28">
        <v>170.624234135861</v>
      </c>
      <c r="C28">
        <v>327.775214807211</v>
      </c>
      <c r="D28">
        <v>415.760164258322</v>
      </c>
      <c r="E28">
        <v>525.558632801982</v>
      </c>
      <c r="F28">
        <v>645.156687173245</v>
      </c>
      <c r="G28">
        <v>716.403582981238</v>
      </c>
      <c r="H28">
        <v>775.471229346452</v>
      </c>
      <c r="I28">
        <v>831.545401435938</v>
      </c>
      <c r="J28">
        <v>886.659022703109</v>
      </c>
      <c r="K28">
        <v>976.443670599636</v>
      </c>
      <c r="L28">
        <v>1034.16542005181</v>
      </c>
      <c r="M28">
        <v>1076.95847964167</v>
      </c>
      <c r="N28">
        <v>1138.36356809875</v>
      </c>
    </row>
    <row r="29" spans="1:14">
      <c r="A29" s="1" t="s">
        <v>157</v>
      </c>
      <c r="B29">
        <v>301.608703664016</v>
      </c>
      <c r="C29">
        <v>565.611159312147</v>
      </c>
      <c r="D29">
        <v>715.310055782943</v>
      </c>
      <c r="E29">
        <v>901.386174444955</v>
      </c>
      <c r="F29">
        <v>1096.53115219257</v>
      </c>
      <c r="G29">
        <v>1214.59026331149</v>
      </c>
      <c r="H29">
        <v>1307.5565362626</v>
      </c>
      <c r="I29">
        <v>1391.06870416821</v>
      </c>
      <c r="J29">
        <v>1455.34368064036</v>
      </c>
      <c r="K29">
        <v>1579.41937070843</v>
      </c>
      <c r="L29">
        <v>1660.54552840665</v>
      </c>
      <c r="M29">
        <v>1710.90949744775</v>
      </c>
      <c r="N29">
        <v>1785.73797800937</v>
      </c>
    </row>
    <row r="30" spans="1:14">
      <c r="A30" s="1" t="s">
        <v>480</v>
      </c>
      <c r="B30">
        <v>135.122548634998</v>
      </c>
      <c r="C30">
        <v>253.820022155162</v>
      </c>
      <c r="D30">
        <v>313.152154917872</v>
      </c>
      <c r="E30">
        <v>393.122830347282</v>
      </c>
      <c r="F30">
        <v>482.655230964551</v>
      </c>
      <c r="G30">
        <v>530.113084111346</v>
      </c>
      <c r="H30">
        <v>572.348457828354</v>
      </c>
      <c r="I30">
        <v>601.679800863268</v>
      </c>
      <c r="J30">
        <v>633.049561314901</v>
      </c>
      <c r="K30">
        <v>691.542895993332</v>
      </c>
      <c r="L30">
        <v>712.821463084798</v>
      </c>
      <c r="M30">
        <v>731.189880704879</v>
      </c>
      <c r="N30">
        <v>739.739327921418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D219"/>
  <sheetViews>
    <sheetView zoomScale="85" zoomScaleNormal="85" topLeftCell="A170" workbookViewId="0">
      <selection activeCell="AE218" sqref="AE218"/>
    </sheetView>
  </sheetViews>
  <sheetFormatPr defaultColWidth="9" defaultRowHeight="13.5"/>
  <cols>
    <col min="1" max="1" width="9" style="1"/>
    <col min="2" max="13" width="13.7583333333333"/>
    <col min="14" max="14" width="13.7583333333333" style="2"/>
    <col min="15" max="15" width="13.7583333333333" style="3"/>
    <col min="16" max="16" width="9" style="1"/>
    <col min="17" max="28" width="13.7583333333333"/>
    <col min="29" max="29" width="13.75" style="2"/>
    <col min="30" max="30" width="12.625" style="1"/>
  </cols>
  <sheetData>
    <row r="1" spans="1:30">
      <c r="A1" s="1" t="s">
        <v>479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3" t="s">
        <v>482</v>
      </c>
      <c r="P1" s="1" t="s">
        <v>481</v>
      </c>
      <c r="Q1" s="1">
        <v>2011</v>
      </c>
      <c r="R1" s="1">
        <v>2012</v>
      </c>
      <c r="S1" s="1">
        <v>2013</v>
      </c>
      <c r="T1" s="1">
        <v>2014</v>
      </c>
      <c r="U1" s="1">
        <v>2015</v>
      </c>
      <c r="V1" s="1">
        <v>2016</v>
      </c>
      <c r="W1" s="1">
        <v>2017</v>
      </c>
      <c r="X1" s="1">
        <v>2018</v>
      </c>
      <c r="Y1" s="1">
        <v>2019</v>
      </c>
      <c r="Z1" s="1">
        <v>2020</v>
      </c>
      <c r="AA1" s="1">
        <v>2021</v>
      </c>
      <c r="AB1" s="1">
        <v>2022</v>
      </c>
      <c r="AC1" s="1">
        <v>2023</v>
      </c>
      <c r="AD1" s="1" t="s">
        <v>482</v>
      </c>
    </row>
    <row r="2" spans="1:30">
      <c r="A2" s="1" t="s">
        <v>49</v>
      </c>
      <c r="B2">
        <f>IF(Capacity_solar!$AD3=0,Capacity_solar!Q3*CostRed_solar!B$13,Capacity_solar!Q3*VLOOKUP($A2,CostRed_solar!$A$2:$M$12,2,FALSE))</f>
        <v>0.00512290373956662</v>
      </c>
      <c r="C2">
        <f>IF(Capacity_solar!$AD3=0,Capacity_solar!R3*CostRed_solar!C$13,Capacity_solar!R3*VLOOKUP($A2,CostRed_solar!$A$2:$M$12,3,FALSE))</f>
        <v>8.28513131449284</v>
      </c>
      <c r="D2">
        <f>IF(Capacity_solar!$AD3=0,Capacity_solar!S3*CostRed_solar!D$13,Capacity_solar!S3*VLOOKUP($A2,CostRed_solar!$A$2:$M$12,4,FALSE))</f>
        <v>0.555523428541221</v>
      </c>
      <c r="E2">
        <f>IF(Capacity_solar!$AD3=0,Capacity_solar!T3*CostRed_solar!E$13,Capacity_solar!T3*VLOOKUP($A2,CostRed_solar!$A$2:$M$12,5,FALSE))</f>
        <v>1.53808557573146</v>
      </c>
      <c r="F2">
        <f>IF(Capacity_solar!$AD3=0,Capacity_solar!U3*CostRed_solar!F$13,Capacity_solar!U3*VLOOKUP($A2,CostRed_solar!$A$2:$M$12,6,FALSE))</f>
        <v>0.653398441593515</v>
      </c>
      <c r="G2">
        <f>IF(Capacity_solar!$AD3=0,Capacity_solar!V3*CostRed_solar!G$13,Capacity_solar!V3*VLOOKUP($A2,CostRed_solar!$A$2:$M$12,7,FALSE))</f>
        <v>1.69734103400296</v>
      </c>
      <c r="H2">
        <f>IF(Capacity_solar!$AD3=0,Capacity_solar!W3*CostRed_solar!H$13,Capacity_solar!W3*VLOOKUP($A2,CostRed_solar!$A$2:$M$12,8,FALSE))</f>
        <v>3.09730492481549</v>
      </c>
      <c r="I2">
        <f>IF(Capacity_solar!$AD3=0,Capacity_solar!X3*CostRed_solar!I$13,Capacity_solar!X3*VLOOKUP($A2,CostRed_solar!$A$2:$M$12,9,FALSE))</f>
        <v>-0.885442194982648</v>
      </c>
      <c r="J2">
        <f>IF(Capacity_solar!$AD3=0,Capacity_solar!Y3*CostRed_solar!J$13,Capacity_solar!Y3*VLOOKUP($A2,CostRed_solar!$A$2:$M$12,10,FALSE))</f>
        <v>20.135730580476</v>
      </c>
      <c r="K2">
        <f>IF(Capacity_solar!$AD3=0,Capacity_solar!Z3*CostRed_solar!K$13,Capacity_solar!Z3*VLOOKUP($A2,CostRed_solar!$A$2:$M$12,11,FALSE))</f>
        <v>-1.37208918410708</v>
      </c>
      <c r="L2">
        <f>IF(Capacity_solar!$AD3=0,Capacity_solar!AA3*CostRed_solar!L$13,Capacity_solar!AA3*VLOOKUP($A2,CostRed_solar!$A$2:$M$12,12,FALSE))</f>
        <v>0</v>
      </c>
      <c r="M2">
        <f>IF(Capacity_solar!$AD3=0,Capacity_solar!AB3*CostRed_solar!M$13,Capacity_solar!AB3*VLOOKUP($A2,CostRed_solar!$A$2:$M$12,13,FALSE))</f>
        <v>7.24440098808631</v>
      </c>
      <c r="N2">
        <f>IF(Capacity_solar!$AD3=0,Capacity_solar!AC3*CostRed_solar!N$13,Capacity_solar!AC3*VLOOKUP($A2,CostRed_solar!$A$2:$N$12,14,FALSE))</f>
        <v>67.7815101870398</v>
      </c>
      <c r="O2" s="3">
        <f>SUM(B2:M2)</f>
        <v>40.9545078123896</v>
      </c>
      <c r="P2" s="1" t="s">
        <v>49</v>
      </c>
      <c r="Q2">
        <f>IF(Capacity_solar!$AD3=0,Capacity_solar!Q3*CostRed_solar!B$26,Capacity_solar!Q3*VLOOKUP($A2,CostRed_solar!$A$14:$N$26,Q$1-2009,FALSE))</f>
        <v>0.0265274632850482</v>
      </c>
      <c r="R2">
        <f>IF(Capacity_solar!$AD3=0,Capacity_solar!R3*CostRed_solar!C$26,Capacity_solar!R3*VLOOKUP($A2,CostRed_solar!$A$14:$N$26,R$1-2009,FALSE))</f>
        <v>26.0357313068751</v>
      </c>
      <c r="S2">
        <f>IF(Capacity_solar!$AD3=0,Capacity_solar!S3*CostRed_solar!D$26,Capacity_solar!S3*VLOOKUP($A2,CostRed_solar!$A$14:$N$26,S$1-2009,FALSE))</f>
        <v>1.25179765178434</v>
      </c>
      <c r="T2">
        <f>IF(Capacity_solar!$AD3=0,Capacity_solar!T3*CostRed_solar!E$26,Capacity_solar!T3*VLOOKUP($A2,CostRed_solar!$A$14:$N$26,T$1-2009,FALSE))</f>
        <v>2.95561962998195</v>
      </c>
      <c r="U2">
        <f>IF(Capacity_solar!$AD3=0,Capacity_solar!U3*CostRed_solar!F$26,Capacity_solar!U3*VLOOKUP($A2,CostRed_solar!$A$14:$N$26,U$1-2009,FALSE))</f>
        <v>1.10300303332169</v>
      </c>
      <c r="V2">
        <f>IF(Capacity_solar!$AD3=0,Capacity_solar!V3*CostRed_solar!G$26,Capacity_solar!V3*VLOOKUP($A2,CostRed_solar!$A$14:$N$26,V$1-2009,FALSE))</f>
        <v>2.43918253757961</v>
      </c>
      <c r="W2">
        <f>IF(Capacity_solar!$AD3=0,Capacity_solar!W3*CostRed_solar!H$26,Capacity_solar!W3*VLOOKUP($A2,CostRed_solar!$A$14:$N$26,W$1-2009,FALSE))</f>
        <v>3.62701586545506</v>
      </c>
      <c r="X2">
        <f>IF(Capacity_solar!$AD3=0,Capacity_solar!X3*CostRed_solar!I$26,Capacity_solar!X3*VLOOKUP($A2,CostRed_solar!$A$14:$N$26,X$1-2009,FALSE))</f>
        <v>-0.812926148485942</v>
      </c>
      <c r="Y2">
        <f>IF(Capacity_solar!$AD3=0,Capacity_solar!Y3*CostRed_solar!J$26,Capacity_solar!Y3*VLOOKUP($A2,CostRed_solar!$A$14:$N$26,Y$1-2009,FALSE))</f>
        <v>12.9990097453831</v>
      </c>
      <c r="Z2">
        <f>IF(Capacity_solar!$AD3=0,Capacity_solar!Z3*CostRed_solar!K$26,Capacity_solar!Z3*VLOOKUP($A2,CostRed_solar!$A$14:$N$26,Z$1-2009,FALSE))</f>
        <v>-0.667121534715155</v>
      </c>
      <c r="AA2">
        <f>IF(Capacity_solar!$AD3=0,Capacity_solar!AA3*CostRed_solar!L$26,Capacity_solar!AA3*VLOOKUP($A2,CostRed_solar!$A$14:$N$26,AA$1-2009,FALSE))</f>
        <v>0</v>
      </c>
      <c r="AB2">
        <f>IF(Capacity_solar!$AD3=0,Capacity_solar!AB3*CostRed_solar!M$26,Capacity_solar!AB3*VLOOKUP($A2,CostRed_solar!$A$14:$N$26,AB$1-2009,FALSE))</f>
        <v>2.50530221359729</v>
      </c>
      <c r="AC2">
        <f>IF(Capacity_solar!$AD3=0,Capacity_solar!AC3*CostRed_solar!N$26,Capacity_solar!AC3*VLOOKUP($A2,CostRed_solar!$A$14:$N$26,AC$1-2009,FALSE))</f>
        <v>20.7032625341083</v>
      </c>
      <c r="AD2" s="1">
        <f>SUM(Q2:AB2)</f>
        <v>51.4631417640621</v>
      </c>
    </row>
    <row r="3" spans="1:30">
      <c r="A3" s="1" t="s">
        <v>53</v>
      </c>
      <c r="B3">
        <f>IF(Capacity_solar!$AD4=0,Capacity_solar!Q4*CostRed_solar!B$13,Capacity_solar!Q4*VLOOKUP($A3,CostRed_solar!$A$2:$M$12,2,FALSE))</f>
        <v>0.0466753451827181</v>
      </c>
      <c r="C3">
        <f>IF(Capacity_solar!$AD4=0,Capacity_solar!R4*CostRed_solar!C$13,Capacity_solar!R4*VLOOKUP($A3,CostRed_solar!$A$2:$M$12,3,FALSE))</f>
        <v>0.0595419385805947</v>
      </c>
      <c r="D3">
        <f>IF(Capacity_solar!$AD4=0,Capacity_solar!S4*CostRed_solar!D$13,Capacity_solar!S4*VLOOKUP($A3,CostRed_solar!$A$2:$M$12,4,FALSE))</f>
        <v>0.0608687251799674</v>
      </c>
      <c r="E3">
        <f>IF(Capacity_solar!$AD4=0,Capacity_solar!T4*CostRed_solar!E$13,Capacity_solar!T4*VLOOKUP($A3,CostRed_solar!$A$2:$M$12,5,FALSE))</f>
        <v>0.117380214990033</v>
      </c>
      <c r="F3">
        <f>IF(Capacity_solar!$AD4=0,Capacity_solar!U4*CostRed_solar!F$13,Capacity_solar!U4*VLOOKUP($A3,CostRed_solar!$A$2:$M$12,6,FALSE))</f>
        <v>0.202105669104497</v>
      </c>
      <c r="G3">
        <f>IF(Capacity_solar!$AD4=0,Capacity_solar!V4*CostRed_solar!G$13,Capacity_solar!V4*VLOOKUP($A3,CostRed_solar!$A$2:$M$12,7,FALSE))</f>
        <v>-0.0685516826724275</v>
      </c>
      <c r="H3">
        <f>IF(Capacity_solar!$AD4=0,Capacity_solar!W4*CostRed_solar!H$13,Capacity_solar!W4*VLOOKUP($A3,CostRed_solar!$A$2:$M$12,8,FALSE))</f>
        <v>0</v>
      </c>
      <c r="I3">
        <f>IF(Capacity_solar!$AD4=0,Capacity_solar!X4*CostRed_solar!I$13,Capacity_solar!X4*VLOOKUP($A3,CostRed_solar!$A$2:$M$12,9,FALSE))</f>
        <v>0</v>
      </c>
      <c r="J3">
        <f>IF(Capacity_solar!$AD4=0,Capacity_solar!Y4*CostRed_solar!J$13,Capacity_solar!Y4*VLOOKUP($A3,CostRed_solar!$A$2:$M$12,10,FALSE))</f>
        <v>27.4558886757301</v>
      </c>
      <c r="K3">
        <f>IF(Capacity_solar!$AD4=0,Capacity_solar!Z4*CostRed_solar!K$13,Capacity_solar!Z4*VLOOKUP($A3,CostRed_solar!$A$2:$M$12,11,FALSE))</f>
        <v>16.9095546354364</v>
      </c>
      <c r="L3">
        <f>IF(Capacity_solar!$AD4=0,Capacity_solar!AA4*CostRed_solar!L$13,Capacity_solar!AA4*VLOOKUP($A3,CostRed_solar!$A$2:$M$12,12,FALSE))</f>
        <v>6.33535929023415</v>
      </c>
      <c r="M3">
        <f>IF(Capacity_solar!$AD4=0,Capacity_solar!AB4*CostRed_solar!M$13,Capacity_solar!AB4*VLOOKUP($A3,CostRed_solar!$A$2:$M$12,13,FALSE))</f>
        <v>20.1133791571848</v>
      </c>
      <c r="N3">
        <f>IF(Capacity_solar!$AD4=0,Capacity_solar!AC4*CostRed_solar!N$13,Capacity_solar!AC4*VLOOKUP($A3,CostRed_solar!$A$2:$N$12,14,FALSE))</f>
        <v>576.664027132254</v>
      </c>
      <c r="O3" s="3">
        <f>SUM(B3:M3)</f>
        <v>71.2322019689508</v>
      </c>
      <c r="P3" s="1" t="s">
        <v>53</v>
      </c>
      <c r="Q3">
        <f>IF(Capacity_solar!$AD4=0,Capacity_solar!Q4*CostRed_solar!B$26,Capacity_solar!Q4*VLOOKUP($A3,CostRed_solar!$A$14:$M$26,Q$1-2009,FALSE))</f>
        <v>0.241694665485994</v>
      </c>
      <c r="R3">
        <f>IF(Capacity_solar!$AD4=0,Capacity_solar!R4*CostRed_solar!C$26,Capacity_solar!R4*VLOOKUP($A3,CostRed_solar!$A$14:$M$26,R$1-2009,FALSE))</f>
        <v>0.187108430214388</v>
      </c>
      <c r="S3">
        <f>IF(Capacity_solar!$AD4=0,Capacity_solar!S4*CostRed_solar!D$26,Capacity_solar!S4*VLOOKUP($A3,CostRed_solar!$A$14:$M$26,S$1-2009,FALSE))</f>
        <v>0.137159520791905</v>
      </c>
      <c r="T3">
        <f>IF(Capacity_solar!$AD4=0,Capacity_solar!T4*CostRed_solar!E$26,Capacity_solar!T4*VLOOKUP($A3,CostRed_solar!$A$14:$M$26,T$1-2009,FALSE))</f>
        <v>0.225560445445991</v>
      </c>
      <c r="U3">
        <f>IF(Capacity_solar!$AD4=0,Capacity_solar!U4*CostRed_solar!F$26,Capacity_solar!U4*VLOOKUP($A3,CostRed_solar!$A$14:$M$26,U$1-2009,FALSE))</f>
        <v>0.341174927705831</v>
      </c>
      <c r="V3">
        <f>IF(Capacity_solar!$AD4=0,Capacity_solar!V4*CostRed_solar!G$26,Capacity_solar!V4*VLOOKUP($A3,CostRed_solar!$A$14:$M$26,V$1-2009,FALSE))</f>
        <v>-0.0985129469838718</v>
      </c>
      <c r="W3">
        <f>IF(Capacity_solar!$AD4=0,Capacity_solar!W4*CostRed_solar!H$26,Capacity_solar!W4*VLOOKUP($A3,CostRed_solar!$A$14:$M$26,W$1-2009,FALSE))</f>
        <v>0</v>
      </c>
      <c r="X3">
        <f>IF(Capacity_solar!$AD4=0,Capacity_solar!X4*CostRed_solar!I$26,Capacity_solar!X4*VLOOKUP($A3,CostRed_solar!$A$14:$M$26,X$1-2009,FALSE))</f>
        <v>0</v>
      </c>
      <c r="Y3">
        <f>IF(Capacity_solar!$AD4=0,Capacity_solar!Y4*CostRed_solar!J$26,Capacity_solar!Y4*VLOOKUP($A3,CostRed_solar!$A$14:$M$26,Y$1-2009,FALSE))</f>
        <v>17.7246791735496</v>
      </c>
      <c r="Z3">
        <f>IF(Capacity_solar!$AD4=0,Capacity_solar!Z4*CostRed_solar!K$26,Capacity_solar!Z4*VLOOKUP($A3,CostRed_solar!$A$14:$M$26,Z$1-2009,FALSE))</f>
        <v>8.22157055853721</v>
      </c>
      <c r="AA3">
        <f>IF(Capacity_solar!$AD4=0,Capacity_solar!AA4*CostRed_solar!L$26,Capacity_solar!AA4*VLOOKUP($A3,CostRed_solar!$A$14:$M$26,AA$1-2009,FALSE))</f>
        <v>2.61765399226422</v>
      </c>
      <c r="AB3">
        <f>IF(Capacity_solar!$AD4=0,Capacity_solar!AB4*CostRed_solar!M$26,Capacity_solar!AB4*VLOOKUP($A3,CostRed_solar!$A$14:$M$26,AB$1-2009,FALSE))</f>
        <v>6.95572945344756</v>
      </c>
      <c r="AC3">
        <f>IF(Capacity_solar!$AD4=0,Capacity_solar!AC4*CostRed_solar!N$26,Capacity_solar!AC4*VLOOKUP($A3,CostRed_solar!$A$14:$N$26,AC$1-2009,FALSE))</f>
        <v>176.13692457944</v>
      </c>
      <c r="AD3" s="1">
        <f>SUM(Q3:AB3)</f>
        <v>36.5538182204588</v>
      </c>
    </row>
    <row r="4" spans="1:30">
      <c r="A4" s="1" t="s">
        <v>149</v>
      </c>
      <c r="B4">
        <f>IF(Capacity_solar!$AD5=0,Capacity_solar!Q5*CostRed_solar!B$13,Capacity_solar!Q5*VLOOKUP($A4,CostRed_solar!$A$2:$M$12,2,FALSE))</f>
        <v>0</v>
      </c>
      <c r="C4">
        <f>IF(Capacity_solar!$AD5=0,Capacity_solar!R5*CostRed_solar!C$13,Capacity_solar!R5*VLOOKUP($A4,CostRed_solar!$A$2:$M$12,3,FALSE))</f>
        <v>0</v>
      </c>
      <c r="D4">
        <f>IF(Capacity_solar!$AD5=0,Capacity_solar!S5*CostRed_solar!D$13,Capacity_solar!S5*VLOOKUP($A4,CostRed_solar!$A$2:$M$12,4,FALSE))</f>
        <v>0</v>
      </c>
      <c r="E4">
        <f>IF(Capacity_solar!$AD5=0,Capacity_solar!T5*CostRed_solar!E$13,Capacity_solar!T5*VLOOKUP($A4,CostRed_solar!$A$2:$M$12,5,FALSE))</f>
        <v>3.33926473678541</v>
      </c>
      <c r="F4">
        <f>IF(Capacity_solar!$AD5=0,Capacity_solar!U5*CostRed_solar!F$13,Capacity_solar!U5*VLOOKUP($A4,CostRed_solar!$A$2:$M$12,6,FALSE))</f>
        <v>72.3400496074255</v>
      </c>
      <c r="G4">
        <f>IF(Capacity_solar!$AD5=0,Capacity_solar!V5*CostRed_solar!G$13,Capacity_solar!V5*VLOOKUP($A4,CostRed_solar!$A$2:$M$12,7,FALSE))</f>
        <v>327.814187670559</v>
      </c>
      <c r="H4">
        <f>IF(Capacity_solar!$AD5=0,Capacity_solar!W5*CostRed_solar!H$13,Capacity_solar!W5*VLOOKUP($A4,CostRed_solar!$A$2:$M$12,8,FALSE))</f>
        <v>155.450173548094</v>
      </c>
      <c r="I4">
        <f>IF(Capacity_solar!$AD5=0,Capacity_solar!X5*CostRed_solar!I$13,Capacity_solar!X5*VLOOKUP($A4,CostRed_solar!$A$2:$M$12,9,FALSE))</f>
        <v>47.2990793393793</v>
      </c>
      <c r="J4">
        <f>IF(Capacity_solar!$AD5=0,Capacity_solar!Y5*CostRed_solar!J$13,Capacity_solar!Y5*VLOOKUP($A4,CostRed_solar!$A$2:$M$12,10,FALSE))</f>
        <v>0</v>
      </c>
      <c r="K4">
        <f>IF(Capacity_solar!$AD5=0,Capacity_solar!Z5*CostRed_solar!K$13,Capacity_solar!Z5*VLOOKUP($A4,CostRed_solar!$A$2:$M$12,11,FALSE))</f>
        <v>0</v>
      </c>
      <c r="L4">
        <f>IF(Capacity_solar!$AD5=0,Capacity_solar!AA5*CostRed_solar!L$13,Capacity_solar!AA5*VLOOKUP($A4,CostRed_solar!$A$2:$M$12,12,FALSE))</f>
        <v>0</v>
      </c>
      <c r="M4">
        <f>IF(Capacity_solar!$AD5=0,Capacity_solar!AB5*CostRed_solar!M$13,Capacity_solar!AB5*VLOOKUP($A4,CostRed_solar!$A$2:$M$12,13,FALSE))</f>
        <v>43.1000622772189</v>
      </c>
      <c r="N4">
        <f>IF(Capacity_solar!$AD5=0,Capacity_solar!AC5*CostRed_solar!N$13,Capacity_solar!AC5*VLOOKUP($A4,CostRed_solar!$A$2:$N$12,14,FALSE))</f>
        <v>0</v>
      </c>
      <c r="O4" s="3">
        <f>SUM(B4:M4)</f>
        <v>649.342817179462</v>
      </c>
      <c r="P4" s="1" t="s">
        <v>149</v>
      </c>
      <c r="Q4">
        <f>IF(Capacity_solar!$AD5=0,Capacity_solar!Q5*CostRed_solar!B$26,Capacity_solar!Q5*VLOOKUP($A4,CostRed_solar!$A$14:$M$26,Q$1-2009,FALSE))</f>
        <v>0</v>
      </c>
      <c r="R4">
        <f>IF(Capacity_solar!$AD5=0,Capacity_solar!R5*CostRed_solar!C$26,Capacity_solar!R5*VLOOKUP($A4,CostRed_solar!$A$14:$M$26,R$1-2009,FALSE))</f>
        <v>0</v>
      </c>
      <c r="S4">
        <f>IF(Capacity_solar!$AD5=0,Capacity_solar!S5*CostRed_solar!D$26,Capacity_solar!S5*VLOOKUP($A4,CostRed_solar!$A$14:$M$26,S$1-2009,FALSE))</f>
        <v>0</v>
      </c>
      <c r="T4">
        <f>IF(Capacity_solar!$AD5=0,Capacity_solar!T5*CostRed_solar!E$26,Capacity_solar!T5*VLOOKUP($A4,CostRed_solar!$A$14:$M$26,T$1-2009,FALSE))</f>
        <v>6.4168057756187</v>
      </c>
      <c r="U4">
        <f>IF(Capacity_solar!$AD5=0,Capacity_solar!U5*CostRed_solar!F$26,Capacity_solar!U5*VLOOKUP($A4,CostRed_solar!$A$14:$M$26,U$1-2009,FALSE))</f>
        <v>122.117362191798</v>
      </c>
      <c r="V4">
        <f>IF(Capacity_solar!$AD5=0,Capacity_solar!V5*CostRed_solar!G$26,Capacity_solar!V5*VLOOKUP($A4,CostRed_solar!$A$14:$M$26,V$1-2009,FALSE))</f>
        <v>471.088971584644</v>
      </c>
      <c r="W4">
        <f>IF(Capacity_solar!$AD5=0,Capacity_solar!W5*CostRed_solar!H$26,Capacity_solar!W5*VLOOKUP($A4,CostRed_solar!$A$14:$M$26,W$1-2009,FALSE))</f>
        <v>182.035756708799</v>
      </c>
      <c r="X4">
        <f>IF(Capacity_solar!$AD5=0,Capacity_solar!X5*CostRed_solar!I$26,Capacity_solar!X5*VLOOKUP($A4,CostRed_solar!$A$14:$M$26,X$1-2009,FALSE))</f>
        <v>43.4253739116715</v>
      </c>
      <c r="Y4">
        <f>IF(Capacity_solar!$AD5=0,Capacity_solar!Y5*CostRed_solar!J$26,Capacity_solar!Y5*VLOOKUP($A4,CostRed_solar!$A$14:$M$26,Y$1-2009,FALSE))</f>
        <v>0</v>
      </c>
      <c r="Z4">
        <f>IF(Capacity_solar!$AD5=0,Capacity_solar!Z5*CostRed_solar!K$26,Capacity_solar!Z5*VLOOKUP($A4,CostRed_solar!$A$14:$M$26,Z$1-2009,FALSE))</f>
        <v>0</v>
      </c>
      <c r="AA4">
        <f>IF(Capacity_solar!$AD5=0,Capacity_solar!AA5*CostRed_solar!L$26,Capacity_solar!AA5*VLOOKUP($A4,CostRed_solar!$A$14:$M$26,AA$1-2009,FALSE))</f>
        <v>0</v>
      </c>
      <c r="AB4">
        <f>IF(Capacity_solar!$AD5=0,Capacity_solar!AB5*CostRed_solar!M$26,Capacity_solar!AB5*VLOOKUP($A4,CostRed_solar!$A$14:$M$26,AB$1-2009,FALSE))</f>
        <v>14.9051221221565</v>
      </c>
      <c r="AC4">
        <f>IF(Capacity_solar!$AD5=0,Capacity_solar!AC5*CostRed_solar!N$26,Capacity_solar!AC5*VLOOKUP($A4,CostRed_solar!$A$14:$N$26,AC$1-2009,FALSE))</f>
        <v>0</v>
      </c>
      <c r="AD4" s="1">
        <f>SUM(Q4:AB4)</f>
        <v>839.989392294689</v>
      </c>
    </row>
    <row r="5" spans="1:30">
      <c r="A5" s="1" t="s">
        <v>440</v>
      </c>
      <c r="B5">
        <f>IF(Capacity_solar!$AD6=0,Capacity_solar!Q6*CostRed_solar!B$13,Capacity_solar!Q6*VLOOKUP($A5,CostRed_solar!$A$2:$M$12,2,FALSE))</f>
        <v>0</v>
      </c>
      <c r="C5">
        <f>IF(Capacity_solar!$AD6=0,Capacity_solar!R6*CostRed_solar!C$13,Capacity_solar!R6*VLOOKUP($A5,CostRed_solar!$A$2:$M$12,3,FALSE))</f>
        <v>1.25089846618015</v>
      </c>
      <c r="D5">
        <f>IF(Capacity_solar!$AD6=0,Capacity_solar!S6*CostRed_solar!D$13,Capacity_solar!S6*VLOOKUP($A5,CostRed_solar!$A$2:$M$12,4,FALSE))</f>
        <v>0</v>
      </c>
      <c r="E5">
        <f>IF(Capacity_solar!$AD6=0,Capacity_solar!T6*CostRed_solar!E$13,Capacity_solar!T6*VLOOKUP($A5,CostRed_solar!$A$2:$M$12,5,FALSE))</f>
        <v>0</v>
      </c>
      <c r="F5">
        <f>IF(Capacity_solar!$AD6=0,Capacity_solar!U6*CostRed_solar!F$13,Capacity_solar!U6*VLOOKUP($A5,CostRed_solar!$A$2:$M$12,6,FALSE))</f>
        <v>0</v>
      </c>
      <c r="G5">
        <f>IF(Capacity_solar!$AD6=0,Capacity_solar!V6*CostRed_solar!G$13,Capacity_solar!V6*VLOOKUP($A5,CostRed_solar!$A$2:$M$12,7,FALSE))</f>
        <v>2.06203461478662</v>
      </c>
      <c r="H5">
        <f>IF(Capacity_solar!$AD6=0,Capacity_solar!W6*CostRed_solar!H$13,Capacity_solar!W6*VLOOKUP($A5,CostRed_solar!$A$2:$M$12,8,FALSE))</f>
        <v>0.585027597764612</v>
      </c>
      <c r="I5">
        <f>IF(Capacity_solar!$AD6=0,Capacity_solar!X6*CostRed_solar!I$13,Capacity_solar!X6*VLOOKUP($A5,CostRed_solar!$A$2:$M$12,9,FALSE))</f>
        <v>1.68384655094328</v>
      </c>
      <c r="J5">
        <f>IF(Capacity_solar!$AD6=0,Capacity_solar!Y6*CostRed_solar!J$13,Capacity_solar!Y6*VLOOKUP($A5,CostRed_solar!$A$2:$M$12,10,FALSE))</f>
        <v>0</v>
      </c>
      <c r="K5">
        <f>IF(Capacity_solar!$AD6=0,Capacity_solar!Z6*CostRed_solar!K$13,Capacity_solar!Z6*VLOOKUP($A5,CostRed_solar!$A$2:$M$12,11,FALSE))</f>
        <v>0</v>
      </c>
      <c r="L5">
        <f>IF(Capacity_solar!$AD6=0,Capacity_solar!AA6*CostRed_solar!L$13,Capacity_solar!AA6*VLOOKUP($A5,CostRed_solar!$A$2:$M$12,12,FALSE))</f>
        <v>0</v>
      </c>
      <c r="M5">
        <f>IF(Capacity_solar!$AD6=0,Capacity_solar!AB6*CostRed_solar!M$13,Capacity_solar!AB6*VLOOKUP($A5,CostRed_solar!$A$2:$M$12,13,FALSE))</f>
        <v>0</v>
      </c>
      <c r="N5">
        <f>IF(Capacity_solar!$AD6=0,Capacity_solar!AC6*CostRed_solar!N$13,Capacity_solar!AC6*VLOOKUP($A5,CostRed_solar!$A$2:$N$12,14,FALSE))</f>
        <v>6.31263467689023</v>
      </c>
      <c r="O5" s="3">
        <f>SUM(B5:M5)</f>
        <v>5.58180722967466</v>
      </c>
      <c r="P5" s="1" t="s">
        <v>440</v>
      </c>
      <c r="Q5">
        <f>IF(Capacity_solar!$AD6=0,Capacity_solar!Q6*CostRed_solar!B$26,Capacity_solar!Q6*VLOOKUP($A5,CostRed_solar!$A$14:$M$26,Q$1-2009,FALSE))</f>
        <v>0</v>
      </c>
      <c r="R5">
        <f>IF(Capacity_solar!$AD6=0,Capacity_solar!R6*CostRed_solar!C$26,Capacity_solar!R6*VLOOKUP($A5,CostRed_solar!$A$14:$M$26,R$1-2009,FALSE))</f>
        <v>3.9309040643301</v>
      </c>
      <c r="S5">
        <f>IF(Capacity_solar!$AD6=0,Capacity_solar!S6*CostRed_solar!D$26,Capacity_solar!S6*VLOOKUP($A5,CostRed_solar!$A$14:$M$26,S$1-2009,FALSE))</f>
        <v>0</v>
      </c>
      <c r="T5">
        <f>IF(Capacity_solar!$AD6=0,Capacity_solar!T6*CostRed_solar!E$26,Capacity_solar!T6*VLOOKUP($A5,CostRed_solar!$A$14:$M$26,T$1-2009,FALSE))</f>
        <v>0</v>
      </c>
      <c r="U5">
        <f>IF(Capacity_solar!$AD6=0,Capacity_solar!U6*CostRed_solar!F$26,Capacity_solar!U6*VLOOKUP($A5,CostRed_solar!$A$14:$M$26,U$1-2009,FALSE))</f>
        <v>0</v>
      </c>
      <c r="V5">
        <f>IF(Capacity_solar!$AD6=0,Capacity_solar!V6*CostRed_solar!G$26,Capacity_solar!V6*VLOOKUP($A5,CostRed_solar!$A$14:$M$26,V$1-2009,FALSE))</f>
        <v>2.96326944527487</v>
      </c>
      <c r="W5">
        <f>IF(Capacity_solar!$AD6=0,Capacity_solar!W6*CostRed_solar!H$26,Capacity_solar!W6*VLOOKUP($A5,CostRed_solar!$A$14:$M$26,W$1-2009,FALSE))</f>
        <v>0.685080878482674</v>
      </c>
      <c r="X5">
        <f>IF(Capacity_solar!$AD6=0,Capacity_solar!X6*CostRed_solar!I$26,Capacity_solar!X6*VLOOKUP($A5,CostRed_solar!$A$14:$M$26,X$1-2009,FALSE))</f>
        <v>1.54594269287843</v>
      </c>
      <c r="Y5">
        <f>IF(Capacity_solar!$AD6=0,Capacity_solar!Y6*CostRed_solar!J$26,Capacity_solar!Y6*VLOOKUP($A5,CostRed_solar!$A$14:$M$26,Y$1-2009,FALSE))</f>
        <v>0</v>
      </c>
      <c r="Z5">
        <f>IF(Capacity_solar!$AD6=0,Capacity_solar!Z6*CostRed_solar!K$26,Capacity_solar!Z6*VLOOKUP($A5,CostRed_solar!$A$14:$M$26,Z$1-2009,FALSE))</f>
        <v>0</v>
      </c>
      <c r="AA5">
        <f>IF(Capacity_solar!$AD6=0,Capacity_solar!AA6*CostRed_solar!L$26,Capacity_solar!AA6*VLOOKUP($A5,CostRed_solar!$A$14:$M$26,AA$1-2009,FALSE))</f>
        <v>0</v>
      </c>
      <c r="AB5">
        <f>IF(Capacity_solar!$AD6=0,Capacity_solar!AB6*CostRed_solar!M$26,Capacity_solar!AB6*VLOOKUP($A5,CostRed_solar!$A$14:$M$26,AB$1-2009,FALSE))</f>
        <v>0</v>
      </c>
      <c r="AC5">
        <f>IF(Capacity_solar!$AD6=0,Capacity_solar!AC6*CostRed_solar!N$26,Capacity_solar!AC6*VLOOKUP($A5,CostRed_solar!$A$14:$N$26,AC$1-2009,FALSE))</f>
        <v>1.92813840584159</v>
      </c>
      <c r="AD5" s="1">
        <f>SUM(Q5:AB5)</f>
        <v>9.12519708096607</v>
      </c>
    </row>
    <row r="6" spans="1:30">
      <c r="A6" s="1" t="s">
        <v>55</v>
      </c>
      <c r="B6">
        <f>IF(Capacity_solar!$AD7=0,Capacity_solar!Q7*CostRed_solar!B$13,Capacity_solar!Q7*VLOOKUP($A6,CostRed_solar!$A$2:$M$12,2,FALSE))</f>
        <v>0</v>
      </c>
      <c r="C6">
        <f>IF(Capacity_solar!$AD7=0,Capacity_solar!R7*CostRed_solar!C$13,Capacity_solar!R7*VLOOKUP($A6,CostRed_solar!$A$2:$M$12,3,FALSE))</f>
        <v>0</v>
      </c>
      <c r="D6">
        <f>IF(Capacity_solar!$AD7=0,Capacity_solar!S7*CostRed_solar!D$13,Capacity_solar!S7*VLOOKUP($A6,CostRed_solar!$A$2:$M$12,4,FALSE))</f>
        <v>0</v>
      </c>
      <c r="E6">
        <f>IF(Capacity_solar!$AD7=0,Capacity_solar!T7*CostRed_solar!E$13,Capacity_solar!T7*VLOOKUP($A6,CostRed_solar!$A$2:$M$12,5,FALSE))</f>
        <v>0.188213103346087</v>
      </c>
      <c r="F6">
        <f>IF(Capacity_solar!$AD7=0,Capacity_solar!U7*CostRed_solar!F$13,Capacity_solar!U7*VLOOKUP($A6,CostRed_solar!$A$2:$M$12,6,FALSE))</f>
        <v>0.0459331066146584</v>
      </c>
      <c r="G6">
        <f>IF(Capacity_solar!$AD7=0,Capacity_solar!V7*CostRed_solar!G$13,Capacity_solar!V7*VLOOKUP($A6,CostRed_solar!$A$2:$M$12,7,FALSE))</f>
        <v>0.024678605762074</v>
      </c>
      <c r="H6">
        <f>IF(Capacity_solar!$AD7=0,Capacity_solar!W7*CostRed_solar!H$13,Capacity_solar!W7*VLOOKUP($A6,CostRed_solar!$A$2:$M$12,8,FALSE))</f>
        <v>0.409519318435228</v>
      </c>
      <c r="I6">
        <f>IF(Capacity_solar!$AD7=0,Capacity_solar!X7*CostRed_solar!I$13,Capacity_solar!X7*VLOOKUP($A6,CostRed_solar!$A$2:$M$12,9,FALSE))</f>
        <v>1.13706941249091</v>
      </c>
      <c r="J6">
        <f>IF(Capacity_solar!$AD7=0,Capacity_solar!Y7*CostRed_solar!J$13,Capacity_solar!Y7*VLOOKUP($A6,CostRed_solar!$A$2:$M$12,10,FALSE))</f>
        <v>1.89868030149856</v>
      </c>
      <c r="K6">
        <f>IF(Capacity_solar!$AD7=0,Capacity_solar!Z7*CostRed_solar!K$13,Capacity_solar!Z7*VLOOKUP($A6,CostRed_solar!$A$2:$M$12,11,FALSE))</f>
        <v>2.26587967375428</v>
      </c>
      <c r="L6">
        <f>IF(Capacity_solar!$AD7=0,Capacity_solar!AA7*CostRed_solar!L$13,Capacity_solar!AA7*VLOOKUP($A6,CostRed_solar!$A$2:$M$12,12,FALSE))</f>
        <v>2.85091168060537</v>
      </c>
      <c r="M6">
        <f>IF(Capacity_solar!$AD7=0,Capacity_solar!AB7*CostRed_solar!M$13,Capacity_solar!AB7*VLOOKUP($A6,CostRed_solar!$A$2:$M$12,13,FALSE))</f>
        <v>0</v>
      </c>
      <c r="N6">
        <f>IF(Capacity_solar!$AD7=0,Capacity_solar!AC7*CostRed_solar!N$13,Capacity_solar!AC7*VLOOKUP($A6,CostRed_solar!$A$2:$N$12,14,FALSE))</f>
        <v>15.8625179060318</v>
      </c>
      <c r="O6" s="3">
        <f>SUM(B6:M6)</f>
        <v>8.82088520250718</v>
      </c>
      <c r="P6" s="1" t="s">
        <v>55</v>
      </c>
      <c r="Q6">
        <f>IF(Capacity_solar!$AD7=0,Capacity_solar!Q7*CostRed_solar!B$26,Capacity_solar!Q7*VLOOKUP($A6,CostRed_solar!$A$14:$M$26,Q$1-2009,FALSE))</f>
        <v>0</v>
      </c>
      <c r="R6">
        <f>IF(Capacity_solar!$AD7=0,Capacity_solar!R7*CostRed_solar!C$26,Capacity_solar!R7*VLOOKUP($A6,CostRed_solar!$A$14:$M$26,R$1-2009,FALSE))</f>
        <v>0</v>
      </c>
      <c r="S6">
        <f>IF(Capacity_solar!$AD7=0,Capacity_solar!S7*CostRed_solar!D$26,Capacity_solar!S7*VLOOKUP($A6,CostRed_solar!$A$14:$M$26,S$1-2009,FALSE))</f>
        <v>0</v>
      </c>
      <c r="T6">
        <f>IF(Capacity_solar!$AD7=0,Capacity_solar!T7*CostRed_solar!E$26,Capacity_solar!T7*VLOOKUP($A6,CostRed_solar!$A$14:$M$26,T$1-2009,FALSE))</f>
        <v>0.361674507353054</v>
      </c>
      <c r="U6">
        <f>IF(Capacity_solar!$AD7=0,Capacity_solar!U7*CostRed_solar!F$26,Capacity_solar!U7*VLOOKUP($A6,CostRed_solar!$A$14:$M$26,U$1-2009,FALSE))</f>
        <v>0.0775397562967798</v>
      </c>
      <c r="V6">
        <f>IF(Capacity_solar!$AD7=0,Capacity_solar!V7*CostRed_solar!G$26,Capacity_solar!V7*VLOOKUP($A6,CostRed_solar!$A$14:$M$26,V$1-2009,FALSE))</f>
        <v>0.0354646609141939</v>
      </c>
      <c r="W6">
        <f>IF(Capacity_solar!$AD7=0,Capacity_solar!W7*CostRed_solar!H$26,Capacity_solar!W7*VLOOKUP($A6,CostRed_solar!$A$14:$M$26,W$1-2009,FALSE))</f>
        <v>0.479556614937871</v>
      </c>
      <c r="X6">
        <f>IF(Capacity_solar!$AD7=0,Capacity_solar!X7*CostRed_solar!I$26,Capacity_solar!X7*VLOOKUP($A6,CostRed_solar!$A$14:$M$26,X$1-2009,FALSE))</f>
        <v>1.04394557125835</v>
      </c>
      <c r="Y6">
        <f>IF(Capacity_solar!$AD7=0,Capacity_solar!Y7*CostRed_solar!J$26,Capacity_solar!Y7*VLOOKUP($A6,CostRed_solar!$A$14:$M$26,Y$1-2009,FALSE))</f>
        <v>1.22572973669393</v>
      </c>
      <c r="Z6">
        <f>IF(Capacity_solar!$AD7=0,Capacity_solar!Z7*CostRed_solar!K$26,Capacity_solar!Z7*VLOOKUP($A6,CostRed_solar!$A$14:$M$26,Z$1-2009,FALSE))</f>
        <v>1.10169014007537</v>
      </c>
      <c r="AA6">
        <f>IF(Capacity_solar!$AD7=0,Capacity_solar!AA7*CostRed_solar!L$26,Capacity_solar!AA7*VLOOKUP($A6,CostRed_solar!$A$14:$M$26,AA$1-2009,FALSE))</f>
        <v>1.1779442965189</v>
      </c>
      <c r="AB6">
        <f>IF(Capacity_solar!$AD7=0,Capacity_solar!AB7*CostRed_solar!M$26,Capacity_solar!AB7*VLOOKUP($A6,CostRed_solar!$A$14:$M$26,AB$1-2009,FALSE))</f>
        <v>0</v>
      </c>
      <c r="AC6">
        <f>IF(Capacity_solar!$AD7=0,Capacity_solar!AC7*CostRed_solar!N$26,Capacity_solar!AC7*VLOOKUP($A6,CostRed_solar!$A$14:$N$26,AC$1-2009,FALSE))</f>
        <v>4.84506573775578</v>
      </c>
      <c r="AD6" s="1">
        <f>SUM(Q6:AB6)</f>
        <v>5.50354528404846</v>
      </c>
    </row>
    <row r="7" spans="1:30">
      <c r="A7" s="1" t="s">
        <v>51</v>
      </c>
      <c r="B7">
        <f>IF(Capacity_solar!$AD8=0,Capacity_solar!Q8*CostRed_solar!B$13,Capacity_solar!Q8*VLOOKUP($A7,CostRed_solar!$A$2:$M$12,2,FALSE))</f>
        <v>0.176455288645976</v>
      </c>
      <c r="C7">
        <f>IF(Capacity_solar!$AD8=0,Capacity_solar!R8*CostRed_solar!C$13,Capacity_solar!R8*VLOOKUP($A7,CostRed_solar!$A$2:$M$12,3,FALSE))</f>
        <v>0.97648831047774</v>
      </c>
      <c r="D7">
        <f>IF(Capacity_solar!$AD8=0,Capacity_solar!S8*CostRed_solar!D$13,Capacity_solar!S8*VLOOKUP($A7,CostRed_solar!$A$2:$M$12,4,FALSE))</f>
        <v>0.920735009130835</v>
      </c>
      <c r="E7">
        <f>IF(Capacity_solar!$AD8=0,Capacity_solar!T8*CostRed_solar!E$13,Capacity_solar!T8*VLOOKUP($A7,CostRed_solar!$A$2:$M$12,5,FALSE))</f>
        <v>1.17683784511559</v>
      </c>
      <c r="F7">
        <f>IF(Capacity_solar!$AD8=0,Capacity_solar!U8*CostRed_solar!F$13,Capacity_solar!U8*VLOOKUP($A7,CostRed_solar!$A$2:$M$12,6,FALSE))</f>
        <v>1.03923653715664</v>
      </c>
      <c r="G7">
        <f>IF(Capacity_solar!$AD8=0,Capacity_solar!V8*CostRed_solar!G$13,Capacity_solar!V8*VLOOKUP($A7,CostRed_solar!$A$2:$M$12,7,FALSE))</f>
        <v>0.699228534292415</v>
      </c>
      <c r="H7">
        <f>IF(Capacity_solar!$AD8=0,Capacity_solar!W8*CostRed_solar!H$13,Capacity_solar!W8*VLOOKUP($A7,CostRed_solar!$A$2:$M$12,8,FALSE))</f>
        <v>0</v>
      </c>
      <c r="I7">
        <f>IF(Capacity_solar!$AD8=0,Capacity_solar!X8*CostRed_solar!I$13,Capacity_solar!X8*VLOOKUP($A7,CostRed_solar!$A$2:$M$12,9,FALSE))</f>
        <v>0</v>
      </c>
      <c r="J7">
        <f>IF(Capacity_solar!$AD8=0,Capacity_solar!Y8*CostRed_solar!J$13,Capacity_solar!Y8*VLOOKUP($A7,CostRed_solar!$A$2:$M$12,10,FALSE))</f>
        <v>0</v>
      </c>
      <c r="K7">
        <f>IF(Capacity_solar!$AD8=0,Capacity_solar!Z8*CostRed_solar!K$13,Capacity_solar!Z8*VLOOKUP($A7,CostRed_solar!$A$2:$M$12,11,FALSE))</f>
        <v>0</v>
      </c>
      <c r="L7">
        <f>IF(Capacity_solar!$AD8=0,Capacity_solar!AA8*CostRed_solar!L$13,Capacity_solar!AA8*VLOOKUP($A7,CostRed_solar!$A$2:$M$12,12,FALSE))</f>
        <v>0</v>
      </c>
      <c r="M7">
        <f>IF(Capacity_solar!$AD8=0,Capacity_solar!AB8*CostRed_solar!M$13,Capacity_solar!AB8*VLOOKUP($A7,CostRed_solar!$A$2:$M$12,13,FALSE))</f>
        <v>1020.03572549905</v>
      </c>
      <c r="N7">
        <f>IF(Capacity_solar!$AD8=0,Capacity_solar!AC8*CostRed_solar!N$13,Capacity_solar!AC8*VLOOKUP($A7,CostRed_solar!$A$2:$N$12,14,FALSE))</f>
        <v>42.3528580641339</v>
      </c>
      <c r="O7" s="3">
        <f>SUM(B7:M7)</f>
        <v>1025.02470702387</v>
      </c>
      <c r="P7" s="1" t="s">
        <v>51</v>
      </c>
      <c r="Q7">
        <f>IF(Capacity_solar!$AD8=0,Capacity_solar!Q8*CostRed_solar!B$26,Capacity_solar!Q8*VLOOKUP($A7,CostRed_solar!$A$14:$M$26,Q$1-2009,FALSE))</f>
        <v>0.913722261625921</v>
      </c>
      <c r="R7">
        <f>IF(Capacity_solar!$AD8=0,Capacity_solar!R8*CostRed_solar!C$26,Capacity_solar!R8*VLOOKUP($A7,CostRed_solar!$A$14:$M$26,R$1-2009,FALSE))</f>
        <v>3.06857988254579</v>
      </c>
      <c r="S7">
        <f>IF(Capacity_solar!$AD8=0,Capacity_solar!S8*CostRed_solar!D$26,Capacity_solar!S8*VLOOKUP($A7,CostRed_solar!$A$14:$M$26,S$1-2009,FALSE))</f>
        <v>2.07475304033931</v>
      </c>
      <c r="T7">
        <f>IF(Capacity_solar!$AD8=0,Capacity_solar!T8*CostRed_solar!E$26,Capacity_solar!T8*VLOOKUP($A7,CostRed_solar!$A$14:$M$26,T$1-2009,FALSE))</f>
        <v>2.26143791425593</v>
      </c>
      <c r="U7">
        <f>IF(Capacity_solar!$AD8=0,Capacity_solar!U8*CostRed_solar!F$26,Capacity_solar!U8*VLOOKUP($A7,CostRed_solar!$A$14:$M$26,U$1-2009,FALSE))</f>
        <v>1.75433698621464</v>
      </c>
      <c r="V7">
        <f>IF(Capacity_solar!$AD8=0,Capacity_solar!V8*CostRed_solar!G$26,Capacity_solar!V8*VLOOKUP($A7,CostRed_solar!$A$14:$M$26,V$1-2009,FALSE))</f>
        <v>1.00483402949443</v>
      </c>
      <c r="W7">
        <f>IF(Capacity_solar!$AD8=0,Capacity_solar!W8*CostRed_solar!H$26,Capacity_solar!W8*VLOOKUP($A7,CostRed_solar!$A$14:$M$26,W$1-2009,FALSE))</f>
        <v>0</v>
      </c>
      <c r="X7">
        <f>IF(Capacity_solar!$AD8=0,Capacity_solar!X8*CostRed_solar!I$26,Capacity_solar!X8*VLOOKUP($A7,CostRed_solar!$A$14:$M$26,X$1-2009,FALSE))</f>
        <v>0</v>
      </c>
      <c r="Y7">
        <f>IF(Capacity_solar!$AD8=0,Capacity_solar!Y8*CostRed_solar!J$26,Capacity_solar!Y8*VLOOKUP($A7,CostRed_solar!$A$14:$M$26,Y$1-2009,FALSE))</f>
        <v>0</v>
      </c>
      <c r="Z7">
        <f>IF(Capacity_solar!$AD8=0,Capacity_solar!Z8*CostRed_solar!K$26,Capacity_solar!Z8*VLOOKUP($A7,CostRed_solar!$A$14:$M$26,Z$1-2009,FALSE))</f>
        <v>0</v>
      </c>
      <c r="AA7">
        <f>IF(Capacity_solar!$AD8=0,Capacity_solar!AA8*CostRed_solar!L$26,Capacity_solar!AA8*VLOOKUP($A7,CostRed_solar!$A$14:$M$26,AA$1-2009,FALSE))</f>
        <v>0</v>
      </c>
      <c r="AB7">
        <f>IF(Capacity_solar!$AD8=0,Capacity_solar!AB8*CostRed_solar!M$26,Capacity_solar!AB8*VLOOKUP($A7,CostRed_solar!$A$14:$M$26,AB$1-2009,FALSE))</f>
        <v>352.754874453208</v>
      </c>
      <c r="AC7">
        <f>IF(Capacity_solar!$AD8=0,Capacity_solar!AC8*CostRed_solar!N$26,Capacity_solar!AC8*VLOOKUP($A7,CostRed_solar!$A$14:$N$26,AC$1-2009,FALSE))</f>
        <v>12.9363057440294</v>
      </c>
      <c r="AD7" s="1">
        <f>SUM(Q7:AB7)</f>
        <v>363.832538567684</v>
      </c>
    </row>
    <row r="8" spans="1:30">
      <c r="A8" s="1" t="s">
        <v>441</v>
      </c>
      <c r="B8">
        <f>IF(Capacity_solar!$AD9=0,Capacity_solar!Q9*CostRed_solar!B$13,Capacity_solar!Q9*VLOOKUP($A8,CostRed_solar!$A$2:$M$12,2,FALSE))</f>
        <v>0</v>
      </c>
      <c r="C8">
        <f>IF(Capacity_solar!$AD9=0,Capacity_solar!R9*CostRed_solar!C$13,Capacity_solar!R9*VLOOKUP($A8,CostRed_solar!$A$2:$M$12,3,FALSE))</f>
        <v>0.0321008712347554</v>
      </c>
      <c r="D8">
        <f>IF(Capacity_solar!$AD9=0,Capacity_solar!S9*CostRed_solar!D$13,Capacity_solar!S9*VLOOKUP($A8,CostRed_solar!$A$2:$M$12,4,FALSE))</f>
        <v>0</v>
      </c>
      <c r="E8">
        <f>IF(Capacity_solar!$AD9=0,Capacity_solar!T9*CostRed_solar!E$13,Capacity_solar!T9*VLOOKUP($A8,CostRed_solar!$A$2:$M$12,5,FALSE))</f>
        <v>1.09183837908832</v>
      </c>
      <c r="F8">
        <f>IF(Capacity_solar!$AD9=0,Capacity_solar!U9*CostRed_solar!F$13,Capacity_solar!U9*VLOOKUP($A8,CostRed_solar!$A$2:$M$12,6,FALSE))</f>
        <v>0</v>
      </c>
      <c r="G8">
        <f>IF(Capacity_solar!$AD9=0,Capacity_solar!V9*CostRed_solar!G$13,Capacity_solar!V9*VLOOKUP($A8,CostRed_solar!$A$2:$M$12,7,FALSE))</f>
        <v>1.37103365344855</v>
      </c>
      <c r="H8">
        <f>IF(Capacity_solar!$AD9=0,Capacity_solar!W9*CostRed_solar!H$13,Capacity_solar!W9*VLOOKUP($A8,CostRed_solar!$A$2:$M$12,8,FALSE))</f>
        <v>0</v>
      </c>
      <c r="I8">
        <f>IF(Capacity_solar!$AD9=0,Capacity_solar!X9*CostRed_solar!I$13,Capacity_solar!X9*VLOOKUP($A8,CostRed_solar!$A$2:$M$12,9,FALSE))</f>
        <v>-1.89196241679021</v>
      </c>
      <c r="J8">
        <f>IF(Capacity_solar!$AD9=0,Capacity_solar!Y9*CostRed_solar!J$13,Capacity_solar!Y9*VLOOKUP($A8,CostRed_solar!$A$2:$M$12,10,FALSE))</f>
        <v>0.78143683154001</v>
      </c>
      <c r="K8">
        <f>IF(Capacity_solar!$AD9=0,Capacity_solar!Z9*CostRed_solar!K$13,Capacity_solar!Z9*VLOOKUP($A8,CostRed_solar!$A$2:$M$12,11,FALSE))</f>
        <v>0</v>
      </c>
      <c r="L8">
        <f>IF(Capacity_solar!$AD9=0,Capacity_solar!AA9*CostRed_solar!L$13,Capacity_solar!AA9*VLOOKUP($A8,CostRed_solar!$A$2:$M$12,12,FALSE))</f>
        <v>0</v>
      </c>
      <c r="M8">
        <f>IF(Capacity_solar!$AD9=0,Capacity_solar!AB9*CostRed_solar!M$13,Capacity_solar!AB9*VLOOKUP($A8,CostRed_solar!$A$2:$M$12,13,FALSE))</f>
        <v>0</v>
      </c>
      <c r="N8">
        <f>IF(Capacity_solar!$AD9=0,Capacity_solar!AC9*CostRed_solar!N$13,Capacity_solar!AC9*VLOOKUP($A8,CostRed_solar!$A$2:$N$12,14,FALSE))</f>
        <v>0.100354705119793</v>
      </c>
      <c r="O8" s="3">
        <f>SUM(B8:M8)</f>
        <v>1.38444731852143</v>
      </c>
      <c r="P8" s="1" t="s">
        <v>441</v>
      </c>
      <c r="Q8">
        <f>IF(Capacity_solar!$AD9=0,Capacity_solar!Q9*CostRed_solar!B$26,Capacity_solar!Q9*VLOOKUP($A8,CostRed_solar!$A$14:$M$26,Q$1-2009,FALSE))</f>
        <v>0</v>
      </c>
      <c r="R8">
        <f>IF(Capacity_solar!$AD9=0,Capacity_solar!R9*CostRed_solar!C$26,Capacity_solar!R9*VLOOKUP($A8,CostRed_solar!$A$14:$M$26,R$1-2009,FALSE))</f>
        <v>0.100875849332974</v>
      </c>
      <c r="S8">
        <f>IF(Capacity_solar!$AD9=0,Capacity_solar!S9*CostRed_solar!D$26,Capacity_solar!S9*VLOOKUP($A8,CostRed_solar!$A$14:$M$26,S$1-2009,FALSE))</f>
        <v>0</v>
      </c>
      <c r="T8">
        <f>IF(Capacity_solar!$AD9=0,Capacity_solar!T9*CostRed_solar!E$26,Capacity_solar!T9*VLOOKUP($A8,CostRed_solar!$A$14:$M$26,T$1-2009,FALSE))</f>
        <v>2.09810103996745</v>
      </c>
      <c r="U8">
        <f>IF(Capacity_solar!$AD9=0,Capacity_solar!U9*CostRed_solar!F$26,Capacity_solar!U9*VLOOKUP($A8,CostRed_solar!$A$14:$M$26,U$1-2009,FALSE))</f>
        <v>0</v>
      </c>
      <c r="V8">
        <f>IF(Capacity_solar!$AD9=0,Capacity_solar!V9*CostRed_solar!G$26,Capacity_solar!V9*VLOOKUP($A8,CostRed_solar!$A$14:$M$26,V$1-2009,FALSE))</f>
        <v>1.97025893967744</v>
      </c>
      <c r="W8">
        <f>IF(Capacity_solar!$AD9=0,Capacity_solar!W9*CostRed_solar!H$26,Capacity_solar!W9*VLOOKUP($A8,CostRed_solar!$A$14:$M$26,W$1-2009,FALSE))</f>
        <v>0</v>
      </c>
      <c r="X8">
        <f>IF(Capacity_solar!$AD9=0,Capacity_solar!X9*CostRed_solar!I$26,Capacity_solar!X9*VLOOKUP($A8,CostRed_solar!$A$14:$M$26,X$1-2009,FALSE))</f>
        <v>-1.73701426166115</v>
      </c>
      <c r="Y8">
        <f>IF(Capacity_solar!$AD9=0,Capacity_solar!Y9*CostRed_solar!J$26,Capacity_solar!Y9*VLOOKUP($A8,CostRed_solar!$A$14:$M$26,Y$1-2009,FALSE))</f>
        <v>0.504471638016412</v>
      </c>
      <c r="Z8">
        <f>IF(Capacity_solar!$AD9=0,Capacity_solar!Z9*CostRed_solar!K$26,Capacity_solar!Z9*VLOOKUP($A8,CostRed_solar!$A$14:$M$26,Z$1-2009,FALSE))</f>
        <v>0</v>
      </c>
      <c r="AA8">
        <f>IF(Capacity_solar!$AD9=0,Capacity_solar!AA9*CostRed_solar!L$26,Capacity_solar!AA9*VLOOKUP($A8,CostRed_solar!$A$14:$M$26,AA$1-2009,FALSE))</f>
        <v>0</v>
      </c>
      <c r="AB8">
        <f>IF(Capacity_solar!$AD9=0,Capacity_solar!AB9*CostRed_solar!M$26,Capacity_solar!AB9*VLOOKUP($A8,CostRed_solar!$A$14:$M$26,AB$1-2009,FALSE))</f>
        <v>0</v>
      </c>
      <c r="AC8">
        <f>IF(Capacity_solar!$AD9=0,Capacity_solar!AC9*CostRed_solar!N$26,Capacity_solar!AC9*VLOOKUP($A8,CostRed_solar!$A$14:$N$26,AC$1-2009,FALSE))</f>
        <v>0.0306524567082509</v>
      </c>
      <c r="AD8" s="1">
        <f>SUM(Q8:AB8)</f>
        <v>2.93669320533312</v>
      </c>
    </row>
    <row r="9" spans="1:30">
      <c r="A9" s="1" t="s">
        <v>63</v>
      </c>
      <c r="B9">
        <f>IF(Capacity_solar!$AD10=0,Capacity_solar!Q10*CostRed_solar!B$13,Capacity_solar!Q10*VLOOKUP($A9,CostRed_solar!$A$2:$M$12,2,FALSE))</f>
        <v>0.0569211526618514</v>
      </c>
      <c r="C9">
        <f>IF(Capacity_solar!$AD10=0,Capacity_solar!R10*CostRed_solar!C$13,Capacity_solar!R10*VLOOKUP($A9,CostRed_solar!$A$2:$M$12,3,FALSE))</f>
        <v>0</v>
      </c>
      <c r="D9">
        <f>IF(Capacity_solar!$AD10=0,Capacity_solar!S10*CostRed_solar!D$13,Capacity_solar!S10*VLOOKUP($A9,CostRed_solar!$A$2:$M$12,4,FALSE))</f>
        <v>0.0770490192151487</v>
      </c>
      <c r="E9">
        <f>IF(Capacity_solar!$AD10=0,Capacity_solar!T10*CostRed_solar!E$13,Capacity_solar!T10*VLOOKUP($A9,CostRed_solar!$A$2:$M$12,5,FALSE))</f>
        <v>0</v>
      </c>
      <c r="F9">
        <f>IF(Capacity_solar!$AD10=0,Capacity_solar!U10*CostRed_solar!F$13,Capacity_solar!U10*VLOOKUP($A9,CostRed_solar!$A$2:$M$12,6,FALSE))</f>
        <v>3.44498299609938</v>
      </c>
      <c r="G9">
        <f>IF(Capacity_solar!$AD10=0,Capacity_solar!V10*CostRed_solar!G$13,Capacity_solar!V10*VLOOKUP($A9,CostRed_solar!$A$2:$M$12,7,FALSE))</f>
        <v>0.150813701879341</v>
      </c>
      <c r="H9">
        <f>IF(Capacity_solar!$AD10=0,Capacity_solar!W10*CostRed_solar!H$13,Capacity_solar!W10*VLOOKUP($A9,CostRed_solar!$A$2:$M$12,8,FALSE))</f>
        <v>1.34389196743642</v>
      </c>
      <c r="I9">
        <f>IF(Capacity_solar!$AD10=0,Capacity_solar!X10*CostRed_solar!I$13,Capacity_solar!X10*VLOOKUP($A9,CostRed_solar!$A$2:$M$12,9,FALSE))</f>
        <v>8.3246346338769</v>
      </c>
      <c r="J9">
        <f>IF(Capacity_solar!$AD10=0,Capacity_solar!Y10*CostRed_solar!J$13,Capacity_solar!Y10*VLOOKUP($A9,CostRed_solar!$A$2:$M$12,10,FALSE))</f>
        <v>0</v>
      </c>
      <c r="K9">
        <f>IF(Capacity_solar!$AD10=0,Capacity_solar!Z10*CostRed_solar!K$13,Capacity_solar!Z10*VLOOKUP($A9,CostRed_solar!$A$2:$M$12,11,FALSE))</f>
        <v>10.0249497995309</v>
      </c>
      <c r="L9">
        <f>IF(Capacity_solar!$AD10=0,Capacity_solar!AA10*CostRed_solar!L$13,Capacity_solar!AA10*VLOOKUP($A9,CostRed_solar!$A$2:$M$12,12,FALSE))</f>
        <v>0</v>
      </c>
      <c r="M9">
        <f>IF(Capacity_solar!$AD10=0,Capacity_solar!AB10*CostRed_solar!M$13,Capacity_solar!AB10*VLOOKUP($A9,CostRed_solar!$A$2:$M$12,13,FALSE))</f>
        <v>0</v>
      </c>
      <c r="N9">
        <f>IF(Capacity_solar!$AD10=0,Capacity_solar!AC10*CostRed_solar!N$13,Capacity_solar!AC10*VLOOKUP($A9,CostRed_solar!$A$2:$N$12,14,FALSE))</f>
        <v>8.80531282487525</v>
      </c>
      <c r="O9" s="3">
        <f>SUM(B9:M9)</f>
        <v>23.4232432706999</v>
      </c>
      <c r="P9" s="1" t="s">
        <v>63</v>
      </c>
      <c r="Q9">
        <f>IF(Capacity_solar!$AD10=0,Capacity_solar!Q10*CostRed_solar!B$26,Capacity_solar!Q10*VLOOKUP($A9,CostRed_solar!$A$14:$M$26,Q$1-2009,FALSE))</f>
        <v>0.294749592056091</v>
      </c>
      <c r="R9">
        <f>IF(Capacity_solar!$AD10=0,Capacity_solar!R10*CostRed_solar!C$26,Capacity_solar!R10*VLOOKUP($A9,CostRed_solar!$A$14:$M$26,R$1-2009,FALSE))</f>
        <v>0</v>
      </c>
      <c r="S9">
        <f>IF(Capacity_solar!$AD10=0,Capacity_solar!S10*CostRed_solar!D$26,Capacity_solar!S10*VLOOKUP($A9,CostRed_solar!$A$14:$M$26,S$1-2009,FALSE))</f>
        <v>0.173619646572031</v>
      </c>
      <c r="T9">
        <f>IF(Capacity_solar!$AD10=0,Capacity_solar!T10*CostRed_solar!E$26,Capacity_solar!T10*VLOOKUP($A9,CostRed_solar!$A$14:$M$26,T$1-2009,FALSE))</f>
        <v>0</v>
      </c>
      <c r="U9">
        <f>IF(Capacity_solar!$AD10=0,Capacity_solar!U10*CostRed_solar!F$26,Capacity_solar!U10*VLOOKUP($A9,CostRed_solar!$A$14:$M$26,U$1-2009,FALSE))</f>
        <v>5.81548172225848</v>
      </c>
      <c r="V9">
        <f>IF(Capacity_solar!$AD10=0,Capacity_solar!V10*CostRed_solar!G$26,Capacity_solar!V10*VLOOKUP($A9,CostRed_solar!$A$14:$M$26,V$1-2009,FALSE))</f>
        <v>0.216728483364519</v>
      </c>
      <c r="W9">
        <f>IF(Capacity_solar!$AD10=0,Capacity_solar!W10*CostRed_solar!H$26,Capacity_solar!W10*VLOOKUP($A9,CostRed_solar!$A$14:$M$26,W$1-2009,FALSE))</f>
        <v>1.57372864657163</v>
      </c>
      <c r="X9">
        <f>IF(Capacity_solar!$AD10=0,Capacity_solar!X10*CostRed_solar!I$26,Capacity_solar!X10*VLOOKUP($A9,CostRed_solar!$A$14:$M$26,X$1-2009,FALSE))</f>
        <v>7.64286275130908</v>
      </c>
      <c r="Y9">
        <f>IF(Capacity_solar!$AD10=0,Capacity_solar!Y10*CostRed_solar!J$26,Capacity_solar!Y10*VLOOKUP($A9,CostRed_solar!$A$14:$M$26,Y$1-2009,FALSE))</f>
        <v>0</v>
      </c>
      <c r="Z9">
        <f>IF(Capacity_solar!$AD10=0,Capacity_solar!Z10*CostRed_solar!K$26,Capacity_solar!Z10*VLOOKUP($A9,CostRed_solar!$A$14:$M$26,Z$1-2009,FALSE))</f>
        <v>4.87421661300954</v>
      </c>
      <c r="AA9">
        <f>IF(Capacity_solar!$AD10=0,Capacity_solar!AA10*CostRed_solar!L$26,Capacity_solar!AA10*VLOOKUP($A9,CostRed_solar!$A$14:$M$26,AA$1-2009,FALSE))</f>
        <v>0</v>
      </c>
      <c r="AB9">
        <f>IF(Capacity_solar!$AD10=0,Capacity_solar!AB10*CostRed_solar!M$26,Capacity_solar!AB10*VLOOKUP($A9,CostRed_solar!$A$14:$M$26,AB$1-2009,FALSE))</f>
        <v>0</v>
      </c>
      <c r="AC9">
        <f>IF(Capacity_solar!$AD10=0,Capacity_solar!AC10*CostRed_solar!N$26,Capacity_solar!AC10*VLOOKUP($A9,CostRed_solar!$A$14:$N$26,AC$1-2009,FALSE))</f>
        <v>2.68950489012857</v>
      </c>
      <c r="AD9" s="1">
        <f>SUM(Q9:AB9)</f>
        <v>20.5913874551414</v>
      </c>
    </row>
    <row r="10" spans="1:30">
      <c r="A10" s="1" t="s">
        <v>59</v>
      </c>
      <c r="B10">
        <f>IF(Capacity_solar!$AD11=0,Capacity_solar!Q11*CostRed_solar!B$13,Capacity_solar!Q11*VLOOKUP($A10,CostRed_solar!$A$2:$M$12,2,FALSE))</f>
        <v>0.348926665817149</v>
      </c>
      <c r="C10">
        <f>IF(Capacity_solar!$AD11=0,Capacity_solar!R11*CostRed_solar!C$13,Capacity_solar!R11*VLOOKUP($A10,CostRed_solar!$A$2:$M$12,3,FALSE))</f>
        <v>2.58877993828672</v>
      </c>
      <c r="D10">
        <f>IF(Capacity_solar!$AD11=0,Capacity_solar!S11*CostRed_solar!D$13,Capacity_solar!S11*VLOOKUP($A10,CostRed_solar!$A$2:$M$12,4,FALSE))</f>
        <v>1.54483360575392</v>
      </c>
      <c r="E10">
        <f>IF(Capacity_solar!$AD11=0,Capacity_solar!T11*CostRed_solar!E$13,Capacity_solar!T11*VLOOKUP($A10,CostRed_solar!$A$2:$M$12,5,FALSE))</f>
        <v>-0.00506050392383679</v>
      </c>
      <c r="F10">
        <f>IF(Capacity_solar!$AD11=0,Capacity_solar!U11*CostRed_solar!F$13,Capacity_solar!U11*VLOOKUP($A10,CostRed_solar!$A$2:$M$12,6,FALSE))</f>
        <v>0.420289073851789</v>
      </c>
      <c r="G10">
        <f>IF(Capacity_solar!$AD11=0,Capacity_solar!V11*CostRed_solar!G$13,Capacity_solar!V11*VLOOKUP($A10,CostRed_solar!$A$2:$M$12,7,FALSE))</f>
        <v>0.257752955814674</v>
      </c>
      <c r="H10">
        <f>IF(Capacity_solar!$AD11=0,Capacity_solar!W11*CostRed_solar!H$13,Capacity_solar!W11*VLOOKUP($A10,CostRed_solar!$A$2:$M$12,8,FALSE))</f>
        <v>0</v>
      </c>
      <c r="I10">
        <f>IF(Capacity_solar!$AD11=0,Capacity_solar!X11*CostRed_solar!I$13,Capacity_solar!X11*VLOOKUP($A10,CostRed_solar!$A$2:$M$12,9,FALSE))</f>
        <v>345.150703695037</v>
      </c>
      <c r="J10">
        <f>IF(Capacity_solar!$AD11=0,Capacity_solar!Y11*CostRed_solar!J$13,Capacity_solar!Y11*VLOOKUP($A10,CostRed_solar!$A$2:$M$12,10,FALSE))</f>
        <v>529.845893895505</v>
      </c>
      <c r="K10">
        <f>IF(Capacity_solar!$AD11=0,Capacity_solar!Z11*CostRed_solar!K$13,Capacity_solar!Z11*VLOOKUP($A10,CostRed_solar!$A$2:$M$12,11,FALSE))</f>
        <v>777.897363215604</v>
      </c>
      <c r="L10">
        <f>IF(Capacity_solar!$AD11=0,Capacity_solar!AA11*CostRed_solar!L$13,Capacity_solar!AA11*VLOOKUP($A10,CostRed_solar!$A$2:$M$12,12,FALSE))</f>
        <v>973.209511756152</v>
      </c>
      <c r="M10">
        <f>IF(Capacity_solar!$AD11=0,Capacity_solar!AB11*CostRed_solar!M$13,Capacity_solar!AB11*VLOOKUP($A10,CostRed_solar!$A$2:$M$12,13,FALSE))</f>
        <v>117.289374717698</v>
      </c>
      <c r="N10">
        <f>IF(Capacity_solar!$AD11=0,Capacity_solar!AC11*CostRed_solar!N$13,Capacity_solar!AC11*VLOOKUP($A10,CostRed_solar!$A$2:$N$12,14,FALSE))</f>
        <v>975.321481070854</v>
      </c>
      <c r="O10" s="3">
        <f>SUM(B10:M10)</f>
        <v>2748.5483690156</v>
      </c>
      <c r="P10" s="1" t="s">
        <v>59</v>
      </c>
      <c r="Q10">
        <f>IF(Capacity_solar!$AD11=0,Capacity_solar!Q11*CostRed_solar!B$26,Capacity_solar!Q11*VLOOKUP($A10,CostRed_solar!$A$14:$M$26,Q$1-2009,FALSE))</f>
        <v>1.80681499930384</v>
      </c>
      <c r="R10">
        <f>IF(Capacity_solar!$AD11=0,Capacity_solar!R11*CostRed_solar!C$26,Capacity_solar!R11*VLOOKUP($A10,CostRed_solar!$A$14:$M$26,R$1-2009,FALSE))</f>
        <v>8.135149139756</v>
      </c>
      <c r="S10">
        <f>IF(Capacity_solar!$AD11=0,Capacity_solar!S11*CostRed_solar!D$26,Capacity_solar!S11*VLOOKUP($A10,CostRed_solar!$A$14:$M$26,S$1-2009,FALSE))</f>
        <v>3.48107564996569</v>
      </c>
      <c r="T10">
        <f>IF(Capacity_solar!$AD11=0,Capacity_solar!T11*CostRed_solar!E$26,Capacity_solar!T11*VLOOKUP($A10,CostRed_solar!$A$14:$M$26,T$1-2009,FALSE))</f>
        <v>-0.00972437747995892</v>
      </c>
      <c r="U10">
        <f>IF(Capacity_solar!$AD11=0,Capacity_solar!U11*CostRed_solar!F$26,Capacity_solar!U11*VLOOKUP($A10,CostRed_solar!$A$14:$M$26,U$1-2009,FALSE))</f>
        <v>0.709490708609441</v>
      </c>
      <c r="V10">
        <f>IF(Capacity_solar!$AD11=0,Capacity_solar!V11*CostRed_solar!G$26,Capacity_solar!V11*VLOOKUP($A10,CostRed_solar!$A$14:$M$26,V$1-2009,FALSE))</f>
        <v>0.370406710400418</v>
      </c>
      <c r="W10">
        <f>IF(Capacity_solar!$AD11=0,Capacity_solar!W11*CostRed_solar!H$26,Capacity_solar!W11*VLOOKUP($A10,CostRed_solar!$A$14:$M$26,W$1-2009,FALSE))</f>
        <v>0</v>
      </c>
      <c r="X10">
        <f>IF(Capacity_solar!$AD11=0,Capacity_solar!X11*CostRed_solar!I$26,Capacity_solar!X11*VLOOKUP($A10,CostRed_solar!$A$14:$M$26,X$1-2009,FALSE))</f>
        <v>316.883511754844</v>
      </c>
      <c r="Y10">
        <f>IF(Capacity_solar!$AD11=0,Capacity_solar!Y11*CostRed_solar!J$26,Capacity_solar!Y11*VLOOKUP($A10,CostRed_solar!$A$14:$M$26,Y$1-2009,FALSE))</f>
        <v>342.052249396757</v>
      </c>
      <c r="Z10">
        <f>IF(Capacity_solar!$AD11=0,Capacity_solar!Z11*CostRed_solar!K$26,Capacity_solar!Z11*VLOOKUP($A10,CostRed_solar!$A$14:$M$26,Z$1-2009,FALSE))</f>
        <v>378.220372852066</v>
      </c>
      <c r="AA10">
        <f>IF(Capacity_solar!$AD11=0,Capacity_solar!AA11*CostRed_solar!L$26,Capacity_solar!AA11*VLOOKUP($A10,CostRed_solar!$A$14:$M$26,AA$1-2009,FALSE))</f>
        <v>402.112279201744</v>
      </c>
      <c r="AB10">
        <f>IF(Capacity_solar!$AD11=0,Capacity_solar!AB11*CostRed_solar!M$26,Capacity_solar!AB11*VLOOKUP($A10,CostRed_solar!$A$14:$M$26,AB$1-2009,FALSE))</f>
        <v>40.5617152605068</v>
      </c>
      <c r="AC10">
        <f>IF(Capacity_solar!$AD11=0,Capacity_solar!AC11*CostRed_solar!N$26,Capacity_solar!AC11*VLOOKUP($A10,CostRed_solar!$A$14:$N$26,AC$1-2009,FALSE))</f>
        <v>297.903316436082</v>
      </c>
      <c r="AD10" s="1">
        <f>SUM(Q10:AB10)</f>
        <v>1494.32334129647</v>
      </c>
    </row>
    <row r="11" spans="1:30">
      <c r="A11" s="1" t="s">
        <v>61</v>
      </c>
      <c r="B11">
        <f>IF(Capacity_solar!$AD12=0,Capacity_solar!Q12*CostRed_solar!B$13,Capacity_solar!Q12*VLOOKUP($A11,CostRed_solar!$A$2:$M$12,2,FALSE))</f>
        <v>0</v>
      </c>
      <c r="C11">
        <f>IF(Capacity_solar!$AD12=0,Capacity_solar!R12*CostRed_solar!C$13,Capacity_solar!R12*VLOOKUP($A11,CostRed_solar!$A$2:$M$12,3,FALSE))</f>
        <v>0</v>
      </c>
      <c r="D11">
        <f>IF(Capacity_solar!$AD12=0,Capacity_solar!S12*CostRed_solar!D$13,Capacity_solar!S12*VLOOKUP($A11,CostRed_solar!$A$2:$M$12,4,FALSE))</f>
        <v>0</v>
      </c>
      <c r="E11">
        <f>IF(Capacity_solar!$AD12=0,Capacity_solar!T12*CostRed_solar!E$13,Capacity_solar!T12*VLOOKUP($A11,CostRed_solar!$A$2:$M$12,5,FALSE))</f>
        <v>0</v>
      </c>
      <c r="F11">
        <f>IF(Capacity_solar!$AD12=0,Capacity_solar!U12*CostRed_solar!F$13,Capacity_solar!U12*VLOOKUP($A11,CostRed_solar!$A$2:$M$12,6,FALSE))</f>
        <v>0</v>
      </c>
      <c r="G11">
        <f>IF(Capacity_solar!$AD12=0,Capacity_solar!V12*CostRed_solar!G$13,Capacity_solar!V12*VLOOKUP($A11,CostRed_solar!$A$2:$M$12,7,FALSE))</f>
        <v>1.37103365344855</v>
      </c>
      <c r="H11">
        <f>IF(Capacity_solar!$AD12=0,Capacity_solar!W12*CostRed_solar!H$13,Capacity_solar!W12*VLOOKUP($A11,CostRed_solar!$A$2:$M$12,8,FALSE))</f>
        <v>2.34011039105844</v>
      </c>
      <c r="I11">
        <f>IF(Capacity_solar!$AD12=0,Capacity_solar!X12*CostRed_solar!I$13,Capacity_solar!X12*VLOOKUP($A11,CostRed_solar!$A$2:$M$12,9,FALSE))</f>
        <v>28.2280792585099</v>
      </c>
      <c r="J11">
        <f>IF(Capacity_solar!$AD12=0,Capacity_solar!Y12*CostRed_solar!J$13,Capacity_solar!Y12*VLOOKUP($A11,CostRed_solar!$A$2:$M$12,10,FALSE))</f>
        <v>69.0198801479122</v>
      </c>
      <c r="K11">
        <f>IF(Capacity_solar!$AD12=0,Capacity_solar!Z12*CostRed_solar!K$13,Capacity_solar!Z12*VLOOKUP($A11,CostRed_solar!$A$2:$M$12,11,FALSE))</f>
        <v>136.411753919941</v>
      </c>
      <c r="L11">
        <f>IF(Capacity_solar!$AD12=0,Capacity_solar!AA12*CostRed_solar!L$13,Capacity_solar!AA12*VLOOKUP($A11,CostRed_solar!$A$2:$M$12,12,FALSE))</f>
        <v>349.585188988714</v>
      </c>
      <c r="M11">
        <f>IF(Capacity_solar!$AD12=0,Capacity_solar!AB12*CostRed_solar!M$13,Capacity_solar!AB12*VLOOKUP($A11,CostRed_solar!$A$2:$M$12,13,FALSE))</f>
        <v>320.000198882463</v>
      </c>
      <c r="N11">
        <f>IF(Capacity_solar!$AD12=0,Capacity_solar!AC12*CostRed_solar!N$13,Capacity_solar!AC12*VLOOKUP($A11,CostRed_solar!$A$2:$N$12,14,FALSE))</f>
        <v>310.047480091878</v>
      </c>
      <c r="O11" s="3">
        <f>SUM(B11:M11)</f>
        <v>906.956245242047</v>
      </c>
      <c r="P11" s="1" t="s">
        <v>61</v>
      </c>
      <c r="Q11">
        <f>IF(Capacity_solar!$AD12=0,Capacity_solar!Q12*CostRed_solar!B$26,Capacity_solar!Q12*VLOOKUP($A11,CostRed_solar!$A$14:$M$26,Q$1-2009,FALSE))</f>
        <v>0</v>
      </c>
      <c r="R11">
        <f>IF(Capacity_solar!$AD12=0,Capacity_solar!R12*CostRed_solar!C$26,Capacity_solar!R12*VLOOKUP($A11,CostRed_solar!$A$14:$M$26,R$1-2009,FALSE))</f>
        <v>0</v>
      </c>
      <c r="S11">
        <f>IF(Capacity_solar!$AD12=0,Capacity_solar!S12*CostRed_solar!D$26,Capacity_solar!S12*VLOOKUP($A11,CostRed_solar!$A$14:$M$26,S$1-2009,FALSE))</f>
        <v>0</v>
      </c>
      <c r="T11">
        <f>IF(Capacity_solar!$AD12=0,Capacity_solar!T12*CostRed_solar!E$26,Capacity_solar!T12*VLOOKUP($A11,CostRed_solar!$A$14:$M$26,T$1-2009,FALSE))</f>
        <v>0</v>
      </c>
      <c r="U11">
        <f>IF(Capacity_solar!$AD12=0,Capacity_solar!U12*CostRed_solar!F$26,Capacity_solar!U12*VLOOKUP($A11,CostRed_solar!$A$14:$M$26,U$1-2009,FALSE))</f>
        <v>0</v>
      </c>
      <c r="V11">
        <f>IF(Capacity_solar!$AD12=0,Capacity_solar!V12*CostRed_solar!G$26,Capacity_solar!V12*VLOOKUP($A11,CostRed_solar!$A$14:$M$26,V$1-2009,FALSE))</f>
        <v>1.97025893967744</v>
      </c>
      <c r="W11">
        <f>IF(Capacity_solar!$AD12=0,Capacity_solar!W12*CostRed_solar!H$26,Capacity_solar!W12*VLOOKUP($A11,CostRed_solar!$A$14:$M$26,W$1-2009,FALSE))</f>
        <v>2.74032351393069</v>
      </c>
      <c r="X11">
        <f>IF(Capacity_solar!$AD12=0,Capacity_solar!X12*CostRed_solar!I$26,Capacity_solar!X12*VLOOKUP($A11,CostRed_solar!$A$14:$M$26,X$1-2009,FALSE))</f>
        <v>25.9162527839844</v>
      </c>
      <c r="Y11">
        <f>IF(Capacity_solar!$AD12=0,Capacity_solar!Y12*CostRed_solar!J$26,Capacity_solar!Y12*VLOOKUP($A11,CostRed_solar!$A$14:$M$26,Y$1-2009,FALSE))</f>
        <v>44.5571165685847</v>
      </c>
      <c r="Z11">
        <f>IF(Capacity_solar!$AD12=0,Capacity_solar!Z12*CostRed_solar!K$26,Capacity_solar!Z12*VLOOKUP($A11,CostRed_solar!$A$14:$M$26,Z$1-2009,FALSE))</f>
        <v>66.3245652559236</v>
      </c>
      <c r="AA11">
        <f>IF(Capacity_solar!$AD12=0,Capacity_solar!AA12*CostRed_solar!L$26,Capacity_solar!AA12*VLOOKUP($A11,CostRed_solar!$A$14:$M$26,AA$1-2009,FALSE))</f>
        <v>144.442173469679</v>
      </c>
      <c r="AB11">
        <f>IF(Capacity_solar!$AD12=0,Capacity_solar!AB12*CostRed_solar!M$26,Capacity_solar!AB12*VLOOKUP($A11,CostRed_solar!$A$14:$M$26,AB$1-2009,FALSE))</f>
        <v>110.664388667915</v>
      </c>
      <c r="AC11">
        <f>IF(Capacity_solar!$AD12=0,Capacity_solar!AC12*CostRed_solar!N$26,Capacity_solar!AC12*VLOOKUP($A11,CostRed_solar!$A$14:$N$26,AC$1-2009,FALSE))</f>
        <v>94.7012593946041</v>
      </c>
      <c r="AD11" s="1">
        <f>SUM(Q11:AB11)</f>
        <v>396.615079199695</v>
      </c>
    </row>
    <row r="12" spans="1:30">
      <c r="A12" s="1" t="s">
        <v>442</v>
      </c>
      <c r="B12">
        <f>IF(Capacity_solar!$AD13=0,Capacity_solar!Q13*CostRed_solar!B$13,Capacity_solar!Q13*VLOOKUP($A12,CostRed_solar!$A$2:$M$12,2,FALSE))</f>
        <v>0.0569211526618514</v>
      </c>
      <c r="C12">
        <f>IF(Capacity_solar!$AD13=0,Capacity_solar!R13*CostRed_solar!C$13,Capacity_solar!R13*VLOOKUP($A12,CostRed_solar!$A$2:$M$12,3,FALSE))</f>
        <v>0.362429191360142</v>
      </c>
      <c r="D12">
        <f>IF(Capacity_solar!$AD13=0,Capacity_solar!S13*CostRed_solar!D$13,Capacity_solar!S13*VLOOKUP($A12,CostRed_solar!$A$2:$M$12,4,FALSE))</f>
        <v>0.462294115290892</v>
      </c>
      <c r="E12">
        <f>IF(Capacity_solar!$AD13=0,Capacity_solar!T13*CostRed_solar!E$13,Capacity_solar!T13*VLOOKUP($A12,CostRed_solar!$A$2:$M$12,5,FALSE))</f>
        <v>3.33926574868382</v>
      </c>
      <c r="F12">
        <f>IF(Capacity_solar!$AD13=0,Capacity_solar!U13*CostRed_solar!F$13,Capacity_solar!U13*VLOOKUP($A12,CostRed_solar!$A$2:$M$12,6,FALSE))</f>
        <v>1.37799205011209</v>
      </c>
      <c r="G12">
        <f>IF(Capacity_solar!$AD13=0,Capacity_solar!V13*CostRed_solar!G$13,Capacity_solar!V13*VLOOKUP($A12,CostRed_solar!$A$2:$M$12,7,FALSE))</f>
        <v>0</v>
      </c>
      <c r="H12">
        <f>IF(Capacity_solar!$AD13=0,Capacity_solar!W13*CostRed_solar!H$13,Capacity_solar!W13*VLOOKUP($A12,CostRed_solar!$A$2:$M$12,8,FALSE))</f>
        <v>0</v>
      </c>
      <c r="I12">
        <f>IF(Capacity_solar!$AD13=0,Capacity_solar!X13*CostRed_solar!I$13,Capacity_solar!X13*VLOOKUP($A12,CostRed_solar!$A$2:$M$12,9,FALSE))</f>
        <v>14.189720017889</v>
      </c>
      <c r="J12">
        <f>IF(Capacity_solar!$AD13=0,Capacity_solar!Y13*CostRed_solar!J$13,Capacity_solar!Y13*VLOOKUP($A12,CostRed_solar!$A$2:$M$12,10,FALSE))</f>
        <v>0</v>
      </c>
      <c r="K12">
        <f>IF(Capacity_solar!$AD13=0,Capacity_solar!Z13*CostRed_solar!K$13,Capacity_solar!Z13*VLOOKUP($A12,CostRed_solar!$A$2:$M$12,11,FALSE))</f>
        <v>0</v>
      </c>
      <c r="L12">
        <f>IF(Capacity_solar!$AD13=0,Capacity_solar!AA13*CostRed_solar!L$13,Capacity_solar!AA13*VLOOKUP($A12,CostRed_solar!$A$2:$M$12,12,FALSE))</f>
        <v>0</v>
      </c>
      <c r="M12">
        <f>IF(Capacity_solar!$AD13=0,Capacity_solar!AB13*CostRed_solar!M$13,Capacity_solar!AB13*VLOOKUP($A12,CostRed_solar!$A$2:$M$12,13,FALSE))</f>
        <v>0</v>
      </c>
      <c r="N12">
        <f>IF(Capacity_solar!$AD13=0,Capacity_solar!AC13*CostRed_solar!N$13,Capacity_solar!AC13*VLOOKUP($A12,CostRed_solar!$A$2:$N$12,14,FALSE))</f>
        <v>3.89764401966213</v>
      </c>
      <c r="O12" s="3">
        <f>SUM(B12:M12)</f>
        <v>19.7886222759978</v>
      </c>
      <c r="P12" s="1" t="s">
        <v>442</v>
      </c>
      <c r="Q12">
        <f>IF(Capacity_solar!$AD13=0,Capacity_solar!Q13*CostRed_solar!B$26,Capacity_solar!Q13*VLOOKUP($A12,CostRed_solar!$A$14:$M$26,Q$1-2009,FALSE))</f>
        <v>0.294749592056091</v>
      </c>
      <c r="R12">
        <f>IF(Capacity_solar!$AD13=0,Capacity_solar!R13*CostRed_solar!C$26,Capacity_solar!R13*VLOOKUP($A12,CostRed_solar!$A$14:$M$26,R$1-2009,FALSE))</f>
        <v>1.13892087956584</v>
      </c>
      <c r="S12">
        <f>IF(Capacity_solar!$AD13=0,Capacity_solar!S13*CostRed_solar!D$26,Capacity_solar!S13*VLOOKUP($A12,CostRed_solar!$A$14:$M$26,S$1-2009,FALSE))</f>
        <v>1.04171787943219</v>
      </c>
      <c r="T12">
        <f>IF(Capacity_solar!$AD13=0,Capacity_solar!T13*CostRed_solar!E$26,Capacity_solar!T13*VLOOKUP($A12,CostRed_solar!$A$14:$M$26,T$1-2009,FALSE))</f>
        <v>6.4168077201053</v>
      </c>
      <c r="U12">
        <f>IF(Capacity_solar!$AD13=0,Capacity_solar!U13*CostRed_solar!F$26,Capacity_solar!U13*VLOOKUP($A12,CostRed_solar!$A$14:$M$26,U$1-2009,FALSE))</f>
        <v>2.32619075040949</v>
      </c>
      <c r="V12">
        <f>IF(Capacity_solar!$AD13=0,Capacity_solar!V13*CostRed_solar!G$26,Capacity_solar!V13*VLOOKUP($A12,CostRed_solar!$A$14:$M$26,V$1-2009,FALSE))</f>
        <v>0</v>
      </c>
      <c r="W12">
        <f>IF(Capacity_solar!$AD13=0,Capacity_solar!W13*CostRed_solar!H$26,Capacity_solar!W13*VLOOKUP($A12,CostRed_solar!$A$14:$M$26,W$1-2009,FALSE))</f>
        <v>0</v>
      </c>
      <c r="X12">
        <f>IF(Capacity_solar!$AD13=0,Capacity_solar!X13*CostRed_solar!I$26,Capacity_solar!X13*VLOOKUP($A12,CostRed_solar!$A$14:$M$26,X$1-2009,FALSE))</f>
        <v>13.0276086994729</v>
      </c>
      <c r="Y12">
        <f>IF(Capacity_solar!$AD13=0,Capacity_solar!Y13*CostRed_solar!J$26,Capacity_solar!Y13*VLOOKUP($A12,CostRed_solar!$A$14:$M$26,Y$1-2009,FALSE))</f>
        <v>0</v>
      </c>
      <c r="Z12">
        <f>IF(Capacity_solar!$AD13=0,Capacity_solar!Z13*CostRed_solar!K$26,Capacity_solar!Z13*VLOOKUP($A12,CostRed_solar!$A$14:$M$26,Z$1-2009,FALSE))</f>
        <v>0</v>
      </c>
      <c r="AA12">
        <f>IF(Capacity_solar!$AD13=0,Capacity_solar!AA13*CostRed_solar!L$26,Capacity_solar!AA13*VLOOKUP($A12,CostRed_solar!$A$14:$M$26,AA$1-2009,FALSE))</f>
        <v>0</v>
      </c>
      <c r="AB12">
        <f>IF(Capacity_solar!$AD13=0,Capacity_solar!AB13*CostRed_solar!M$26,Capacity_solar!AB13*VLOOKUP($A12,CostRed_solar!$A$14:$M$26,AB$1-2009,FALSE))</f>
        <v>0</v>
      </c>
      <c r="AC12">
        <f>IF(Capacity_solar!$AD13=0,Capacity_solar!AC13*CostRed_solar!N$26,Capacity_solar!AC13*VLOOKUP($A12,CostRed_solar!$A$14:$N$26,AC$1-2009,FALSE))</f>
        <v>1.19050087820249</v>
      </c>
      <c r="AD12" s="1">
        <f>SUM(Q12:AB12)</f>
        <v>24.2459955210418</v>
      </c>
    </row>
    <row r="13" spans="1:30">
      <c r="A13" s="1" t="s">
        <v>65</v>
      </c>
      <c r="B13">
        <f>IF(Capacity_solar!$AD14=0,Capacity_solar!Q14*CostRed_solar!B$13,Capacity_solar!Q14*VLOOKUP($A13,CostRed_solar!$A$2:$M$12,2,FALSE))</f>
        <v>266.069893092477</v>
      </c>
      <c r="C13">
        <f>IF(Capacity_solar!$AD14=0,Capacity_solar!R14*CostRed_solar!C$13,Capacity_solar!R14*VLOOKUP($A13,CostRed_solar!$A$2:$M$12,3,FALSE))</f>
        <v>461.865466154652</v>
      </c>
      <c r="D13">
        <f>IF(Capacity_solar!$AD14=0,Capacity_solar!S14*CostRed_solar!D$13,Capacity_solar!S14*VLOOKUP($A13,CostRed_solar!$A$2:$M$12,4,FALSE))</f>
        <v>333.522204110625</v>
      </c>
      <c r="E13">
        <f>IF(Capacity_solar!$AD14=0,Capacity_solar!T14*CostRed_solar!E$13,Capacity_solar!T14*VLOOKUP($A13,CostRed_solar!$A$2:$M$12,5,FALSE))</f>
        <v>375.100474451471</v>
      </c>
      <c r="F13">
        <f>IF(Capacity_solar!$AD14=0,Capacity_solar!U14*CostRed_solar!F$13,Capacity_solar!U14*VLOOKUP($A13,CostRed_solar!$A$2:$M$12,6,FALSE))</f>
        <v>386.991554552134</v>
      </c>
      <c r="G13">
        <f>IF(Capacity_solar!$AD14=0,Capacity_solar!V14*CostRed_solar!G$13,Capacity_solar!V14*VLOOKUP($A13,CostRed_solar!$A$2:$M$12,7,FALSE))</f>
        <v>494.953706472269</v>
      </c>
      <c r="H13">
        <f>IF(Capacity_solar!$AD14=0,Capacity_solar!W14*CostRed_solar!H$13,Capacity_solar!W14*VLOOKUP($A13,CostRed_solar!$A$2:$M$12,8,FALSE))</f>
        <v>491.374474989325</v>
      </c>
      <c r="I13">
        <f>IF(Capacity_solar!$AD14=0,Capacity_solar!X14*CostRed_solar!I$13,Capacity_solar!X14*VLOOKUP($A13,CostRed_solar!$A$2:$M$12,9,FALSE))</f>
        <v>1091.4760046894</v>
      </c>
      <c r="J13">
        <f>IF(Capacity_solar!$AD14=0,Capacity_solar!Y14*CostRed_solar!J$13,Capacity_solar!Y14*VLOOKUP($A13,CostRed_solar!$A$2:$M$12,10,FALSE))</f>
        <v>5348.67811772314</v>
      </c>
      <c r="K13">
        <f>IF(Capacity_solar!$AD14=0,Capacity_solar!Z14*CostRed_solar!K$13,Capacity_solar!Z14*VLOOKUP($A13,CostRed_solar!$A$2:$M$12,11,FALSE))</f>
        <v>8145.07762407984</v>
      </c>
      <c r="L13">
        <f>IF(Capacity_solar!$AD14=0,Capacity_solar!AA14*CostRed_solar!L$13,Capacity_solar!AA14*VLOOKUP($A13,CostRed_solar!$A$2:$M$12,12,FALSE))</f>
        <v>10108.3274884191</v>
      </c>
      <c r="M13">
        <f>IF(Capacity_solar!$AD14=0,Capacity_solar!AB14*CostRed_solar!M$13,Capacity_solar!AB14*VLOOKUP($A13,CostRed_solar!$A$2:$M$12,13,FALSE))</f>
        <v>9238.17393827501</v>
      </c>
      <c r="N13">
        <f>IF(Capacity_solar!$AD14=0,Capacity_solar!AC14*CostRed_solar!N$13,Capacity_solar!AC14*VLOOKUP($A13,CostRed_solar!$A$2:$N$12,14,FALSE))</f>
        <v>15922.5171420418</v>
      </c>
      <c r="O13" s="3">
        <f t="shared" ref="O13:O62" si="0">SUM(B13:M13)</f>
        <v>36741.6109470095</v>
      </c>
      <c r="P13" s="1" t="s">
        <v>65</v>
      </c>
      <c r="Q13">
        <f>IF(Capacity_solar!$AD14=0,Capacity_solar!Q14*CostRed_solar!B$26,Capacity_solar!Q14*VLOOKUP($A13,CostRed_solar!$A$14:$M$26,Q$1-2009,FALSE))</f>
        <v>3673.9197206217</v>
      </c>
      <c r="R13">
        <f>IF(Capacity_solar!$AD14=0,Capacity_solar!R14*CostRed_solar!C$26,Capacity_solar!R14*VLOOKUP($A13,CostRed_solar!$A$14:$M$26,R$1-2009,FALSE))</f>
        <v>4694.2135264213</v>
      </c>
      <c r="S13">
        <f>IF(Capacity_solar!$AD14=0,Capacity_solar!S14*CostRed_solar!D$26,Capacity_solar!S14*VLOOKUP($A13,CostRed_solar!$A$14:$M$26,S$1-2009,FALSE))</f>
        <v>3241.4173067169</v>
      </c>
      <c r="T13">
        <f>IF(Capacity_solar!$AD14=0,Capacity_solar!T14*CostRed_solar!E$26,Capacity_solar!T14*VLOOKUP($A13,CostRed_solar!$A$14:$M$26,T$1-2009,FALSE))</f>
        <v>3420.74691043267</v>
      </c>
      <c r="U13">
        <f>IF(Capacity_solar!$AD14=0,Capacity_solar!U14*CostRed_solar!F$26,Capacity_solar!U14*VLOOKUP($A13,CostRed_solar!$A$14:$M$26,U$1-2009,FALSE))</f>
        <v>3341.58509989155</v>
      </c>
      <c r="V13">
        <f>IF(Capacity_solar!$AD14=0,Capacity_solar!V14*CostRed_solar!G$26,Capacity_solar!V14*VLOOKUP($A13,CostRed_solar!$A$14:$M$26,V$1-2009,FALSE))</f>
        <v>4030.32264002396</v>
      </c>
      <c r="W13">
        <f>IF(Capacity_solar!$AD14=0,Capacity_solar!W14*CostRed_solar!H$26,Capacity_solar!W14*VLOOKUP($A13,CostRed_solar!$A$14:$M$26,W$1-2009,FALSE))</f>
        <v>3821.99174075699</v>
      </c>
      <c r="X13">
        <f>IF(Capacity_solar!$AD14=0,Capacity_solar!X14*CostRed_solar!I$26,Capacity_solar!X14*VLOOKUP($A13,CostRed_solar!$A$14:$M$26,X$1-2009,FALSE))</f>
        <v>7360.33877471919</v>
      </c>
      <c r="Y13">
        <f>IF(Capacity_solar!$AD14=0,Capacity_solar!Y14*CostRed_solar!J$26,Capacity_solar!Y14*VLOOKUP($A13,CostRed_solar!$A$14:$M$26,Y$1-2009,FALSE))</f>
        <v>23677.9348501535</v>
      </c>
      <c r="Z13">
        <f>IF(Capacity_solar!$AD14=0,Capacity_solar!Z14*CostRed_solar!K$26,Capacity_solar!Z14*VLOOKUP($A13,CostRed_solar!$A$14:$M$26,Z$1-2009,FALSE))</f>
        <v>26229.2826895194</v>
      </c>
      <c r="AA13">
        <f>IF(Capacity_solar!$AD14=0,Capacity_solar!AA14*CostRed_solar!L$26,Capacity_solar!AA14*VLOOKUP($A13,CostRed_solar!$A$14:$M$26,AA$1-2009,FALSE))</f>
        <v>26021.9606656604</v>
      </c>
      <c r="AB13">
        <f>IF(Capacity_solar!$AD14=0,Capacity_solar!AB14*CostRed_solar!M$26,Capacity_solar!AB14*VLOOKUP($A13,CostRed_solar!$A$14:$M$26,AB$1-2009,FALSE))</f>
        <v>20783.4854707438</v>
      </c>
      <c r="AC13">
        <f>IF(Capacity_solar!$AD14=0,Capacity_solar!AC14*CostRed_solar!N$26,Capacity_solar!AC14*VLOOKUP($A13,CostRed_solar!$A$14:$N$26,AC$1-2009,FALSE))</f>
        <v>32490.5317409991</v>
      </c>
      <c r="AD13" s="1">
        <f t="shared" ref="AD13:AD62" si="1">SUM(Q13:AB13)</f>
        <v>130297.199395661</v>
      </c>
    </row>
    <row r="14" spans="1:30">
      <c r="A14" s="1" t="s">
        <v>67</v>
      </c>
      <c r="B14">
        <f>IF(Capacity_solar!$AD15=0,Capacity_solar!Q15*CostRed_solar!B$13,Capacity_solar!Q15*VLOOKUP($A14,CostRed_solar!$A$2:$M$12,2,FALSE))</f>
        <v>24.2646364085149</v>
      </c>
      <c r="C14">
        <f>IF(Capacity_solar!$AD15=0,Capacity_solar!R15*CostRed_solar!C$13,Capacity_solar!R15*VLOOKUP($A14,CostRed_solar!$A$2:$M$12,3,FALSE))</f>
        <v>84.6080592110497</v>
      </c>
      <c r="D14">
        <f>IF(Capacity_solar!$AD15=0,Capacity_solar!S15*CostRed_solar!D$13,Capacity_solar!S15*VLOOKUP($A14,CostRed_solar!$A$2:$M$12,4,FALSE))</f>
        <v>222.279470614171</v>
      </c>
      <c r="E14">
        <f>IF(Capacity_solar!$AD15=0,Capacity_solar!T15*CostRed_solar!E$13,Capacity_solar!T15*VLOOKUP($A14,CostRed_solar!$A$2:$M$12,5,FALSE))</f>
        <v>161.167082774935</v>
      </c>
      <c r="F14">
        <f>IF(Capacity_solar!$AD15=0,Capacity_solar!U15*CostRed_solar!F$13,Capacity_solar!U15*VLOOKUP($A14,CostRed_solar!$A$2:$M$12,6,FALSE))</f>
        <v>174.375967473994</v>
      </c>
      <c r="G14">
        <f>IF(Capacity_solar!$AD15=0,Capacity_solar!V15*CostRed_solar!G$13,Capacity_solar!V15*VLOOKUP($A14,CostRed_solar!$A$2:$M$12,7,FALSE))</f>
        <v>217.881789035372</v>
      </c>
      <c r="H14">
        <f>IF(Capacity_solar!$AD15=0,Capacity_solar!W15*CostRed_solar!H$13,Capacity_solar!W15*VLOOKUP($A14,CostRed_solar!$A$2:$M$12,8,FALSE))</f>
        <v>289.095566203938</v>
      </c>
      <c r="I14">
        <f>IF(Capacity_solar!$AD15=0,Capacity_solar!X15*CostRed_solar!I$13,Capacity_solar!X15*VLOOKUP($A14,CostRed_solar!$A$2:$M$12,9,FALSE))</f>
        <v>352.209615472082</v>
      </c>
      <c r="J14">
        <f>IF(Capacity_solar!$AD15=0,Capacity_solar!Y15*CostRed_solar!J$13,Capacity_solar!Y15*VLOOKUP($A14,CostRed_solar!$A$2:$M$12,10,FALSE))</f>
        <v>521.579728371988</v>
      </c>
      <c r="K14">
        <f>IF(Capacity_solar!$AD15=0,Capacity_solar!Z15*CostRed_solar!K$13,Capacity_solar!Z15*VLOOKUP($A14,CostRed_solar!$A$2:$M$12,11,FALSE))</f>
        <v>823.352310548098</v>
      </c>
      <c r="L14">
        <f>IF(Capacity_solar!$AD15=0,Capacity_solar!AA15*CostRed_solar!L$13,Capacity_solar!AA15*VLOOKUP($A14,CostRed_solar!$A$2:$M$12,12,FALSE))</f>
        <v>2343.03126774446</v>
      </c>
      <c r="M14">
        <f>IF(Capacity_solar!$AD15=0,Capacity_solar!AB15*CostRed_solar!M$13,Capacity_solar!AB15*VLOOKUP($A14,CostRed_solar!$A$2:$M$12,13,FALSE))</f>
        <v>2747.63197820039</v>
      </c>
      <c r="N14">
        <f>IF(Capacity_solar!$AD15=0,Capacity_solar!AC15*CostRed_solar!N$13,Capacity_solar!AC15*VLOOKUP($A14,CostRed_solar!$A$2:$N$12,14,FALSE))</f>
        <v>9010.52783764986</v>
      </c>
      <c r="O14" s="3">
        <f t="shared" si="0"/>
        <v>7961.47747205899</v>
      </c>
      <c r="P14" s="1" t="s">
        <v>67</v>
      </c>
      <c r="Q14">
        <f>IF(Capacity_solar!$AD15=0,Capacity_solar!Q15*CostRed_solar!B$26,Capacity_solar!Q15*VLOOKUP($A14,CostRed_solar!$A$14:$M$26,Q$1-2009,FALSE))</f>
        <v>125.64734458711</v>
      </c>
      <c r="R14">
        <f>IF(Capacity_solar!$AD15=0,Capacity_solar!R15*CostRed_solar!C$26,Capacity_solar!R15*VLOOKUP($A14,CostRed_solar!$A$14:$M$26,R$1-2009,FALSE))</f>
        <v>265.87782527499</v>
      </c>
      <c r="S14">
        <f>IF(Capacity_solar!$AD15=0,Capacity_solar!S15*CostRed_solar!D$26,Capacity_solar!S15*VLOOKUP($A14,CostRed_solar!$A$14:$M$26,S$1-2009,FALSE))</f>
        <v>500.87701986819</v>
      </c>
      <c r="T14">
        <f>IF(Capacity_solar!$AD15=0,Capacity_solar!T15*CostRed_solar!E$26,Capacity_solar!T15*VLOOKUP($A14,CostRed_solar!$A$14:$M$26,T$1-2009,FALSE))</f>
        <v>309.70226954374</v>
      </c>
      <c r="U14">
        <f>IF(Capacity_solar!$AD15=0,Capacity_solar!U15*CostRed_solar!F$26,Capacity_solar!U15*VLOOKUP($A14,CostRed_solar!$A$14:$M$26,U$1-2009,FALSE))</f>
        <v>294.364370678856</v>
      </c>
      <c r="V14">
        <f>IF(Capacity_solar!$AD15=0,Capacity_solar!V15*CostRed_solar!G$26,Capacity_solar!V15*VLOOKUP($A14,CostRed_solar!$A$14:$M$26,V$1-2009,FALSE))</f>
        <v>313.109413149766</v>
      </c>
      <c r="W14">
        <f>IF(Capacity_solar!$AD15=0,Capacity_solar!W15*CostRed_solar!H$26,Capacity_solar!W15*VLOOKUP($A14,CostRed_solar!$A$14:$M$26,W$1-2009,FALSE))</f>
        <v>338.537609537059</v>
      </c>
      <c r="X14">
        <f>IF(Capacity_solar!$AD15=0,Capacity_solar!X15*CostRed_solar!I$26,Capacity_solar!X15*VLOOKUP($A14,CostRed_solar!$A$14:$M$26,X$1-2009,FALSE))</f>
        <v>323.364311965102</v>
      </c>
      <c r="Y14">
        <f>IF(Capacity_solar!$AD15=0,Capacity_solar!Y15*CostRed_solar!J$26,Capacity_solar!Y15*VLOOKUP($A14,CostRed_solar!$A$14:$M$26,Y$1-2009,FALSE))</f>
        <v>336.715866603608</v>
      </c>
      <c r="Z14">
        <f>IF(Capacity_solar!$AD15=0,Capacity_solar!Z15*CostRed_solar!K$26,Capacity_solar!Z15*VLOOKUP($A14,CostRed_solar!$A$14:$M$26,Z$1-2009,FALSE))</f>
        <v>400.32095827763</v>
      </c>
      <c r="AA14">
        <f>IF(Capacity_solar!$AD15=0,Capacity_solar!AA15*CostRed_solar!L$26,Capacity_solar!AA15*VLOOKUP($A14,CostRed_solar!$A$14:$M$26,AA$1-2009,FALSE))</f>
        <v>968.097446575045</v>
      </c>
      <c r="AB14">
        <f>IF(Capacity_solar!$AD15=0,Capacity_solar!AB15*CostRed_solar!M$26,Capacity_solar!AB15*VLOOKUP($A14,CostRed_solar!$A$14:$M$26,AB$1-2009,FALSE))</f>
        <v>950.202575541657</v>
      </c>
      <c r="AC14">
        <f>IF(Capacity_solar!$AD15=0,Capacity_solar!AC15*CostRed_solar!N$26,Capacity_solar!AC15*VLOOKUP($A14,CostRed_solar!$A$14:$N$26,AC$1-2009,FALSE))</f>
        <v>2752.18599997238</v>
      </c>
      <c r="AD14" s="1">
        <f t="shared" si="1"/>
        <v>5126.81701160275</v>
      </c>
    </row>
    <row r="15" spans="1:30">
      <c r="A15" s="1" t="s">
        <v>69</v>
      </c>
      <c r="B15">
        <f>IF(Capacity_solar!$AD16=0,Capacity_solar!Q16*CostRed_solar!B$13,Capacity_solar!Q16*VLOOKUP($A15,CostRed_solar!$A$2:$M$12,2,FALSE))</f>
        <v>0.19922403431648</v>
      </c>
      <c r="C15">
        <f>IF(Capacity_solar!$AD16=0,Capacity_solar!R16*CostRed_solar!C$13,Capacity_solar!R16*VLOOKUP($A15,CostRed_solar!$A$2:$M$12,3,FALSE))</f>
        <v>0</v>
      </c>
      <c r="D15">
        <f>IF(Capacity_solar!$AD16=0,Capacity_solar!S16*CostRed_solar!D$13,Capacity_solar!S16*VLOOKUP($A15,CostRed_solar!$A$2:$M$12,4,FALSE))</f>
        <v>0</v>
      </c>
      <c r="E15">
        <f>IF(Capacity_solar!$AD16=0,Capacity_solar!T16*CostRed_solar!E$13,Capacity_solar!T16*VLOOKUP($A15,CostRed_solar!$A$2:$M$12,5,FALSE))</f>
        <v>1.41665776712108</v>
      </c>
      <c r="F15">
        <f>IF(Capacity_solar!$AD16=0,Capacity_solar!U16*CostRed_solar!F$13,Capacity_solar!U16*VLOOKUP($A15,CostRed_solar!$A$2:$M$12,6,FALSE))</f>
        <v>2.7559863968795</v>
      </c>
      <c r="G15">
        <f>IF(Capacity_solar!$AD16=0,Capacity_solar!V16*CostRed_solar!G$13,Capacity_solar!V16*VLOOKUP($A15,CostRed_solar!$A$2:$M$12,7,FALSE))</f>
        <v>27.5577764343159</v>
      </c>
      <c r="H15">
        <f>IF(Capacity_solar!$AD16=0,Capacity_solar!W16*CostRed_solar!H$13,Capacity_solar!W16*VLOOKUP($A15,CostRed_solar!$A$2:$M$12,8,FALSE))</f>
        <v>5.85027597764612</v>
      </c>
      <c r="I15">
        <f>IF(Capacity_solar!$AD16=0,Capacity_solar!X16*CostRed_solar!I$13,Capacity_solar!X16*VLOOKUP($A15,CostRed_solar!$A$2:$M$12,9,FALSE))</f>
        <v>12.2977594930612</v>
      </c>
      <c r="J15">
        <f>IF(Capacity_solar!$AD16=0,Capacity_solar!Y16*CostRed_solar!J$13,Capacity_solar!Y16*VLOOKUP($A15,CostRed_solar!$A$2:$M$12,10,FALSE))</f>
        <v>-3.8015888098532</v>
      </c>
      <c r="K15">
        <f>IF(Capacity_solar!$AD16=0,Capacity_solar!Z16*CostRed_solar!K$13,Capacity_solar!Z16*VLOOKUP($A15,CostRed_solar!$A$2:$M$12,11,FALSE))</f>
        <v>4.83129994403899</v>
      </c>
      <c r="L15">
        <f>IF(Capacity_solar!$AD16=0,Capacity_solar!AA16*CostRed_solar!L$13,Capacity_solar!AA16*VLOOKUP($A15,CostRed_solar!$A$2:$M$12,12,FALSE))</f>
        <v>40.5463057928579</v>
      </c>
      <c r="M15">
        <f>IF(Capacity_solar!$AD16=0,Capacity_solar!AB16*CostRed_solar!M$13,Capacity_solar!AB16*VLOOKUP($A15,CostRed_solar!$A$2:$M$12,13,FALSE))</f>
        <v>10.7750353235164</v>
      </c>
      <c r="N15">
        <f>IF(Capacity_solar!$AD16=0,Capacity_solar!AC16*CostRed_solar!N$13,Capacity_solar!AC16*VLOOKUP($A15,CostRed_solar!$A$2:$N$12,14,FALSE))</f>
        <v>747.480674528605</v>
      </c>
      <c r="O15" s="3">
        <f t="shared" si="0"/>
        <v>102.4287323539</v>
      </c>
      <c r="P15" s="1" t="s">
        <v>69</v>
      </c>
      <c r="Q15">
        <f>IF(Capacity_solar!$AD16=0,Capacity_solar!Q16*CostRed_solar!B$26,Capacity_solar!Q16*VLOOKUP($A15,CostRed_solar!$A$14:$M$26,Q$1-2009,FALSE))</f>
        <v>1.03162357219632</v>
      </c>
      <c r="R15">
        <f>IF(Capacity_solar!$AD16=0,Capacity_solar!R16*CostRed_solar!C$26,Capacity_solar!R16*VLOOKUP($A15,CostRed_solar!$A$14:$M$26,R$1-2009,FALSE))</f>
        <v>0</v>
      </c>
      <c r="S15">
        <f>IF(Capacity_solar!$AD16=0,Capacity_solar!S16*CostRed_solar!D$26,Capacity_solar!S16*VLOOKUP($A15,CostRed_solar!$A$14:$M$26,S$1-2009,FALSE))</f>
        <v>0</v>
      </c>
      <c r="T15">
        <f>IF(Capacity_solar!$AD16=0,Capacity_solar!T16*CostRed_solar!E$26,Capacity_solar!T16*VLOOKUP($A15,CostRed_solar!$A$14:$M$26,T$1-2009,FALSE))</f>
        <v>2.72228123814127</v>
      </c>
      <c r="U15">
        <f>IF(Capacity_solar!$AD16=0,Capacity_solar!U16*CostRed_solar!F$26,Capacity_solar!U16*VLOOKUP($A15,CostRed_solar!$A$14:$M$26,U$1-2009,FALSE))</f>
        <v>4.65238537780679</v>
      </c>
      <c r="V15">
        <f>IF(Capacity_solar!$AD16=0,Capacity_solar!V16*CostRed_solar!G$26,Capacity_solar!V16*VLOOKUP($A15,CostRed_solar!$A$14:$M$26,V$1-2009,FALSE))</f>
        <v>39.6022046875165</v>
      </c>
      <c r="W15">
        <f>IF(Capacity_solar!$AD16=0,Capacity_solar!W16*CostRed_solar!H$26,Capacity_solar!W16*VLOOKUP($A15,CostRed_solar!$A$14:$M$26,W$1-2009,FALSE))</f>
        <v>6.85080878482674</v>
      </c>
      <c r="X15">
        <f>IF(Capacity_solar!$AD16=0,Capacity_solar!X16*CostRed_solar!I$26,Capacity_solar!X16*VLOOKUP($A15,CostRed_solar!$A$14:$M$26,X$1-2009,FALSE))</f>
        <v>11.290596174826</v>
      </c>
      <c r="Y15">
        <f>IF(Capacity_solar!$AD16=0,Capacity_solar!Y16*CostRed_solar!J$26,Capacity_solar!Y16*VLOOKUP($A15,CostRed_solar!$A$14:$M$26,Y$1-2009,FALSE))</f>
        <v>-2.45418907398059</v>
      </c>
      <c r="Z15">
        <f>IF(Capacity_solar!$AD16=0,Capacity_solar!Z16*CostRed_solar!K$26,Capacity_solar!Z16*VLOOKUP($A15,CostRed_solar!$A$14:$M$26,Z$1-2009,FALSE))</f>
        <v>2.34901948843364</v>
      </c>
      <c r="AA15">
        <f>IF(Capacity_solar!$AD16=0,Capacity_solar!AA16*CostRed_solar!L$26,Capacity_solar!AA16*VLOOKUP($A15,CostRed_solar!$A$14:$M$26,AA$1-2009,FALSE))</f>
        <v>16.752988168145</v>
      </c>
      <c r="AB15">
        <f>IF(Capacity_solar!$AD16=0,Capacity_solar!AB16*CostRed_solar!M$26,Capacity_solar!AB16*VLOOKUP($A15,CostRed_solar!$A$14:$M$26,AB$1-2009,FALSE))</f>
        <v>3.72628736205912</v>
      </c>
      <c r="AC15">
        <f>IF(Capacity_solar!$AD16=0,Capacity_solar!AC16*CostRed_solar!N$26,Capacity_solar!AC16*VLOOKUP($A15,CostRed_solar!$A$14:$N$26,AC$1-2009,FALSE))</f>
        <v>228.311358086221</v>
      </c>
      <c r="AD15" s="1">
        <f t="shared" si="1"/>
        <v>86.5240057799708</v>
      </c>
    </row>
    <row r="16" spans="1:30">
      <c r="A16" s="1" t="s">
        <v>85</v>
      </c>
      <c r="B16">
        <f>IF(Capacity_solar!$AD17=0,Capacity_solar!Q17*CostRed_solar!B$13,Capacity_solar!Q17*VLOOKUP($A16,CostRed_solar!$A$2:$M$12,2,FALSE))</f>
        <v>0.0315912397273275</v>
      </c>
      <c r="C16">
        <f>IF(Capacity_solar!$AD17=0,Capacity_solar!R17*CostRed_solar!C$13,Capacity_solar!R17*VLOOKUP($A16,CostRed_solar!$A$2:$M$12,3,FALSE))</f>
        <v>0.108211001420385</v>
      </c>
      <c r="D16">
        <f>IF(Capacity_solar!$AD17=0,Capacity_solar!S17*CostRed_solar!D$13,Capacity_solar!S17*VLOOKUP($A16,CostRed_solar!$A$2:$M$12,4,FALSE))</f>
        <v>0.00385245096075744</v>
      </c>
      <c r="E16">
        <f>IF(Capacity_solar!$AD17=0,Capacity_solar!T17*CostRed_solar!E$13,Capacity_solar!T17*VLOOKUP($A16,CostRed_solar!$A$2:$M$12,5,FALSE))</f>
        <v>0.658745861711304</v>
      </c>
      <c r="F16">
        <f>IF(Capacity_solar!$AD17=0,Capacity_solar!U17*CostRed_solar!F$13,Capacity_solar!U17*VLOOKUP($A16,CostRed_solar!$A$2:$M$12,6,FALSE))</f>
        <v>0.0241148809726956</v>
      </c>
      <c r="G16">
        <f>IF(Capacity_solar!$AD17=0,Capacity_solar!V17*CostRed_solar!G$13,Capacity_solar!V17*VLOOKUP($A16,CostRed_solar!$A$2:$M$12,7,FALSE))</f>
        <v>0.209768148977628</v>
      </c>
      <c r="H16">
        <f>IF(Capacity_solar!$AD17=0,Capacity_solar!W17*CostRed_solar!H$13,Capacity_solar!W17*VLOOKUP($A16,CostRed_solar!$A$2:$M$12,8,FALSE))</f>
        <v>-0.0902614007979683</v>
      </c>
      <c r="I16">
        <f>IF(Capacity_solar!$AD17=0,Capacity_solar!X17*CostRed_solar!I$13,Capacity_solar!X17*VLOOKUP($A16,CostRed_solar!$A$2:$M$12,9,FALSE))</f>
        <v>-0.0586508349204968</v>
      </c>
      <c r="J16">
        <f>IF(Capacity_solar!$AD17=0,Capacity_solar!Y17*CostRed_solar!J$13,Capacity_solar!Y17*VLOOKUP($A16,CostRed_solar!$A$2:$M$12,10,FALSE))</f>
        <v>1.83320856696413</v>
      </c>
      <c r="K16">
        <f>IF(Capacity_solar!$AD17=0,Capacity_solar!Z17*CostRed_solar!K$13,Capacity_solar!Z17*VLOOKUP($A16,CostRed_solar!$A$2:$M$12,11,FALSE))</f>
        <v>0</v>
      </c>
      <c r="L16">
        <f>IF(Capacity_solar!$AD17=0,Capacity_solar!AA17*CostRed_solar!L$13,Capacity_solar!AA17*VLOOKUP($A16,CostRed_solar!$A$2:$M$12,12,FALSE))</f>
        <v>0</v>
      </c>
      <c r="M16">
        <f>IF(Capacity_solar!$AD17=0,Capacity_solar!AB17*CostRed_solar!M$13,Capacity_solar!AB17*VLOOKUP($A16,CostRed_solar!$A$2:$M$12,13,FALSE))</f>
        <v>1.07750245484918</v>
      </c>
      <c r="N16">
        <f>IF(Capacity_solar!$AD17=0,Capacity_solar!AC17*CostRed_solar!N$13,Capacity_solar!AC17*VLOOKUP($A16,CostRed_solar!$A$2:$N$12,14,FALSE))</f>
        <v>41.4432559659224</v>
      </c>
      <c r="O16" s="3">
        <f t="shared" si="0"/>
        <v>3.79808236986495</v>
      </c>
      <c r="P16" s="1" t="s">
        <v>85</v>
      </c>
      <c r="Q16">
        <f>IF(Capacity_solar!$AD17=0,Capacity_solar!Q17*CostRed_solar!B$26,Capacity_solar!Q17*VLOOKUP($A16,CostRed_solar!$A$14:$M$26,Q$1-2009,FALSE))</f>
        <v>0.16358602359113</v>
      </c>
      <c r="R16">
        <f>IF(Capacity_solar!$AD17=0,Capacity_solar!R17*CostRed_solar!C$26,Capacity_solar!R17*VLOOKUP($A16,CostRed_solar!$A$14:$M$26,R$1-2009,FALSE))</f>
        <v>0.340049234041801</v>
      </c>
      <c r="S16">
        <f>IF(Capacity_solar!$AD17=0,Capacity_solar!S17*CostRed_solar!D$26,Capacity_solar!S17*VLOOKUP($A16,CostRed_solar!$A$14:$M$26,S$1-2009,FALSE))</f>
        <v>0.00868098232860159</v>
      </c>
      <c r="T16">
        <f>IF(Capacity_solar!$AD17=0,Capacity_solar!T17*CostRed_solar!E$26,Capacity_solar!T17*VLOOKUP($A16,CostRed_solar!$A$14:$M$26,T$1-2009,FALSE))</f>
        <v>1.26586077573569</v>
      </c>
      <c r="U16">
        <f>IF(Capacity_solar!$AD17=0,Capacity_solar!U17*CostRed_solar!F$26,Capacity_solar!U17*VLOOKUP($A16,CostRed_solar!$A$14:$M$26,U$1-2009,FALSE))</f>
        <v>0.0407083720558093</v>
      </c>
      <c r="V16">
        <f>IF(Capacity_solar!$AD17=0,Capacity_solar!V17*CostRed_solar!G$26,Capacity_solar!V17*VLOOKUP($A16,CostRed_solar!$A$14:$M$26,V$1-2009,FALSE))</f>
        <v>0.301449617770648</v>
      </c>
      <c r="W16">
        <f>IF(Capacity_solar!$AD17=0,Capacity_solar!W17*CostRed_solar!H$26,Capacity_solar!W17*VLOOKUP($A16,CostRed_solar!$A$14:$M$26,W$1-2009,FALSE))</f>
        <v>-0.105698192680183</v>
      </c>
      <c r="X16">
        <f>IF(Capacity_solar!$AD17=0,Capacity_solar!X17*CostRed_solar!I$26,Capacity_solar!X17*VLOOKUP($A16,CostRed_solar!$A$14:$M$26,X$1-2009,FALSE))</f>
        <v>-0.0538474421114961</v>
      </c>
      <c r="Y16">
        <f>IF(Capacity_solar!$AD17=0,Capacity_solar!Y17*CostRed_solar!J$26,Capacity_solar!Y17*VLOOKUP($A16,CostRed_solar!$A$14:$M$26,Y$1-2009,FALSE))</f>
        <v>1.18346319404931</v>
      </c>
      <c r="Z16">
        <f>IF(Capacity_solar!$AD17=0,Capacity_solar!Z17*CostRed_solar!K$26,Capacity_solar!Z17*VLOOKUP($A16,CostRed_solar!$A$14:$M$26,Z$1-2009,FALSE))</f>
        <v>0</v>
      </c>
      <c r="AA16">
        <f>IF(Capacity_solar!$AD17=0,Capacity_solar!AA17*CostRed_solar!L$26,Capacity_solar!AA17*VLOOKUP($A16,CostRed_solar!$A$14:$M$26,AA$1-2009,FALSE))</f>
        <v>0</v>
      </c>
      <c r="AB16">
        <f>IF(Capacity_solar!$AD17=0,Capacity_solar!AB17*CostRed_solar!M$26,Capacity_solar!AB17*VLOOKUP($A16,CostRed_solar!$A$14:$M$26,AB$1-2009,FALSE))</f>
        <v>0.372628363577548</v>
      </c>
      <c r="AC16">
        <f>IF(Capacity_solar!$AD17=0,Capacity_solar!AC17*CostRed_solar!N$26,Capacity_solar!AC17*VLOOKUP($A16,CostRed_solar!$A$14:$N$26,AC$1-2009,FALSE))</f>
        <v>12.6584758315815</v>
      </c>
      <c r="AD16" s="1">
        <f t="shared" si="1"/>
        <v>3.51688092835886</v>
      </c>
    </row>
    <row r="17" spans="1:30">
      <c r="A17" s="1" t="s">
        <v>83</v>
      </c>
      <c r="B17">
        <f>IF(Capacity_solar!$AD18=0,Capacity_solar!Q18*CostRed_solar!B$13,Capacity_solar!Q18*VLOOKUP($A17,CostRed_solar!$A$2:$M$12,2,FALSE))</f>
        <v>0.00142302881654628</v>
      </c>
      <c r="C17">
        <f>IF(Capacity_solar!$AD18=0,Capacity_solar!R18*CostRed_solar!C$13,Capacity_solar!R18*VLOOKUP($A17,CostRed_solar!$A$2:$M$12,3,FALSE))</f>
        <v>0.258877993828673</v>
      </c>
      <c r="D17">
        <f>IF(Capacity_solar!$AD18=0,Capacity_solar!S18*CostRed_solar!D$13,Capacity_solar!S18*VLOOKUP($A17,CostRed_solar!$A$2:$M$12,4,FALSE))</f>
        <v>0</v>
      </c>
      <c r="E17">
        <f>IF(Capacity_solar!$AD18=0,Capacity_solar!T18*CostRed_solar!E$13,Capacity_solar!T18*VLOOKUP($A17,CostRed_solar!$A$2:$M$12,5,FALSE))</f>
        <v>4.5535428228892</v>
      </c>
      <c r="F17">
        <f>IF(Capacity_solar!$AD18=0,Capacity_solar!U18*CostRed_solar!F$13,Capacity_solar!U18*VLOOKUP($A17,CostRed_solar!$A$2:$M$12,6,FALSE))</f>
        <v>0</v>
      </c>
      <c r="G17">
        <f>IF(Capacity_solar!$AD18=0,Capacity_solar!V18*CostRed_solar!G$13,Capacity_solar!V18*VLOOKUP($A17,CostRed_solar!$A$2:$M$12,7,FALSE))</f>
        <v>1.37103365344855</v>
      </c>
      <c r="H17">
        <f>IF(Capacity_solar!$AD18=0,Capacity_solar!W18*CostRed_solar!H$13,Capacity_solar!W18*VLOOKUP($A17,CostRed_solar!$A$2:$M$12,8,FALSE))</f>
        <v>0</v>
      </c>
      <c r="I17">
        <f>IF(Capacity_solar!$AD18=0,Capacity_solar!X18*CostRed_solar!I$13,Capacity_solar!X18*VLOOKUP($A17,CostRed_solar!$A$2:$M$12,9,FALSE))</f>
        <v>0.64326722170867</v>
      </c>
      <c r="J17">
        <f>IF(Capacity_solar!$AD18=0,Capacity_solar!Y18*CostRed_solar!J$13,Capacity_solar!Y18*VLOOKUP($A17,CostRed_solar!$A$2:$M$12,10,FALSE))</f>
        <v>6.3359764217753</v>
      </c>
      <c r="K17">
        <f>IF(Capacity_solar!$AD18=0,Capacity_solar!Z18*CostRed_solar!K$13,Capacity_solar!Z18*VLOOKUP($A17,CostRed_solar!$A$2:$M$12,11,FALSE))</f>
        <v>0.983167122961965</v>
      </c>
      <c r="L17">
        <f>IF(Capacity_solar!$AD18=0,Capacity_solar!AA18*CostRed_solar!L$13,Capacity_solar!AA18*VLOOKUP($A17,CostRed_solar!$A$2:$M$12,12,FALSE))</f>
        <v>4.96058632425335</v>
      </c>
      <c r="M17">
        <f>IF(Capacity_solar!$AD18=0,Capacity_solar!AB18*CostRed_solar!M$13,Capacity_solar!AB18*VLOOKUP($A17,CostRed_solar!$A$2:$M$12,13,FALSE))</f>
        <v>1.25708619732405</v>
      </c>
      <c r="N17">
        <f>IF(Capacity_solar!$AD18=0,Capacity_solar!AC18*CostRed_solar!N$13,Capacity_solar!AC18*VLOOKUP($A17,CostRed_solar!$A$2:$N$12,14,FALSE))</f>
        <v>145.517559672253</v>
      </c>
      <c r="O17" s="3">
        <f t="shared" si="0"/>
        <v>20.3649607870063</v>
      </c>
      <c r="P17" s="1" t="s">
        <v>83</v>
      </c>
      <c r="Q17">
        <f>IF(Capacity_solar!$AD18=0,Capacity_solar!Q18*CostRed_solar!B$26,Capacity_solar!Q18*VLOOKUP($A17,CostRed_solar!$A$14:$M$26,Q$1-2009,FALSE))</f>
        <v>0.00736873980140227</v>
      </c>
      <c r="R17">
        <f>IF(Capacity_solar!$AD18=0,Capacity_solar!R18*CostRed_solar!C$26,Capacity_solar!R18*VLOOKUP($A17,CostRed_solar!$A$14:$M$26,R$1-2009,FALSE))</f>
        <v>0.8135149139756</v>
      </c>
      <c r="S17">
        <f>IF(Capacity_solar!$AD18=0,Capacity_solar!S18*CostRed_solar!D$26,Capacity_solar!S18*VLOOKUP($A17,CostRed_solar!$A$14:$M$26,S$1-2009,FALSE))</f>
        <v>0</v>
      </c>
      <c r="T17">
        <f>IF(Capacity_solar!$AD18=0,Capacity_solar!T18*CostRed_solar!E$26,Capacity_solar!T18*VLOOKUP($A17,CostRed_solar!$A$14:$M$26,T$1-2009,FALSE))</f>
        <v>8.7501896940255</v>
      </c>
      <c r="U17">
        <f>IF(Capacity_solar!$AD18=0,Capacity_solar!U18*CostRed_solar!F$26,Capacity_solar!U18*VLOOKUP($A17,CostRed_solar!$A$14:$M$26,U$1-2009,FALSE))</f>
        <v>0</v>
      </c>
      <c r="V17">
        <f>IF(Capacity_solar!$AD18=0,Capacity_solar!V18*CostRed_solar!G$26,Capacity_solar!V18*VLOOKUP($A17,CostRed_solar!$A$14:$M$26,V$1-2009,FALSE))</f>
        <v>1.97025893967744</v>
      </c>
      <c r="W17">
        <f>IF(Capacity_solar!$AD18=0,Capacity_solar!W18*CostRed_solar!H$26,Capacity_solar!W18*VLOOKUP($A17,CostRed_solar!$A$14:$M$26,W$1-2009,FALSE))</f>
        <v>0</v>
      </c>
      <c r="X17">
        <f>IF(Capacity_solar!$AD18=0,Capacity_solar!X18*CostRed_solar!I$26,Capacity_solar!X18*VLOOKUP($A17,CostRed_solar!$A$14:$M$26,X$1-2009,FALSE))</f>
        <v>0.590584848964792</v>
      </c>
      <c r="Y17">
        <f>IF(Capacity_solar!$AD18=0,Capacity_solar!Y18*CostRed_solar!J$26,Capacity_solar!Y18*VLOOKUP($A17,CostRed_solar!$A$14:$M$26,Y$1-2009,FALSE))</f>
        <v>4.09031194194831</v>
      </c>
      <c r="Z17">
        <f>IF(Capacity_solar!$AD18=0,Capacity_solar!Z18*CostRed_solar!K$26,Capacity_solar!Z18*VLOOKUP($A17,CostRed_solar!$A$14:$M$26,Z$1-2009,FALSE))</f>
        <v>0.478024291386502</v>
      </c>
      <c r="AA17">
        <f>IF(Capacity_solar!$AD18=0,Capacity_solar!AA18*CostRed_solar!L$26,Capacity_solar!AA18*VLOOKUP($A17,CostRed_solar!$A$14:$M$26,AA$1-2009,FALSE))</f>
        <v>2.04962307594288</v>
      </c>
      <c r="AB17">
        <f>IF(Capacity_solar!$AD18=0,Capacity_solar!AB18*CostRed_solar!M$26,Capacity_solar!AB18*VLOOKUP($A17,CostRed_solar!$A$14:$M$26,AB$1-2009,FALSE))</f>
        <v>0.434733090840472</v>
      </c>
      <c r="AC17">
        <f>IF(Capacity_solar!$AD18=0,Capacity_solar!AC18*CostRed_solar!N$26,Capacity_solar!AC18*VLOOKUP($A17,CostRed_solar!$A$14:$N$26,AC$1-2009,FALSE))</f>
        <v>44.4470510158898</v>
      </c>
      <c r="AD17" s="1">
        <f t="shared" si="1"/>
        <v>19.1846095365629</v>
      </c>
    </row>
    <row r="18" spans="1:30">
      <c r="A18" s="1" t="s">
        <v>79</v>
      </c>
      <c r="B18">
        <f>IF(Capacity_solar!$AD19=0,Capacity_solar!Q19*CostRed_solar!B$13,Capacity_solar!Q19*VLOOKUP($A18,CostRed_solar!$A$2:$M$12,2,FALSE))</f>
        <v>2.95363946544076</v>
      </c>
      <c r="C18">
        <f>IF(Capacity_solar!$AD19=0,Capacity_solar!R19*CostRed_solar!C$13,Capacity_solar!R19*VLOOKUP($A18,CostRed_solar!$A$2:$M$12,3,FALSE))</f>
        <v>12.1538025010006</v>
      </c>
      <c r="D18">
        <f>IF(Capacity_solar!$AD19=0,Capacity_solar!S19*CostRed_solar!D$13,Capacity_solar!S19*VLOOKUP($A18,CostRed_solar!$A$2:$M$12,4,FALSE))</f>
        <v>21.5305779294811</v>
      </c>
      <c r="E18">
        <f>IF(Capacity_solar!$AD19=0,Capacity_solar!T19*CostRed_solar!E$13,Capacity_solar!T19*VLOOKUP($A18,CostRed_solar!$A$2:$M$12,5,FALSE))</f>
        <v>26.2435952549021</v>
      </c>
      <c r="F18">
        <f>IF(Capacity_solar!$AD19=0,Capacity_solar!U19*CostRed_solar!F$13,Capacity_solar!U19*VLOOKUP($A18,CostRed_solar!$A$2:$M$12,6,FALSE))</f>
        <v>30.8796677660928</v>
      </c>
      <c r="G18">
        <f>IF(Capacity_solar!$AD19=0,Capacity_solar!V19*CostRed_solar!G$13,Capacity_solar!V19*VLOOKUP($A18,CostRed_solar!$A$2:$M$12,7,FALSE))</f>
        <v>23.052559849084</v>
      </c>
      <c r="H18">
        <f>IF(Capacity_solar!$AD19=0,Capacity_solar!W19*CostRed_solar!H$13,Capacity_solar!W19*VLOOKUP($A18,CostRed_solar!$A$2:$M$12,8,FALSE))</f>
        <v>53.4230654355164</v>
      </c>
      <c r="I18">
        <f>IF(Capacity_solar!$AD19=0,Capacity_solar!X19*CostRed_solar!I$13,Capacity_solar!X19*VLOOKUP($A18,CostRed_solar!$A$2:$M$12,9,FALSE))</f>
        <v>41.3185861399055</v>
      </c>
      <c r="J18">
        <f>IF(Capacity_solar!$AD19=0,Capacity_solar!Y19*CostRed_solar!J$13,Capacity_solar!Y19*VLOOKUP($A18,CostRed_solar!$A$2:$M$12,10,FALSE))</f>
        <v>108.017802024632</v>
      </c>
      <c r="K18">
        <f>IF(Capacity_solar!$AD19=0,Capacity_solar!Z19*CostRed_solar!K$13,Capacity_solar!Z19*VLOOKUP($A18,CostRed_solar!$A$2:$M$12,11,FALSE))</f>
        <v>116.675893648541</v>
      </c>
      <c r="L18">
        <f>IF(Capacity_solar!$AD19=0,Capacity_solar!AA19*CostRed_solar!L$13,Capacity_solar!AA19*VLOOKUP($A18,CostRed_solar!$A$2:$M$12,12,FALSE))</f>
        <v>516.673828202164</v>
      </c>
      <c r="M18">
        <f>IF(Capacity_solar!$AD19=0,Capacity_solar!AB19*CostRed_solar!M$13,Capacity_solar!AB19*VLOOKUP($A18,CostRed_solar!$A$2:$M$12,13,FALSE))</f>
        <v>205.131433429583</v>
      </c>
      <c r="N18">
        <f>IF(Capacity_solar!$AD19=0,Capacity_solar!AC19*CostRed_solar!N$13,Capacity_solar!AC19*VLOOKUP($A18,CostRed_solar!$A$2:$N$12,14,FALSE))</f>
        <v>675.516558280843</v>
      </c>
      <c r="O18" s="3">
        <f t="shared" si="0"/>
        <v>1158.05445164634</v>
      </c>
      <c r="P18" s="1" t="s">
        <v>79</v>
      </c>
      <c r="Q18">
        <f>IF(Capacity_solar!$AD19=0,Capacity_solar!Q19*CostRed_solar!B$26,Capacity_solar!Q19*VLOOKUP($A18,CostRed_solar!$A$14:$M$26,Q$1-2009,FALSE))</f>
        <v>15.2945607530344</v>
      </c>
      <c r="R18">
        <f>IF(Capacity_solar!$AD19=0,Capacity_solar!R19*CostRed_solar!C$26,Capacity_solar!R19*VLOOKUP($A18,CostRed_solar!$A$14:$M$26,R$1-2009,FALSE))</f>
        <v>38.192893300237</v>
      </c>
      <c r="S18">
        <f>IF(Capacity_solar!$AD19=0,Capacity_solar!S19*CostRed_solar!D$26,Capacity_solar!S19*VLOOKUP($A18,CostRed_solar!$A$14:$M$26,S$1-2009,FALSE))</f>
        <v>48.5162740380884</v>
      </c>
      <c r="T18">
        <f>IF(Capacity_solar!$AD19=0,Capacity_solar!T19*CostRed_solar!E$26,Capacity_solar!T19*VLOOKUP($A18,CostRed_solar!$A$14:$M$26,T$1-2009,FALSE))</f>
        <v>50.430279381433</v>
      </c>
      <c r="U18">
        <f>IF(Capacity_solar!$AD19=0,Capacity_solar!U19*CostRed_solar!F$26,Capacity_solar!U19*VLOOKUP($A18,CostRed_solar!$A$14:$M$26,U$1-2009,FALSE))</f>
        <v>52.1280202794785</v>
      </c>
      <c r="V18">
        <f>IF(Capacity_solar!$AD19=0,Capacity_solar!V19*CostRed_solar!G$26,Capacity_solar!V19*VLOOKUP($A18,CostRed_solar!$A$14:$M$26,V$1-2009,FALSE))</f>
        <v>33.1279338117365</v>
      </c>
      <c r="W18">
        <f>IF(Capacity_solar!$AD19=0,Capacity_solar!W19*CostRed_solar!H$26,Capacity_solar!W19*VLOOKUP($A18,CostRed_solar!$A$14:$M$26,W$1-2009,FALSE))</f>
        <v>62.5596480228386</v>
      </c>
      <c r="X18">
        <f>IF(Capacity_solar!$AD19=0,Capacity_solar!X19*CostRed_solar!I$26,Capacity_solar!X19*VLOOKUP($A18,CostRed_solar!$A$14:$M$26,X$1-2009,FALSE))</f>
        <v>37.9346718305605</v>
      </c>
      <c r="Y18">
        <f>IF(Capacity_solar!$AD19=0,Capacity_solar!Y19*CostRed_solar!J$26,Capacity_solar!Y19*VLOOKUP($A18,CostRed_solar!$A$14:$M$26,Y$1-2009,FALSE))</f>
        <v>69.7329781793228</v>
      </c>
      <c r="Z18">
        <f>IF(Capacity_solar!$AD19=0,Capacity_solar!Z19*CostRed_solar!K$26,Capacity_solar!Z19*VLOOKUP($A18,CostRed_solar!$A$14:$M$26,Z$1-2009,FALSE))</f>
        <v>56.7288206456722</v>
      </c>
      <c r="AA18">
        <f>IF(Capacity_solar!$AD19=0,Capacity_solar!AA19*CostRed_solar!L$26,Capacity_solar!AA19*VLOOKUP($A18,CostRed_solar!$A$14:$M$26,AA$1-2009,FALSE))</f>
        <v>213.480127508576</v>
      </c>
      <c r="AB18">
        <f>IF(Capacity_solar!$AD19=0,Capacity_solar!AB19*CostRed_solar!M$26,Capacity_solar!AB19*VLOOKUP($A18,CostRed_solar!$A$14:$M$26,AB$1-2009,FALSE))</f>
        <v>70.9397830261846</v>
      </c>
      <c r="AC18">
        <f>IF(Capacity_solar!$AD19=0,Capacity_solar!AC19*CostRed_solar!N$26,Capacity_solar!AC19*VLOOKUP($A18,CostRed_solar!$A$14:$N$26,AC$1-2009,FALSE))</f>
        <v>206.330555539903</v>
      </c>
      <c r="AD18" s="1">
        <f t="shared" si="1"/>
        <v>749.065990777163</v>
      </c>
    </row>
    <row r="19" spans="1:30">
      <c r="A19" s="1" t="s">
        <v>97</v>
      </c>
      <c r="B19">
        <f>IF(Capacity_solar!$AD20=0,Capacity_solar!Q20*CostRed_solar!B$13,Capacity_solar!Q20*VLOOKUP($A19,CostRed_solar!$A$2:$M$12,2,FALSE))</f>
        <v>0.0711514408273142</v>
      </c>
      <c r="C19">
        <f>IF(Capacity_solar!$AD20=0,Capacity_solar!R20*CostRed_solar!C$13,Capacity_solar!R20*VLOOKUP($A19,CostRed_solar!$A$2:$M$12,3,FALSE))</f>
        <v>0.129438996914336</v>
      </c>
      <c r="D19">
        <f>IF(Capacity_solar!$AD20=0,Capacity_solar!S20*CostRed_solar!D$13,Capacity_solar!S20*VLOOKUP($A19,CostRed_solar!$A$2:$M$12,4,FALSE))</f>
        <v>-0.827506466370697</v>
      </c>
      <c r="E19">
        <f>IF(Capacity_solar!$AD20=0,Capacity_solar!T20*CostRed_solar!E$13,Capacity_solar!T20*VLOOKUP($A19,CostRed_solar!$A$2:$M$12,5,FALSE))</f>
        <v>0.878327815615073</v>
      </c>
      <c r="F19">
        <f>IF(Capacity_solar!$AD20=0,Capacity_solar!U20*CostRed_solar!F$13,Capacity_solar!U20*VLOOKUP($A19,CostRed_solar!$A$2:$M$12,6,FALSE))</f>
        <v>2.06698979765963</v>
      </c>
      <c r="G19">
        <f>IF(Capacity_solar!$AD20=0,Capacity_solar!V20*CostRed_solar!G$13,Capacity_solar!V20*VLOOKUP($A19,CostRed_solar!$A$2:$M$12,7,FALSE))</f>
        <v>16.2371529288249</v>
      </c>
      <c r="H19">
        <f>IF(Capacity_solar!$AD20=0,Capacity_solar!W20*CostRed_solar!H$13,Capacity_solar!W20*VLOOKUP($A19,CostRed_solar!$A$2:$M$12,8,FALSE))</f>
        <v>2.4403991648821</v>
      </c>
      <c r="I19">
        <f>IF(Capacity_solar!$AD20=0,Capacity_solar!X20*CostRed_solar!I$13,Capacity_solar!X20*VLOOKUP($A19,CostRed_solar!$A$2:$M$12,9,FALSE))</f>
        <v>1.60627609185489</v>
      </c>
      <c r="J19">
        <f>IF(Capacity_solar!$AD20=0,Capacity_solar!Y20*CostRed_solar!J$13,Capacity_solar!Y20*VLOOKUP($A19,CostRed_solar!$A$2:$M$12,10,FALSE))</f>
        <v>33.7158355177794</v>
      </c>
      <c r="K19">
        <f>IF(Capacity_solar!$AD20=0,Capacity_solar!Z20*CostRed_solar!K$13,Capacity_solar!Z20*VLOOKUP($A19,CostRed_solar!$A$2:$M$12,11,FALSE))</f>
        <v>38.5151231538788</v>
      </c>
      <c r="L19">
        <f>IF(Capacity_solar!$AD20=0,Capacity_solar!AA20*CostRed_solar!L$13,Capacity_solar!AA20*VLOOKUP($A19,CostRed_solar!$A$2:$M$12,12,FALSE))</f>
        <v>46.7929700530288</v>
      </c>
      <c r="M19">
        <f>IF(Capacity_solar!$AD20=0,Capacity_solar!AB20*CostRed_solar!M$13,Capacity_solar!AB20*VLOOKUP($A19,CostRed_solar!$A$2:$M$12,13,FALSE))</f>
        <v>17.8075454538566</v>
      </c>
      <c r="N19">
        <f>IF(Capacity_solar!$AD20=0,Capacity_solar!AC20*CostRed_solar!N$13,Capacity_solar!AC20*VLOOKUP($A19,CostRed_solar!$A$2:$N$12,14,FALSE))</f>
        <v>1.48262746444563</v>
      </c>
      <c r="O19" s="3">
        <f t="shared" si="0"/>
        <v>159.433703948751</v>
      </c>
      <c r="P19" s="1" t="s">
        <v>97</v>
      </c>
      <c r="Q19">
        <f>IF(Capacity_solar!$AD20=0,Capacity_solar!Q20*CostRed_solar!B$26,Capacity_solar!Q20*VLOOKUP($A19,CostRed_solar!$A$14:$M$26,Q$1-2009,FALSE))</f>
        <v>0.368436990070113</v>
      </c>
      <c r="R19">
        <f>IF(Capacity_solar!$AD20=0,Capacity_solar!R20*CostRed_solar!C$26,Capacity_solar!R20*VLOOKUP($A19,CostRed_solar!$A$14:$M$26,R$1-2009,FALSE))</f>
        <v>0.4067574569878</v>
      </c>
      <c r="S19">
        <f>IF(Capacity_solar!$AD20=0,Capacity_solar!S20*CostRed_solar!D$26,Capacity_solar!S20*VLOOKUP($A19,CostRed_solar!$A$14:$M$26,S$1-2009,FALSE))</f>
        <v>-1.86467500418362</v>
      </c>
      <c r="T19">
        <f>IF(Capacity_solar!$AD20=0,Capacity_solar!T20*CostRed_solar!E$26,Capacity_solar!T20*VLOOKUP($A19,CostRed_solar!$A$14:$M$26,T$1-2009,FALSE))</f>
        <v>1.68781436764759</v>
      </c>
      <c r="U19">
        <f>IF(Capacity_solar!$AD20=0,Capacity_solar!U20*CostRed_solar!F$26,Capacity_solar!U20*VLOOKUP($A19,CostRed_solar!$A$14:$M$26,U$1-2009,FALSE))</f>
        <v>3.48928903335509</v>
      </c>
      <c r="V19">
        <f>IF(Capacity_solar!$AD20=0,Capacity_solar!V20*CostRed_solar!G$26,Capacity_solar!V20*VLOOKUP($A19,CostRed_solar!$A$14:$M$26,V$1-2009,FALSE))</f>
        <v>23.3337785928589</v>
      </c>
      <c r="W19">
        <f>IF(Capacity_solar!$AD20=0,Capacity_solar!W20*CostRed_solar!H$26,Capacity_solar!W20*VLOOKUP($A19,CostRed_solar!$A$14:$M$26,W$1-2009,FALSE))</f>
        <v>2.85776399286807</v>
      </c>
      <c r="X19">
        <f>IF(Capacity_solar!$AD20=0,Capacity_solar!X20*CostRed_solar!I$26,Capacity_solar!X20*VLOOKUP($A19,CostRed_solar!$A$14:$M$26,X$1-2009,FALSE))</f>
        <v>1.47472510815032</v>
      </c>
      <c r="Y19">
        <f>IF(Capacity_solar!$AD20=0,Capacity_solar!Y20*CostRed_solar!J$26,Capacity_solar!Y20*VLOOKUP($A19,CostRed_solar!$A$14:$M$26,Y$1-2009,FALSE))</f>
        <v>21.7659087519927</v>
      </c>
      <c r="Z19">
        <f>IF(Capacity_solar!$AD20=0,Capacity_solar!Z20*CostRed_solar!K$26,Capacity_solar!Z20*VLOOKUP($A19,CostRed_solar!$A$14:$M$26,Z$1-2009,FALSE))</f>
        <v>18.7263833617929</v>
      </c>
      <c r="AA19">
        <f>IF(Capacity_solar!$AD20=0,Capacity_solar!AA20*CostRed_solar!L$26,Capacity_solar!AA20*VLOOKUP($A19,CostRed_solar!$A$14:$M$26,AA$1-2009,FALSE))</f>
        <v>19.3339950045175</v>
      </c>
      <c r="AB19">
        <f>IF(Capacity_solar!$AD20=0,Capacity_solar!AB20*CostRed_solar!M$26,Capacity_solar!AB20*VLOOKUP($A19,CostRed_solar!$A$14:$M$26,AB$1-2009,FALSE))</f>
        <v>6.15831220795888</v>
      </c>
      <c r="AC19">
        <f>IF(Capacity_solar!$AD20=0,Capacity_solar!AC20*CostRed_solar!N$26,Capacity_solar!AC20*VLOOKUP($A19,CostRed_solar!$A$14:$N$26,AC$1-2009,FALSE))</f>
        <v>0.452855440251999</v>
      </c>
      <c r="AD19" s="1">
        <f t="shared" si="1"/>
        <v>97.7384898640162</v>
      </c>
    </row>
    <row r="20" spans="1:30">
      <c r="A20" s="1" t="s">
        <v>89</v>
      </c>
      <c r="B20">
        <f>IF(Capacity_solar!$AD21=0,Capacity_solar!Q21*CostRed_solar!B$13,Capacity_solar!Q21*VLOOKUP($A20,CostRed_solar!$A$2:$M$12,2,FALSE))</f>
        <v>0</v>
      </c>
      <c r="C20">
        <f>IF(Capacity_solar!$AD21=0,Capacity_solar!R21*CostRed_solar!C$13,Capacity_solar!R21*VLOOKUP($A20,CostRed_solar!$A$2:$M$12,3,FALSE))</f>
        <v>0</v>
      </c>
      <c r="D20">
        <f>IF(Capacity_solar!$AD21=0,Capacity_solar!S21*CostRed_solar!D$13,Capacity_solar!S21*VLOOKUP($A20,CostRed_solar!$A$2:$M$12,4,FALSE))</f>
        <v>0</v>
      </c>
      <c r="E20">
        <f>IF(Capacity_solar!$AD21=0,Capacity_solar!T21*CostRed_solar!E$13,Capacity_solar!T21*VLOOKUP($A20,CostRed_solar!$A$2:$M$12,5,FALSE))</f>
        <v>4.04759362034596</v>
      </c>
      <c r="F20">
        <f>IF(Capacity_solar!$AD21=0,Capacity_solar!U21*CostRed_solar!F$13,Capacity_solar!U21*VLOOKUP($A20,CostRed_solar!$A$2:$M$12,6,FALSE))</f>
        <v>2.29665533073292</v>
      </c>
      <c r="G20">
        <f>IF(Capacity_solar!$AD21=0,Capacity_solar!V21*CostRed_solar!G$13,Capacity_solar!V21*VLOOKUP($A20,CostRed_solar!$A$2:$M$12,7,FALSE))</f>
        <v>56.212382533458</v>
      </c>
      <c r="H20">
        <f>IF(Capacity_solar!$AD21=0,Capacity_solar!W21*CostRed_solar!H$13,Capacity_solar!W21*VLOOKUP($A20,CostRed_solar!$A$2:$M$12,8,FALSE))</f>
        <v>55.1597516181216</v>
      </c>
      <c r="I20">
        <f>IF(Capacity_solar!$AD21=0,Capacity_solar!X21*CostRed_solar!I$13,Capacity_solar!X21*VLOOKUP($A20,CostRed_solar!$A$2:$M$12,9,FALSE))</f>
        <v>140.005226410325</v>
      </c>
      <c r="J20">
        <f>IF(Capacity_solar!$AD21=0,Capacity_solar!Y21*CostRed_solar!J$13,Capacity_solar!Y21*VLOOKUP($A20,CostRed_solar!$A$2:$M$12,10,FALSE))</f>
        <v>0</v>
      </c>
      <c r="K20">
        <f>IF(Capacity_solar!$AD21=0,Capacity_solar!Z21*CostRed_solar!K$13,Capacity_solar!Z21*VLOOKUP($A20,CostRed_solar!$A$2:$M$12,11,FALSE))</f>
        <v>14.493899832117</v>
      </c>
      <c r="L20">
        <f>IF(Capacity_solar!$AD21=0,Capacity_solar!AA21*CostRed_solar!L$13,Capacity_solar!AA21*VLOOKUP($A20,CostRed_solar!$A$2:$M$12,12,FALSE))</f>
        <v>0</v>
      </c>
      <c r="M20">
        <f>IF(Capacity_solar!$AD21=0,Capacity_solar!AB21*CostRed_solar!M$13,Capacity_solar!AB21*VLOOKUP($A20,CostRed_solar!$A$2:$M$12,13,FALSE))</f>
        <v>391.492594511952</v>
      </c>
      <c r="N20">
        <f>IF(Capacity_solar!$AD21=0,Capacity_solar!AC21*CostRed_solar!N$13,Capacity_solar!AC21*VLOOKUP($A20,CostRed_solar!$A$2:$N$12,14,FALSE))</f>
        <v>11.9777548983591</v>
      </c>
      <c r="O20" s="3">
        <f t="shared" si="0"/>
        <v>663.708103857052</v>
      </c>
      <c r="P20" s="1" t="s">
        <v>89</v>
      </c>
      <c r="Q20">
        <f>IF(Capacity_solar!$AD21=0,Capacity_solar!Q21*CostRed_solar!B$26,Capacity_solar!Q21*VLOOKUP($A20,CostRed_solar!$A$14:$M$26,Q$1-2009,FALSE))</f>
        <v>0</v>
      </c>
      <c r="R20">
        <f>IF(Capacity_solar!$AD21=0,Capacity_solar!R21*CostRed_solar!C$26,Capacity_solar!R21*VLOOKUP($A20,CostRed_solar!$A$14:$M$26,R$1-2009,FALSE))</f>
        <v>0</v>
      </c>
      <c r="S20">
        <f>IF(Capacity_solar!$AD21=0,Capacity_solar!S21*CostRed_solar!D$26,Capacity_solar!S21*VLOOKUP($A20,CostRed_solar!$A$14:$M$26,S$1-2009,FALSE))</f>
        <v>0</v>
      </c>
      <c r="T20">
        <f>IF(Capacity_solar!$AD21=0,Capacity_solar!T21*CostRed_solar!E$26,Capacity_solar!T21*VLOOKUP($A20,CostRed_solar!$A$14:$M$26,T$1-2009,FALSE))</f>
        <v>7.77794639468934</v>
      </c>
      <c r="U20">
        <f>IF(Capacity_solar!$AD21=0,Capacity_solar!U21*CostRed_solar!F$26,Capacity_solar!U21*VLOOKUP($A20,CostRed_solar!$A$14:$M$26,U$1-2009,FALSE))</f>
        <v>3.87698781483899</v>
      </c>
      <c r="V20">
        <f>IF(Capacity_solar!$AD21=0,Capacity_solar!V21*CostRed_solar!G$26,Capacity_solar!V21*VLOOKUP($A20,CostRed_solar!$A$14:$M$26,V$1-2009,FALSE))</f>
        <v>80.7806204672929</v>
      </c>
      <c r="W20">
        <f>IF(Capacity_solar!$AD21=0,Capacity_solar!W21*CostRed_solar!H$26,Capacity_solar!W21*VLOOKUP($A20,CostRed_solar!$A$14:$M$26,W$1-2009,FALSE))</f>
        <v>64.5933478007192</v>
      </c>
      <c r="X20">
        <f>IF(Capacity_solar!$AD21=0,Capacity_solar!X21*CostRed_solar!I$26,Capacity_solar!X21*VLOOKUP($A20,CostRed_solar!$A$14:$M$26,X$1-2009,FALSE))</f>
        <v>128.539062310982</v>
      </c>
      <c r="Y20">
        <f>IF(Capacity_solar!$AD21=0,Capacity_solar!Y21*CostRed_solar!J$26,Capacity_solar!Y21*VLOOKUP($A20,CostRed_solar!$A$14:$M$26,Y$1-2009,FALSE))</f>
        <v>0</v>
      </c>
      <c r="Z20">
        <f>IF(Capacity_solar!$AD21=0,Capacity_solar!Z21*CostRed_solar!K$26,Capacity_solar!Z21*VLOOKUP($A20,CostRed_solar!$A$14:$M$26,Z$1-2009,FALSE))</f>
        <v>7.04705846530091</v>
      </c>
      <c r="AA20">
        <f>IF(Capacity_solar!$AD21=0,Capacity_solar!AA21*CostRed_solar!L$26,Capacity_solar!AA21*VLOOKUP($A20,CostRed_solar!$A$14:$M$26,AA$1-2009,FALSE))</f>
        <v>0</v>
      </c>
      <c r="AB20">
        <f>IF(Capacity_solar!$AD21=0,Capacity_solar!AB21*CostRed_solar!M$26,Capacity_solar!AB21*VLOOKUP($A20,CostRed_solar!$A$14:$M$26,AB$1-2009,FALSE))</f>
        <v>135.388317854121</v>
      </c>
      <c r="AC20">
        <f>IF(Capacity_solar!$AD21=0,Capacity_solar!AC21*CostRed_solar!N$26,Capacity_solar!AC21*VLOOKUP($A20,CostRed_solar!$A$14:$N$26,AC$1-2009,FALSE))</f>
        <v>3.65849925069012</v>
      </c>
      <c r="AD20" s="1">
        <f t="shared" si="1"/>
        <v>428.003341107945</v>
      </c>
    </row>
    <row r="21" spans="1:30">
      <c r="A21" s="1" t="s">
        <v>73</v>
      </c>
      <c r="B21">
        <f>IF(Capacity_solar!$AD22=0,Capacity_solar!Q22*CostRed_solar!B$13,Capacity_solar!Q22*VLOOKUP($A21,CostRed_solar!$A$2:$M$12,2,FALSE))</f>
        <v>276.636801936598</v>
      </c>
      <c r="C21">
        <f>IF(Capacity_solar!$AD22=0,Capacity_solar!R22*CostRed_solar!C$13,Capacity_solar!R22*VLOOKUP($A21,CostRed_solar!$A$2:$M$12,3,FALSE))</f>
        <v>345.861103306304</v>
      </c>
      <c r="D21">
        <f>IF(Capacity_solar!$AD22=0,Capacity_solar!S22*CostRed_solar!D$13,Capacity_solar!S22*VLOOKUP($A21,CostRed_solar!$A$2:$M$12,4,FALSE))</f>
        <v>196.47492194961</v>
      </c>
      <c r="E21">
        <f>IF(Capacity_solar!$AD22=0,Capacity_solar!T22*CostRed_solar!E$13,Capacity_solar!T22*VLOOKUP($A21,CostRed_solar!$A$2:$M$12,5,FALSE))</f>
        <v>114.749177946967</v>
      </c>
      <c r="F21">
        <f>IF(Capacity_solar!$AD22=0,Capacity_solar!U22*CostRed_solar!F$13,Capacity_solar!U22*VLOOKUP($A21,CostRed_solar!$A$2:$M$12,6,FALSE))</f>
        <v>133.895120614496</v>
      </c>
      <c r="G21">
        <f>IF(Capacity_solar!$AD22=0,Capacity_solar!V22*CostRed_solar!G$13,Capacity_solar!V22*VLOOKUP($A21,CostRed_solar!$A$2:$M$12,7,FALSE))</f>
        <v>270.36797356342</v>
      </c>
      <c r="H21">
        <f>IF(Capacity_solar!$AD22=0,Capacity_solar!W22*CostRed_solar!H$13,Capacity_solar!W22*VLOOKUP($A21,CostRed_solar!$A$2:$M$12,8,FALSE))</f>
        <v>487.745865793468</v>
      </c>
      <c r="I21">
        <f>IF(Capacity_solar!$AD22=0,Capacity_solar!X22*CostRed_solar!I$13,Capacity_solar!X22*VLOOKUP($A21,CostRed_solar!$A$2:$M$12,9,FALSE))</f>
        <v>717.81016253772</v>
      </c>
      <c r="J21">
        <f>IF(Capacity_solar!$AD22=0,Capacity_solar!Y22*CostRed_solar!J$13,Capacity_solar!Y22*VLOOKUP($A21,CostRed_solar!$A$2:$M$12,10,FALSE))</f>
        <v>1344.49480453185</v>
      </c>
      <c r="K21">
        <f>IF(Capacity_solar!$AD22=0,Capacity_solar!Z22*CostRed_solar!K$13,Capacity_solar!Z22*VLOOKUP($A21,CostRed_solar!$A$2:$M$12,11,FALSE))</f>
        <v>2261.53029597966</v>
      </c>
      <c r="L21">
        <f>IF(Capacity_solar!$AD22=0,Capacity_solar!AA22*CostRed_solar!L$13,Capacity_solar!AA22*VLOOKUP($A21,CostRed_solar!$A$2:$M$12,12,FALSE))</f>
        <v>1392.51197199347</v>
      </c>
      <c r="M21">
        <f>IF(Capacity_solar!$AD22=0,Capacity_solar!AB22*CostRed_solar!M$13,Capacity_solar!AB22*VLOOKUP($A21,CostRed_solar!$A$2:$M$12,13,FALSE))</f>
        <v>3182.22499415704</v>
      </c>
      <c r="N21">
        <f>IF(Capacity_solar!$AD22=0,Capacity_solar!AC22*CostRed_solar!N$13,Capacity_solar!AC22*VLOOKUP($A21,CostRed_solar!$A$2:$N$12,14,FALSE))</f>
        <v>4705.33979952284</v>
      </c>
      <c r="O21" s="3">
        <f t="shared" si="0"/>
        <v>10724.3031943106</v>
      </c>
      <c r="P21" s="1" t="s">
        <v>73</v>
      </c>
      <c r="Q21">
        <f>IF(Capacity_solar!$AD22=0,Capacity_solar!Q22*CostRed_solar!B$26,Capacity_solar!Q22*VLOOKUP($A21,CostRed_solar!$A$14:$M$26,Q$1-2009,FALSE))</f>
        <v>1432.4830173926</v>
      </c>
      <c r="R21">
        <f>IF(Capacity_solar!$AD22=0,Capacity_solar!R22*CostRed_solar!C$26,Capacity_solar!R22*VLOOKUP($A21,CostRed_solar!$A$14:$M$26,R$1-2009,FALSE))</f>
        <v>1086.85625047737</v>
      </c>
      <c r="S21">
        <f>IF(Capacity_solar!$AD22=0,Capacity_solar!S22*CostRed_solar!D$26,Capacity_solar!S22*VLOOKUP($A21,CostRed_solar!$A$14:$M$26,S$1-2009,FALSE))</f>
        <v>442.729925139033</v>
      </c>
      <c r="T21">
        <f>IF(Capacity_solar!$AD22=0,Capacity_solar!T22*CostRed_solar!E$26,Capacity_solar!T22*VLOOKUP($A21,CostRed_solar!$A$14:$M$26,T$1-2009,FALSE))</f>
        <v>220.504585840783</v>
      </c>
      <c r="U21">
        <f>IF(Capacity_solar!$AD22=0,Capacity_solar!U22*CostRed_solar!F$26,Capacity_solar!U22*VLOOKUP($A21,CostRed_solar!$A$14:$M$26,U$1-2009,FALSE))</f>
        <v>226.028583454503</v>
      </c>
      <c r="V21">
        <f>IF(Capacity_solar!$AD22=0,Capacity_solar!V22*CostRed_solar!G$26,Capacity_solar!V22*VLOOKUP($A21,CostRed_solar!$A$14:$M$26,V$1-2009,FALSE))</f>
        <v>388.535259930285</v>
      </c>
      <c r="W21">
        <f>IF(Capacity_solar!$AD22=0,Capacity_solar!W22*CostRed_solar!H$26,Capacity_solar!W22*VLOOKUP($A21,CostRed_solar!$A$14:$M$26,W$1-2009,FALSE))</f>
        <v>571.161715260698</v>
      </c>
      <c r="X21">
        <f>IF(Capacity_solar!$AD22=0,Capacity_solar!X22*CostRed_solar!I$26,Capacity_solar!X22*VLOOKUP($A21,CostRed_solar!$A$14:$M$26,X$1-2009,FALSE))</f>
        <v>659.022863471389</v>
      </c>
      <c r="Y21">
        <f>IF(Capacity_solar!$AD22=0,Capacity_solar!Y22*CostRed_solar!J$26,Capacity_solar!Y22*VLOOKUP($A21,CostRed_solar!$A$14:$M$26,Y$1-2009,FALSE))</f>
        <v>867.96458647856</v>
      </c>
      <c r="Z21">
        <f>IF(Capacity_solar!$AD22=0,Capacity_solar!Z22*CostRed_solar!K$26,Capacity_solar!Z22*VLOOKUP($A21,CostRed_solar!$A$14:$M$26,Z$1-2009,FALSE))</f>
        <v>1099.57543528091</v>
      </c>
      <c r="AA21">
        <f>IF(Capacity_solar!$AD22=0,Capacity_solar!AA22*CostRed_solar!L$26,Capacity_solar!AA22*VLOOKUP($A21,CostRed_solar!$A$14:$M$26,AA$1-2009,FALSE))</f>
        <v>575.360347499676</v>
      </c>
      <c r="AB21">
        <f>IF(Capacity_solar!$AD22=0,Capacity_solar!AB22*CostRed_solar!M$26,Capacity_solar!AB22*VLOOKUP($A21,CostRed_solar!$A$14:$M$26,AB$1-2009,FALSE))</f>
        <v>1100.49613972739</v>
      </c>
      <c r="AC21">
        <f>IF(Capacity_solar!$AD22=0,Capacity_solar!AC22*CostRed_solar!N$26,Capacity_solar!AC22*VLOOKUP($A21,CostRed_solar!$A$14:$N$26,AC$1-2009,FALSE))</f>
        <v>1437.20440740986</v>
      </c>
      <c r="AD21" s="1">
        <f t="shared" si="1"/>
        <v>8670.71870995319</v>
      </c>
    </row>
    <row r="22" spans="1:30">
      <c r="A22" s="1" t="s">
        <v>91</v>
      </c>
      <c r="B22">
        <f>IF(Capacity_solar!$AD23=0,Capacity_solar!Q23*CostRed_solar!B$13,Capacity_solar!Q23*VLOOKUP($A22,CostRed_solar!$A$2:$M$12,2,FALSE))</f>
        <v>0</v>
      </c>
      <c r="C22">
        <f>IF(Capacity_solar!$AD23=0,Capacity_solar!R23*CostRed_solar!C$13,Capacity_solar!R23*VLOOKUP($A22,CostRed_solar!$A$2:$M$12,3,FALSE))</f>
        <v>0.00362429191360141</v>
      </c>
      <c r="D22">
        <f>IF(Capacity_solar!$AD23=0,Capacity_solar!S23*CostRed_solar!D$13,Capacity_solar!S23*VLOOKUP($A22,CostRed_solar!$A$2:$M$12,4,FALSE))</f>
        <v>0.000770490192151487</v>
      </c>
      <c r="E22">
        <f>IF(Capacity_solar!$AD23=0,Capacity_solar!T23*CostRed_solar!E$13,Capacity_solar!T23*VLOOKUP($A22,CostRed_solar!$A$2:$M$12,5,FALSE))</f>
        <v>0.491782624872034</v>
      </c>
      <c r="F22">
        <f>IF(Capacity_solar!$AD23=0,Capacity_solar!U23*CostRed_solar!F$13,Capacity_solar!U23*VLOOKUP($A22,CostRed_solar!$A$2:$M$12,6,FALSE))</f>
        <v>0.00459331066146582</v>
      </c>
      <c r="G22">
        <f>IF(Capacity_solar!$AD23=0,Capacity_solar!V23*CostRed_solar!G$13,Capacity_solar!V23*VLOOKUP($A22,CostRed_solar!$A$2:$M$12,7,FALSE))</f>
        <v>0</v>
      </c>
      <c r="H22">
        <f>IF(Capacity_solar!$AD23=0,Capacity_solar!W23*CostRed_solar!H$13,Capacity_solar!W23*VLOOKUP($A22,CostRed_solar!$A$2:$M$12,8,FALSE))</f>
        <v>0.0117005519552923</v>
      </c>
      <c r="I22">
        <f>IF(Capacity_solar!$AD23=0,Capacity_solar!X23*CostRed_solar!I$13,Capacity_solar!X23*VLOOKUP($A22,CostRed_solar!$A$2:$M$12,9,FALSE))</f>
        <v>0.535425363951628</v>
      </c>
      <c r="J22">
        <f>IF(Capacity_solar!$AD23=0,Capacity_solar!Y23*CostRed_solar!J$13,Capacity_solar!Y23*VLOOKUP($A22,CostRed_solar!$A$2:$M$12,10,FALSE))</f>
        <v>12.1671847782131</v>
      </c>
      <c r="K22">
        <f>IF(Capacity_solar!$AD23=0,Capacity_solar!Z23*CostRed_solar!K$13,Capacity_solar!Z23*VLOOKUP($A22,CostRed_solar!$A$2:$M$12,11,FALSE))</f>
        <v>0</v>
      </c>
      <c r="L22">
        <f>IF(Capacity_solar!$AD23=0,Capacity_solar!AA23*CostRed_solar!L$13,Capacity_solar!AA23*VLOOKUP($A22,CostRed_solar!$A$2:$M$12,12,FALSE))</f>
        <v>0</v>
      </c>
      <c r="M22">
        <f>IF(Capacity_solar!$AD23=0,Capacity_solar!AB23*CostRed_solar!M$13,Capacity_solar!AB23*VLOOKUP($A22,CostRed_solar!$A$2:$M$12,13,FALSE))</f>
        <v>0</v>
      </c>
      <c r="N22">
        <f>IF(Capacity_solar!$AD23=0,Capacity_solar!AC23*CostRed_solar!N$13,Capacity_solar!AC23*VLOOKUP($A22,CostRed_solar!$A$2:$N$12,14,FALSE))</f>
        <v>1.32403142062227</v>
      </c>
      <c r="O22" s="3">
        <f t="shared" si="0"/>
        <v>13.2150814117592</v>
      </c>
      <c r="P22" s="1" t="s">
        <v>91</v>
      </c>
      <c r="Q22">
        <f>IF(Capacity_solar!$AD23=0,Capacity_solar!Q23*CostRed_solar!B$26,Capacity_solar!Q23*VLOOKUP($A22,CostRed_solar!$A$14:$M$26,Q$1-2009,FALSE))</f>
        <v>0</v>
      </c>
      <c r="R22">
        <f>IF(Capacity_solar!$AD23=0,Capacity_solar!R23*CostRed_solar!C$26,Capacity_solar!R23*VLOOKUP($A22,CostRed_solar!$A$14:$M$26,R$1-2009,FALSE))</f>
        <v>0.0113892087956584</v>
      </c>
      <c r="S22">
        <f>IF(Capacity_solar!$AD23=0,Capacity_solar!S23*CostRed_solar!D$26,Capacity_solar!S23*VLOOKUP($A22,CostRed_solar!$A$14:$M$26,S$1-2009,FALSE))</f>
        <v>0.00173619646572031</v>
      </c>
      <c r="T22">
        <f>IF(Capacity_solar!$AD23=0,Capacity_solar!T23*CostRed_solar!E$26,Capacity_solar!T23*VLOOKUP($A22,CostRed_solar!$A$14:$M$26,T$1-2009,FALSE))</f>
        <v>0.945020486954754</v>
      </c>
      <c r="U22">
        <f>IF(Capacity_solar!$AD23=0,Capacity_solar!U23*CostRed_solar!F$26,Capacity_solar!U23*VLOOKUP($A22,CostRed_solar!$A$14:$M$26,U$1-2009,FALSE))</f>
        <v>0.00775397562967795</v>
      </c>
      <c r="V22">
        <f>IF(Capacity_solar!$AD23=0,Capacity_solar!V23*CostRed_solar!G$26,Capacity_solar!V23*VLOOKUP($A22,CostRed_solar!$A$14:$M$26,V$1-2009,FALSE))</f>
        <v>0</v>
      </c>
      <c r="W22">
        <f>IF(Capacity_solar!$AD23=0,Capacity_solar!W23*CostRed_solar!H$26,Capacity_solar!W23*VLOOKUP($A22,CostRed_solar!$A$14:$M$26,W$1-2009,FALSE))</f>
        <v>0.0137016175696536</v>
      </c>
      <c r="X22">
        <f>IF(Capacity_solar!$AD23=0,Capacity_solar!X23*CostRed_solar!I$26,Capacity_solar!X23*VLOOKUP($A22,CostRed_solar!$A$14:$M$26,X$1-2009,FALSE))</f>
        <v>0.491575036050106</v>
      </c>
      <c r="Y22">
        <f>IF(Capacity_solar!$AD23=0,Capacity_solar!Y23*CostRed_solar!J$26,Capacity_solar!Y23*VLOOKUP($A22,CostRed_solar!$A$14:$M$26,Y$1-2009,FALSE))</f>
        <v>7.85476111103835</v>
      </c>
      <c r="Z22">
        <f>IF(Capacity_solar!$AD23=0,Capacity_solar!Z23*CostRed_solar!K$26,Capacity_solar!Z23*VLOOKUP($A22,CostRed_solar!$A$14:$M$26,Z$1-2009,FALSE))</f>
        <v>0</v>
      </c>
      <c r="AA22">
        <f>IF(Capacity_solar!$AD23=0,Capacity_solar!AA23*CostRed_solar!L$26,Capacity_solar!AA23*VLOOKUP($A22,CostRed_solar!$A$14:$M$26,AA$1-2009,FALSE))</f>
        <v>0</v>
      </c>
      <c r="AB22">
        <f>IF(Capacity_solar!$AD23=0,Capacity_solar!AB23*CostRed_solar!M$26,Capacity_solar!AB23*VLOOKUP($A22,CostRed_solar!$A$14:$M$26,AB$1-2009,FALSE))</f>
        <v>0</v>
      </c>
      <c r="AC22">
        <f>IF(Capacity_solar!$AD23=0,Capacity_solar!AC23*CostRed_solar!N$26,Capacity_solar!AC23*VLOOKUP($A22,CostRed_solar!$A$14:$N$26,AC$1-2009,FALSE))</f>
        <v>0.404413681974771</v>
      </c>
      <c r="AD22" s="1">
        <f t="shared" si="1"/>
        <v>9.32593763250392</v>
      </c>
    </row>
    <row r="23" spans="1:30">
      <c r="A23" s="1" t="s">
        <v>75</v>
      </c>
      <c r="B23">
        <f>IF(Capacity_solar!$AD24=0,Capacity_solar!Q24*CostRed_solar!B$13,Capacity_solar!Q24*VLOOKUP($A23,CostRed_solar!$A$2:$M$12,2,FALSE))</f>
        <v>0</v>
      </c>
      <c r="C23">
        <f>IF(Capacity_solar!$AD24=0,Capacity_solar!R24*CostRed_solar!C$13,Capacity_solar!R24*VLOOKUP($A23,CostRed_solar!$A$2:$M$12,3,FALSE))</f>
        <v>0</v>
      </c>
      <c r="D23">
        <f>IF(Capacity_solar!$AD24=0,Capacity_solar!S24*CostRed_solar!D$13,Capacity_solar!S24*VLOOKUP($A23,CostRed_solar!$A$2:$M$12,4,FALSE))</f>
        <v>0</v>
      </c>
      <c r="E23">
        <f>IF(Capacity_solar!$AD24=0,Capacity_solar!T24*CostRed_solar!E$13,Capacity_solar!T24*VLOOKUP($A23,CostRed_solar!$A$2:$M$12,5,FALSE))</f>
        <v>0.202379681017298</v>
      </c>
      <c r="F23">
        <f>IF(Capacity_solar!$AD24=0,Capacity_solar!U24*CostRed_solar!F$13,Capacity_solar!U24*VLOOKUP($A23,CostRed_solar!$A$2:$M$12,6,FALSE))</f>
        <v>1.14832766536646</v>
      </c>
      <c r="G23">
        <f>IF(Capacity_solar!$AD24=0,Capacity_solar!V24*CostRed_solar!G$13,Capacity_solar!V24*VLOOKUP($A23,CostRed_solar!$A$2:$M$12,7,FALSE))</f>
        <v>2.33075721086254</v>
      </c>
      <c r="H23">
        <f>IF(Capacity_solar!$AD24=0,Capacity_solar!W24*CostRed_solar!H$13,Capacity_solar!W24*VLOOKUP($A23,CostRed_solar!$A$2:$M$12,8,FALSE))</f>
        <v>0</v>
      </c>
      <c r="I23">
        <f>IF(Capacity_solar!$AD24=0,Capacity_solar!X24*CostRed_solar!I$13,Capacity_solar!X24*VLOOKUP($A23,CostRed_solar!$A$2:$M$12,9,FALSE))</f>
        <v>0</v>
      </c>
      <c r="J23">
        <f>IF(Capacity_solar!$AD24=0,Capacity_solar!Y24*CostRed_solar!J$13,Capacity_solar!Y24*VLOOKUP($A23,CostRed_solar!$A$2:$M$12,10,FALSE))</f>
        <v>0</v>
      </c>
      <c r="K23">
        <f>IF(Capacity_solar!$AD24=0,Capacity_solar!Z24*CostRed_solar!K$13,Capacity_solar!Z24*VLOOKUP($A23,CostRed_solar!$A$2:$M$12,11,FALSE))</f>
        <v>0.0966259988807799</v>
      </c>
      <c r="L23">
        <f>IF(Capacity_solar!$AD24=0,Capacity_solar!AA24*CostRed_solar!L$13,Capacity_solar!AA24*VLOOKUP($A23,CostRed_solar!$A$2:$M$12,12,FALSE))</f>
        <v>0</v>
      </c>
      <c r="M23">
        <f>IF(Capacity_solar!$AD24=0,Capacity_solar!AB24*CostRed_solar!M$13,Capacity_solar!AB24*VLOOKUP($A23,CostRed_solar!$A$2:$M$12,13,FALSE))</f>
        <v>89.7918748291068</v>
      </c>
      <c r="N23">
        <f>IF(Capacity_solar!$AD24=0,Capacity_solar!AC24*CostRed_solar!N$13,Capacity_solar!AC24*VLOOKUP($A23,CostRed_solar!$A$2:$N$12,14,FALSE))</f>
        <v>23.6901816681272</v>
      </c>
      <c r="O23" s="3">
        <f t="shared" si="0"/>
        <v>93.5699653852339</v>
      </c>
      <c r="P23" s="1" t="s">
        <v>75</v>
      </c>
      <c r="Q23">
        <f>IF(Capacity_solar!$AD24=0,Capacity_solar!Q24*CostRed_solar!B$26,Capacity_solar!Q24*VLOOKUP($A23,CostRed_solar!$A$14:$M$26,Q$1-2009,FALSE))</f>
        <v>0</v>
      </c>
      <c r="R23">
        <f>IF(Capacity_solar!$AD24=0,Capacity_solar!R24*CostRed_solar!C$26,Capacity_solar!R24*VLOOKUP($A23,CostRed_solar!$A$14:$M$26,R$1-2009,FALSE))</f>
        <v>0</v>
      </c>
      <c r="S23">
        <f>IF(Capacity_solar!$AD24=0,Capacity_solar!S24*CostRed_solar!D$26,Capacity_solar!S24*VLOOKUP($A23,CostRed_solar!$A$14:$M$26,S$1-2009,FALSE))</f>
        <v>0</v>
      </c>
      <c r="T23">
        <f>IF(Capacity_solar!$AD24=0,Capacity_solar!T24*CostRed_solar!E$26,Capacity_solar!T24*VLOOKUP($A23,CostRed_solar!$A$14:$M$26,T$1-2009,FALSE))</f>
        <v>0.388897319734467</v>
      </c>
      <c r="U23">
        <f>IF(Capacity_solar!$AD24=0,Capacity_solar!U24*CostRed_solar!F$26,Capacity_solar!U24*VLOOKUP($A23,CostRed_solar!$A$14:$M$26,U$1-2009,FALSE))</f>
        <v>1.93849390741949</v>
      </c>
      <c r="V23">
        <f>IF(Capacity_solar!$AD24=0,Capacity_solar!V24*CostRed_solar!G$26,Capacity_solar!V24*VLOOKUP($A23,CostRed_solar!$A$14:$M$26,V$1-2009,FALSE))</f>
        <v>3.34944019745165</v>
      </c>
      <c r="W23">
        <f>IF(Capacity_solar!$AD24=0,Capacity_solar!W24*CostRed_solar!H$26,Capacity_solar!W24*VLOOKUP($A23,CostRed_solar!$A$14:$M$26,W$1-2009,FALSE))</f>
        <v>0</v>
      </c>
      <c r="X23">
        <f>IF(Capacity_solar!$AD24=0,Capacity_solar!X24*CostRed_solar!I$26,Capacity_solar!X24*VLOOKUP($A23,CostRed_solar!$A$14:$M$26,X$1-2009,FALSE))</f>
        <v>0</v>
      </c>
      <c r="Y23">
        <f>IF(Capacity_solar!$AD24=0,Capacity_solar!Y24*CostRed_solar!J$26,Capacity_solar!Y24*VLOOKUP($A23,CostRed_solar!$A$14:$M$26,Y$1-2009,FALSE))</f>
        <v>0</v>
      </c>
      <c r="Z23">
        <f>IF(Capacity_solar!$AD24=0,Capacity_solar!Z24*CostRed_solar!K$26,Capacity_solar!Z24*VLOOKUP($A23,CostRed_solar!$A$14:$M$26,Z$1-2009,FALSE))</f>
        <v>0.0469803897686728</v>
      </c>
      <c r="AA23">
        <f>IF(Capacity_solar!$AD24=0,Capacity_solar!AA24*CostRed_solar!L$26,Capacity_solar!AA24*VLOOKUP($A23,CostRed_solar!$A$14:$M$26,AA$1-2009,FALSE))</f>
        <v>0</v>
      </c>
      <c r="AB23">
        <f>IF(Capacity_solar!$AD24=0,Capacity_solar!AB24*CostRed_solar!M$26,Capacity_solar!AB24*VLOOKUP($A23,CostRed_solar!$A$14:$M$26,AB$1-2009,FALSE))</f>
        <v>31.0523648735569</v>
      </c>
      <c r="AC23">
        <f>IF(Capacity_solar!$AD24=0,Capacity_solar!AC24*CostRed_solar!N$26,Capacity_solar!AC24*VLOOKUP($A23,CostRed_solar!$A$14:$N$26,AC$1-2009,FALSE))</f>
        <v>7.23595637221043</v>
      </c>
      <c r="AD23" s="1">
        <f t="shared" si="1"/>
        <v>36.7761766879312</v>
      </c>
    </row>
    <row r="24" spans="1:30">
      <c r="A24" s="1" t="s">
        <v>101</v>
      </c>
      <c r="B24">
        <f>IF(Capacity_solar!$AD25=0,Capacity_solar!Q25*CostRed_solar!B$13,Capacity_solar!Q25*VLOOKUP($A24,CostRed_solar!$A$2:$M$12,2,FALSE))</f>
        <v>0</v>
      </c>
      <c r="C24">
        <f>IF(Capacity_solar!$AD25=0,Capacity_solar!R25*CostRed_solar!C$13,Capacity_solar!R25*VLOOKUP($A24,CostRed_solar!$A$2:$M$12,3,FALSE))</f>
        <v>0</v>
      </c>
      <c r="D24">
        <f>IF(Capacity_solar!$AD25=0,Capacity_solar!S25*CostRed_solar!D$13,Capacity_solar!S25*VLOOKUP($A24,CostRed_solar!$A$2:$M$12,4,FALSE))</f>
        <v>0</v>
      </c>
      <c r="E24">
        <f>IF(Capacity_solar!$AD25=0,Capacity_solar!T25*CostRed_solar!E$13,Capacity_solar!T25*VLOOKUP($A24,CostRed_solar!$A$2:$M$12,5,FALSE))</f>
        <v>0</v>
      </c>
      <c r="F24">
        <f>IF(Capacity_solar!$AD25=0,Capacity_solar!U25*CostRed_solar!F$13,Capacity_solar!U25*VLOOKUP($A24,CostRed_solar!$A$2:$M$12,6,FALSE))</f>
        <v>0</v>
      </c>
      <c r="G24">
        <f>IF(Capacity_solar!$AD25=0,Capacity_solar!V25*CostRed_solar!G$13,Capacity_solar!V25*VLOOKUP($A24,CostRed_solar!$A$2:$M$12,7,FALSE))</f>
        <v>0</v>
      </c>
      <c r="H24">
        <f>IF(Capacity_solar!$AD25=0,Capacity_solar!W25*CostRed_solar!H$13,Capacity_solar!W25*VLOOKUP($A24,CostRed_solar!$A$2:$M$12,8,FALSE))</f>
        <v>0</v>
      </c>
      <c r="I24">
        <f>IF(Capacity_solar!$AD25=0,Capacity_solar!X25*CostRed_solar!I$13,Capacity_solar!X25*VLOOKUP($A24,CostRed_solar!$A$2:$M$12,9,FALSE))</f>
        <v>0</v>
      </c>
      <c r="J24">
        <f>IF(Capacity_solar!$AD25=0,Capacity_solar!Y25*CostRed_solar!J$13,Capacity_solar!Y25*VLOOKUP($A24,CostRed_solar!$A$2:$M$12,10,FALSE))</f>
        <v>0</v>
      </c>
      <c r="K24">
        <f>IF(Capacity_solar!$AD25=0,Capacity_solar!Z25*CostRed_solar!K$13,Capacity_solar!Z25*VLOOKUP($A24,CostRed_solar!$A$2:$M$12,11,FALSE))</f>
        <v>0</v>
      </c>
      <c r="L24">
        <f>IF(Capacity_solar!$AD25=0,Capacity_solar!AA25*CostRed_solar!L$13,Capacity_solar!AA25*VLOOKUP($A24,CostRed_solar!$A$2:$M$12,12,FALSE))</f>
        <v>0.570182336121074</v>
      </c>
      <c r="M24">
        <f>IF(Capacity_solar!$AD25=0,Capacity_solar!AB25*CostRed_solar!M$13,Capacity_solar!AB25*VLOOKUP($A24,CostRed_solar!$A$2:$M$12,13,FALSE))</f>
        <v>0</v>
      </c>
      <c r="N24">
        <f>IF(Capacity_solar!$AD25=0,Capacity_solar!AC25*CostRed_solar!N$13,Capacity_solar!AC25*VLOOKUP($A24,CostRed_solar!$A$2:$N$12,14,FALSE))</f>
        <v>2.63835757008489</v>
      </c>
      <c r="O24" s="3">
        <f t="shared" si="0"/>
        <v>0.570182336121074</v>
      </c>
      <c r="P24" s="1" t="s">
        <v>101</v>
      </c>
      <c r="Q24">
        <f>IF(Capacity_solar!$AD25=0,Capacity_solar!Q25*CostRed_solar!B$26,Capacity_solar!Q25*VLOOKUP($A24,CostRed_solar!$A$14:$M$26,Q$1-2009,FALSE))</f>
        <v>0</v>
      </c>
      <c r="R24">
        <f>IF(Capacity_solar!$AD25=0,Capacity_solar!R25*CostRed_solar!C$26,Capacity_solar!R25*VLOOKUP($A24,CostRed_solar!$A$14:$M$26,R$1-2009,FALSE))</f>
        <v>0</v>
      </c>
      <c r="S24">
        <f>IF(Capacity_solar!$AD25=0,Capacity_solar!S25*CostRed_solar!D$26,Capacity_solar!S25*VLOOKUP($A24,CostRed_solar!$A$14:$M$26,S$1-2009,FALSE))</f>
        <v>0</v>
      </c>
      <c r="T24">
        <f>IF(Capacity_solar!$AD25=0,Capacity_solar!T25*CostRed_solar!E$26,Capacity_solar!T25*VLOOKUP($A24,CostRed_solar!$A$14:$M$26,T$1-2009,FALSE))</f>
        <v>0</v>
      </c>
      <c r="U24">
        <f>IF(Capacity_solar!$AD25=0,Capacity_solar!U25*CostRed_solar!F$26,Capacity_solar!U25*VLOOKUP($A24,CostRed_solar!$A$14:$M$26,U$1-2009,FALSE))</f>
        <v>0</v>
      </c>
      <c r="V24">
        <f>IF(Capacity_solar!$AD25=0,Capacity_solar!V25*CostRed_solar!G$26,Capacity_solar!V25*VLOOKUP($A24,CostRed_solar!$A$14:$M$26,V$1-2009,FALSE))</f>
        <v>0</v>
      </c>
      <c r="W24">
        <f>IF(Capacity_solar!$AD25=0,Capacity_solar!W25*CostRed_solar!H$26,Capacity_solar!W25*VLOOKUP($A24,CostRed_solar!$A$14:$M$26,W$1-2009,FALSE))</f>
        <v>0</v>
      </c>
      <c r="X24">
        <f>IF(Capacity_solar!$AD25=0,Capacity_solar!X25*CostRed_solar!I$26,Capacity_solar!X25*VLOOKUP($A24,CostRed_solar!$A$14:$M$26,X$1-2009,FALSE))</f>
        <v>0</v>
      </c>
      <c r="Y24">
        <f>IF(Capacity_solar!$AD25=0,Capacity_solar!Y25*CostRed_solar!J$26,Capacity_solar!Y25*VLOOKUP($A24,CostRed_solar!$A$14:$M$26,Y$1-2009,FALSE))</f>
        <v>0</v>
      </c>
      <c r="Z24">
        <f>IF(Capacity_solar!$AD25=0,Capacity_solar!Z25*CostRed_solar!K$26,Capacity_solar!Z25*VLOOKUP($A24,CostRed_solar!$A$14:$M$26,Z$1-2009,FALSE))</f>
        <v>0</v>
      </c>
      <c r="AA24">
        <f>IF(Capacity_solar!$AD25=0,Capacity_solar!AA25*CostRed_solar!L$26,Capacity_solar!AA25*VLOOKUP($A24,CostRed_solar!$A$14:$M$26,AA$1-2009,FALSE))</f>
        <v>0.23558885930378</v>
      </c>
      <c r="AB24">
        <f>IF(Capacity_solar!$AD25=0,Capacity_solar!AB25*CostRed_solar!M$26,Capacity_solar!AB25*VLOOKUP($A24,CostRed_solar!$A$14:$M$26,AB$1-2009,FALSE))</f>
        <v>0</v>
      </c>
      <c r="AC24">
        <f>IF(Capacity_solar!$AD25=0,Capacity_solar!AC25*CostRed_solar!N$26,Capacity_solar!AC25*VLOOKUP($A24,CostRed_solar!$A$14:$N$26,AC$1-2009,FALSE))</f>
        <v>0.805862974749176</v>
      </c>
      <c r="AD24" s="1">
        <f t="shared" si="1"/>
        <v>0.23558885930378</v>
      </c>
    </row>
    <row r="25" spans="1:30">
      <c r="A25" s="1" t="s">
        <v>93</v>
      </c>
      <c r="B25">
        <f>IF(Capacity_solar!$AD26=0,Capacity_solar!Q26*CostRed_solar!B$13,Capacity_solar!Q26*VLOOKUP($A25,CostRed_solar!$A$2:$M$12,2,FALSE))</f>
        <v>0.128926410779093</v>
      </c>
      <c r="C25">
        <f>IF(Capacity_solar!$AD26=0,Capacity_solar!R26*CostRed_solar!C$13,Capacity_solar!R26*VLOOKUP($A25,CostRed_solar!$A$2:$M$12,3,FALSE))</f>
        <v>0.361911435372484</v>
      </c>
      <c r="D25">
        <f>IF(Capacity_solar!$AD26=0,Capacity_solar!S26*CostRed_solar!D$13,Capacity_solar!S26*VLOOKUP($A25,CostRed_solar!$A$2:$M$12,4,FALSE))</f>
        <v>1.08176822978069</v>
      </c>
      <c r="E25">
        <f>IF(Capacity_solar!$AD26=0,Capacity_solar!T26*CostRed_solar!E$13,Capacity_solar!T26*VLOOKUP($A25,CostRed_solar!$A$2:$M$12,5,FALSE))</f>
        <v>0</v>
      </c>
      <c r="F25">
        <f>IF(Capacity_solar!$AD26=0,Capacity_solar!U26*CostRed_solar!F$13,Capacity_solar!U26*VLOOKUP($A25,CostRed_solar!$A$2:$M$12,6,FALSE))</f>
        <v>0</v>
      </c>
      <c r="G25">
        <f>IF(Capacity_solar!$AD26=0,Capacity_solar!V26*CostRed_solar!G$13,Capacity_solar!V26*VLOOKUP($A25,CostRed_solar!$A$2:$M$12,7,FALSE))</f>
        <v>0</v>
      </c>
      <c r="H25">
        <f>IF(Capacity_solar!$AD26=0,Capacity_solar!W26*CostRed_solar!H$13,Capacity_solar!W26*VLOOKUP($A25,CostRed_solar!$A$2:$M$12,8,FALSE))</f>
        <v>3.34301484436921</v>
      </c>
      <c r="I25">
        <f>IF(Capacity_solar!$AD26=0,Capacity_solar!X26*CostRed_solar!I$13,Capacity_solar!X26*VLOOKUP($A25,CostRed_solar!$A$2:$M$12,9,FALSE))</f>
        <v>118.030075371457</v>
      </c>
      <c r="J25">
        <f>IF(Capacity_solar!$AD26=0,Capacity_solar!Y26*CostRed_solar!J$13,Capacity_solar!Y26*VLOOKUP($A25,CostRed_solar!$A$2:$M$12,10,FALSE))</f>
        <v>106.444389524283</v>
      </c>
      <c r="K25">
        <f>IF(Capacity_solar!$AD26=0,Capacity_solar!Z26*CostRed_solar!K$13,Capacity_solar!Z26*VLOOKUP($A25,CostRed_solar!$A$2:$M$12,11,FALSE))</f>
        <v>0</v>
      </c>
      <c r="L25">
        <f>IF(Capacity_solar!$AD26=0,Capacity_solar!AA26*CostRed_solar!L$13,Capacity_solar!AA26*VLOOKUP($A25,CostRed_solar!$A$2:$M$12,12,FALSE))</f>
        <v>158.415627375509</v>
      </c>
      <c r="M25">
        <f>IF(Capacity_solar!$AD26=0,Capacity_solar!AB26*CostRed_solar!M$13,Capacity_solar!AB26*VLOOKUP($A25,CostRed_solar!$A$2:$M$12,13,FALSE))</f>
        <v>0</v>
      </c>
      <c r="N25">
        <f>IF(Capacity_solar!$AD26=0,Capacity_solar!AC26*CostRed_solar!N$13,Capacity_solar!AC26*VLOOKUP($A25,CostRed_solar!$A$2:$N$12,14,FALSE))</f>
        <v>9.66318692847038</v>
      </c>
      <c r="O25" s="3">
        <f t="shared" si="0"/>
        <v>387.805713191551</v>
      </c>
      <c r="P25" s="1" t="s">
        <v>93</v>
      </c>
      <c r="Q25">
        <f>IF(Capacity_solar!$AD26=0,Capacity_solar!Q26*CostRed_solar!B$26,Capacity_solar!Q26*VLOOKUP($A25,CostRed_solar!$A$14:$M$26,Q$1-2009,FALSE))</f>
        <v>0.667607826007046</v>
      </c>
      <c r="R25">
        <f>IF(Capacity_solar!$AD26=0,Capacity_solar!R26*CostRed_solar!C$26,Capacity_solar!R26*VLOOKUP($A25,CostRed_solar!$A$14:$M$26,R$1-2009,FALSE))</f>
        <v>1.13729384973789</v>
      </c>
      <c r="S25">
        <f>IF(Capacity_solar!$AD26=0,Capacity_solar!S26*CostRed_solar!D$26,Capacity_solar!S26*VLOOKUP($A25,CostRed_solar!$A$14:$M$26,S$1-2009,FALSE))</f>
        <v>2.43761983787132</v>
      </c>
      <c r="T25">
        <f>IF(Capacity_solar!$AD26=0,Capacity_solar!T26*CostRed_solar!E$26,Capacity_solar!T26*VLOOKUP($A25,CostRed_solar!$A$14:$M$26,T$1-2009,FALSE))</f>
        <v>0</v>
      </c>
      <c r="U25">
        <f>IF(Capacity_solar!$AD26=0,Capacity_solar!U26*CostRed_solar!F$26,Capacity_solar!U26*VLOOKUP($A25,CostRed_solar!$A$14:$M$26,U$1-2009,FALSE))</f>
        <v>0</v>
      </c>
      <c r="V25">
        <f>IF(Capacity_solar!$AD26=0,Capacity_solar!V26*CostRed_solar!G$26,Capacity_solar!V26*VLOOKUP($A25,CostRed_solar!$A$14:$M$26,V$1-2009,FALSE))</f>
        <v>0</v>
      </c>
      <c r="W25">
        <f>IF(Capacity_solar!$AD26=0,Capacity_solar!W26*CostRed_solar!H$26,Capacity_solar!W26*VLOOKUP($A25,CostRed_solar!$A$14:$M$26,W$1-2009,FALSE))</f>
        <v>3.91474787704385</v>
      </c>
      <c r="X25">
        <f>IF(Capacity_solar!$AD26=0,Capacity_solar!X26*CostRed_solar!I$26,Capacity_solar!X26*VLOOKUP($A25,CostRed_solar!$A$14:$M$26,X$1-2009,FALSE))</f>
        <v>108.363634713731</v>
      </c>
      <c r="Y25">
        <f>IF(Capacity_solar!$AD26=0,Capacity_solar!Y26*CostRed_solar!J$26,Capacity_solar!Y26*VLOOKUP($A25,CostRed_solar!$A$14:$M$26,Y$1-2009,FALSE))</f>
        <v>68.717231353361</v>
      </c>
      <c r="Z25">
        <f>IF(Capacity_solar!$AD26=0,Capacity_solar!Z26*CostRed_solar!K$26,Capacity_solar!Z26*VLOOKUP($A25,CostRed_solar!$A$14:$M$26,Z$1-2009,FALSE))</f>
        <v>0</v>
      </c>
      <c r="AA25">
        <f>IF(Capacity_solar!$AD26=0,Capacity_solar!AA26*CostRed_solar!L$26,Capacity_solar!AA26*VLOOKUP($A25,CostRed_solar!$A$14:$M$26,AA$1-2009,FALSE))</f>
        <v>65.4544249882968</v>
      </c>
      <c r="AB25">
        <f>IF(Capacity_solar!$AD26=0,Capacity_solar!AB26*CostRed_solar!M$26,Capacity_solar!AB26*VLOOKUP($A25,CostRed_solar!$A$14:$M$26,AB$1-2009,FALSE))</f>
        <v>0</v>
      </c>
      <c r="AC25">
        <f>IF(Capacity_solar!$AD26=0,Capacity_solar!AC26*CostRed_solar!N$26,Capacity_solar!AC26*VLOOKUP($A25,CostRed_solar!$A$14:$N$26,AC$1-2009,FALSE))</f>
        <v>2.95153494432672</v>
      </c>
      <c r="AD25" s="1">
        <f t="shared" si="1"/>
        <v>250.692560446049</v>
      </c>
    </row>
    <row r="26" spans="1:30">
      <c r="A26" s="1" t="s">
        <v>443</v>
      </c>
      <c r="B26">
        <f>IF(Capacity_solar!$AD27=0,Capacity_solar!Q27*CostRed_solar!B$13,Capacity_solar!Q27*VLOOKUP($A26,CostRed_solar!$A$2:$M$12,2,FALSE))</f>
        <v>0</v>
      </c>
      <c r="C26">
        <f>IF(Capacity_solar!$AD27=0,Capacity_solar!R27*CostRed_solar!C$13,Capacity_solar!R27*VLOOKUP($A26,CostRed_solar!$A$2:$M$12,3,FALSE))</f>
        <v>0</v>
      </c>
      <c r="D26">
        <f>IF(Capacity_solar!$AD27=0,Capacity_solar!S27*CostRed_solar!D$13,Capacity_solar!S27*VLOOKUP($A26,CostRed_solar!$A$2:$M$12,4,FALSE))</f>
        <v>0</v>
      </c>
      <c r="E26">
        <f>IF(Capacity_solar!$AD27=0,Capacity_solar!T27*CostRed_solar!E$13,Capacity_solar!T27*VLOOKUP($A26,CostRed_solar!$A$2:$M$12,5,FALSE))</f>
        <v>0</v>
      </c>
      <c r="F26">
        <f>IF(Capacity_solar!$AD27=0,Capacity_solar!U27*CostRed_solar!F$13,Capacity_solar!U27*VLOOKUP($A26,CostRed_solar!$A$2:$M$12,6,FALSE))</f>
        <v>0.344498299609938</v>
      </c>
      <c r="G26">
        <f>IF(Capacity_solar!$AD27=0,Capacity_solar!V27*CostRed_solar!G$13,Capacity_solar!V27*VLOOKUP($A26,CostRed_solar!$A$2:$M$12,7,FALSE))</f>
        <v>2.66666045595744</v>
      </c>
      <c r="H26">
        <f>IF(Capacity_solar!$AD27=0,Capacity_solar!W27*CostRed_solar!H$13,Capacity_solar!W27*VLOOKUP($A26,CostRed_solar!$A$2:$M$12,8,FALSE))</f>
        <v>3.77760844564463</v>
      </c>
      <c r="I26">
        <f>IF(Capacity_solar!$AD27=0,Capacity_solar!X27*CostRed_solar!I$13,Capacity_solar!X27*VLOOKUP($A26,CostRed_solar!$A$2:$M$12,9,FALSE))</f>
        <v>2.15683526317842</v>
      </c>
      <c r="J26">
        <f>IF(Capacity_solar!$AD27=0,Capacity_solar!Y27*CostRed_solar!J$13,Capacity_solar!Y27*VLOOKUP($A26,CostRed_solar!$A$2:$M$12,10,FALSE))</f>
        <v>2.11199143659462</v>
      </c>
      <c r="K26">
        <f>IF(Capacity_solar!$AD27=0,Capacity_solar!Z27*CostRed_solar!K$13,Capacity_solar!Z27*VLOOKUP($A26,CostRed_solar!$A$2:$M$12,11,FALSE))</f>
        <v>0</v>
      </c>
      <c r="L26">
        <f>IF(Capacity_solar!$AD27=0,Capacity_solar!AA27*CostRed_solar!L$13,Capacity_solar!AA27*VLOOKUP($A26,CostRed_solar!$A$2:$M$12,12,FALSE))</f>
        <v>0</v>
      </c>
      <c r="M26">
        <f>IF(Capacity_solar!$AD27=0,Capacity_solar!AB27*CostRed_solar!M$13,Capacity_solar!AB27*VLOOKUP($A26,CostRed_solar!$A$2:$M$12,13,FALSE))</f>
        <v>0</v>
      </c>
      <c r="N26">
        <f>IF(Capacity_solar!$AD27=0,Capacity_solar!AC27*CostRed_solar!N$13,Capacity_solar!AC27*VLOOKUP($A26,CostRed_solar!$A$2:$N$12,14,FALSE))</f>
        <v>3.65809086404408</v>
      </c>
      <c r="O26" s="3">
        <f t="shared" si="0"/>
        <v>11.057593900985</v>
      </c>
      <c r="P26" s="1" t="s">
        <v>443</v>
      </c>
      <c r="Q26">
        <f>IF(Capacity_solar!$AD27=0,Capacity_solar!Q27*CostRed_solar!B$26,Capacity_solar!Q27*VLOOKUP($A26,CostRed_solar!$A$14:$M$26,Q$1-2009,FALSE))</f>
        <v>0</v>
      </c>
      <c r="R26">
        <f>IF(Capacity_solar!$AD27=0,Capacity_solar!R27*CostRed_solar!C$26,Capacity_solar!R27*VLOOKUP($A26,CostRed_solar!$A$14:$M$26,R$1-2009,FALSE))</f>
        <v>0</v>
      </c>
      <c r="S26">
        <f>IF(Capacity_solar!$AD27=0,Capacity_solar!S27*CostRed_solar!D$26,Capacity_solar!S27*VLOOKUP($A26,CostRed_solar!$A$14:$M$26,S$1-2009,FALSE))</f>
        <v>0</v>
      </c>
      <c r="T26">
        <f>IF(Capacity_solar!$AD27=0,Capacity_solar!T27*CostRed_solar!E$26,Capacity_solar!T27*VLOOKUP($A26,CostRed_solar!$A$14:$M$26,T$1-2009,FALSE))</f>
        <v>0</v>
      </c>
      <c r="U26">
        <f>IF(Capacity_solar!$AD27=0,Capacity_solar!U27*CostRed_solar!F$26,Capacity_solar!U27*VLOOKUP($A26,CostRed_solar!$A$14:$M$26,U$1-2009,FALSE))</f>
        <v>0.581548172225848</v>
      </c>
      <c r="V26">
        <f>IF(Capacity_solar!$AD27=0,Capacity_solar!V27*CostRed_solar!G$26,Capacity_solar!V27*VLOOKUP($A26,CostRed_solar!$A$14:$M$26,V$1-2009,FALSE))</f>
        <v>3.83215363767262</v>
      </c>
      <c r="W26">
        <f>IF(Capacity_solar!$AD27=0,Capacity_solar!W27*CostRed_solar!H$26,Capacity_solar!W27*VLOOKUP($A26,CostRed_solar!$A$14:$M$26,W$1-2009,FALSE))</f>
        <v>4.42366705843348</v>
      </c>
      <c r="X26">
        <f>IF(Capacity_solar!$AD27=0,Capacity_solar!X27*CostRed_solar!I$26,Capacity_solar!X27*VLOOKUP($A26,CostRed_solar!$A$14:$M$26,X$1-2009,FALSE))</f>
        <v>1.98019452127945</v>
      </c>
      <c r="Y26">
        <f>IF(Capacity_solar!$AD27=0,Capacity_solar!Y27*CostRed_solar!J$26,Capacity_solar!Y27*VLOOKUP($A26,CostRed_solar!$A$14:$M$26,Y$1-2009,FALSE))</f>
        <v>1.36343685950382</v>
      </c>
      <c r="Z26">
        <f>IF(Capacity_solar!$AD27=0,Capacity_solar!Z27*CostRed_solar!K$26,Capacity_solar!Z27*VLOOKUP($A26,CostRed_solar!$A$14:$M$26,Z$1-2009,FALSE))</f>
        <v>0</v>
      </c>
      <c r="AA26">
        <f>IF(Capacity_solar!$AD27=0,Capacity_solar!AA27*CostRed_solar!L$26,Capacity_solar!AA27*VLOOKUP($A26,CostRed_solar!$A$14:$M$26,AA$1-2009,FALSE))</f>
        <v>0</v>
      </c>
      <c r="AB26">
        <f>IF(Capacity_solar!$AD27=0,Capacity_solar!AB27*CostRed_solar!M$26,Capacity_solar!AB27*VLOOKUP($A26,CostRed_solar!$A$14:$M$26,AB$1-2009,FALSE))</f>
        <v>0</v>
      </c>
      <c r="AC26">
        <f>IF(Capacity_solar!$AD27=0,Capacity_solar!AC27*CostRed_solar!N$26,Capacity_solar!AC27*VLOOKUP($A26,CostRed_solar!$A$14:$N$26,AC$1-2009,FALSE))</f>
        <v>1.11733148646205</v>
      </c>
      <c r="AD26" s="1">
        <f t="shared" si="1"/>
        <v>12.1810002491152</v>
      </c>
    </row>
    <row r="27" spans="1:30">
      <c r="A27" s="1" t="s">
        <v>87</v>
      </c>
      <c r="B27">
        <f>IF(Capacity_solar!$AD28=0,Capacity_solar!Q28*CostRed_solar!B$13,Capacity_solar!Q28*VLOOKUP($A27,CostRed_solar!$A$2:$M$12,2,FALSE))</f>
        <v>0</v>
      </c>
      <c r="C27">
        <f>IF(Capacity_solar!$AD28=0,Capacity_solar!R28*CostRed_solar!C$13,Capacity_solar!R28*VLOOKUP($A27,CostRed_solar!$A$2:$M$12,3,FALSE))</f>
        <v>0.0253700433952099</v>
      </c>
      <c r="D27">
        <f>IF(Capacity_solar!$AD28=0,Capacity_solar!S28*CostRed_solar!D$13,Capacity_solar!S28*VLOOKUP($A27,CostRed_solar!$A$2:$M$12,4,FALSE))</f>
        <v>0.762785290229972</v>
      </c>
      <c r="E27">
        <f>IF(Capacity_solar!$AD28=0,Capacity_solar!T28*CostRed_solar!E$13,Capacity_solar!T28*VLOOKUP($A27,CostRed_solar!$A$2:$M$12,5,FALSE))</f>
        <v>5.89633200643897</v>
      </c>
      <c r="F27">
        <f>IF(Capacity_solar!$AD28=0,Capacity_solar!U28*CostRed_solar!F$13,Capacity_solar!U28*VLOOKUP($A27,CostRed_solar!$A$2:$M$12,6,FALSE))</f>
        <v>1.15292097602793</v>
      </c>
      <c r="G27">
        <f>IF(Capacity_solar!$AD28=0,Capacity_solar!V28*CostRed_solar!G$13,Capacity_solar!V28*VLOOKUP($A27,CostRed_solar!$A$2:$M$12,7,FALSE))</f>
        <v>8.15765023801889</v>
      </c>
      <c r="H27">
        <f>IF(Capacity_solar!$AD28=0,Capacity_solar!W28*CostRed_solar!H$13,Capacity_solar!W28*VLOOKUP($A27,CostRed_solar!$A$2:$M$12,8,FALSE))</f>
        <v>3.14243395370705</v>
      </c>
      <c r="I27">
        <f>IF(Capacity_solar!$AD28=0,Capacity_solar!X28*CostRed_solar!I$13,Capacity_solar!X28*VLOOKUP($A27,CostRed_solar!$A$2:$M$12,9,FALSE))</f>
        <v>4.06771919609894</v>
      </c>
      <c r="J27">
        <f>IF(Capacity_solar!$AD28=0,Capacity_solar!Y28*CostRed_solar!J$13,Capacity_solar!Y28*VLOOKUP($A27,CostRed_solar!$A$2:$M$12,10,FALSE))</f>
        <v>8.87036825768029</v>
      </c>
      <c r="K27">
        <f>IF(Capacity_solar!$AD28=0,Capacity_solar!Z28*CostRed_solar!K$13,Capacity_solar!Z28*VLOOKUP($A27,CostRed_solar!$A$2:$M$12,11,FALSE))</f>
        <v>30.2922458178245</v>
      </c>
      <c r="L27">
        <f>IF(Capacity_solar!$AD28=0,Capacity_solar!AA28*CostRed_solar!L$13,Capacity_solar!AA28*VLOOKUP($A27,CostRed_solar!$A$2:$M$12,12,FALSE))</f>
        <v>68.4852339274313</v>
      </c>
      <c r="M27">
        <f>IF(Capacity_solar!$AD28=0,Capacity_solar!AB28*CostRed_solar!M$13,Capacity_solar!AB28*VLOOKUP($A27,CostRed_solar!$A$2:$M$12,13,FALSE))</f>
        <v>183.013791956134</v>
      </c>
      <c r="N27">
        <f>IF(Capacity_solar!$AD28=0,Capacity_solar!AC28*CostRed_solar!N$13,Capacity_solar!AC28*VLOOKUP($A27,CostRed_solar!$A$2:$N$12,14,FALSE))</f>
        <v>339.020854634528</v>
      </c>
      <c r="O27" s="3">
        <f t="shared" si="0"/>
        <v>313.866851662987</v>
      </c>
      <c r="P27" s="1" t="s">
        <v>87</v>
      </c>
      <c r="Q27">
        <f>IF(Capacity_solar!$AD28=0,Capacity_solar!Q28*CostRed_solar!B$26,Capacity_solar!Q28*VLOOKUP($A27,CostRed_solar!$A$14:$M$26,Q$1-2009,FALSE))</f>
        <v>0</v>
      </c>
      <c r="R27">
        <f>IF(Capacity_solar!$AD28=0,Capacity_solar!R28*CostRed_solar!C$26,Capacity_solar!R28*VLOOKUP($A27,CostRed_solar!$A$14:$M$26,R$1-2009,FALSE))</f>
        <v>0.0797244615696089</v>
      </c>
      <c r="S27">
        <f>IF(Capacity_solar!$AD28=0,Capacity_solar!S28*CostRed_solar!D$26,Capacity_solar!S28*VLOOKUP($A27,CostRed_solar!$A$14:$M$26,S$1-2009,FALSE))</f>
        <v>1.71883450106311</v>
      </c>
      <c r="T27">
        <f>IF(Capacity_solar!$AD28=0,Capacity_solar!T28*CostRed_solar!E$26,Capacity_solar!T28*VLOOKUP($A27,CostRed_solar!$A$14:$M$26,T$1-2009,FALSE))</f>
        <v>11.3305234104637</v>
      </c>
      <c r="U27">
        <f>IF(Capacity_solar!$AD28=0,Capacity_solar!U28*CostRed_solar!F$26,Capacity_solar!U28*VLOOKUP($A27,CostRed_solar!$A$14:$M$26,U$1-2009,FALSE))</f>
        <v>1.94624788304917</v>
      </c>
      <c r="V27">
        <f>IF(Capacity_solar!$AD28=0,Capacity_solar!V28*CostRed_solar!G$26,Capacity_solar!V28*VLOOKUP($A27,CostRed_solar!$A$14:$M$26,V$1-2009,FALSE))</f>
        <v>11.7230406910808</v>
      </c>
      <c r="W27">
        <f>IF(Capacity_solar!$AD28=0,Capacity_solar!W28*CostRed_solar!H$26,Capacity_solar!W28*VLOOKUP($A27,CostRed_solar!$A$14:$M$26,W$1-2009,FALSE))</f>
        <v>3.67986300442121</v>
      </c>
      <c r="X27">
        <f>IF(Capacity_solar!$AD28=0,Capacity_solar!X28*CostRed_solar!I$26,Capacity_solar!X28*VLOOKUP($A27,CostRed_solar!$A$14:$M$26,X$1-2009,FALSE))</f>
        <v>3.73458066257148</v>
      </c>
      <c r="Y27">
        <f>IF(Capacity_solar!$AD28=0,Capacity_solar!Y28*CostRed_solar!J$26,Capacity_solar!Y28*VLOOKUP($A27,CostRed_solar!$A$14:$M$26,Y$1-2009,FALSE))</f>
        <v>5.72643753678975</v>
      </c>
      <c r="Z27">
        <f>IF(Capacity_solar!$AD28=0,Capacity_solar!Z28*CostRed_solar!K$26,Capacity_solar!Z28*VLOOKUP($A27,CostRed_solar!$A$14:$M$26,Z$1-2009,FALSE))</f>
        <v>14.7283498434594</v>
      </c>
      <c r="AA27">
        <f>IF(Capacity_solar!$AD28=0,Capacity_solar!AA28*CostRed_solar!L$26,Capacity_solar!AA28*VLOOKUP($A27,CostRed_solar!$A$14:$M$26,AA$1-2009,FALSE))</f>
        <v>28.2968396563762</v>
      </c>
      <c r="AB27">
        <f>IF(Capacity_solar!$AD28=0,Capacity_solar!AB28*CostRed_solar!M$26,Capacity_solar!AB28*VLOOKUP($A27,CostRed_solar!$A$14:$M$26,AB$1-2009,FALSE))</f>
        <v>63.2909275536465</v>
      </c>
      <c r="AC27">
        <f>IF(Capacity_solar!$AD28=0,Capacity_solar!AC28*CostRed_solar!N$26,Capacity_solar!AC28*VLOOKUP($A27,CostRed_solar!$A$14:$N$26,AC$1-2009,FALSE))</f>
        <v>103.550920282954</v>
      </c>
      <c r="AD27" s="1">
        <f t="shared" si="1"/>
        <v>146.255369204491</v>
      </c>
    </row>
    <row r="28" spans="1:30">
      <c r="A28" s="1" t="s">
        <v>103</v>
      </c>
      <c r="B28">
        <f>IF(Capacity_solar!$AD29=0,Capacity_solar!Q29*CostRed_solar!B$13,Capacity_solar!Q29*VLOOKUP($A28,CostRed_solar!$A$2:$M$12,2,FALSE))</f>
        <v>0.00853817289927771</v>
      </c>
      <c r="C28">
        <f>IF(Capacity_solar!$AD29=0,Capacity_solar!R29*CostRed_solar!C$13,Capacity_solar!R29*VLOOKUP($A28,CostRed_solar!$A$2:$M$12,3,FALSE))</f>
        <v>0.748675158152521</v>
      </c>
      <c r="D28">
        <f>IF(Capacity_solar!$AD29=0,Capacity_solar!S29*CostRed_solar!D$13,Capacity_solar!S29*VLOOKUP($A28,CostRed_solar!$A$2:$M$12,4,FALSE))</f>
        <v>0.0770490192151487</v>
      </c>
      <c r="E28">
        <f>IF(Capacity_solar!$AD29=0,Capacity_solar!T29*CostRed_solar!E$13,Capacity_solar!T29*VLOOKUP($A28,CostRed_solar!$A$2:$M$12,5,FALSE))</f>
        <v>0.146725268737541</v>
      </c>
      <c r="F28">
        <f>IF(Capacity_solar!$AD29=0,Capacity_solar!U29*CostRed_solar!F$13,Capacity_solar!U29*VLOOKUP($A28,CostRed_solar!$A$2:$M$12,6,FALSE))</f>
        <v>0.336460005952372</v>
      </c>
      <c r="G28">
        <f>IF(Capacity_solar!$AD29=0,Capacity_solar!V29*CostRed_solar!G$13,Capacity_solar!V29*VLOOKUP($A28,CostRed_solar!$A$2:$M$12,7,FALSE))</f>
        <v>1.54515492743652</v>
      </c>
      <c r="H28">
        <f>IF(Capacity_solar!$AD29=0,Capacity_solar!W29*CostRed_solar!H$13,Capacity_solar!W29*VLOOKUP($A28,CostRed_solar!$A$2:$M$12,8,FALSE))</f>
        <v>0.225653501994922</v>
      </c>
      <c r="I28">
        <f>IF(Capacity_solar!$AD29=0,Capacity_solar!X29*CostRed_solar!I$13,Capacity_solar!X29*VLOOKUP($A28,CostRed_solar!$A$2:$M$12,9,FALSE))</f>
        <v>0.577048537121013</v>
      </c>
      <c r="J28">
        <f>IF(Capacity_solar!$AD29=0,Capacity_solar!Y29*CostRed_solar!J$13,Capacity_solar!Y29*VLOOKUP($A28,CostRed_solar!$A$2:$M$12,10,FALSE))</f>
        <v>4.64638116050817</v>
      </c>
      <c r="K28">
        <f>IF(Capacity_solar!$AD29=0,Capacity_solar!Z29*CostRed_solar!K$13,Capacity_solar!Z29*VLOOKUP($A28,CostRed_solar!$A$2:$M$12,11,FALSE))</f>
        <v>-0.00241323432204697</v>
      </c>
      <c r="L28">
        <f>IF(Capacity_solar!$AD29=0,Capacity_solar!AA29*CostRed_solar!L$13,Capacity_solar!AA29*VLOOKUP($A28,CostRed_solar!$A$2:$M$12,12,FALSE))</f>
        <v>1.10868787579098</v>
      </c>
      <c r="M28">
        <f>IF(Capacity_solar!$AD29=0,Capacity_solar!AB29*CostRed_solar!M$13,Capacity_solar!AB29*VLOOKUP($A28,CostRed_solar!$A$2:$M$12,13,FALSE))</f>
        <v>0</v>
      </c>
      <c r="N28">
        <f>IF(Capacity_solar!$AD29=0,Capacity_solar!AC29*CostRed_solar!N$13,Capacity_solar!AC29*VLOOKUP($A28,CostRed_solar!$A$2:$N$12,14,FALSE))</f>
        <v>13.0493456768768</v>
      </c>
      <c r="O28" s="3">
        <f t="shared" si="0"/>
        <v>9.41796039348641</v>
      </c>
      <c r="P28" s="1" t="s">
        <v>103</v>
      </c>
      <c r="Q28">
        <f>IF(Capacity_solar!$AD29=0,Capacity_solar!Q29*CostRed_solar!B$26,Capacity_solar!Q29*VLOOKUP($A28,CostRed_solar!$A$14:$M$26,Q$1-2009,FALSE))</f>
        <v>0.0442124388084136</v>
      </c>
      <c r="R28">
        <f>IF(Capacity_solar!$AD29=0,Capacity_solar!R29*CostRed_solar!C$26,Capacity_solar!R29*VLOOKUP($A28,CostRed_solar!$A$14:$M$26,R$1-2009,FALSE))</f>
        <v>2.35268513121744</v>
      </c>
      <c r="S28">
        <f>IF(Capacity_solar!$AD29=0,Capacity_solar!S29*CostRed_solar!D$26,Capacity_solar!S29*VLOOKUP($A28,CostRed_solar!$A$14:$M$26,S$1-2009,FALSE))</f>
        <v>0.173619646572031</v>
      </c>
      <c r="T28">
        <f>IF(Capacity_solar!$AD29=0,Capacity_solar!T29*CostRed_solar!E$26,Capacity_solar!T29*VLOOKUP($A28,CostRed_solar!$A$14:$M$26,T$1-2009,FALSE))</f>
        <v>0.281950556807489</v>
      </c>
      <c r="U28">
        <f>IF(Capacity_solar!$AD29=0,Capacity_solar!U29*CostRed_solar!F$26,Capacity_solar!U29*VLOOKUP($A28,CostRed_solar!$A$14:$M$26,U$1-2009,FALSE))</f>
        <v>0.567978714873911</v>
      </c>
      <c r="V28">
        <f>IF(Capacity_solar!$AD29=0,Capacity_solar!V29*CostRed_solar!G$26,Capacity_solar!V29*VLOOKUP($A28,CostRed_solar!$A$14:$M$26,V$1-2009,FALSE))</f>
        <v>2.22048182501647</v>
      </c>
      <c r="W28">
        <f>IF(Capacity_solar!$AD29=0,Capacity_solar!W29*CostRed_solar!H$26,Capacity_solar!W29*VLOOKUP($A28,CostRed_solar!$A$14:$M$26,W$1-2009,FALSE))</f>
        <v>0.26424548170046</v>
      </c>
      <c r="X28">
        <f>IF(Capacity_solar!$AD29=0,Capacity_solar!X29*CostRed_solar!I$26,Capacity_solar!X29*VLOOKUP($A28,CostRed_solar!$A$14:$M$26,X$1-2009,FALSE))</f>
        <v>0.529789349806652</v>
      </c>
      <c r="Y28">
        <f>IF(Capacity_solar!$AD29=0,Capacity_solar!Y29*CostRed_solar!J$26,Capacity_solar!Y29*VLOOKUP($A28,CostRed_solar!$A$14:$M$26,Y$1-2009,FALSE))</f>
        <v>2.9995610909084</v>
      </c>
      <c r="Z28">
        <f>IF(Capacity_solar!$AD29=0,Capacity_solar!Z29*CostRed_solar!K$26,Capacity_solar!Z29*VLOOKUP($A28,CostRed_solar!$A$14:$M$26,Z$1-2009,FALSE))</f>
        <v>-0.00117333523447236</v>
      </c>
      <c r="AA28">
        <f>IF(Capacity_solar!$AD29=0,Capacity_solar!AA29*CostRed_solar!L$26,Capacity_solar!AA29*VLOOKUP($A28,CostRed_solar!$A$14:$M$26,AA$1-2009,FALSE))</f>
        <v>0.458089448646238</v>
      </c>
      <c r="AB28">
        <f>IF(Capacity_solar!$AD29=0,Capacity_solar!AB29*CostRed_solar!M$26,Capacity_solar!AB29*VLOOKUP($A28,CostRed_solar!$A$14:$M$26,AB$1-2009,FALSE))</f>
        <v>0</v>
      </c>
      <c r="AC28">
        <f>IF(Capacity_solar!$AD29=0,Capacity_solar!AC29*CostRed_solar!N$26,Capacity_solar!AC29*VLOOKUP($A28,CostRed_solar!$A$14:$N$26,AC$1-2009,FALSE))</f>
        <v>3.98580717220976</v>
      </c>
      <c r="AD28" s="1">
        <f t="shared" si="1"/>
        <v>9.89144034912303</v>
      </c>
    </row>
    <row r="29" spans="1:30">
      <c r="A29" s="1" t="s">
        <v>95</v>
      </c>
      <c r="B29">
        <f>IF(Capacity_solar!$AD30=0,Capacity_solar!Q30*CostRed_solar!B$13,Capacity_solar!Q30*VLOOKUP($A29,CostRed_solar!$A$2:$M$12,2,FALSE))</f>
        <v>1.4921883016362</v>
      </c>
      <c r="C29">
        <f>IF(Capacity_solar!$AD30=0,Capacity_solar!R30*CostRed_solar!C$13,Capacity_solar!R30*VLOOKUP($A29,CostRed_solar!$A$2:$M$12,3,FALSE))</f>
        <v>0.264572791936916</v>
      </c>
      <c r="D29">
        <f>IF(Capacity_solar!$AD30=0,Capacity_solar!S30*CostRed_solar!D$13,Capacity_solar!S30*VLOOKUP($A29,CostRed_solar!$A$2:$M$12,4,FALSE))</f>
        <v>4.5613019375368</v>
      </c>
      <c r="E29">
        <f>IF(Capacity_solar!$AD30=0,Capacity_solar!T30*CostRed_solar!E$13,Capacity_solar!T30*VLOOKUP($A29,CostRed_solar!$A$2:$M$12,5,FALSE))</f>
        <v>8.26619908304993</v>
      </c>
      <c r="F29">
        <f>IF(Capacity_solar!$AD30=0,Capacity_solar!U30*CostRed_solar!F$13,Capacity_solar!U30*VLOOKUP($A29,CostRed_solar!$A$2:$M$12,6,FALSE))</f>
        <v>28.5589101859915</v>
      </c>
      <c r="G29">
        <f>IF(Capacity_solar!$AD30=0,Capacity_solar!V30*CostRed_solar!G$13,Capacity_solar!V30*VLOOKUP($A29,CostRed_solar!$A$2:$M$12,7,FALSE))</f>
        <v>112.72912631178</v>
      </c>
      <c r="H29">
        <f>IF(Capacity_solar!$AD30=0,Capacity_solar!W30*CostRed_solar!H$13,Capacity_solar!W30*VLOOKUP($A29,CostRed_solar!$A$2:$M$12,8,FALSE))</f>
        <v>1803.55316552234</v>
      </c>
      <c r="I29">
        <f>IF(Capacity_solar!$AD30=0,Capacity_solar!X30*CostRed_solar!I$13,Capacity_solar!X30*VLOOKUP($A29,CostRed_solar!$A$2:$M$12,9,FALSE))</f>
        <v>2323.77445898632</v>
      </c>
      <c r="J29">
        <f>IF(Capacity_solar!$AD30=0,Capacity_solar!Y30*CostRed_solar!J$13,Capacity_solar!Y30*VLOOKUP($A29,CostRed_solar!$A$2:$M$12,10,FALSE))</f>
        <v>4646.21431318468</v>
      </c>
      <c r="K29">
        <f>IF(Capacity_solar!$AD30=0,Capacity_solar!Z30*CostRed_solar!K$13,Capacity_solar!Z30*VLOOKUP($A29,CostRed_solar!$A$2:$M$12,11,FALSE))</f>
        <v>8830.55461954056</v>
      </c>
      <c r="L29">
        <f>IF(Capacity_solar!$AD30=0,Capacity_solar!AA30*CostRed_solar!L$13,Capacity_solar!AA30*VLOOKUP($A29,CostRed_solar!$A$2:$M$12,12,FALSE))</f>
        <v>18710.0534563468</v>
      </c>
      <c r="M29">
        <f>IF(Capacity_solar!$AD30=0,Capacity_solar!AB30*CostRed_solar!M$13,Capacity_solar!AB30*VLOOKUP($A29,CostRed_solar!$A$2:$M$12,13,FALSE))</f>
        <v>35492.2304861365</v>
      </c>
      <c r="N29">
        <f>IF(Capacity_solar!$AD30=0,Capacity_solar!AC30*CostRed_solar!N$13,Capacity_solar!AC30*VLOOKUP($A29,CostRed_solar!$A$2:$N$12,14,FALSE))</f>
        <v>44873.4607181307</v>
      </c>
      <c r="O29" s="3">
        <f t="shared" si="0"/>
        <v>71962.2527983291</v>
      </c>
      <c r="P29" s="1" t="s">
        <v>95</v>
      </c>
      <c r="Q29">
        <f>IF(Capacity_solar!$AD30=0,Capacity_solar!Q30*CostRed_solar!B$26,Capacity_solar!Q30*VLOOKUP($A29,CostRed_solar!$A$14:$M$26,Q$1-2009,FALSE))</f>
        <v>7.72686202949838</v>
      </c>
      <c r="R29">
        <f>IF(Capacity_solar!$AD30=0,Capacity_solar!R30*CostRed_solar!C$26,Capacity_solar!R30*VLOOKUP($A29,CostRed_solar!$A$14:$M$26,R$1-2009,FALSE))</f>
        <v>0.831410615053235</v>
      </c>
      <c r="S29">
        <f>IF(Capacity_solar!$AD30=0,Capacity_solar!S30*CostRed_solar!D$26,Capacity_solar!S30*VLOOKUP($A29,CostRed_solar!$A$14:$M$26,S$1-2009,FALSE))</f>
        <v>10.2782830770643</v>
      </c>
      <c r="T29">
        <f>IF(Capacity_solar!$AD30=0,Capacity_solar!T30*CostRed_solar!E$26,Capacity_solar!T30*VLOOKUP($A29,CostRed_solar!$A$14:$M$26,T$1-2009,FALSE))</f>
        <v>15.8845129690409</v>
      </c>
      <c r="U29">
        <f>IF(Capacity_solar!$AD30=0,Capacity_solar!U30*CostRed_solar!F$26,Capacity_solar!U30*VLOOKUP($A29,CostRed_solar!$A$14:$M$26,U$1-2009,FALSE))</f>
        <v>48.2103454160167</v>
      </c>
      <c r="V29">
        <f>IF(Capacity_solar!$AD30=0,Capacity_solar!V30*CostRed_solar!G$26,Capacity_solar!V30*VLOOKUP($A29,CostRed_solar!$A$14:$M$26,V$1-2009,FALSE))</f>
        <v>161.998626597641</v>
      </c>
      <c r="W29">
        <f>IF(Capacity_solar!$AD30=0,Capacity_solar!W30*CostRed_solar!H$26,Capacity_solar!W30*VLOOKUP($A29,CostRed_solar!$A$14:$M$26,W$1-2009,FALSE))</f>
        <v>2112.00256491728</v>
      </c>
      <c r="X29">
        <f>IF(Capacity_solar!$AD30=0,Capacity_solar!X30*CostRed_solar!I$26,Capacity_solar!X30*VLOOKUP($A29,CostRed_solar!$A$14:$M$26,X$1-2009,FALSE))</f>
        <v>2133.46171167139</v>
      </c>
      <c r="Y29">
        <f>IF(Capacity_solar!$AD30=0,Capacity_solar!Y30*CostRed_solar!J$26,Capacity_solar!Y30*VLOOKUP($A29,CostRed_solar!$A$14:$M$26,Y$1-2009,FALSE))</f>
        <v>2999.4533793965</v>
      </c>
      <c r="Z29">
        <f>IF(Capacity_solar!$AD30=0,Capacity_solar!Z30*CostRed_solar!K$26,Capacity_solar!Z30*VLOOKUP($A29,CostRed_solar!$A$14:$M$26,Z$1-2009,FALSE))</f>
        <v>4293.4914278241</v>
      </c>
      <c r="AA29">
        <f>IF(Capacity_solar!$AD30=0,Capacity_solar!AA30*CostRed_solar!L$26,Capacity_solar!AA30*VLOOKUP($A29,CostRed_solar!$A$14:$M$26,AA$1-2009,FALSE))</f>
        <v>7730.65013076361</v>
      </c>
      <c r="AB29">
        <f>IF(Capacity_solar!$AD30=0,Capacity_solar!AB30*CostRed_solar!M$26,Capacity_solar!AB30*VLOOKUP($A29,CostRed_solar!$A$14:$M$26,AB$1-2009,FALSE))</f>
        <v>12274.1360878081</v>
      </c>
      <c r="AC29">
        <f>IF(Capacity_solar!$AD30=0,Capacity_solar!AC30*CostRed_solar!N$26,Capacity_solar!AC30*VLOOKUP($A29,CostRed_solar!$A$14:$N$26,AC$1-2009,FALSE))</f>
        <v>13706.2015215927</v>
      </c>
      <c r="AD29" s="1">
        <f t="shared" si="1"/>
        <v>31788.1253430853</v>
      </c>
    </row>
    <row r="30" spans="1:30">
      <c r="A30" s="1" t="s">
        <v>444</v>
      </c>
      <c r="B30">
        <f>IF(Capacity_solar!$AD31=0,Capacity_solar!Q31*CostRed_solar!B$13,Capacity_solar!Q31*VLOOKUP($A30,CostRed_solar!$A$2:$M$12,2,FALSE))</f>
        <v>0</v>
      </c>
      <c r="C30">
        <f>IF(Capacity_solar!$AD31=0,Capacity_solar!R31*CostRed_solar!C$13,Capacity_solar!R31*VLOOKUP($A30,CostRed_solar!$A$2:$M$12,3,FALSE))</f>
        <v>0</v>
      </c>
      <c r="D30">
        <f>IF(Capacity_solar!$AD31=0,Capacity_solar!S31*CostRed_solar!D$13,Capacity_solar!S31*VLOOKUP($A30,CostRed_solar!$A$2:$M$12,4,FALSE))</f>
        <v>0</v>
      </c>
      <c r="E30">
        <f>IF(Capacity_solar!$AD31=0,Capacity_solar!T31*CostRed_solar!E$13,Capacity_solar!T31*VLOOKUP($A30,CostRed_solar!$A$2:$M$12,5,FALSE))</f>
        <v>0</v>
      </c>
      <c r="F30">
        <f>IF(Capacity_solar!$AD31=0,Capacity_solar!U31*CostRed_solar!F$13,Capacity_solar!U31*VLOOKUP($A30,CostRed_solar!$A$2:$M$12,6,FALSE))</f>
        <v>0.880767319336074</v>
      </c>
      <c r="G30">
        <f>IF(Capacity_solar!$AD31=0,Capacity_solar!V31*CostRed_solar!G$13,Capacity_solar!V31*VLOOKUP($A30,CostRed_solar!$A$2:$M$12,7,FALSE))</f>
        <v>0.220736418205217</v>
      </c>
      <c r="H30">
        <f>IF(Capacity_solar!$AD31=0,Capacity_solar!W31*CostRed_solar!H$13,Capacity_solar!W31*VLOOKUP($A30,CostRed_solar!$A$2:$M$12,8,FALSE))</f>
        <v>0</v>
      </c>
      <c r="I30">
        <f>IF(Capacity_solar!$AD31=0,Capacity_solar!X31*CostRed_solar!I$13,Capacity_solar!X31*VLOOKUP($A30,CostRed_solar!$A$2:$M$12,9,FALSE))</f>
        <v>0.0151356993343216</v>
      </c>
      <c r="J30">
        <f>IF(Capacity_solar!$AD31=0,Capacity_solar!Y31*CostRed_solar!J$13,Capacity_solar!Y31*VLOOKUP($A30,CostRed_solar!$A$2:$M$12,10,FALSE))</f>
        <v>0.0401278372952979</v>
      </c>
      <c r="K30">
        <f>IF(Capacity_solar!$AD31=0,Capacity_solar!Z31*CostRed_solar!K$13,Capacity_solar!Z31*VLOOKUP($A30,CostRed_solar!$A$2:$M$12,11,FALSE))</f>
        <v>0.483129994403898</v>
      </c>
      <c r="L30">
        <f>IF(Capacity_solar!$AD31=0,Capacity_solar!AA31*CostRed_solar!L$13,Capacity_solar!AA31*VLOOKUP($A30,CostRed_solar!$A$2:$M$12,12,FALSE))</f>
        <v>0</v>
      </c>
      <c r="M30">
        <f>IF(Capacity_solar!$AD31=0,Capacity_solar!AB31*CostRed_solar!M$13,Capacity_solar!AB31*VLOOKUP($A30,CostRed_solar!$A$2:$M$12,13,FALSE))</f>
        <v>0</v>
      </c>
      <c r="N30">
        <f>IF(Capacity_solar!$AD31=0,Capacity_solar!AC31*CostRed_solar!N$13,Capacity_solar!AC31*VLOOKUP($A30,CostRed_solar!$A$2:$N$12,14,FALSE))</f>
        <v>4.37676004264389</v>
      </c>
      <c r="O30" s="3">
        <f t="shared" si="0"/>
        <v>1.63989726857481</v>
      </c>
      <c r="P30" s="1" t="s">
        <v>444</v>
      </c>
      <c r="Q30">
        <f>IF(Capacity_solar!$AD31=0,Capacity_solar!Q31*CostRed_solar!B$26,Capacity_solar!Q31*VLOOKUP($A30,CostRed_solar!$A$14:$M$26,Q$1-2009,FALSE))</f>
        <v>0</v>
      </c>
      <c r="R30">
        <f>IF(Capacity_solar!$AD31=0,Capacity_solar!R31*CostRed_solar!C$26,Capacity_solar!R31*VLOOKUP($A30,CostRed_solar!$A$14:$M$26,R$1-2009,FALSE))</f>
        <v>0</v>
      </c>
      <c r="S30">
        <f>IF(Capacity_solar!$AD31=0,Capacity_solar!S31*CostRed_solar!D$26,Capacity_solar!S31*VLOOKUP($A30,CostRed_solar!$A$14:$M$26,S$1-2009,FALSE))</f>
        <v>0</v>
      </c>
      <c r="T30">
        <f>IF(Capacity_solar!$AD31=0,Capacity_solar!T31*CostRed_solar!E$26,Capacity_solar!T31*VLOOKUP($A30,CostRed_solar!$A$14:$M$26,T$1-2009,FALSE))</f>
        <v>0</v>
      </c>
      <c r="U30">
        <f>IF(Capacity_solar!$AD31=0,Capacity_solar!U31*CostRed_solar!F$26,Capacity_solar!U31*VLOOKUP($A30,CostRed_solar!$A$14:$M$26,U$1-2009,FALSE))</f>
        <v>1.48682482699075</v>
      </c>
      <c r="V30">
        <f>IF(Capacity_solar!$AD31=0,Capacity_solar!V31*CostRed_solar!G$26,Capacity_solar!V31*VLOOKUP($A30,CostRed_solar!$A$14:$M$26,V$1-2009,FALSE))</f>
        <v>0.317211689288068</v>
      </c>
      <c r="W30">
        <f>IF(Capacity_solar!$AD31=0,Capacity_solar!W31*CostRed_solar!H$26,Capacity_solar!W31*VLOOKUP($A30,CostRed_solar!$A$14:$M$26,W$1-2009,FALSE))</f>
        <v>0</v>
      </c>
      <c r="X30">
        <f>IF(Capacity_solar!$AD31=0,Capacity_solar!X31*CostRed_solar!I$26,Capacity_solar!X31*VLOOKUP($A30,CostRed_solar!$A$14:$M$26,X$1-2009,FALSE))</f>
        <v>0.0138961140932892</v>
      </c>
      <c r="Y30">
        <f>IF(Capacity_solar!$AD31=0,Capacity_solar!Y31*CostRed_solar!J$26,Capacity_solar!Y31*VLOOKUP($A30,CostRed_solar!$A$14:$M$26,Y$1-2009,FALSE))</f>
        <v>0.0259053003305726</v>
      </c>
      <c r="Z30">
        <f>IF(Capacity_solar!$AD31=0,Capacity_solar!Z31*CostRed_solar!K$26,Capacity_solar!Z31*VLOOKUP($A30,CostRed_solar!$A$14:$M$26,Z$1-2009,FALSE))</f>
        <v>0.234901948843363</v>
      </c>
      <c r="AA30">
        <f>IF(Capacity_solar!$AD31=0,Capacity_solar!AA31*CostRed_solar!L$26,Capacity_solar!AA31*VLOOKUP($A30,CostRed_solar!$A$14:$M$26,AA$1-2009,FALSE))</f>
        <v>0</v>
      </c>
      <c r="AB30">
        <f>IF(Capacity_solar!$AD31=0,Capacity_solar!AB31*CostRed_solar!M$26,Capacity_solar!AB31*VLOOKUP($A30,CostRed_solar!$A$14:$M$26,AB$1-2009,FALSE))</f>
        <v>0</v>
      </c>
      <c r="AC30">
        <f>IF(Capacity_solar!$AD31=0,Capacity_solar!AC31*CostRed_solar!N$26,Capacity_solar!AC31*VLOOKUP($A30,CostRed_solar!$A$14:$N$26,AC$1-2009,FALSE))</f>
        <v>1.33684262805017</v>
      </c>
      <c r="AD30" s="1">
        <f t="shared" si="1"/>
        <v>2.07873987954604</v>
      </c>
    </row>
    <row r="31" spans="1:30">
      <c r="A31" s="1" t="s">
        <v>445</v>
      </c>
      <c r="B31">
        <f>IF(Capacity_solar!$AD32=0,Capacity_solar!Q32*CostRed_solar!B$13,Capacity_solar!Q32*VLOOKUP($A31,CostRed_solar!$A$2:$M$12,2,FALSE))</f>
        <v>0</v>
      </c>
      <c r="C31">
        <f>IF(Capacity_solar!$AD32=0,Capacity_solar!R32*CostRed_solar!C$13,Capacity_solar!R32*VLOOKUP($A31,CostRed_solar!$A$2:$M$12,3,FALSE))</f>
        <v>0</v>
      </c>
      <c r="D31">
        <f>IF(Capacity_solar!$AD32=0,Capacity_solar!S32*CostRed_solar!D$13,Capacity_solar!S32*VLOOKUP($A31,CostRed_solar!$A$2:$M$12,4,FALSE))</f>
        <v>0</v>
      </c>
      <c r="E31">
        <f>IF(Capacity_solar!$AD32=0,Capacity_solar!T32*CostRed_solar!E$13,Capacity_solar!T32*VLOOKUP($A31,CostRed_solar!$A$2:$M$12,5,FALSE))</f>
        <v>0.014166577671211</v>
      </c>
      <c r="F31">
        <f>IF(Capacity_solar!$AD32=0,Capacity_solar!U32*CostRed_solar!F$13,Capacity_solar!U32*VLOOKUP($A31,CostRed_solar!$A$2:$M$12,6,FALSE))</f>
        <v>0</v>
      </c>
      <c r="G31">
        <f>IF(Capacity_solar!$AD32=0,Capacity_solar!V32*CostRed_solar!G$13,Capacity_solar!V32*VLOOKUP($A31,CostRed_solar!$A$2:$M$12,7,FALSE))</f>
        <v>0</v>
      </c>
      <c r="H31">
        <f>IF(Capacity_solar!$AD32=0,Capacity_solar!W32*CostRed_solar!H$13,Capacity_solar!W32*VLOOKUP($A31,CostRed_solar!$A$2:$M$12,8,FALSE))</f>
        <v>0.00167150742218446</v>
      </c>
      <c r="I31">
        <f>IF(Capacity_solar!$AD32=0,Capacity_solar!X32*CostRed_solar!I$13,Capacity_solar!X32*VLOOKUP($A31,CostRed_solar!$A$2:$M$12,9,FALSE))</f>
        <v>0</v>
      </c>
      <c r="J31">
        <f>IF(Capacity_solar!$AD32=0,Capacity_solar!Y32*CostRed_solar!J$13,Capacity_solar!Y32*VLOOKUP($A31,CostRed_solar!$A$2:$M$12,10,FALSE))</f>
        <v>0.0021119914365949</v>
      </c>
      <c r="K31">
        <f>IF(Capacity_solar!$AD32=0,Capacity_solar!Z32*CostRed_solar!K$13,Capacity_solar!Z32*VLOOKUP($A31,CostRed_solar!$A$2:$M$12,11,FALSE))</f>
        <v>0.565262093452561</v>
      </c>
      <c r="L31">
        <f>IF(Capacity_solar!$AD32=0,Capacity_solar!AA32*CostRed_solar!L$13,Capacity_solar!AA32*VLOOKUP($A31,CostRed_solar!$A$2:$M$12,12,FALSE))</f>
        <v>10.8334643863004</v>
      </c>
      <c r="M31">
        <f>IF(Capacity_solar!$AD32=0,Capacity_solar!AB32*CostRed_solar!M$13,Capacity_solar!AB32*VLOOKUP($A31,CostRed_solar!$A$2:$M$12,13,FALSE))</f>
        <v>0.100566895785922</v>
      </c>
      <c r="N31">
        <f>IF(Capacity_solar!$AD32=0,Capacity_solar!AC32*CostRed_solar!N$13,Capacity_solar!AC32*VLOOKUP($A31,CostRed_solar!$A$2:$N$12,14,FALSE))</f>
        <v>0.505010774151221</v>
      </c>
      <c r="O31" s="3">
        <f t="shared" si="0"/>
        <v>11.5172434520689</v>
      </c>
      <c r="P31" s="1" t="s">
        <v>445</v>
      </c>
      <c r="Q31">
        <f>IF(Capacity_solar!$AD32=0,Capacity_solar!Q32*CostRed_solar!B$26,Capacity_solar!Q32*VLOOKUP($A31,CostRed_solar!$A$14:$M$26,Q$1-2009,FALSE))</f>
        <v>0</v>
      </c>
      <c r="R31">
        <f>IF(Capacity_solar!$AD32=0,Capacity_solar!R32*CostRed_solar!C$26,Capacity_solar!R32*VLOOKUP($A31,CostRed_solar!$A$14:$M$26,R$1-2009,FALSE))</f>
        <v>0</v>
      </c>
      <c r="S31">
        <f>IF(Capacity_solar!$AD32=0,Capacity_solar!S32*CostRed_solar!D$26,Capacity_solar!S32*VLOOKUP($A31,CostRed_solar!$A$14:$M$26,S$1-2009,FALSE))</f>
        <v>0</v>
      </c>
      <c r="T31">
        <f>IF(Capacity_solar!$AD32=0,Capacity_solar!T32*CostRed_solar!E$26,Capacity_solar!T32*VLOOKUP($A31,CostRed_solar!$A$14:$M$26,T$1-2009,FALSE))</f>
        <v>0.0272228123814129</v>
      </c>
      <c r="U31">
        <f>IF(Capacity_solar!$AD32=0,Capacity_solar!U32*CostRed_solar!F$26,Capacity_solar!U32*VLOOKUP($A31,CostRed_solar!$A$14:$M$26,U$1-2009,FALSE))</f>
        <v>0</v>
      </c>
      <c r="V31">
        <f>IF(Capacity_solar!$AD32=0,Capacity_solar!V32*CostRed_solar!G$26,Capacity_solar!V32*VLOOKUP($A31,CostRed_solar!$A$14:$M$26,V$1-2009,FALSE))</f>
        <v>0</v>
      </c>
      <c r="W31">
        <f>IF(Capacity_solar!$AD32=0,Capacity_solar!W32*CostRed_solar!H$26,Capacity_solar!W32*VLOOKUP($A31,CostRed_solar!$A$14:$M$26,W$1-2009,FALSE))</f>
        <v>0.00195737393852176</v>
      </c>
      <c r="X31">
        <f>IF(Capacity_solar!$AD32=0,Capacity_solar!X32*CostRed_solar!I$26,Capacity_solar!X32*VLOOKUP($A31,CostRed_solar!$A$14:$M$26,X$1-2009,FALSE))</f>
        <v>0</v>
      </c>
      <c r="Y31">
        <f>IF(Capacity_solar!$AD32=0,Capacity_solar!Y32*CostRed_solar!J$26,Capacity_solar!Y32*VLOOKUP($A31,CostRed_solar!$A$14:$M$26,Y$1-2009,FALSE))</f>
        <v>0.001363436859504</v>
      </c>
      <c r="Z31">
        <f>IF(Capacity_solar!$AD32=0,Capacity_solar!Z32*CostRed_solar!K$26,Capacity_solar!Z32*VLOOKUP($A31,CostRed_solar!$A$14:$M$26,Z$1-2009,FALSE))</f>
        <v>0.274835280146735</v>
      </c>
      <c r="AA31">
        <f>IF(Capacity_solar!$AD32=0,Capacity_solar!AA32*CostRed_solar!L$26,Capacity_solar!AA32*VLOOKUP($A31,CostRed_solar!$A$14:$M$26,AA$1-2009,FALSE))</f>
        <v>4.47618832677181</v>
      </c>
      <c r="AB31">
        <f>IF(Capacity_solar!$AD32=0,Capacity_solar!AB32*CostRed_solar!M$26,Capacity_solar!AB32*VLOOKUP($A31,CostRed_solar!$A$14:$M$26,AB$1-2009,FALSE))</f>
        <v>0.034778647267237</v>
      </c>
      <c r="AC31">
        <f>IF(Capacity_solar!$AD32=0,Capacity_solar!AC32*CostRed_solar!N$26,Capacity_solar!AC32*VLOOKUP($A31,CostRed_solar!$A$14:$N$26,AC$1-2009,FALSE))</f>
        <v>0.154251072467328</v>
      </c>
      <c r="AD31" s="1">
        <f t="shared" si="1"/>
        <v>4.81634587736522</v>
      </c>
    </row>
    <row r="32" spans="1:30">
      <c r="A32" s="1" t="s">
        <v>81</v>
      </c>
      <c r="B32">
        <f>IF(Capacity_solar!$AD33=0,Capacity_solar!Q33*CostRed_solar!B$13,Capacity_solar!Q33*VLOOKUP($A32,CostRed_solar!$A$2:$M$12,2,FALSE))</f>
        <v>36.7141463129518</v>
      </c>
      <c r="C32">
        <f>IF(Capacity_solar!$AD33=0,Capacity_solar!R33*CostRed_solar!C$13,Capacity_solar!R33*VLOOKUP($A32,CostRed_solar!$A$2:$M$12,3,FALSE))</f>
        <v>397.629893580801</v>
      </c>
      <c r="D32">
        <f>IF(Capacity_solar!$AD33=0,Capacity_solar!S33*CostRed_solar!D$13,Capacity_solar!S33*VLOOKUP($A32,CostRed_solar!$A$2:$M$12,4,FALSE))</f>
        <v>89.7991217344792</v>
      </c>
      <c r="E32">
        <f>IF(Capacity_solar!$AD33=0,Capacity_solar!T33*CostRed_solar!E$13,Capacity_solar!T33*VLOOKUP($A32,CostRed_solar!$A$2:$M$12,5,FALSE))</f>
        <v>-9.73243886012198</v>
      </c>
      <c r="F32">
        <f>IF(Capacity_solar!$AD33=0,Capacity_solar!U33*CostRed_solar!F$13,Capacity_solar!U33*VLOOKUP($A32,CostRed_solar!$A$2:$M$12,6,FALSE))</f>
        <v>-1.18174400042863</v>
      </c>
      <c r="G32">
        <f>IF(Capacity_solar!$AD33=0,Capacity_solar!V33*CostRed_solar!G$13,Capacity_solar!V33*VLOOKUP($A32,CostRed_solar!$A$2:$M$12,7,FALSE))</f>
        <v>2.7379542059368</v>
      </c>
      <c r="H32">
        <f>IF(Capacity_solar!$AD33=0,Capacity_solar!W33*CostRed_solar!H$13,Capacity_solar!W33*VLOOKUP($A32,CostRed_solar!$A$2:$M$12,8,FALSE))</f>
        <v>1.36395005650289</v>
      </c>
      <c r="I32">
        <f>IF(Capacity_solar!$AD33=0,Capacity_solar!X33*CostRed_solar!I$13,Capacity_solar!X33*VLOOKUP($A32,CostRed_solar!$A$2:$M$12,9,FALSE))</f>
        <v>4.45935541637441</v>
      </c>
      <c r="J32">
        <f>IF(Capacity_solar!$AD33=0,Capacity_solar!Y33*CostRed_solar!J$13,Capacity_solar!Y33*VLOOKUP($A32,CostRed_solar!$A$2:$M$12,10,FALSE))</f>
        <v>23.9332981586338</v>
      </c>
      <c r="K32">
        <f>IF(Capacity_solar!$AD33=0,Capacity_solar!Z33*CostRed_solar!K$13,Capacity_solar!Z33*VLOOKUP($A32,CostRed_solar!$A$2:$M$12,11,FALSE))</f>
        <v>134.8439970881</v>
      </c>
      <c r="L32">
        <f>IF(Capacity_solar!$AD33=0,Capacity_solar!AA33*CostRed_solar!L$13,Capacity_solar!AA33*VLOOKUP($A32,CostRed_solar!$A$2:$M$12,12,FALSE))</f>
        <v>552.766116664256</v>
      </c>
      <c r="M32">
        <f>IF(Capacity_solar!$AD33=0,Capacity_solar!AB33*CostRed_solar!M$13,Capacity_solar!AB33*VLOOKUP($A32,CostRed_solar!$A$2:$M$12,13,FALSE))</f>
        <v>2419.50338813253</v>
      </c>
      <c r="N32">
        <f>IF(Capacity_solar!$AD33=0,Capacity_solar!AC33*CostRed_solar!N$13,Capacity_solar!AC33*VLOOKUP($A32,CostRed_solar!$A$2:$N$12,14,FALSE))</f>
        <v>3107.02019376657</v>
      </c>
      <c r="O32" s="3">
        <f t="shared" si="0"/>
        <v>3652.83703849002</v>
      </c>
      <c r="P32" s="1" t="s">
        <v>81</v>
      </c>
      <c r="Q32">
        <f>IF(Capacity_solar!$AD33=0,Capacity_solar!Q33*CostRed_solar!B$26,Capacity_solar!Q33*VLOOKUP($A32,CostRed_solar!$A$14:$M$26,Q$1-2009,FALSE))</f>
        <v>190.113501613658</v>
      </c>
      <c r="R32">
        <f>IF(Capacity_solar!$AD33=0,Capacity_solar!R33*CostRed_solar!C$26,Capacity_solar!R33*VLOOKUP($A32,CostRed_solar!$A$14:$M$26,R$1-2009,FALSE))</f>
        <v>1249.53783783025</v>
      </c>
      <c r="S32">
        <f>IF(Capacity_solar!$AD33=0,Capacity_solar!S33*CostRed_solar!D$26,Capacity_solar!S33*VLOOKUP($A32,CostRed_solar!$A$14:$M$26,S$1-2009,FALSE))</f>
        <v>202.35029513463</v>
      </c>
      <c r="T32">
        <f>IF(Capacity_solar!$AD33=0,Capacity_solar!T33*CostRed_solar!E$26,Capacity_solar!T33*VLOOKUP($A32,CostRed_solar!$A$14:$M$26,T$1-2009,FALSE))</f>
        <v>-18.7020721060308</v>
      </c>
      <c r="U32">
        <f>IF(Capacity_solar!$AD33=0,Capacity_solar!U33*CostRed_solar!F$26,Capacity_solar!U33*VLOOKUP($A32,CostRed_solar!$A$14:$M$26,U$1-2009,FALSE))</f>
        <v>-1.99490408012541</v>
      </c>
      <c r="V32">
        <f>IF(Capacity_solar!$AD33=0,Capacity_solar!V33*CostRed_solar!G$26,Capacity_solar!V33*VLOOKUP($A32,CostRed_solar!$A$14:$M$26,V$1-2009,FALSE))</f>
        <v>3.9346071025359</v>
      </c>
      <c r="W32">
        <f>IF(Capacity_solar!$AD33=0,Capacity_solar!W33*CostRed_solar!H$26,Capacity_solar!W33*VLOOKUP($A32,CostRed_solar!$A$14:$M$26,W$1-2009,FALSE))</f>
        <v>1.59721713383418</v>
      </c>
      <c r="X32">
        <f>IF(Capacity_solar!$AD33=0,Capacity_solar!X33*CostRed_solar!I$26,Capacity_solar!X33*VLOOKUP($A32,CostRed_solar!$A$14:$M$26,X$1-2009,FALSE))</f>
        <v>4.09414261473524</v>
      </c>
      <c r="Y32">
        <f>IF(Capacity_solar!$AD33=0,Capacity_solar!Y33*CostRed_solar!J$26,Capacity_solar!Y33*VLOOKUP($A32,CostRed_solar!$A$14:$M$26,Y$1-2009,FALSE))</f>
        <v>15.4506028355831</v>
      </c>
      <c r="Z32">
        <f>IF(Capacity_solar!$AD33=0,Capacity_solar!Z33*CostRed_solar!K$26,Capacity_solar!Z33*VLOOKUP($A32,CostRed_solar!$A$14:$M$26,Z$1-2009,FALSE))</f>
        <v>65.5623084319271</v>
      </c>
      <c r="AA32">
        <f>IF(Capacity_solar!$AD33=0,Capacity_solar!AA33*CostRed_solar!L$26,Capacity_solar!AA33*VLOOKUP($A32,CostRed_solar!$A$14:$M$26,AA$1-2009,FALSE))</f>
        <v>228.392797596346</v>
      </c>
      <c r="AB32">
        <f>IF(Capacity_solar!$AD33=0,Capacity_solar!AB33*CostRed_solar!M$26,Capacity_solar!AB33*VLOOKUP($A32,CostRed_solar!$A$14:$M$26,AB$1-2009,FALSE))</f>
        <v>836.727177866476</v>
      </c>
      <c r="AC32">
        <f>IF(Capacity_solar!$AD33=0,Capacity_solar!AC33*CostRed_solar!N$26,Capacity_solar!AC33*VLOOKUP($A32,CostRed_solar!$A$14:$N$26,AC$1-2009,FALSE))</f>
        <v>949.011826275667</v>
      </c>
      <c r="AD32" s="1">
        <f t="shared" si="1"/>
        <v>2777.06351197382</v>
      </c>
    </row>
    <row r="33" spans="1:30">
      <c r="A33" s="1" t="s">
        <v>77</v>
      </c>
      <c r="B33">
        <f>IF(Capacity_solar!$AD34=0,Capacity_solar!Q34*CostRed_solar!B$13,Capacity_solar!Q34*VLOOKUP($A33,CostRed_solar!$A$2:$M$12,2,FALSE))</f>
        <v>0.626132679280365</v>
      </c>
      <c r="C33">
        <f>IF(Capacity_solar!$AD34=0,Capacity_solar!R34*CostRed_solar!C$13,Capacity_solar!R34*VLOOKUP($A33,CostRed_solar!$A$2:$M$12,3,FALSE))</f>
        <v>0</v>
      </c>
      <c r="D33">
        <f>IF(Capacity_solar!$AD34=0,Capacity_solar!S34*CostRed_solar!D$13,Capacity_solar!S34*VLOOKUP($A33,CostRed_solar!$A$2:$M$12,4,FALSE))</f>
        <v>0.385245866565936</v>
      </c>
      <c r="E33">
        <f>IF(Capacity_solar!$AD34=0,Capacity_solar!T34*CostRed_solar!E$13,Capacity_solar!T34*VLOOKUP($A33,CostRed_solar!$A$2:$M$12,5,FALSE))</f>
        <v>0.708327871662137</v>
      </c>
      <c r="F33">
        <f>IF(Capacity_solar!$AD34=0,Capacity_solar!U34*CostRed_solar!F$13,Capacity_solar!U34*VLOOKUP($A33,CostRed_solar!$A$2:$M$12,6,FALSE))</f>
        <v>1.14832766536646</v>
      </c>
      <c r="G33">
        <f>IF(Capacity_solar!$AD34=0,Capacity_solar!V34*CostRed_solar!G$13,Capacity_solar!V34*VLOOKUP($A33,CostRed_solar!$A$2:$M$12,7,FALSE))</f>
        <v>2.74206867793076</v>
      </c>
      <c r="H33">
        <f>IF(Capacity_solar!$AD34=0,Capacity_solar!W34*CostRed_solar!H$13,Capacity_solar!W34*VLOOKUP($A33,CostRed_solar!$A$2:$M$12,8,FALSE))</f>
        <v>61.5114748079008</v>
      </c>
      <c r="I33">
        <f>IF(Capacity_solar!$AD34=0,Capacity_solar!X34*CostRed_solar!I$13,Capacity_solar!X34*VLOOKUP($A33,CostRed_solar!$A$2:$M$12,9,FALSE))</f>
        <v>28.3794381438155</v>
      </c>
      <c r="J33">
        <f>IF(Capacity_solar!$AD34=0,Capacity_solar!Y34*CostRed_solar!J$13,Capacity_solar!Y34*VLOOKUP($A33,CostRed_solar!$A$2:$M$12,10,FALSE))</f>
        <v>1.23974108527249</v>
      </c>
      <c r="K33">
        <f>IF(Capacity_solar!$AD34=0,Capacity_solar!Z34*CostRed_solar!K$13,Capacity_solar!Z34*VLOOKUP($A33,CostRed_solar!$A$2:$M$12,11,FALSE))</f>
        <v>0</v>
      </c>
      <c r="L33">
        <f>IF(Capacity_solar!$AD34=0,Capacity_solar!AA34*CostRed_solar!L$13,Capacity_solar!AA34*VLOOKUP($A33,CostRed_solar!$A$2:$M$12,12,FALSE))</f>
        <v>0</v>
      </c>
      <c r="M33">
        <f>IF(Capacity_solar!$AD34=0,Capacity_solar!AB34*CostRed_solar!M$13,Capacity_solar!AB34*VLOOKUP($A33,CostRed_solar!$A$2:$M$12,13,FALSE))</f>
        <v>107.750252668268</v>
      </c>
      <c r="N33">
        <f>IF(Capacity_solar!$AD34=0,Capacity_solar!AC34*CostRed_solar!N$13,Capacity_solar!AC34*VLOOKUP($A33,CostRed_solar!$A$2:$N$12,14,FALSE))</f>
        <v>274.049256767351</v>
      </c>
      <c r="O33" s="3">
        <f t="shared" si="0"/>
        <v>204.491009466063</v>
      </c>
      <c r="P33" s="1" t="s">
        <v>77</v>
      </c>
      <c r="Q33">
        <f>IF(Capacity_solar!$AD34=0,Capacity_solar!Q34*CostRed_solar!B$26,Capacity_solar!Q34*VLOOKUP($A33,CostRed_solar!$A$14:$M$26,Q$1-2009,FALSE))</f>
        <v>3.242245512617</v>
      </c>
      <c r="R33">
        <f>IF(Capacity_solar!$AD34=0,Capacity_solar!R34*CostRed_solar!C$26,Capacity_solar!R34*VLOOKUP($A33,CostRed_solar!$A$14:$M$26,R$1-2009,FALSE))</f>
        <v>0</v>
      </c>
      <c r="S33">
        <f>IF(Capacity_solar!$AD34=0,Capacity_solar!S34*CostRed_solar!D$26,Capacity_solar!S34*VLOOKUP($A33,CostRed_solar!$A$14:$M$26,S$1-2009,FALSE))</f>
        <v>0.868099969056624</v>
      </c>
      <c r="T33">
        <f>IF(Capacity_solar!$AD34=0,Capacity_solar!T34*CostRed_solar!E$26,Capacity_solar!T34*VLOOKUP($A33,CostRed_solar!$A$14:$M$26,T$1-2009,FALSE))</f>
        <v>1.36113867458403</v>
      </c>
      <c r="U33">
        <f>IF(Capacity_solar!$AD34=0,Capacity_solar!U34*CostRed_solar!F$26,Capacity_solar!U34*VLOOKUP($A33,CostRed_solar!$A$14:$M$26,U$1-2009,FALSE))</f>
        <v>1.93849390741949</v>
      </c>
      <c r="V33">
        <f>IF(Capacity_solar!$AD34=0,Capacity_solar!V34*CostRed_solar!G$26,Capacity_solar!V34*VLOOKUP($A33,CostRed_solar!$A$14:$M$26,V$1-2009,FALSE))</f>
        <v>3.94051984961382</v>
      </c>
      <c r="W33">
        <f>IF(Capacity_solar!$AD34=0,Capacity_solar!W34*CostRed_solar!H$26,Capacity_solar!W34*VLOOKUP($A33,CostRed_solar!$A$14:$M$26,W$1-2009,FALSE))</f>
        <v>72.0313628949807</v>
      </c>
      <c r="X33">
        <f>IF(Capacity_solar!$AD34=0,Capacity_solar!X34*CostRed_solar!I$26,Capacity_solar!X34*VLOOKUP($A33,CostRed_solar!$A$14:$M$26,X$1-2009,FALSE))</f>
        <v>26.0552156619316</v>
      </c>
      <c r="Y33">
        <f>IF(Capacity_solar!$AD34=0,Capacity_solar!Y34*CostRed_solar!J$26,Capacity_solar!Y34*VLOOKUP($A33,CostRed_solar!$A$14:$M$26,Y$1-2009,FALSE))</f>
        <v>0.800338799965605</v>
      </c>
      <c r="Z33">
        <f>IF(Capacity_solar!$AD34=0,Capacity_solar!Z34*CostRed_solar!K$26,Capacity_solar!Z34*VLOOKUP($A33,CostRed_solar!$A$14:$M$26,Z$1-2009,FALSE))</f>
        <v>0</v>
      </c>
      <c r="AA33">
        <f>IF(Capacity_solar!$AD34=0,Capacity_solar!AA34*CostRed_solar!L$26,Capacity_solar!AA34*VLOOKUP($A33,CostRed_solar!$A$14:$M$26,AA$1-2009,FALSE))</f>
        <v>0</v>
      </c>
      <c r="AB33">
        <f>IF(Capacity_solar!$AD34=0,Capacity_solar!AB34*CostRed_solar!M$26,Capacity_solar!AB34*VLOOKUP($A33,CostRed_solar!$A$14:$M$26,AB$1-2009,FALSE))</f>
        <v>37.2628388419439</v>
      </c>
      <c r="AC33">
        <f>IF(Capacity_solar!$AD34=0,Capacity_solar!AC34*CostRed_solar!N$26,Capacity_solar!AC34*VLOOKUP($A33,CostRed_solar!$A$14:$N$26,AC$1-2009,FALSE))</f>
        <v>83.7059206039431</v>
      </c>
      <c r="AD33" s="1">
        <f t="shared" si="1"/>
        <v>147.500254112113</v>
      </c>
    </row>
    <row r="34" spans="1:30">
      <c r="A34" s="1" t="s">
        <v>71</v>
      </c>
      <c r="B34">
        <f>IF(Capacity_solar!$AD35=0,Capacity_solar!Q35*CostRed_solar!B$13,Capacity_solar!Q35*VLOOKUP($A34,CostRed_solar!$A$2:$M$12,2,FALSE))</f>
        <v>0.0569211526618514</v>
      </c>
      <c r="C34">
        <f>IF(Capacity_solar!$AD35=0,Capacity_solar!R35*CostRed_solar!C$13,Capacity_solar!R35*VLOOKUP($A34,CostRed_solar!$A$2:$M$12,3,FALSE))</f>
        <v>0.415758058088848</v>
      </c>
      <c r="D34">
        <f>IF(Capacity_solar!$AD35=0,Capacity_solar!S35*CostRed_solar!D$13,Capacity_solar!S35*VLOOKUP($A34,CostRed_solar!$A$2:$M$12,4,FALSE))</f>
        <v>0.770490192151486</v>
      </c>
      <c r="E34">
        <f>IF(Capacity_solar!$AD35=0,Capacity_solar!T35*CostRed_solar!E$13,Capacity_solar!T35*VLOOKUP($A34,CostRed_solar!$A$2:$M$12,5,FALSE))</f>
        <v>0.202379681017298</v>
      </c>
      <c r="F34">
        <f>IF(Capacity_solar!$AD35=0,Capacity_solar!U35*CostRed_solar!F$13,Capacity_solar!U35*VLOOKUP($A34,CostRed_solar!$A$2:$M$12,6,FALSE))</f>
        <v>0.344498299609938</v>
      </c>
      <c r="G34">
        <f>IF(Capacity_solar!$AD35=0,Capacity_solar!V35*CostRed_solar!G$13,Capacity_solar!V35*VLOOKUP($A34,CostRed_solar!$A$2:$M$12,7,FALSE))</f>
        <v>1.37103365344855</v>
      </c>
      <c r="H34">
        <f>IF(Capacity_solar!$AD35=0,Capacity_solar!W35*CostRed_solar!H$13,Capacity_solar!W35*VLOOKUP($A34,CostRed_solar!$A$2:$M$12,8,FALSE))</f>
        <v>1.6715074221846</v>
      </c>
      <c r="I34">
        <f>IF(Capacity_solar!$AD35=0,Capacity_solar!X35*CostRed_solar!I$13,Capacity_solar!X35*VLOOKUP($A34,CostRed_solar!$A$2:$M$12,9,FALSE))</f>
        <v>0</v>
      </c>
      <c r="J34">
        <f>IF(Capacity_solar!$AD35=0,Capacity_solar!Y35*CostRed_solar!J$13,Capacity_solar!Y35*VLOOKUP($A34,CostRed_solar!$A$2:$M$12,10,FALSE))</f>
        <v>0</v>
      </c>
      <c r="K34">
        <f>IF(Capacity_solar!$AD35=0,Capacity_solar!Z35*CostRed_solar!K$13,Capacity_solar!Z35*VLOOKUP($A34,CostRed_solar!$A$2:$M$12,11,FALSE))</f>
        <v>0</v>
      </c>
      <c r="L34">
        <f>IF(Capacity_solar!$AD35=0,Capacity_solar!AA35*CostRed_solar!L$13,Capacity_solar!AA35*VLOOKUP($A34,CostRed_solar!$A$2:$M$12,12,FALSE))</f>
        <v>23.7576005060577</v>
      </c>
      <c r="M34">
        <f>IF(Capacity_solar!$AD35=0,Capacity_solar!AB35*CostRed_solar!M$13,Capacity_solar!AB35*VLOOKUP($A34,CostRed_solar!$A$2:$M$12,13,FALSE))</f>
        <v>0</v>
      </c>
      <c r="N34">
        <f>IF(Capacity_solar!$AD35=0,Capacity_solar!AC35*CostRed_solar!N$13,Capacity_solar!AC35*VLOOKUP($A34,CostRed_solar!$A$2:$N$12,14,FALSE))</f>
        <v>0</v>
      </c>
      <c r="O34" s="3">
        <f t="shared" si="0"/>
        <v>28.5901889652203</v>
      </c>
      <c r="P34" s="1" t="s">
        <v>71</v>
      </c>
      <c r="Q34">
        <f>IF(Capacity_solar!$AD35=0,Capacity_solar!Q35*CostRed_solar!B$26,Capacity_solar!Q35*VLOOKUP($A34,CostRed_solar!$A$14:$M$26,Q$1-2009,FALSE))</f>
        <v>0.294749592056091</v>
      </c>
      <c r="R34">
        <f>IF(Capacity_solar!$AD35=0,Capacity_solar!R35*CostRed_solar!C$26,Capacity_solar!R35*VLOOKUP($A34,CostRed_solar!$A$14:$M$26,R$1-2009,FALSE))</f>
        <v>1.30650495184481</v>
      </c>
      <c r="S34">
        <f>IF(Capacity_solar!$AD35=0,Capacity_solar!S35*CostRed_solar!D$26,Capacity_solar!S35*VLOOKUP($A34,CostRed_solar!$A$14:$M$26,S$1-2009,FALSE))</f>
        <v>1.73619646572031</v>
      </c>
      <c r="T34">
        <f>IF(Capacity_solar!$AD35=0,Capacity_solar!T35*CostRed_solar!E$26,Capacity_solar!T35*VLOOKUP($A34,CostRed_solar!$A$14:$M$26,T$1-2009,FALSE))</f>
        <v>0.388897319734467</v>
      </c>
      <c r="U34">
        <f>IF(Capacity_solar!$AD35=0,Capacity_solar!U35*CostRed_solar!F$26,Capacity_solar!U35*VLOOKUP($A34,CostRed_solar!$A$14:$M$26,U$1-2009,FALSE))</f>
        <v>0.581548172225848</v>
      </c>
      <c r="V34">
        <f>IF(Capacity_solar!$AD35=0,Capacity_solar!V35*CostRed_solar!G$26,Capacity_solar!V35*VLOOKUP($A34,CostRed_solar!$A$14:$M$26,V$1-2009,FALSE))</f>
        <v>1.97025893967744</v>
      </c>
      <c r="W34">
        <f>IF(Capacity_solar!$AD35=0,Capacity_solar!W35*CostRed_solar!H$26,Capacity_solar!W35*VLOOKUP($A34,CostRed_solar!$A$14:$M$26,W$1-2009,FALSE))</f>
        <v>1.95737393852192</v>
      </c>
      <c r="X34">
        <f>IF(Capacity_solar!$AD35=0,Capacity_solar!X35*CostRed_solar!I$26,Capacity_solar!X35*VLOOKUP($A34,CostRed_solar!$A$14:$M$26,X$1-2009,FALSE))</f>
        <v>0</v>
      </c>
      <c r="Y34">
        <f>IF(Capacity_solar!$AD35=0,Capacity_solar!Y35*CostRed_solar!J$26,Capacity_solar!Y35*VLOOKUP($A34,CostRed_solar!$A$14:$M$26,Y$1-2009,FALSE))</f>
        <v>0</v>
      </c>
      <c r="Z34">
        <f>IF(Capacity_solar!$AD35=0,Capacity_solar!Z35*CostRed_solar!K$26,Capacity_solar!Z35*VLOOKUP($A34,CostRed_solar!$A$14:$M$26,Z$1-2009,FALSE))</f>
        <v>0</v>
      </c>
      <c r="AA34">
        <f>IF(Capacity_solar!$AD35=0,Capacity_solar!AA35*CostRed_solar!L$26,Capacity_solar!AA35*VLOOKUP($A34,CostRed_solar!$A$14:$M$26,AA$1-2009,FALSE))</f>
        <v>9.81620377981781</v>
      </c>
      <c r="AB34">
        <f>IF(Capacity_solar!$AD35=0,Capacity_solar!AB35*CostRed_solar!M$26,Capacity_solar!AB35*VLOOKUP($A34,CostRed_solar!$A$14:$M$26,AB$1-2009,FALSE))</f>
        <v>0</v>
      </c>
      <c r="AC34">
        <f>IF(Capacity_solar!$AD35=0,Capacity_solar!AC35*CostRed_solar!N$26,Capacity_solar!AC35*VLOOKUP($A34,CostRed_solar!$A$14:$N$26,AC$1-2009,FALSE))</f>
        <v>0</v>
      </c>
      <c r="AD34" s="1">
        <f t="shared" si="1"/>
        <v>18.0517331595987</v>
      </c>
    </row>
    <row r="35" spans="1:30">
      <c r="A35" s="1" t="s">
        <v>230</v>
      </c>
      <c r="B35">
        <f>IF(Capacity_solar!$AD36=0,Capacity_solar!Q36*CostRed_solar!B$13,Capacity_solar!Q36*VLOOKUP($A35,CostRed_solar!$A$2:$M$12,2,FALSE))</f>
        <v>0.484683614915664</v>
      </c>
      <c r="C35">
        <f>IF(Capacity_solar!$AD36=0,Capacity_solar!R36*CostRed_solar!C$13,Capacity_solar!R36*VLOOKUP($A35,CostRed_solar!$A$2:$M$12,3,FALSE))</f>
        <v>0.407991718273988</v>
      </c>
      <c r="D35">
        <f>IF(Capacity_solar!$AD36=0,Capacity_solar!S36*CostRed_solar!D$13,Capacity_solar!S36*VLOOKUP($A35,CostRed_solar!$A$2:$M$12,4,FALSE))</f>
        <v>0.916883328660269</v>
      </c>
      <c r="E35">
        <f>IF(Capacity_solar!$AD36=0,Capacity_solar!T36*CostRed_solar!E$13,Capacity_solar!T36*VLOOKUP($A35,CostRed_solar!$A$2:$M$12,5,FALSE))</f>
        <v>3.34938473273468</v>
      </c>
      <c r="F35">
        <f>IF(Capacity_solar!$AD36=0,Capacity_solar!U36*CostRed_solar!F$13,Capacity_solar!U36*VLOOKUP($A35,CostRed_solar!$A$2:$M$12,6,FALSE))</f>
        <v>3.44727965143011</v>
      </c>
      <c r="G35">
        <f>IF(Capacity_solar!$AD36=0,Capacity_solar!V36*CostRed_solar!G$13,Capacity_solar!V36*VLOOKUP($A35,CostRed_solar!$A$2:$M$12,7,FALSE))</f>
        <v>8.46476040535771</v>
      </c>
      <c r="H35">
        <f>IF(Capacity_solar!$AD36=0,Capacity_solar!W36*CostRed_solar!H$13,Capacity_solar!W36*VLOOKUP($A35,CostRed_solar!$A$2:$M$12,8,FALSE))</f>
        <v>18.5604184159378</v>
      </c>
      <c r="I35">
        <f>IF(Capacity_solar!$AD36=0,Capacity_solar!X36*CostRed_solar!I$13,Capacity_solar!X36*VLOOKUP($A35,CostRed_solar!$A$2:$M$12,9,FALSE))</f>
        <v>-1.05381928222731</v>
      </c>
      <c r="J35">
        <f>IF(Capacity_solar!$AD36=0,Capacity_solar!Y36*CostRed_solar!J$13,Capacity_solar!Y36*VLOOKUP($A35,CostRed_solar!$A$2:$M$12,10,FALSE))</f>
        <v>200.831381921202</v>
      </c>
      <c r="K35">
        <f>IF(Capacity_solar!$AD36=0,Capacity_solar!Z36*CostRed_solar!K$13,Capacity_solar!Z36*VLOOKUP($A35,CostRed_solar!$A$2:$M$12,11,FALSE))</f>
        <v>461.285358670325</v>
      </c>
      <c r="L35">
        <f>IF(Capacity_solar!$AD36=0,Capacity_solar!AA36*CostRed_solar!L$13,Capacity_solar!AA36*VLOOKUP($A35,CostRed_solar!$A$2:$M$12,12,FALSE))</f>
        <v>192.107068080974</v>
      </c>
      <c r="M35">
        <f>IF(Capacity_solar!$AD36=0,Capacity_solar!AB36*CostRed_solar!M$13,Capacity_solar!AB36*VLOOKUP($A35,CostRed_solar!$A$2:$M$12,13,FALSE))</f>
        <v>287.039470622124</v>
      </c>
      <c r="N35">
        <f>IF(Capacity_solar!$AD36=0,Capacity_solar!AC36*CostRed_solar!N$13,Capacity_solar!AC36*VLOOKUP($A35,CostRed_solar!$A$2:$N$12,14,FALSE))</f>
        <v>102.083298729239</v>
      </c>
      <c r="O35" s="3">
        <f t="shared" si="0"/>
        <v>1175.84086187971</v>
      </c>
      <c r="P35" s="1" t="s">
        <v>230</v>
      </c>
      <c r="Q35">
        <f>IF(Capacity_solar!$AD36=0,Capacity_solar!Q36*CostRed_solar!B$26,Capacity_solar!Q36*VLOOKUP($A35,CostRed_solar!$A$14:$M$26,Q$1-2009,FALSE))</f>
        <v>2.50979277635761</v>
      </c>
      <c r="R35">
        <f>IF(Capacity_solar!$AD36=0,Capacity_solar!R36*CostRed_solar!C$26,Capacity_solar!R36*VLOOKUP($A35,CostRed_solar!$A$14:$M$26,R$1-2009,FALSE))</f>
        <v>1.28209950442555</v>
      </c>
      <c r="S35">
        <f>IF(Capacity_solar!$AD36=0,Capacity_solar!S36*CostRed_solar!D$26,Capacity_solar!S36*VLOOKUP($A35,CostRed_solar!$A$14:$M$26,S$1-2009,FALSE))</f>
        <v>2.06607379420717</v>
      </c>
      <c r="T35">
        <f>IF(Capacity_solar!$AD36=0,Capacity_solar!T36*CostRed_solar!E$26,Capacity_solar!T36*VLOOKUP($A35,CostRed_solar!$A$14:$M$26,T$1-2009,FALSE))</f>
        <v>6.43625258609202</v>
      </c>
      <c r="U35">
        <f>IF(Capacity_solar!$AD36=0,Capacity_solar!U36*CostRed_solar!F$26,Capacity_solar!U36*VLOOKUP($A35,CostRed_solar!$A$14:$M$26,U$1-2009,FALSE))</f>
        <v>5.81935871007332</v>
      </c>
      <c r="V35">
        <f>IF(Capacity_solar!$AD36=0,Capacity_solar!V36*CostRed_solar!G$26,Capacity_solar!V36*VLOOKUP($A35,CostRed_solar!$A$14:$M$26,V$1-2009,FALSE))</f>
        <v>12.1643767233096</v>
      </c>
      <c r="W35">
        <f>IF(Capacity_solar!$AD36=0,Capacity_solar!W36*CostRed_solar!H$26,Capacity_solar!W36*VLOOKUP($A35,CostRed_solar!$A$14:$M$26,W$1-2009,FALSE))</f>
        <v>21.7346802133474</v>
      </c>
      <c r="X35">
        <f>IF(Capacity_solar!$AD36=0,Capacity_solar!X36*CostRed_solar!I$26,Capacity_solar!X36*VLOOKUP($A35,CostRed_solar!$A$14:$M$26,X$1-2009,FALSE))</f>
        <v>-0.967513469716739</v>
      </c>
      <c r="Y35">
        <f>IF(Capacity_solar!$AD36=0,Capacity_solar!Y36*CostRed_solar!J$26,Capacity_solar!Y36*VLOOKUP($A35,CostRed_solar!$A$14:$M$26,Y$1-2009,FALSE))</f>
        <v>129.650577133951</v>
      </c>
      <c r="Z35">
        <f>IF(Capacity_solar!$AD36=0,Capacity_solar!Z36*CostRed_solar!K$26,Capacity_solar!Z36*VLOOKUP($A35,CostRed_solar!$A$14:$M$26,Z$1-2009,FALSE))</f>
        <v>224.280899508761</v>
      </c>
      <c r="AA35">
        <f>IF(Capacity_solar!$AD36=0,Capacity_solar!AA36*CostRed_solar!L$26,Capacity_solar!AA36*VLOOKUP($A35,CostRed_solar!$A$14:$M$26,AA$1-2009,FALSE))</f>
        <v>79.3751089191579</v>
      </c>
      <c r="AB35">
        <f>IF(Capacity_solar!$AD36=0,Capacity_solar!AB36*CostRed_solar!M$26,Capacity_solar!AB36*VLOOKUP($A35,CostRed_solar!$A$14:$M$26,AB$1-2009,FALSE))</f>
        <v>99.2657118679683</v>
      </c>
      <c r="AC35">
        <f>IF(Capacity_solar!$AD36=0,Capacity_solar!AC36*CostRed_solar!N$26,Capacity_solar!AC36*VLOOKUP($A35,CostRed_solar!$A$14:$N$26,AC$1-2009,FALSE))</f>
        <v>31.1804403311058</v>
      </c>
      <c r="AD35" s="1">
        <f t="shared" si="1"/>
        <v>583.617418267935</v>
      </c>
    </row>
    <row r="36" spans="1:30">
      <c r="A36" s="1" t="s">
        <v>116</v>
      </c>
      <c r="B36">
        <f>IF(Capacity_solar!$AD37=0,Capacity_solar!Q37*CostRed_solar!B$13,Capacity_solar!Q37*VLOOKUP($A36,CostRed_solar!$A$2:$M$12,2,FALSE))</f>
        <v>0.39844806863296</v>
      </c>
      <c r="C36">
        <f>IF(Capacity_solar!$AD37=0,Capacity_solar!R37*CostRed_solar!C$13,Capacity_solar!R37*VLOOKUP($A36,CostRed_solar!$A$2:$M$12,3,FALSE))</f>
        <v>0.207102395062938</v>
      </c>
      <c r="D36">
        <f>IF(Capacity_solar!$AD37=0,Capacity_solar!S37*CostRed_solar!D$13,Capacity_solar!S37*VLOOKUP($A36,CostRed_solar!$A$2:$M$12,4,FALSE))</f>
        <v>0.616392153721189</v>
      </c>
      <c r="E36">
        <f>IF(Capacity_solar!$AD37=0,Capacity_solar!T37*CostRed_solar!E$13,Capacity_solar!T37*VLOOKUP($A36,CostRed_solar!$A$2:$M$12,5,FALSE))</f>
        <v>2.02379681017298</v>
      </c>
      <c r="F36">
        <f>IF(Capacity_solar!$AD37=0,Capacity_solar!U37*CostRed_solar!F$13,Capacity_solar!U37*VLOOKUP($A36,CostRed_solar!$A$2:$M$12,6,FALSE))</f>
        <v>2.06699094598729</v>
      </c>
      <c r="G36">
        <f>IF(Capacity_solar!$AD37=0,Capacity_solar!V37*CostRed_solar!G$13,Capacity_solar!V37*VLOOKUP($A36,CostRed_solar!$A$2:$M$12,7,FALSE))</f>
        <v>2.19365384551769</v>
      </c>
      <c r="H36">
        <f>IF(Capacity_solar!$AD37=0,Capacity_solar!W37*CostRed_solar!H$13,Capacity_solar!W37*VLOOKUP($A36,CostRed_solar!$A$2:$M$12,8,FALSE))</f>
        <v>4.33923159648381</v>
      </c>
      <c r="I36">
        <f>IF(Capacity_solar!$AD37=0,Capacity_solar!X37*CostRed_solar!I$13,Capacity_solar!X37*VLOOKUP($A36,CostRed_solar!$A$2:$M$12,9,FALSE))</f>
        <v>4.91153632594979</v>
      </c>
      <c r="J36">
        <f>IF(Capacity_solar!$AD37=0,Capacity_solar!Y37*CostRed_solar!J$13,Capacity_solar!Y37*VLOOKUP($A36,CostRed_solar!$A$2:$M$12,10,FALSE))</f>
        <v>0</v>
      </c>
      <c r="K36">
        <f>IF(Capacity_solar!$AD37=0,Capacity_solar!Z37*CostRed_solar!K$13,Capacity_solar!Z37*VLOOKUP($A36,CostRed_solar!$A$2:$M$12,11,FALSE))</f>
        <v>0.301956246502437</v>
      </c>
      <c r="L36">
        <f>IF(Capacity_solar!$AD37=0,Capacity_solar!AA37*CostRed_solar!L$13,Capacity_solar!AA37*VLOOKUP($A36,CostRed_solar!$A$2:$M$12,12,FALSE))</f>
        <v>0</v>
      </c>
      <c r="M36">
        <f>IF(Capacity_solar!$AD37=0,Capacity_solar!AB37*CostRed_solar!M$13,Capacity_solar!AB37*VLOOKUP($A36,CostRed_solar!$A$2:$M$12,13,FALSE))</f>
        <v>0</v>
      </c>
      <c r="N36">
        <f>IF(Capacity_solar!$AD37=0,Capacity_solar!AC37*CostRed_solar!N$13,Capacity_solar!AC37*VLOOKUP($A36,CostRed_solar!$A$2:$N$12,14,FALSE))</f>
        <v>156.472405535823</v>
      </c>
      <c r="O36" s="3">
        <f t="shared" si="0"/>
        <v>17.0591083880311</v>
      </c>
      <c r="P36" s="1" t="s">
        <v>116</v>
      </c>
      <c r="Q36">
        <f>IF(Capacity_solar!$AD37=0,Capacity_solar!Q37*CostRed_solar!B$26,Capacity_solar!Q37*VLOOKUP($A36,CostRed_solar!$A$14:$M$26,Q$1-2009,FALSE))</f>
        <v>2.06324714439263</v>
      </c>
      <c r="R36">
        <f>IF(Capacity_solar!$AD37=0,Capacity_solar!R37*CostRed_solar!C$26,Capacity_solar!R37*VLOOKUP($A36,CostRed_solar!$A$14:$M$26,R$1-2009,FALSE))</f>
        <v>0.650811931180481</v>
      </c>
      <c r="S36">
        <f>IF(Capacity_solar!$AD37=0,Capacity_solar!S37*CostRed_solar!D$26,Capacity_solar!S37*VLOOKUP($A36,CostRed_solar!$A$14:$M$26,S$1-2009,FALSE))</f>
        <v>1.38895717257625</v>
      </c>
      <c r="T36">
        <f>IF(Capacity_solar!$AD37=0,Capacity_solar!T37*CostRed_solar!E$26,Capacity_solar!T37*VLOOKUP($A36,CostRed_solar!$A$14:$M$26,T$1-2009,FALSE))</f>
        <v>3.88897319734467</v>
      </c>
      <c r="U36">
        <f>IF(Capacity_solar!$AD37=0,Capacity_solar!U37*CostRed_solar!F$26,Capacity_solar!U37*VLOOKUP($A36,CostRed_solar!$A$14:$M$26,U$1-2009,FALSE))</f>
        <v>3.489290971849</v>
      </c>
      <c r="V36">
        <f>IF(Capacity_solar!$AD37=0,Capacity_solar!V37*CostRed_solar!G$26,Capacity_solar!V37*VLOOKUP($A36,CostRed_solar!$A$14:$M$26,V$1-2009,FALSE))</f>
        <v>3.15241430348391</v>
      </c>
      <c r="W36">
        <f>IF(Capacity_solar!$AD37=0,Capacity_solar!W37*CostRed_solar!H$26,Capacity_solar!W37*VLOOKUP($A36,CostRed_solar!$A$14:$M$26,W$1-2009,FALSE))</f>
        <v>5.08134078702897</v>
      </c>
      <c r="X36">
        <f>IF(Capacity_solar!$AD37=0,Capacity_solar!X37*CostRed_solar!I$26,Capacity_solar!X37*VLOOKUP($A36,CostRed_solar!$A$14:$M$26,X$1-2009,FALSE))</f>
        <v>4.50929076028662</v>
      </c>
      <c r="Y36">
        <f>IF(Capacity_solar!$AD37=0,Capacity_solar!Y37*CostRed_solar!J$26,Capacity_solar!Y37*VLOOKUP($A36,CostRed_solar!$A$14:$M$26,Y$1-2009,FALSE))</f>
        <v>0</v>
      </c>
      <c r="Z36">
        <f>IF(Capacity_solar!$AD37=0,Capacity_solar!Z37*CostRed_solar!K$26,Capacity_solar!Z37*VLOOKUP($A36,CostRed_solar!$A$14:$M$26,Z$1-2009,FALSE))</f>
        <v>0.146813718027102</v>
      </c>
      <c r="AA36">
        <f>IF(Capacity_solar!$AD37=0,Capacity_solar!AA37*CostRed_solar!L$26,Capacity_solar!AA37*VLOOKUP($A36,CostRed_solar!$A$14:$M$26,AA$1-2009,FALSE))</f>
        <v>0</v>
      </c>
      <c r="AB36">
        <f>IF(Capacity_solar!$AD37=0,Capacity_solar!AB37*CostRed_solar!M$26,Capacity_solar!AB37*VLOOKUP($A36,CostRed_solar!$A$14:$M$26,AB$1-2009,FALSE))</f>
        <v>0</v>
      </c>
      <c r="AC36">
        <f>IF(Capacity_solar!$AD37=0,Capacity_solar!AC37*CostRed_solar!N$26,Capacity_solar!AC37*VLOOKUP($A36,CostRed_solar!$A$14:$N$26,AC$1-2009,FALSE))</f>
        <v>47.7931117529306</v>
      </c>
      <c r="AD36" s="1">
        <f t="shared" si="1"/>
        <v>24.3711399861696</v>
      </c>
    </row>
    <row r="37" spans="1:30">
      <c r="A37" s="1" t="s">
        <v>107</v>
      </c>
      <c r="B37">
        <f>IF(Capacity_solar!$AD38=0,Capacity_solar!Q38*CostRed_solar!B$13,Capacity_solar!Q38*VLOOKUP($A37,CostRed_solar!$A$2:$M$12,2,FALSE))</f>
        <v>107.865581448151</v>
      </c>
      <c r="C37">
        <f>IF(Capacity_solar!$AD38=0,Capacity_solar!R38*CostRed_solar!C$13,Capacity_solar!R38*VLOOKUP($A37,CostRed_solar!$A$2:$M$12,3,FALSE))</f>
        <v>71.4503418293933</v>
      </c>
      <c r="D37">
        <f>IF(Capacity_solar!$AD38=0,Capacity_solar!S38*CostRed_solar!D$13,Capacity_solar!S38*VLOOKUP($A37,CostRed_solar!$A$2:$M$12,4,FALSE))</f>
        <v>342.097622200554</v>
      </c>
      <c r="E37">
        <f>IF(Capacity_solar!$AD38=0,Capacity_solar!T38*CostRed_solar!E$13,Capacity_solar!T38*VLOOKUP($A37,CostRed_solar!$A$2:$M$12,5,FALSE))</f>
        <v>640.531690419748</v>
      </c>
      <c r="F37">
        <f>IF(Capacity_solar!$AD38=0,Capacity_solar!U38*CostRed_solar!F$13,Capacity_solar!U38*VLOOKUP($A37,CostRed_solar!$A$2:$M$12,6,FALSE))</f>
        <v>776.269501787727</v>
      </c>
      <c r="G37">
        <f>IF(Capacity_solar!$AD38=0,Capacity_solar!V38*CostRed_solar!G$13,Capacity_solar!V38*VLOOKUP($A37,CostRed_solar!$A$2:$M$12,7,FALSE))</f>
        <v>200.171187610219</v>
      </c>
      <c r="H37">
        <f>IF(Capacity_solar!$AD38=0,Capacity_solar!W38*CostRed_solar!H$13,Capacity_solar!W38*VLOOKUP($A37,CostRed_solar!$A$2:$M$12,8,FALSE))</f>
        <v>446.292481723289</v>
      </c>
      <c r="I37">
        <f>IF(Capacity_solar!$AD38=0,Capacity_solar!X38*CostRed_solar!I$13,Capacity_solar!X38*VLOOKUP($A37,CostRed_solar!$A$2:$M$12,9,FALSE))</f>
        <v>308.38949554432</v>
      </c>
      <c r="J37">
        <f>IF(Capacity_solar!$AD38=0,Capacity_solar!Y38*CostRed_solar!J$13,Capacity_solar!Y38*VLOOKUP($A37,CostRed_solar!$A$2:$M$12,10,FALSE))</f>
        <v>489.982224489095</v>
      </c>
      <c r="K37">
        <f>IF(Capacity_solar!$AD38=0,Capacity_solar!Z38*CostRed_solar!K$13,Capacity_solar!Z38*VLOOKUP($A37,CostRed_solar!$A$2:$M$12,11,FALSE))</f>
        <v>36.2349911452906</v>
      </c>
      <c r="L37">
        <f>IF(Capacity_solar!$AD38=0,Capacity_solar!AA38*CostRed_solar!L$13,Capacity_solar!AA38*VLOOKUP($A37,CostRed_solar!$A$2:$M$12,12,FALSE))</f>
        <v>911.024982703636</v>
      </c>
      <c r="M37">
        <f>IF(Capacity_solar!$AD38=0,Capacity_solar!AB38*CostRed_solar!M$13,Capacity_solar!AB38*VLOOKUP($A37,CostRed_solar!$A$2:$M$12,13,FALSE))</f>
        <v>2770.44557850943</v>
      </c>
      <c r="N37">
        <f>IF(Capacity_solar!$AD38=0,Capacity_solar!AC38*CostRed_solar!N$13,Capacity_solar!AC38*VLOOKUP($A37,CostRed_solar!$A$2:$N$12,14,FALSE))</f>
        <v>4801.02639223029</v>
      </c>
      <c r="O37" s="3">
        <f t="shared" si="0"/>
        <v>7100.75567941085</v>
      </c>
      <c r="P37" s="1" t="s">
        <v>107</v>
      </c>
      <c r="Q37">
        <f>IF(Capacity_solar!$AD38=0,Capacity_solar!Q38*CostRed_solar!B$26,Capacity_solar!Q38*VLOOKUP($A37,CostRed_solar!$A$14:$M$26,Q$1-2009,FALSE))</f>
        <v>558.550462208812</v>
      </c>
      <c r="R37">
        <f>IF(Capacity_solar!$AD38=0,Capacity_solar!R38*CostRed_solar!C$26,Capacity_solar!R38*VLOOKUP($A37,CostRed_solar!$A$14:$M$26,R$1-2009,FALSE))</f>
        <v>224.530165068161</v>
      </c>
      <c r="S37">
        <f>IF(Capacity_solar!$AD38=0,Capacity_solar!S38*CostRed_solar!D$26,Capacity_solar!S38*VLOOKUP($A37,CostRed_solar!$A$14:$M$26,S$1-2009,FALSE))</f>
        <v>770.871178693925</v>
      </c>
      <c r="T37">
        <f>IF(Capacity_solar!$AD38=0,Capacity_solar!T38*CostRed_solar!E$26,Capacity_solar!T38*VLOOKUP($A37,CostRed_solar!$A$14:$M$26,T$1-2009,FALSE))</f>
        <v>1230.86001695959</v>
      </c>
      <c r="U37">
        <f>IF(Capacity_solar!$AD38=0,Capacity_solar!U38*CostRed_solar!F$26,Capacity_solar!U38*VLOOKUP($A37,CostRed_solar!$A$14:$M$26,U$1-2009,FALSE))</f>
        <v>1310.42188141558</v>
      </c>
      <c r="V37">
        <f>IF(Capacity_solar!$AD38=0,Capacity_solar!V38*CostRed_solar!G$26,Capacity_solar!V38*VLOOKUP($A37,CostRed_solar!$A$14:$M$26,V$1-2009,FALSE))</f>
        <v>287.658199244694</v>
      </c>
      <c r="W37">
        <f>IF(Capacity_solar!$AD38=0,Capacity_solar!W38*CostRed_solar!H$26,Capacity_solar!W38*VLOOKUP($A37,CostRed_solar!$A$14:$M$26,W$1-2009,FALSE))</f>
        <v>522.618841585353</v>
      </c>
      <c r="X37">
        <f>IF(Capacity_solar!$AD38=0,Capacity_solar!X38*CostRed_solar!I$26,Capacity_solar!X38*VLOOKUP($A37,CostRed_solar!$A$14:$M$26,X$1-2009,FALSE))</f>
        <v>283.132977247916</v>
      </c>
      <c r="Y37">
        <f>IF(Capacity_solar!$AD38=0,Capacity_solar!Y38*CostRed_solar!J$26,Capacity_solar!Y38*VLOOKUP($A37,CostRed_solar!$A$14:$M$26,Y$1-2009,FALSE))</f>
        <v>316.317487748571</v>
      </c>
      <c r="Z37">
        <f>IF(Capacity_solar!$AD38=0,Capacity_solar!Z38*CostRed_solar!K$26,Capacity_solar!Z38*VLOOKUP($A37,CostRed_solar!$A$14:$M$26,Z$1-2009,FALSE))</f>
        <v>17.6177636142272</v>
      </c>
      <c r="AA37">
        <f>IF(Capacity_solar!$AD38=0,Capacity_solar!AA38*CostRed_solar!L$26,Capacity_solar!AA38*VLOOKUP($A37,CostRed_solar!$A$14:$M$26,AA$1-2009,FALSE))</f>
        <v>376.418774970294</v>
      </c>
      <c r="AB37">
        <f>IF(Capacity_solar!$AD38=0,Capacity_solar!AB38*CostRed_solar!M$26,Capacity_solar!AB38*VLOOKUP($A37,CostRed_solar!$A$14:$M$26,AB$1-2009,FALSE))</f>
        <v>958.09211167423</v>
      </c>
      <c r="AC37">
        <f>IF(Capacity_solar!$AD38=0,Capacity_solar!AC38*CostRed_solar!N$26,Capacity_solar!AC38*VLOOKUP($A37,CostRed_solar!$A$14:$N$26,AC$1-2009,FALSE))</f>
        <v>1466.43103048671</v>
      </c>
      <c r="AD37" s="1">
        <f t="shared" si="1"/>
        <v>6857.08986043135</v>
      </c>
    </row>
    <row r="38" spans="1:30">
      <c r="A38" s="1" t="s">
        <v>129</v>
      </c>
      <c r="B38">
        <f>IF(Capacity_solar!$AD39=0,Capacity_solar!Q39*CostRed_solar!B$13,Capacity_solar!Q39*VLOOKUP($A38,CostRed_solar!$A$2:$M$12,2,FALSE))</f>
        <v>0</v>
      </c>
      <c r="C38">
        <f>IF(Capacity_solar!$AD39=0,Capacity_solar!R39*CostRed_solar!C$13,Capacity_solar!R39*VLOOKUP($A38,CostRed_solar!$A$2:$M$12,3,FALSE))</f>
        <v>0.0383139430866437</v>
      </c>
      <c r="D38">
        <f>IF(Capacity_solar!$AD39=0,Capacity_solar!S39*CostRed_solar!D$13,Capacity_solar!S39*VLOOKUP($A38,CostRed_solar!$A$2:$M$12,4,FALSE))</f>
        <v>0.0593277447956643</v>
      </c>
      <c r="E38">
        <f>IF(Capacity_solar!$AD39=0,Capacity_solar!T39*CostRed_solar!E$13,Capacity_solar!T39*VLOOKUP($A38,CostRed_solar!$A$2:$M$12,5,FALSE))</f>
        <v>0.15583235438332</v>
      </c>
      <c r="F38">
        <f>IF(Capacity_solar!$AD39=0,Capacity_solar!U39*CostRed_solar!F$13,Capacity_solar!U39*VLOOKUP($A38,CostRed_solar!$A$2:$M$12,6,FALSE))</f>
        <v>0.359427707587366</v>
      </c>
      <c r="G38">
        <f>IF(Capacity_solar!$AD39=0,Capacity_solar!V39*CostRed_solar!G$13,Capacity_solar!V39*VLOOKUP($A38,CostRed_solar!$A$2:$M$12,7,FALSE))</f>
        <v>0.0767765135594657</v>
      </c>
      <c r="H38">
        <f>IF(Capacity_solar!$AD39=0,Capacity_solar!W39*CostRed_solar!H$13,Capacity_solar!W39*VLOOKUP($A38,CostRed_solar!$A$2:$M$12,8,FALSE))</f>
        <v>0.101961952753261</v>
      </c>
      <c r="I38">
        <f>IF(Capacity_solar!$AD39=0,Capacity_solar!X39*CostRed_solar!I$13,Capacity_solar!X39*VLOOKUP($A38,CostRed_solar!$A$2:$M$12,9,FALSE))</f>
        <v>2.46144310424406</v>
      </c>
      <c r="J38">
        <f>IF(Capacity_solar!$AD39=0,Capacity_solar!Y39*CostRed_solar!J$13,Capacity_solar!Y39*VLOOKUP($A38,CostRed_solar!$A$2:$M$12,10,FALSE))</f>
        <v>0.0950396146467578</v>
      </c>
      <c r="K38">
        <f>IF(Capacity_solar!$AD39=0,Capacity_solar!Z39*CostRed_solar!K$13,Capacity_solar!Z39*VLOOKUP($A38,CostRed_solar!$A$2:$M$12,11,FALSE))</f>
        <v>0</v>
      </c>
      <c r="L38">
        <f>IF(Capacity_solar!$AD39=0,Capacity_solar!AA39*CostRed_solar!L$13,Capacity_solar!AA39*VLOOKUP($A38,CostRed_solar!$A$2:$M$12,12,FALSE))</f>
        <v>0</v>
      </c>
      <c r="M38">
        <f>IF(Capacity_solar!$AD39=0,Capacity_solar!AB39*CostRed_solar!M$13,Capacity_solar!AB39*VLOOKUP($A38,CostRed_solar!$A$2:$M$12,13,FALSE))</f>
        <v>0</v>
      </c>
      <c r="N38">
        <f>IF(Capacity_solar!$AD39=0,Capacity_solar!AC39*CostRed_solar!N$13,Capacity_solar!AC39*VLOOKUP($A38,CostRed_solar!$A$2:$N$12,14,FALSE))</f>
        <v>59.7660827716653</v>
      </c>
      <c r="O38" s="3">
        <f t="shared" si="0"/>
        <v>3.34812293505654</v>
      </c>
      <c r="P38" s="1" t="s">
        <v>129</v>
      </c>
      <c r="Q38">
        <f>IF(Capacity_solar!$AD39=0,Capacity_solar!Q39*CostRed_solar!B$26,Capacity_solar!Q39*VLOOKUP($A38,CostRed_solar!$A$14:$M$26,Q$1-2009,FALSE))</f>
        <v>0</v>
      </c>
      <c r="R38">
        <f>IF(Capacity_solar!$AD39=0,Capacity_solar!R39*CostRed_solar!C$26,Capacity_solar!R39*VLOOKUP($A38,CostRed_solar!$A$14:$M$26,R$1-2009,FALSE))</f>
        <v>0.120400207268389</v>
      </c>
      <c r="S38">
        <f>IF(Capacity_solar!$AD39=0,Capacity_solar!S39*CostRed_solar!D$26,Capacity_solar!S39*VLOOKUP($A38,CostRed_solar!$A$14:$M$26,S$1-2009,FALSE))</f>
        <v>0.133687127860464</v>
      </c>
      <c r="T38">
        <f>IF(Capacity_solar!$AD39=0,Capacity_solar!T39*CostRed_solar!E$26,Capacity_solar!T39*VLOOKUP($A38,CostRed_solar!$A$14:$M$26,T$1-2009,FALSE))</f>
        <v>0.29945093619554</v>
      </c>
      <c r="U38">
        <f>IF(Capacity_solar!$AD39=0,Capacity_solar!U39*CostRed_solar!F$26,Capacity_solar!U39*VLOOKUP($A38,CostRed_solar!$A$14:$M$26,U$1-2009,FALSE))</f>
        <v>0.606750531516208</v>
      </c>
      <c r="V38">
        <f>IF(Capacity_solar!$AD39=0,Capacity_solar!V39*CostRed_solar!G$26,Capacity_solar!V39*VLOOKUP($A38,CostRed_solar!$A$14:$M$26,V$1-2009,FALSE))</f>
        <v>0.110332530362997</v>
      </c>
      <c r="W38">
        <f>IF(Capacity_solar!$AD39=0,Capacity_solar!W39*CostRed_solar!H$26,Capacity_solar!W39*VLOOKUP($A38,CostRed_solar!$A$14:$M$26,W$1-2009,FALSE))</f>
        <v>0.119399810249838</v>
      </c>
      <c r="X38">
        <f>IF(Capacity_solar!$AD39=0,Capacity_solar!X39*CostRed_solar!I$26,Capacity_solar!X39*VLOOKUP($A38,CostRed_solar!$A$14:$M$26,X$1-2009,FALSE))</f>
        <v>2.25985555442116</v>
      </c>
      <c r="Y38">
        <f>IF(Capacity_solar!$AD39=0,Capacity_solar!Y39*CostRed_solar!J$26,Capacity_solar!Y39*VLOOKUP($A38,CostRed_solar!$A$14:$M$26,Y$1-2009,FALSE))</f>
        <v>0.0613546586776716</v>
      </c>
      <c r="Z38">
        <f>IF(Capacity_solar!$AD39=0,Capacity_solar!Z39*CostRed_solar!K$26,Capacity_solar!Z39*VLOOKUP($A38,CostRed_solar!$A$14:$M$26,Z$1-2009,FALSE))</f>
        <v>0</v>
      </c>
      <c r="AA38">
        <f>IF(Capacity_solar!$AD39=0,Capacity_solar!AA39*CostRed_solar!L$26,Capacity_solar!AA39*VLOOKUP($A38,CostRed_solar!$A$14:$M$26,AA$1-2009,FALSE))</f>
        <v>0</v>
      </c>
      <c r="AB38">
        <f>IF(Capacity_solar!$AD39=0,Capacity_solar!AB39*CostRed_solar!M$26,Capacity_solar!AB39*VLOOKUP($A38,CostRed_solar!$A$14:$M$26,AB$1-2009,FALSE))</f>
        <v>0</v>
      </c>
      <c r="AC38">
        <f>IF(Capacity_solar!$AD39=0,Capacity_solar!AC39*CostRed_solar!N$26,Capacity_solar!AC39*VLOOKUP($A38,CostRed_solar!$A$14:$N$26,AC$1-2009,FALSE))</f>
        <v>18.2550211531525</v>
      </c>
      <c r="AD38" s="1">
        <f t="shared" si="1"/>
        <v>3.71123135655227</v>
      </c>
    </row>
    <row r="39" spans="1:30">
      <c r="A39" s="1" t="s">
        <v>446</v>
      </c>
      <c r="B39">
        <f>IF(Capacity_solar!$AD40=0,Capacity_solar!Q40*CostRed_solar!B$13,Capacity_solar!Q40*VLOOKUP($A39,CostRed_solar!$A$2:$M$12,2,FALSE))</f>
        <v>0</v>
      </c>
      <c r="C39">
        <f>IF(Capacity_solar!$AD40=0,Capacity_solar!R40*CostRed_solar!C$13,Capacity_solar!R40*VLOOKUP($A39,CostRed_solar!$A$2:$M$12,3,FALSE))</f>
        <v>0</v>
      </c>
      <c r="D39">
        <f>IF(Capacity_solar!$AD40=0,Capacity_solar!S40*CostRed_solar!D$13,Capacity_solar!S40*VLOOKUP($A39,CostRed_solar!$A$2:$M$12,4,FALSE))</f>
        <v>0</v>
      </c>
      <c r="E39">
        <f>IF(Capacity_solar!$AD40=0,Capacity_solar!T40*CostRed_solar!E$13,Capacity_solar!T40*VLOOKUP($A39,CostRed_solar!$A$2:$M$12,5,FALSE))</f>
        <v>0</v>
      </c>
      <c r="F39">
        <f>IF(Capacity_solar!$AD40=0,Capacity_solar!U40*CostRed_solar!F$13,Capacity_solar!U40*VLOOKUP($A39,CostRed_solar!$A$2:$M$12,6,FALSE))</f>
        <v>0</v>
      </c>
      <c r="G39">
        <f>IF(Capacity_solar!$AD40=0,Capacity_solar!V40*CostRed_solar!G$13,Capacity_solar!V40*VLOOKUP($A39,CostRed_solar!$A$2:$M$12,7,FALSE))</f>
        <v>3.77582668159731</v>
      </c>
      <c r="H39">
        <f>IF(Capacity_solar!$AD40=0,Capacity_solar!W40*CostRed_solar!H$13,Capacity_solar!W40*VLOOKUP($A39,CostRed_solar!$A$2:$M$12,8,FALSE))</f>
        <v>10.0491026221738</v>
      </c>
      <c r="I39">
        <f>IF(Capacity_solar!$AD40=0,Capacity_solar!X40*CostRed_solar!I$13,Capacity_solar!X40*VLOOKUP($A39,CostRed_solar!$A$2:$M$12,9,FALSE))</f>
        <v>2.17764874172553</v>
      </c>
      <c r="J39">
        <f>IF(Capacity_solar!$AD40=0,Capacity_solar!Y40*CostRed_solar!J$13,Capacity_solar!Y40*VLOOKUP($A39,CostRed_solar!$A$2:$M$12,10,FALSE))</f>
        <v>2.48581392087187</v>
      </c>
      <c r="K39">
        <f>IF(Capacity_solar!$AD40=0,Capacity_solar!Z40*CostRed_solar!K$13,Capacity_solar!Z40*VLOOKUP($A39,CostRed_solar!$A$2:$M$12,11,FALSE))</f>
        <v>3.968915319678</v>
      </c>
      <c r="L39">
        <f>IF(Capacity_solar!$AD40=0,Capacity_solar!AA40*CostRed_solar!L$13,Capacity_solar!AA40*VLOOKUP($A39,CostRed_solar!$A$2:$M$12,12,FALSE))</f>
        <v>3.05364317789287</v>
      </c>
      <c r="M39">
        <f>IF(Capacity_solar!$AD40=0,Capacity_solar!AB40*CostRed_solar!M$13,Capacity_solar!AB40*VLOOKUP($A39,CostRed_solar!$A$2:$M$12,13,FALSE))</f>
        <v>0</v>
      </c>
      <c r="N39">
        <f>IF(Capacity_solar!$AD40=0,Capacity_solar!AC40*CostRed_solar!N$13,Capacity_solar!AC40*VLOOKUP($A39,CostRed_solar!$A$2:$N$12,14,FALSE))</f>
        <v>1.29165893509975</v>
      </c>
      <c r="O39" s="3">
        <f t="shared" si="0"/>
        <v>25.5109504639394</v>
      </c>
      <c r="P39" s="1" t="s">
        <v>446</v>
      </c>
      <c r="Q39">
        <f>IF(Capacity_solar!$AD40=0,Capacity_solar!Q40*CostRed_solar!B$26,Capacity_solar!Q40*VLOOKUP($A39,CostRed_solar!$A$14:$M$26,Q$1-2009,FALSE))</f>
        <v>0</v>
      </c>
      <c r="R39">
        <f>IF(Capacity_solar!$AD40=0,Capacity_solar!R40*CostRed_solar!C$26,Capacity_solar!R40*VLOOKUP($A39,CostRed_solar!$A$14:$M$26,R$1-2009,FALSE))</f>
        <v>0</v>
      </c>
      <c r="S39">
        <f>IF(Capacity_solar!$AD40=0,Capacity_solar!S40*CostRed_solar!D$26,Capacity_solar!S40*VLOOKUP($A39,CostRed_solar!$A$14:$M$26,S$1-2009,FALSE))</f>
        <v>0</v>
      </c>
      <c r="T39">
        <f>IF(Capacity_solar!$AD40=0,Capacity_solar!T40*CostRed_solar!E$26,Capacity_solar!T40*VLOOKUP($A39,CostRed_solar!$A$14:$M$26,T$1-2009,FALSE))</f>
        <v>0</v>
      </c>
      <c r="U39">
        <f>IF(Capacity_solar!$AD40=0,Capacity_solar!U40*CostRed_solar!F$26,Capacity_solar!U40*VLOOKUP($A39,CostRed_solar!$A$14:$M$26,U$1-2009,FALSE))</f>
        <v>0</v>
      </c>
      <c r="V39">
        <f>IF(Capacity_solar!$AD40=0,Capacity_solar!V40*CostRed_solar!G$26,Capacity_solar!V40*VLOOKUP($A39,CostRed_solar!$A$14:$M$26,V$1-2009,FALSE))</f>
        <v>5.42609311987167</v>
      </c>
      <c r="W39">
        <f>IF(Capacity_solar!$AD40=0,Capacity_solar!W40*CostRed_solar!H$26,Capacity_solar!W40*VLOOKUP($A39,CostRed_solar!$A$14:$M$26,W$1-2009,FALSE))</f>
        <v>11.7677321183938</v>
      </c>
      <c r="X39">
        <f>IF(Capacity_solar!$AD40=0,Capacity_solar!X40*CostRed_solar!I$26,Capacity_solar!X40*VLOOKUP($A39,CostRed_solar!$A$14:$M$26,X$1-2009,FALSE))</f>
        <v>1.99930341517199</v>
      </c>
      <c r="Y39">
        <f>IF(Capacity_solar!$AD40=0,Capacity_solar!Y40*CostRed_solar!J$26,Capacity_solar!Y40*VLOOKUP($A39,CostRed_solar!$A$14:$M$26,Y$1-2009,FALSE))</f>
        <v>1.60476518363599</v>
      </c>
      <c r="Z39">
        <f>IF(Capacity_solar!$AD40=0,Capacity_solar!Z40*CostRed_solar!K$26,Capacity_solar!Z40*VLOOKUP($A39,CostRed_solar!$A$14:$M$26,Z$1-2009,FALSE))</f>
        <v>1.92972068425797</v>
      </c>
      <c r="AA39">
        <f>IF(Capacity_solar!$AD40=0,Capacity_solar!AA40*CostRed_solar!L$26,Capacity_solar!AA40*VLOOKUP($A39,CostRed_solar!$A$14:$M$26,AA$1-2009,FALSE))</f>
        <v>1.26170922427135</v>
      </c>
      <c r="AB39">
        <f>IF(Capacity_solar!$AD40=0,Capacity_solar!AB40*CostRed_solar!M$26,Capacity_solar!AB40*VLOOKUP($A39,CostRed_solar!$A$14:$M$26,AB$1-2009,FALSE))</f>
        <v>0</v>
      </c>
      <c r="AC39">
        <f>IF(Capacity_solar!$AD40=0,Capacity_solar!AC40*CostRed_solar!N$26,Capacity_solar!AC40*VLOOKUP($A39,CostRed_solar!$A$14:$N$26,AC$1-2009,FALSE))</f>
        <v>0.394525792714044</v>
      </c>
      <c r="AD39" s="1">
        <f t="shared" si="1"/>
        <v>23.9893237456028</v>
      </c>
    </row>
    <row r="40" spans="1:30">
      <c r="A40" s="1" t="s">
        <v>105</v>
      </c>
      <c r="B40">
        <f>IF(Capacity_solar!$AD41=0,Capacity_solar!Q41*CostRed_solar!B$13,Capacity_solar!Q41*VLOOKUP($A40,CostRed_solar!$A$2:$M$12,2,FALSE))</f>
        <v>0.0284605763309257</v>
      </c>
      <c r="C40">
        <f>IF(Capacity_solar!$AD41=0,Capacity_solar!R41*CostRed_solar!C$13,Capacity_solar!R41*VLOOKUP($A40,CostRed_solar!$A$2:$M$12,3,FALSE))</f>
        <v>0.0517755987657345</v>
      </c>
      <c r="D40">
        <f>IF(Capacity_solar!$AD41=0,Capacity_solar!S41*CostRed_solar!D$13,Capacity_solar!S41*VLOOKUP($A40,CostRed_solar!$A$2:$M$12,4,FALSE))</f>
        <v>0</v>
      </c>
      <c r="E40">
        <f>IF(Capacity_solar!$AD41=0,Capacity_solar!T41*CostRed_solar!E$13,Capacity_solar!T41*VLOOKUP($A40,CostRed_solar!$A$2:$M$12,5,FALSE))</f>
        <v>0</v>
      </c>
      <c r="F40">
        <f>IF(Capacity_solar!$AD41=0,Capacity_solar!U41*CostRed_solar!F$13,Capacity_solar!U41*VLOOKUP($A40,CostRed_solar!$A$2:$M$12,6,FALSE))</f>
        <v>0</v>
      </c>
      <c r="G40">
        <f>IF(Capacity_solar!$AD41=0,Capacity_solar!V41*CostRed_solar!G$13,Capacity_solar!V41*VLOOKUP($A40,CostRed_solar!$A$2:$M$12,7,FALSE))</f>
        <v>0</v>
      </c>
      <c r="H40">
        <f>IF(Capacity_solar!$AD41=0,Capacity_solar!W41*CostRed_solar!H$13,Capacity_solar!W41*VLOOKUP($A40,CostRed_solar!$A$2:$M$12,8,FALSE))</f>
        <v>0</v>
      </c>
      <c r="I40">
        <f>IF(Capacity_solar!$AD41=0,Capacity_solar!X41*CostRed_solar!I$13,Capacity_solar!X41*VLOOKUP($A40,CostRed_solar!$A$2:$M$12,9,FALSE))</f>
        <v>0</v>
      </c>
      <c r="J40">
        <f>IF(Capacity_solar!$AD41=0,Capacity_solar!Y41*CostRed_solar!J$13,Capacity_solar!Y41*VLOOKUP($A40,CostRed_solar!$A$2:$M$12,10,FALSE))</f>
        <v>0.033791862985514</v>
      </c>
      <c r="K40">
        <f>IF(Capacity_solar!$AD41=0,Capacity_solar!Z41*CostRed_solar!K$13,Capacity_solar!Z41*VLOOKUP($A40,CostRed_solar!$A$2:$M$12,11,FALSE))</f>
        <v>0</v>
      </c>
      <c r="L40">
        <f>IF(Capacity_solar!$AD41=0,Capacity_solar!AA41*CostRed_solar!L$13,Capacity_solar!AA41*VLOOKUP($A40,CostRed_solar!$A$2:$M$12,12,FALSE))</f>
        <v>0</v>
      </c>
      <c r="M40">
        <f>IF(Capacity_solar!$AD41=0,Capacity_solar!AB41*CostRed_solar!M$13,Capacity_solar!AB41*VLOOKUP($A40,CostRed_solar!$A$2:$M$12,13,FALSE))</f>
        <v>0</v>
      </c>
      <c r="N40">
        <f>IF(Capacity_solar!$AD41=0,Capacity_solar!AC41*CostRed_solar!N$13,Capacity_solar!AC41*VLOOKUP($A40,CostRed_solar!$A$2:$N$12,14,FALSE))</f>
        <v>129.836327685147</v>
      </c>
      <c r="O40" s="3">
        <f t="shared" si="0"/>
        <v>0.114028038082174</v>
      </c>
      <c r="P40" s="1" t="s">
        <v>105</v>
      </c>
      <c r="Q40">
        <f>IF(Capacity_solar!$AD41=0,Capacity_solar!Q41*CostRed_solar!B$26,Capacity_solar!Q41*VLOOKUP($A40,CostRed_solar!$A$14:$M$26,Q$1-2009,FALSE))</f>
        <v>0.147374796028045</v>
      </c>
      <c r="R40">
        <f>IF(Capacity_solar!$AD41=0,Capacity_solar!R41*CostRed_solar!C$26,Capacity_solar!R41*VLOOKUP($A40,CostRed_solar!$A$14:$M$26,R$1-2009,FALSE))</f>
        <v>0.16270298279512</v>
      </c>
      <c r="S40">
        <f>IF(Capacity_solar!$AD41=0,Capacity_solar!S41*CostRed_solar!D$26,Capacity_solar!S41*VLOOKUP($A40,CostRed_solar!$A$14:$M$26,S$1-2009,FALSE))</f>
        <v>0</v>
      </c>
      <c r="T40">
        <f>IF(Capacity_solar!$AD41=0,Capacity_solar!T41*CostRed_solar!E$26,Capacity_solar!T41*VLOOKUP($A40,CostRed_solar!$A$14:$M$26,T$1-2009,FALSE))</f>
        <v>0</v>
      </c>
      <c r="U40">
        <f>IF(Capacity_solar!$AD41=0,Capacity_solar!U41*CostRed_solar!F$26,Capacity_solar!U41*VLOOKUP($A40,CostRed_solar!$A$14:$M$26,U$1-2009,FALSE))</f>
        <v>0</v>
      </c>
      <c r="V40">
        <f>IF(Capacity_solar!$AD41=0,Capacity_solar!V41*CostRed_solar!G$26,Capacity_solar!V41*VLOOKUP($A40,CostRed_solar!$A$14:$M$26,V$1-2009,FALSE))</f>
        <v>0</v>
      </c>
      <c r="W40">
        <f>IF(Capacity_solar!$AD41=0,Capacity_solar!W41*CostRed_solar!H$26,Capacity_solar!W41*VLOOKUP($A40,CostRed_solar!$A$14:$M$26,W$1-2009,FALSE))</f>
        <v>0</v>
      </c>
      <c r="X40">
        <f>IF(Capacity_solar!$AD41=0,Capacity_solar!X41*CostRed_solar!I$26,Capacity_solar!X41*VLOOKUP($A40,CostRed_solar!$A$14:$M$26,X$1-2009,FALSE))</f>
        <v>0</v>
      </c>
      <c r="Y40">
        <f>IF(Capacity_solar!$AD41=0,Capacity_solar!Y41*CostRed_solar!J$26,Capacity_solar!Y41*VLOOKUP($A40,CostRed_solar!$A$14:$M$26,Y$1-2009,FALSE))</f>
        <v>0.0218149897520611</v>
      </c>
      <c r="Z40">
        <f>IF(Capacity_solar!$AD41=0,Capacity_solar!Z41*CostRed_solar!K$26,Capacity_solar!Z41*VLOOKUP($A40,CostRed_solar!$A$14:$M$26,Z$1-2009,FALSE))</f>
        <v>0</v>
      </c>
      <c r="AA40">
        <f>IF(Capacity_solar!$AD41=0,Capacity_solar!AA41*CostRed_solar!L$26,Capacity_solar!AA41*VLOOKUP($A40,CostRed_solar!$A$14:$M$26,AA$1-2009,FALSE))</f>
        <v>0</v>
      </c>
      <c r="AB40">
        <f>IF(Capacity_solar!$AD41=0,Capacity_solar!AB41*CostRed_solar!M$26,Capacity_solar!AB41*VLOOKUP($A40,CostRed_solar!$A$14:$M$26,AB$1-2009,FALSE))</f>
        <v>0</v>
      </c>
      <c r="AC40">
        <f>IF(Capacity_solar!$AD41=0,Capacity_solar!AC41*CostRed_solar!N$26,Capacity_solar!AC41*VLOOKUP($A40,CostRed_solar!$A$14:$N$26,AC$1-2009,FALSE))</f>
        <v>39.6573574579941</v>
      </c>
      <c r="AD40" s="1">
        <f t="shared" si="1"/>
        <v>0.331892768575226</v>
      </c>
    </row>
    <row r="41" spans="1:30">
      <c r="A41" s="1" t="s">
        <v>386</v>
      </c>
      <c r="B41">
        <f>IF(Capacity_solar!$AD42=0,Capacity_solar!Q42*CostRed_solar!B$13,Capacity_solar!Q42*VLOOKUP($A41,CostRed_solar!$A$2:$M$12,2,FALSE))</f>
        <v>0</v>
      </c>
      <c r="C41">
        <f>IF(Capacity_solar!$AD42=0,Capacity_solar!R42*CostRed_solar!C$13,Capacity_solar!R42*VLOOKUP($A41,CostRed_solar!$A$2:$M$12,3,FALSE))</f>
        <v>0.000517755987657345</v>
      </c>
      <c r="D41">
        <f>IF(Capacity_solar!$AD42=0,Capacity_solar!S42*CostRed_solar!D$13,Capacity_solar!S42*VLOOKUP($A41,CostRed_solar!$A$2:$M$12,4,FALSE))</f>
        <v>0.0362130390311199</v>
      </c>
      <c r="E41">
        <f>IF(Capacity_solar!$AD42=0,Capacity_solar!T42*CostRed_solar!E$13,Capacity_solar!T42*VLOOKUP($A41,CostRed_solar!$A$2:$M$12,5,FALSE))</f>
        <v>0</v>
      </c>
      <c r="F41">
        <f>IF(Capacity_solar!$AD42=0,Capacity_solar!U42*CostRed_solar!F$13,Capacity_solar!U42*VLOOKUP($A41,CostRed_solar!$A$2:$M$12,6,FALSE))</f>
        <v>0.140095975174708</v>
      </c>
      <c r="G41">
        <f>IF(Capacity_solar!$AD42=0,Capacity_solar!V42*CostRed_solar!G$13,Capacity_solar!V42*VLOOKUP($A41,CostRed_solar!$A$2:$M$12,7,FALSE))</f>
        <v>0.00137103365344855</v>
      </c>
      <c r="H41">
        <f>IF(Capacity_solar!$AD42=0,Capacity_solar!W42*CostRed_solar!H$13,Capacity_solar!W42*VLOOKUP($A41,CostRed_solar!$A$2:$M$12,8,FALSE))</f>
        <v>0</v>
      </c>
      <c r="I41">
        <f>IF(Capacity_solar!$AD42=0,Capacity_solar!X42*CostRed_solar!I$13,Capacity_solar!X42*VLOOKUP($A41,CostRed_solar!$A$2:$M$12,9,FALSE))</f>
        <v>0.0321633610854335</v>
      </c>
      <c r="J41">
        <f>IF(Capacity_solar!$AD42=0,Capacity_solar!Y42*CostRed_solar!J$13,Capacity_solar!Y42*VLOOKUP($A41,CostRed_solar!$A$2:$M$12,10,FALSE))</f>
        <v>0</v>
      </c>
      <c r="K41">
        <f>IF(Capacity_solar!$AD42=0,Capacity_solar!Z42*CostRed_solar!K$13,Capacity_solar!Z42*VLOOKUP($A41,CostRed_solar!$A$2:$M$12,11,FALSE))</f>
        <v>1.29720403497447</v>
      </c>
      <c r="L41">
        <f>IF(Capacity_solar!$AD42=0,Capacity_solar!AA42*CostRed_solar!L$13,Capacity_solar!AA42*VLOOKUP($A41,CostRed_solar!$A$2:$M$12,12,FALSE))</f>
        <v>0</v>
      </c>
      <c r="M41">
        <f>IF(Capacity_solar!$AD42=0,Capacity_solar!AB42*CostRed_solar!M$13,Capacity_solar!AB42*VLOOKUP($A41,CostRed_solar!$A$2:$M$12,13,FALSE))</f>
        <v>0</v>
      </c>
      <c r="N41">
        <f>IF(Capacity_solar!$AD42=0,Capacity_solar!AC42*CostRed_solar!N$13,Capacity_solar!AC42*VLOOKUP($A41,CostRed_solar!$A$2:$N$12,14,FALSE))</f>
        <v>3.02682739635506</v>
      </c>
      <c r="O41" s="3">
        <f>SUM(B41:M41)</f>
        <v>1.50756519990683</v>
      </c>
      <c r="P41" s="1" t="s">
        <v>386</v>
      </c>
      <c r="Q41">
        <f>IF(Capacity_solar!$AD42=0,Capacity_solar!Q42*CostRed_solar!B$26,Capacity_solar!Q42*VLOOKUP($A41,CostRed_solar!$A$14:$M$26,Q$1-2009,FALSE))</f>
        <v>0</v>
      </c>
      <c r="R41">
        <f>IF(Capacity_solar!$AD42=0,Capacity_solar!R42*CostRed_solar!C$26,Capacity_solar!R42*VLOOKUP($A41,CostRed_solar!$A$14:$M$26,R$1-2009,FALSE))</f>
        <v>0.0016270298279512</v>
      </c>
      <c r="S41">
        <f>IF(Capacity_solar!$AD42=0,Capacity_solar!S42*CostRed_solar!D$26,Capacity_solar!S42*VLOOKUP($A41,CostRed_solar!$A$14:$M$26,S$1-2009,FALSE))</f>
        <v>0.0816012338888547</v>
      </c>
      <c r="T41">
        <f>IF(Capacity_solar!$AD42=0,Capacity_solar!T42*CostRed_solar!E$26,Capacity_solar!T42*VLOOKUP($A41,CostRed_solar!$A$14:$M$26,T$1-2009,FALSE))</f>
        <v>0</v>
      </c>
      <c r="U41">
        <f>IF(Capacity_solar!$AD42=0,Capacity_solar!U42*CostRed_solar!F$26,Capacity_solar!U42*VLOOKUP($A41,CostRed_solar!$A$14:$M$26,U$1-2009,FALSE))</f>
        <v>0.236496256705178</v>
      </c>
      <c r="V41">
        <f>IF(Capacity_solar!$AD42=0,Capacity_solar!V42*CostRed_solar!G$26,Capacity_solar!V42*VLOOKUP($A41,CostRed_solar!$A$14:$M$26,V$1-2009,FALSE))</f>
        <v>0.00197025893967743</v>
      </c>
      <c r="W41">
        <f>IF(Capacity_solar!$AD42=0,Capacity_solar!W42*CostRed_solar!H$26,Capacity_solar!W42*VLOOKUP($A41,CostRed_solar!$A$14:$M$26,W$1-2009,FALSE))</f>
        <v>0</v>
      </c>
      <c r="X41">
        <f>IF(Capacity_solar!$AD42=0,Capacity_solar!X42*CostRed_solar!I$26,Capacity_solar!X42*VLOOKUP($A41,CostRed_solar!$A$14:$M$26,X$1-2009,FALSE))</f>
        <v>0.0295292424482396</v>
      </c>
      <c r="Y41">
        <f>IF(Capacity_solar!$AD42=0,Capacity_solar!Y42*CostRed_solar!J$26,Capacity_solar!Y42*VLOOKUP($A41,CostRed_solar!$A$14:$M$26,Y$1-2009,FALSE))</f>
        <v>0</v>
      </c>
      <c r="Z41">
        <f>IF(Capacity_solar!$AD42=0,Capacity_solar!Z42*CostRed_solar!K$26,Capacity_solar!Z42*VLOOKUP($A41,CostRed_solar!$A$14:$M$26,Z$1-2009,FALSE))</f>
        <v>0.630711732644431</v>
      </c>
      <c r="AA41">
        <f>IF(Capacity_solar!$AD42=0,Capacity_solar!AA42*CostRed_solar!L$26,Capacity_solar!AA42*VLOOKUP($A41,CostRed_solar!$A$14:$M$26,AA$1-2009,FALSE))</f>
        <v>0</v>
      </c>
      <c r="AB41">
        <f>IF(Capacity_solar!$AD42=0,Capacity_solar!AB42*CostRed_solar!M$26,Capacity_solar!AB42*VLOOKUP($A41,CostRed_solar!$A$14:$M$26,AB$1-2009,FALSE))</f>
        <v>0</v>
      </c>
      <c r="AC41">
        <f>IF(Capacity_solar!$AD42=0,Capacity_solar!AC42*CostRed_solar!N$26,Capacity_solar!AC42*VLOOKUP($A41,CostRed_solar!$A$14:$N$26,AC$1-2009,FALSE))</f>
        <v>0.924517645877889</v>
      </c>
      <c r="AD41" s="1">
        <f>SUM(Q41:AB41)</f>
        <v>0.981935754454332</v>
      </c>
    </row>
    <row r="42" spans="1:30">
      <c r="A42" s="1" t="s">
        <v>111</v>
      </c>
      <c r="B42">
        <f>IF(Capacity_solar!$AD43=0,Capacity_solar!Q43*CostRed_solar!B$13,Capacity_solar!Q43*VLOOKUP($A42,CostRed_solar!$A$2:$M$12,2,FALSE))</f>
        <v>0</v>
      </c>
      <c r="C42">
        <f>IF(Capacity_solar!$AD43=0,Capacity_solar!R43*CostRed_solar!C$13,Capacity_solar!R43*VLOOKUP($A42,CostRed_solar!$A$2:$M$12,3,FALSE))</f>
        <v>1.03551197531469</v>
      </c>
      <c r="D42">
        <f>IF(Capacity_solar!$AD43=0,Capacity_solar!S43*CostRed_solar!D$13,Capacity_solar!S43*VLOOKUP($A42,CostRed_solar!$A$2:$M$12,4,FALSE))</f>
        <v>10.0163732684595</v>
      </c>
      <c r="E42">
        <f>IF(Capacity_solar!$AD43=0,Capacity_solar!T43*CostRed_solar!E$13,Capacity_solar!T43*VLOOKUP($A42,CostRed_solar!$A$2:$M$12,5,FALSE))</f>
        <v>208.451090673886</v>
      </c>
      <c r="F42">
        <f>IF(Capacity_solar!$AD43=0,Capacity_solar!U43*CostRed_solar!F$13,Capacity_solar!U43*VLOOKUP($A42,CostRed_solar!$A$2:$M$12,6,FALSE))</f>
        <v>407.65633268837</v>
      </c>
      <c r="G42">
        <f>IF(Capacity_solar!$AD43=0,Capacity_solar!V43*CostRed_solar!G$13,Capacity_solar!V43*VLOOKUP($A42,CostRed_solar!$A$2:$M$12,7,FALSE))</f>
        <v>752.697434612246</v>
      </c>
      <c r="H42">
        <f>IF(Capacity_solar!$AD43=0,Capacity_solar!W43*CostRed_solar!H$13,Capacity_solar!W43*VLOOKUP($A42,CostRed_solar!$A$2:$M$12,8,FALSE))</f>
        <v>1143.31124392501</v>
      </c>
      <c r="I42">
        <f>IF(Capacity_solar!$AD43=0,Capacity_solar!X43*CostRed_solar!I$13,Capacity_solar!X43*VLOOKUP($A42,CostRed_solar!$A$2:$M$12,9,FALSE))</f>
        <v>620.563483510946</v>
      </c>
      <c r="J42">
        <f>IF(Capacity_solar!$AD43=0,Capacity_solar!Y43*CostRed_solar!J$13,Capacity_solar!Y43*VLOOKUP($A42,CostRed_solar!$A$2:$M$12,10,FALSE))</f>
        <v>1091.26217370386</v>
      </c>
      <c r="K42">
        <f>IF(Capacity_solar!$AD43=0,Capacity_solar!Z43*CostRed_solar!K$13,Capacity_solar!Z43*VLOOKUP($A42,CostRed_solar!$A$2:$M$12,11,FALSE))</f>
        <v>1332.81047399704</v>
      </c>
      <c r="L42">
        <f>IF(Capacity_solar!$AD43=0,Capacity_solar!AA43*CostRed_solar!L$13,Capacity_solar!AA43*VLOOKUP($A42,CostRed_solar!$A$2:$M$12,12,FALSE))</f>
        <v>4000.26907859204</v>
      </c>
      <c r="M42">
        <f>IF(Capacity_solar!$AD43=0,Capacity_solar!AB43*CostRed_solar!M$13,Capacity_solar!AB43*VLOOKUP($A42,CostRed_solar!$A$2:$M$12,13,FALSE))</f>
        <v>6400.93350310031</v>
      </c>
      <c r="N42">
        <f>IF(Capacity_solar!$AD43=0,Capacity_solar!AC43*CostRed_solar!N$13,Capacity_solar!AC43*VLOOKUP($A42,CostRed_solar!$A$2:$N$12,14,FALSE))</f>
        <v>8178.81976665282</v>
      </c>
      <c r="O42" s="3">
        <f>SUM(B42:M42)</f>
        <v>15969.0067000475</v>
      </c>
      <c r="P42" s="1" t="s">
        <v>111</v>
      </c>
      <c r="Q42">
        <f>IF(Capacity_solar!$AD43=0,Capacity_solar!Q43*CostRed_solar!B$26,Capacity_solar!Q43*VLOOKUP($A42,CostRed_solar!$A$14:$M$26,Q$1-2009,FALSE))</f>
        <v>0</v>
      </c>
      <c r="R42">
        <f>IF(Capacity_solar!$AD43=0,Capacity_solar!R43*CostRed_solar!C$26,Capacity_solar!R43*VLOOKUP($A42,CostRed_solar!$A$14:$M$26,R$1-2009,FALSE))</f>
        <v>3.2540596559024</v>
      </c>
      <c r="S42">
        <f>IF(Capacity_solar!$AD43=0,Capacity_solar!S43*CostRed_solar!D$26,Capacity_solar!S43*VLOOKUP($A42,CostRed_solar!$A$14:$M$26,S$1-2009,FALSE))</f>
        <v>22.5705557905605</v>
      </c>
      <c r="T42">
        <f>IF(Capacity_solar!$AD43=0,Capacity_solar!T43*CostRed_solar!E$26,Capacity_solar!T43*VLOOKUP($A42,CostRed_solar!$A$14:$M$26,T$1-2009,FALSE))</f>
        <v>400.564276271746</v>
      </c>
      <c r="U42">
        <f>IF(Capacity_solar!$AD43=0,Capacity_solar!U43*CostRed_solar!F$26,Capacity_solar!U43*VLOOKUP($A42,CostRed_solar!$A$14:$M$26,U$1-2009,FALSE))</f>
        <v>688.16535651886</v>
      </c>
      <c r="V42">
        <f>IF(Capacity_solar!$AD43=0,Capacity_solar!V43*CostRed_solar!G$26,Capacity_solar!V43*VLOOKUP($A42,CostRed_solar!$A$14:$M$26,V$1-2009,FALSE))</f>
        <v>1081.67209877515</v>
      </c>
      <c r="W42">
        <f>IF(Capacity_solar!$AD43=0,Capacity_solar!W43*CostRed_solar!H$26,Capacity_solar!W43*VLOOKUP($A42,CostRed_solar!$A$14:$M$26,W$1-2009,FALSE))</f>
        <v>1338.84396968639</v>
      </c>
      <c r="X42">
        <f>IF(Capacity_solar!$AD43=0,Capacity_solar!X43*CostRed_solar!I$26,Capacity_solar!X43*VLOOKUP($A42,CostRed_solar!$A$14:$M$26,X$1-2009,FALSE))</f>
        <v>569.740504123432</v>
      </c>
      <c r="Y42">
        <f>IF(Capacity_solar!$AD43=0,Capacity_solar!Y43*CostRed_solar!J$26,Capacity_solar!Y43*VLOOKUP($A42,CostRed_solar!$A$14:$M$26,Y$1-2009,FALSE))</f>
        <v>704.485371119275</v>
      </c>
      <c r="Z42">
        <f>IF(Capacity_solar!$AD43=0,Capacity_solar!Z43*CostRed_solar!K$26,Capacity_solar!Z43*VLOOKUP($A42,CostRed_solar!$A$14:$M$26,Z$1-2009,FALSE))</f>
        <v>648.023888823212</v>
      </c>
      <c r="AA42">
        <f>IF(Capacity_solar!$AD43=0,Capacity_solar!AA43*CostRed_solar!L$26,Capacity_solar!AA43*VLOOKUP($A42,CostRed_solar!$A$14:$M$26,AA$1-2009,FALSE))</f>
        <v>1652.83764408578</v>
      </c>
      <c r="AB42">
        <f>IF(Capacity_solar!$AD43=0,Capacity_solar!AB43*CostRed_solar!M$26,Capacity_solar!AB43*VLOOKUP($A42,CostRed_solar!$A$14:$M$26,AB$1-2009,FALSE))</f>
        <v>2213.6092274266</v>
      </c>
      <c r="AC42">
        <f>IF(Capacity_solar!$AD43=0,Capacity_solar!AC43*CostRed_solar!N$26,Capacity_solar!AC43*VLOOKUP($A42,CostRed_solar!$A$14:$N$26,AC$1-2009,FALSE))</f>
        <v>2498.14812890587</v>
      </c>
      <c r="AD42" s="1">
        <f>SUM(Q42:AB42)</f>
        <v>9323.7669522769</v>
      </c>
    </row>
    <row r="43" spans="1:30">
      <c r="A43" s="1" t="s">
        <v>12</v>
      </c>
      <c r="B43">
        <f>IF(Capacity_solar!$AD44=0,Capacity_solar!Q44*CostRed_solar!B$13,Capacity_solar!Q44*VLOOKUP($A43,CostRed_solar!$A$2:$M$12,2,FALSE))</f>
        <v>287.729136527841</v>
      </c>
      <c r="C43">
        <f>IF(Capacity_solar!$AD44=0,Capacity_solar!R44*CostRed_solar!C$13,Capacity_solar!R44*VLOOKUP($A43,CostRed_solar!$A$2:$M$12,3,FALSE))</f>
        <v>1213.65786860937</v>
      </c>
      <c r="D43">
        <f>IF(Capacity_solar!$AD44=0,Capacity_solar!S44*CostRed_solar!D$13,Capacity_solar!S44*VLOOKUP($A43,CostRed_solar!$A$2:$M$12,4,FALSE))</f>
        <v>9063.40381630752</v>
      </c>
      <c r="E43">
        <f>IF(Capacity_solar!$AD44=0,Capacity_solar!T44*CostRed_solar!E$13,Capacity_solar!T44*VLOOKUP($A43,CostRed_solar!$A$2:$M$12,5,FALSE))</f>
        <v>12573.5184541714</v>
      </c>
      <c r="F43">
        <f>IF(Capacity_solar!$AD44=0,Capacity_solar!U44*CostRed_solar!F$13,Capacity_solar!U44*VLOOKUP($A43,CostRed_solar!$A$2:$M$12,6,FALSE))</f>
        <v>23257.1191843498</v>
      </c>
      <c r="G43">
        <f>IF(Capacity_solar!$AD44=0,Capacity_solar!V44*CostRed_solar!G$13,Capacity_solar!V44*VLOOKUP($A43,CostRed_solar!$A$2:$M$12,7,FALSE))</f>
        <v>71053.0713802205</v>
      </c>
      <c r="H43">
        <f>IF(Capacity_solar!$AD44=0,Capacity_solar!W44*CostRed_solar!H$13,Capacity_solar!W44*VLOOKUP($A43,CostRed_solar!$A$2:$M$12,8,FALSE))</f>
        <v>135555.703947861</v>
      </c>
      <c r="I43">
        <f>IF(Capacity_solar!$AD44=0,Capacity_solar!X44*CostRed_solar!I$13,Capacity_solar!X44*VLOOKUP($A43,CostRed_solar!$A$2:$M$12,9,FALSE))</f>
        <v>123124.129258292</v>
      </c>
      <c r="J43">
        <f>IF(Capacity_solar!$AD44=0,Capacity_solar!Y44*CostRed_solar!J$13,Capacity_solar!Y44*VLOOKUP($A43,CostRed_solar!$A$2:$M$12,10,FALSE))</f>
        <v>84185.1057274493</v>
      </c>
      <c r="K43">
        <f>IF(Capacity_solar!$AD44=0,Capacity_solar!Z44*CostRed_solar!K$13,Capacity_solar!Z44*VLOOKUP($A43,CostRed_solar!$A$2:$M$12,11,FALSE))</f>
        <v>146465.48241319</v>
      </c>
      <c r="L43">
        <f>IF(Capacity_solar!$AD44=0,Capacity_solar!AA44*CostRed_solar!L$13,Capacity_solar!AA44*VLOOKUP($A43,CostRed_solar!$A$2:$M$12,12,FALSE))</f>
        <v>174139.895940324</v>
      </c>
      <c r="M43">
        <f>IF(Capacity_solar!$AD44=0,Capacity_solar!AB44*CostRed_solar!M$13,Capacity_solar!AB44*VLOOKUP($A43,CostRed_solar!$A$2:$M$12,13,FALSE))</f>
        <v>300642.80815774</v>
      </c>
      <c r="N43">
        <f>IF(Capacity_solar!$AD44=0,Capacity_solar!AC44*CostRed_solar!N$13,Capacity_solar!AC44*VLOOKUP($A43,CostRed_solar!$A$2:$N$12,14,FALSE))</f>
        <v>774177.462699039</v>
      </c>
      <c r="O43" s="3">
        <f>SUM(B43:M43)</f>
        <v>1081561.62528504</v>
      </c>
      <c r="P43" s="1" t="s">
        <v>12</v>
      </c>
      <c r="Q43">
        <f>IF(Capacity_solar!$AD44=0,Capacity_solar!Q44*CostRed_solar!B$26,Capacity_solar!Q44*VLOOKUP($A43,CostRed_solar!$A$14:$M$26,Q$1-2009,FALSE))</f>
        <v>2620.63727227173</v>
      </c>
      <c r="R43">
        <f>IF(Capacity_solar!$AD44=0,Capacity_solar!R44*CostRed_solar!C$26,Capacity_solar!R44*VLOOKUP($A43,CostRed_solar!$A$14:$M$26,R$1-2009,FALSE))</f>
        <v>5747.90487901113</v>
      </c>
      <c r="S43">
        <f>IF(Capacity_solar!$AD44=0,Capacity_solar!S44*CostRed_solar!D$26,Capacity_solar!S44*VLOOKUP($A43,CostRed_solar!$A$14:$M$26,S$1-2009,FALSE))</f>
        <v>16612.0576884779</v>
      </c>
      <c r="T43">
        <f>IF(Capacity_solar!$AD44=0,Capacity_solar!T44*CostRed_solar!E$26,Capacity_solar!T44*VLOOKUP($A43,CostRed_solar!$A$14:$M$26,T$1-2009,FALSE))</f>
        <v>15678.9266737474</v>
      </c>
      <c r="U43">
        <f>IF(Capacity_solar!$AD44=0,Capacity_solar!U44*CostRed_solar!F$26,Capacity_solar!U44*VLOOKUP($A43,CostRed_solar!$A$14:$M$26,U$1-2009,FALSE))</f>
        <v>20137.3303554949</v>
      </c>
      <c r="V43">
        <f>IF(Capacity_solar!$AD44=0,Capacity_solar!V44*CostRed_solar!G$26,Capacity_solar!V44*VLOOKUP($A43,CostRed_solar!$A$14:$M$26,V$1-2009,FALSE))</f>
        <v>35249.3484505234</v>
      </c>
      <c r="W43">
        <f>IF(Capacity_solar!$AD44=0,Capacity_solar!W44*CostRed_solar!H$26,Capacity_solar!W44*VLOOKUP($A43,CostRed_solar!$A$14:$M$26,W$1-2009,FALSE))</f>
        <v>40467.3716897565</v>
      </c>
      <c r="X43">
        <f>IF(Capacity_solar!$AD44=0,Capacity_solar!X44*CostRed_solar!I$26,Capacity_solar!X44*VLOOKUP($A43,CostRed_solar!$A$14:$M$26,X$1-2009,FALSE))</f>
        <v>28727.0671328117</v>
      </c>
      <c r="Y43">
        <f>IF(Capacity_solar!$AD44=0,Capacity_solar!Y44*CostRed_solar!J$26,Capacity_solar!Y44*VLOOKUP($A43,CostRed_solar!$A$14:$M$26,Y$1-2009,FALSE))</f>
        <v>18433.2421464173</v>
      </c>
      <c r="Z43">
        <f>IF(Capacity_solar!$AD44=0,Capacity_solar!Z44*CostRed_solar!K$26,Capacity_solar!Z44*VLOOKUP($A43,CostRed_solar!$A$14:$M$26,Z$1-2009,FALSE))</f>
        <v>27634.6545773628</v>
      </c>
      <c r="AA43">
        <f>IF(Capacity_solar!$AD44=0,Capacity_solar!AA44*CostRed_solar!L$26,Capacity_solar!AA44*VLOOKUP($A43,CostRed_solar!$A$14:$M$26,AA$1-2009,FALSE))</f>
        <v>28900.39738959</v>
      </c>
      <c r="AB43">
        <f>IF(Capacity_solar!$AD44=0,Capacity_solar!AB44*CostRed_solar!M$26,Capacity_solar!AB44*VLOOKUP($A43,CostRed_solar!$A$14:$M$26,AB$1-2009,FALSE))</f>
        <v>41030.8619503361</v>
      </c>
      <c r="AC43">
        <f>IF(Capacity_solar!$AD44=0,Capacity_solar!AC44*CostRed_solar!N$26,Capacity_solar!AC44*VLOOKUP($A43,CostRed_solar!$A$14:$N$26,AC$1-2009,FALSE))</f>
        <v>69247.4491001873</v>
      </c>
      <c r="AD43" s="1">
        <f>SUM(Q43:AB43)</f>
        <v>281239.800205801</v>
      </c>
    </row>
    <row r="44" spans="1:30">
      <c r="A44" s="1" t="s">
        <v>125</v>
      </c>
      <c r="B44">
        <f>IF(Capacity_solar!$AD45=0,Capacity_solar!Q45*CostRed_solar!B$13,Capacity_solar!Q45*VLOOKUP($A44,CostRed_solar!$A$2:$M$12,2,FALSE))</f>
        <v>0.00967659595251472</v>
      </c>
      <c r="C44">
        <f>IF(Capacity_solar!$AD45=0,Capacity_solar!R45*CostRed_solar!C$13,Capacity_solar!R45*VLOOKUP($A44,CostRed_solar!$A$2:$M$12,3,FALSE))</f>
        <v>0.00724858382720289</v>
      </c>
      <c r="D44">
        <f>IF(Capacity_solar!$AD45=0,Capacity_solar!S45*CostRed_solar!D$13,Capacity_solar!S45*VLOOKUP($A44,CostRed_solar!$A$2:$M$12,4,FALSE))</f>
        <v>0.0469999017212406</v>
      </c>
      <c r="E44">
        <f>IF(Capacity_solar!$AD45=0,Capacity_solar!T45*CostRed_solar!E$13,Capacity_solar!T45*VLOOKUP($A44,CostRed_solar!$A$2:$M$12,5,FALSE))</f>
        <v>0.0354164441780272</v>
      </c>
      <c r="F44">
        <f>IF(Capacity_solar!$AD45=0,Capacity_solar!U45*CostRed_solar!F$13,Capacity_solar!U45*VLOOKUP($A44,CostRed_solar!$A$2:$M$12,6,FALSE))</f>
        <v>0.0516747449414908</v>
      </c>
      <c r="G44">
        <f>IF(Capacity_solar!$AD45=0,Capacity_solar!V45*CostRed_solar!G$13,Capacity_solar!V45*VLOOKUP($A44,CostRed_solar!$A$2:$M$12,7,FALSE))</f>
        <v>0.0781489182465675</v>
      </c>
      <c r="H44">
        <f>IF(Capacity_solar!$AD45=0,Capacity_solar!W45*CostRed_solar!H$13,Capacity_solar!W45*VLOOKUP($A44,CostRed_solar!$A$2:$M$12,8,FALSE))</f>
        <v>16.3807744089165</v>
      </c>
      <c r="I44">
        <f>IF(Capacity_solar!$AD45=0,Capacity_solar!X45*CostRed_solar!I$13,Capacity_solar!X45*VLOOKUP($A44,CostRed_solar!$A$2:$M$12,9,FALSE))</f>
        <v>3.89176669133745</v>
      </c>
      <c r="J44">
        <f>IF(Capacity_solar!$AD45=0,Capacity_solar!Y45*CostRed_solar!J$13,Capacity_solar!Y45*VLOOKUP($A44,CostRed_solar!$A$2:$M$12,10,FALSE))</f>
        <v>26.4970424515247</v>
      </c>
      <c r="K44">
        <f>IF(Capacity_solar!$AD45=0,Capacity_solar!Z45*CostRed_solar!K$13,Capacity_solar!Z45*VLOOKUP($A44,CostRed_solar!$A$2:$M$12,11,FALSE))</f>
        <v>143.948581832642</v>
      </c>
      <c r="L44">
        <f>IF(Capacity_solar!$AD45=0,Capacity_solar!AA45*CostRed_solar!L$13,Capacity_solar!AA45*VLOOKUP($A44,CostRed_solar!$A$2:$M$12,12,FALSE))</f>
        <v>312.044985837635</v>
      </c>
      <c r="M44">
        <f>IF(Capacity_solar!$AD45=0,Capacity_solar!AB45*CostRed_solar!M$13,Capacity_solar!AB45*VLOOKUP($A44,CostRed_solar!$A$2:$M$12,13,FALSE))</f>
        <v>981.99626484295</v>
      </c>
      <c r="N44">
        <f>IF(Capacity_solar!$AD45=0,Capacity_solar!AC45*CostRed_solar!N$13,Capacity_solar!AC45*VLOOKUP($A44,CostRed_solar!$A$2:$N$12,14,FALSE))</f>
        <v>837.006734682389</v>
      </c>
      <c r="O44" s="3">
        <f>SUM(B44:M44)</f>
        <v>1484.98858125387</v>
      </c>
      <c r="P44" s="1" t="s">
        <v>125</v>
      </c>
      <c r="Q44">
        <f>IF(Capacity_solar!$AD45=0,Capacity_solar!Q45*CostRed_solar!B$26,Capacity_solar!Q45*VLOOKUP($A44,CostRed_solar!$A$14:$M$26,Q$1-2009,FALSE))</f>
        <v>0.0501074306495353</v>
      </c>
      <c r="R44">
        <f>IF(Capacity_solar!$AD45=0,Capacity_solar!R45*CostRed_solar!C$26,Capacity_solar!R45*VLOOKUP($A44,CostRed_solar!$A$14:$M$26,R$1-2009,FALSE))</f>
        <v>0.022778417591317</v>
      </c>
      <c r="S44">
        <f>IF(Capacity_solar!$AD45=0,Capacity_solar!S45*CostRed_solar!D$26,Capacity_solar!S45*VLOOKUP($A44,CostRed_solar!$A$14:$M$26,S$1-2009,FALSE))</f>
        <v>0.105907984408939</v>
      </c>
      <c r="T44">
        <f>IF(Capacity_solar!$AD45=0,Capacity_solar!T45*CostRed_solar!E$26,Capacity_solar!T45*VLOOKUP($A44,CostRed_solar!$A$14:$M$26,T$1-2009,FALSE))</f>
        <v>0.0680570309535319</v>
      </c>
      <c r="U44">
        <f>IF(Capacity_solar!$AD45=0,Capacity_solar!U45*CostRed_solar!F$26,Capacity_solar!U45*VLOOKUP($A44,CostRed_solar!$A$14:$M$26,U$1-2009,FALSE))</f>
        <v>0.0872322258338775</v>
      </c>
      <c r="V44">
        <f>IF(Capacity_solar!$AD45=0,Capacity_solar!V45*CostRed_solar!G$26,Capacity_solar!V45*VLOOKUP($A44,CostRed_solar!$A$14:$M$26,V$1-2009,FALSE))</f>
        <v>0.112304759561614</v>
      </c>
      <c r="W44">
        <f>IF(Capacity_solar!$AD45=0,Capacity_solar!W45*CostRed_solar!H$26,Capacity_solar!W45*VLOOKUP($A44,CostRed_solar!$A$14:$M$26,W$1-2009,FALSE))</f>
        <v>19.1822665548888</v>
      </c>
      <c r="X44">
        <f>IF(Capacity_solar!$AD45=0,Capacity_solar!X45*CostRed_solar!I$26,Capacity_solar!X45*VLOOKUP($A44,CostRed_solar!$A$14:$M$26,X$1-2009,FALSE))</f>
        <v>3.57303833623699</v>
      </c>
      <c r="Y44">
        <f>IF(Capacity_solar!$AD45=0,Capacity_solar!Y45*CostRed_solar!J$26,Capacity_solar!Y45*VLOOKUP($A44,CostRed_solar!$A$14:$M$26,Y$1-2009,FALSE))</f>
        <v>17.105677475898</v>
      </c>
      <c r="Z44">
        <f>IF(Capacity_solar!$AD45=0,Capacity_solar!Z45*CostRed_solar!K$26,Capacity_solar!Z45*VLOOKUP($A44,CostRed_solar!$A$14:$M$26,Z$1-2009,FALSE))</f>
        <v>69.9890356578801</v>
      </c>
      <c r="AA44">
        <f>IF(Capacity_solar!$AD45=0,Capacity_solar!AA45*CostRed_solar!L$26,Capacity_solar!AA45*VLOOKUP($A44,CostRed_solar!$A$14:$M$26,AA$1-2009,FALSE))</f>
        <v>128.931251650248</v>
      </c>
      <c r="AB44">
        <f>IF(Capacity_solar!$AD45=0,Capacity_solar!AB45*CostRed_solar!M$26,Capacity_solar!AB45*VLOOKUP($A44,CostRed_solar!$A$14:$M$26,AB$1-2009,FALSE))</f>
        <v>339.599839945525</v>
      </c>
      <c r="AC44">
        <f>IF(Capacity_solar!$AD45=0,Capacity_solar!AC45*CostRed_solar!N$26,Capacity_solar!AC45*VLOOKUP($A44,CostRed_solar!$A$14:$N$26,AC$1-2009,FALSE))</f>
        <v>255.656301004925</v>
      </c>
      <c r="AD44" s="1">
        <f>SUM(Q44:AB44)</f>
        <v>578.827497469675</v>
      </c>
    </row>
    <row r="45" spans="1:30">
      <c r="A45" s="1" t="s">
        <v>127</v>
      </c>
      <c r="B45">
        <f>IF(Capacity_solar!$AD46=0,Capacity_solar!Q46*CostRed_solar!B$13,Capacity_solar!Q46*VLOOKUP($A45,CostRed_solar!$A$2:$M$12,2,FALSE))</f>
        <v>0</v>
      </c>
      <c r="C45">
        <f>IF(Capacity_solar!$AD46=0,Capacity_solar!R46*CostRed_solar!C$13,Capacity_solar!R46*VLOOKUP($A45,CostRed_solar!$A$2:$M$12,3,FALSE))</f>
        <v>0</v>
      </c>
      <c r="D45">
        <f>IF(Capacity_solar!$AD46=0,Capacity_solar!S46*CostRed_solar!D$13,Capacity_solar!S46*VLOOKUP($A45,CostRed_solar!$A$2:$M$12,4,FALSE))</f>
        <v>0</v>
      </c>
      <c r="E45">
        <f>IF(Capacity_solar!$AD46=0,Capacity_solar!T46*CostRed_solar!E$13,Capacity_solar!T46*VLOOKUP($A45,CostRed_solar!$A$2:$M$12,5,FALSE))</f>
        <v>0</v>
      </c>
      <c r="F45">
        <f>IF(Capacity_solar!$AD46=0,Capacity_solar!U46*CostRed_solar!F$13,Capacity_solar!U46*VLOOKUP($A45,CostRed_solar!$A$2:$M$12,6,FALSE))</f>
        <v>0</v>
      </c>
      <c r="G45">
        <f>IF(Capacity_solar!$AD46=0,Capacity_solar!V46*CostRed_solar!G$13,Capacity_solar!V46*VLOOKUP($A45,CostRed_solar!$A$2:$M$12,7,FALSE))</f>
        <v>0</v>
      </c>
      <c r="H45">
        <f>IF(Capacity_solar!$AD46=0,Capacity_solar!W46*CostRed_solar!H$13,Capacity_solar!W46*VLOOKUP($A45,CostRed_solar!$A$2:$M$12,8,FALSE))</f>
        <v>0</v>
      </c>
      <c r="I45">
        <f>IF(Capacity_solar!$AD46=0,Capacity_solar!X46*CostRed_solar!I$13,Capacity_solar!X46*VLOOKUP($A45,CostRed_solar!$A$2:$M$12,9,FALSE))</f>
        <v>0</v>
      </c>
      <c r="J45">
        <f>IF(Capacity_solar!$AD46=0,Capacity_solar!Y46*CostRed_solar!J$13,Capacity_solar!Y46*VLOOKUP($A45,CostRed_solar!$A$2:$M$12,10,FALSE))</f>
        <v>0</v>
      </c>
      <c r="K45">
        <f>IF(Capacity_solar!$AD46=0,Capacity_solar!Z46*CostRed_solar!K$13,Capacity_solar!Z46*VLOOKUP($A45,CostRed_solar!$A$2:$M$12,11,FALSE))</f>
        <v>0</v>
      </c>
      <c r="L45">
        <f>IF(Capacity_solar!$AD46=0,Capacity_solar!AA46*CostRed_solar!L$13,Capacity_solar!AA46*VLOOKUP($A45,CostRed_solar!$A$2:$M$12,12,FALSE))</f>
        <v>0</v>
      </c>
      <c r="M45">
        <f>IF(Capacity_solar!$AD46=0,Capacity_solar!AB46*CostRed_solar!M$13,Capacity_solar!AB46*VLOOKUP($A45,CostRed_solar!$A$2:$M$12,13,FALSE))</f>
        <v>14.3666993979891</v>
      </c>
      <c r="N45">
        <f>IF(Capacity_solar!$AD46=0,Capacity_solar!AC46*CostRed_solar!N$13,Capacity_solar!AC46*VLOOKUP($A45,CostRed_solar!$A$2:$N$12,14,FALSE))</f>
        <v>0</v>
      </c>
      <c r="O45" s="3">
        <f>SUM(B45:M45)</f>
        <v>14.3666993979891</v>
      </c>
      <c r="P45" s="1" t="s">
        <v>127</v>
      </c>
      <c r="Q45">
        <f>IF(Capacity_solar!$AD46=0,Capacity_solar!Q46*CostRed_solar!B$26,Capacity_solar!Q46*VLOOKUP($A45,CostRed_solar!$A$14:$M$26,Q$1-2009,FALSE))</f>
        <v>0</v>
      </c>
      <c r="R45">
        <f>IF(Capacity_solar!$AD46=0,Capacity_solar!R46*CostRed_solar!C$26,Capacity_solar!R46*VLOOKUP($A45,CostRed_solar!$A$14:$M$26,R$1-2009,FALSE))</f>
        <v>0</v>
      </c>
      <c r="S45">
        <f>IF(Capacity_solar!$AD46=0,Capacity_solar!S46*CostRed_solar!D$26,Capacity_solar!S46*VLOOKUP($A45,CostRed_solar!$A$14:$M$26,S$1-2009,FALSE))</f>
        <v>0</v>
      </c>
      <c r="T45">
        <f>IF(Capacity_solar!$AD46=0,Capacity_solar!T46*CostRed_solar!E$26,Capacity_solar!T46*VLOOKUP($A45,CostRed_solar!$A$14:$M$26,T$1-2009,FALSE))</f>
        <v>0</v>
      </c>
      <c r="U45">
        <f>IF(Capacity_solar!$AD46=0,Capacity_solar!U46*CostRed_solar!F$26,Capacity_solar!U46*VLOOKUP($A45,CostRed_solar!$A$14:$M$26,U$1-2009,FALSE))</f>
        <v>0</v>
      </c>
      <c r="V45">
        <f>IF(Capacity_solar!$AD46=0,Capacity_solar!V46*CostRed_solar!G$26,Capacity_solar!V46*VLOOKUP($A45,CostRed_solar!$A$14:$M$26,V$1-2009,FALSE))</f>
        <v>0</v>
      </c>
      <c r="W45">
        <f>IF(Capacity_solar!$AD46=0,Capacity_solar!W46*CostRed_solar!H$26,Capacity_solar!W46*VLOOKUP($A45,CostRed_solar!$A$14:$M$26,W$1-2009,FALSE))</f>
        <v>0</v>
      </c>
      <c r="X45">
        <f>IF(Capacity_solar!$AD46=0,Capacity_solar!X46*CostRed_solar!I$26,Capacity_solar!X46*VLOOKUP($A45,CostRed_solar!$A$14:$M$26,X$1-2009,FALSE))</f>
        <v>0</v>
      </c>
      <c r="Y45">
        <f>IF(Capacity_solar!$AD46=0,Capacity_solar!Y46*CostRed_solar!J$26,Capacity_solar!Y46*VLOOKUP($A45,CostRed_solar!$A$14:$M$26,Y$1-2009,FALSE))</f>
        <v>0</v>
      </c>
      <c r="Z45">
        <f>IF(Capacity_solar!$AD46=0,Capacity_solar!Z46*CostRed_solar!K$26,Capacity_solar!Z46*VLOOKUP($A45,CostRed_solar!$A$14:$M$26,Z$1-2009,FALSE))</f>
        <v>0</v>
      </c>
      <c r="AA45">
        <f>IF(Capacity_solar!$AD46=0,Capacity_solar!AA46*CostRed_solar!L$26,Capacity_solar!AA46*VLOOKUP($A45,CostRed_solar!$A$14:$M$26,AA$1-2009,FALSE))</f>
        <v>0</v>
      </c>
      <c r="AB45">
        <f>IF(Capacity_solar!$AD46=0,Capacity_solar!AB46*CostRed_solar!M$26,Capacity_solar!AB46*VLOOKUP($A45,CostRed_solar!$A$14:$M$26,AB$1-2009,FALSE))</f>
        <v>4.96837818103397</v>
      </c>
      <c r="AC45">
        <f>IF(Capacity_solar!$AD46=0,Capacity_solar!AC46*CostRed_solar!N$26,Capacity_solar!AC46*VLOOKUP($A45,CostRed_solar!$A$14:$N$26,AC$1-2009,FALSE))</f>
        <v>0</v>
      </c>
      <c r="AD45" s="1">
        <f>SUM(Q45:AB45)</f>
        <v>4.96837818103397</v>
      </c>
    </row>
    <row r="46" spans="1:30">
      <c r="A46" s="1" t="s">
        <v>447</v>
      </c>
      <c r="B46">
        <f>IF(Capacity_solar!$AD47=0,Capacity_solar!Q47*CostRed_solar!B$13,Capacity_solar!Q47*VLOOKUP($A46,CostRed_solar!$A$2:$M$12,2,FALSE))</f>
        <v>0.019922403431648</v>
      </c>
      <c r="C46">
        <f>IF(Capacity_solar!$AD47=0,Capacity_solar!R47*CostRed_solar!C$13,Capacity_solar!R47*VLOOKUP($A46,CostRed_solar!$A$2:$M$12,3,FALSE))</f>
        <v>0.0258877993828673</v>
      </c>
      <c r="D46">
        <f>IF(Capacity_solar!$AD47=0,Capacity_solar!S47*CostRed_solar!D$13,Capacity_solar!S47*VLOOKUP($A46,CostRed_solar!$A$2:$M$12,4,FALSE))</f>
        <v>0.0847539211366635</v>
      </c>
      <c r="E46">
        <f>IF(Capacity_solar!$AD47=0,Capacity_solar!T47*CostRed_solar!E$13,Capacity_solar!T47*VLOOKUP($A46,CostRed_solar!$A$2:$M$12,5,FALSE))</f>
        <v>0.232736633169892</v>
      </c>
      <c r="F46">
        <f>IF(Capacity_solar!$AD47=0,Capacity_solar!U47*CostRed_solar!F$13,Capacity_solar!U47*VLOOKUP($A46,CostRed_solar!$A$2:$M$12,6,FALSE))</f>
        <v>0</v>
      </c>
      <c r="G46">
        <f>IF(Capacity_solar!$AD47=0,Capacity_solar!V47*CostRed_solar!G$13,Capacity_solar!V47*VLOOKUP($A46,CostRed_solar!$A$2:$M$12,7,FALSE))</f>
        <v>0</v>
      </c>
      <c r="H46">
        <f>IF(Capacity_solar!$AD47=0,Capacity_solar!W47*CostRed_solar!H$13,Capacity_solar!W47*VLOOKUP($A46,CostRed_solar!$A$2:$M$12,8,FALSE))</f>
        <v>0.183865816440306</v>
      </c>
      <c r="I46">
        <f>IF(Capacity_solar!$AD47=0,Capacity_solar!X47*CostRed_solar!I$13,Capacity_solar!X47*VLOOKUP($A46,CostRed_solar!$A$2:$M$12,9,FALSE))</f>
        <v>0.283794362518531</v>
      </c>
      <c r="J46">
        <f>IF(Capacity_solar!$AD47=0,Capacity_solar!Y47*CostRed_solar!J$13,Capacity_solar!Y47*VLOOKUP($A46,CostRed_solar!$A$2:$M$12,10,FALSE))</f>
        <v>0</v>
      </c>
      <c r="K46">
        <f>IF(Capacity_solar!$AD47=0,Capacity_solar!Z47*CostRed_solar!K$13,Capacity_solar!Z47*VLOOKUP($A46,CostRed_solar!$A$2:$M$12,11,FALSE))</f>
        <v>0</v>
      </c>
      <c r="L46">
        <f>IF(Capacity_solar!$AD47=0,Capacity_solar!AA47*CostRed_solar!L$13,Capacity_solar!AA47*VLOOKUP($A46,CostRed_solar!$A$2:$M$12,12,FALSE))</f>
        <v>0</v>
      </c>
      <c r="M46">
        <f>IF(Capacity_solar!$AD47=0,Capacity_solar!AB47*CostRed_solar!M$13,Capacity_solar!AB47*VLOOKUP($A46,CostRed_solar!$A$2:$M$12,13,FALSE))</f>
        <v>0</v>
      </c>
      <c r="N46">
        <f>IF(Capacity_solar!$AD47=0,Capacity_solar!AC47*CostRed_solar!N$13,Capacity_solar!AC47*VLOOKUP($A46,CostRed_solar!$A$2:$N$12,14,FALSE))</f>
        <v>0.0744567167017819</v>
      </c>
      <c r="O46" s="3">
        <f>SUM(B46:M46)</f>
        <v>0.830960936079909</v>
      </c>
      <c r="P46" s="1" t="s">
        <v>447</v>
      </c>
      <c r="Q46">
        <f>IF(Capacity_solar!$AD47=0,Capacity_solar!Q47*CostRed_solar!B$26,Capacity_solar!Q47*VLOOKUP($A46,CostRed_solar!$A$14:$M$26,Q$1-2009,FALSE))</f>
        <v>0.103162357219632</v>
      </c>
      <c r="R46">
        <f>IF(Capacity_solar!$AD47=0,Capacity_solar!R47*CostRed_solar!C$26,Capacity_solar!R47*VLOOKUP($A46,CostRed_solar!$A$14:$M$26,R$1-2009,FALSE))</f>
        <v>0.0813514913975601</v>
      </c>
      <c r="S46">
        <f>IF(Capacity_solar!$AD47=0,Capacity_solar!S47*CostRed_solar!D$26,Capacity_solar!S47*VLOOKUP($A46,CostRed_solar!$A$14:$M$26,S$1-2009,FALSE))</f>
        <v>0.190981611229234</v>
      </c>
      <c r="T46">
        <f>IF(Capacity_solar!$AD47=0,Capacity_solar!T47*CostRed_solar!E$26,Capacity_solar!T47*VLOOKUP($A46,CostRed_solar!$A$14:$M$26,T$1-2009,FALSE))</f>
        <v>0.447231917694637</v>
      </c>
      <c r="U46">
        <f>IF(Capacity_solar!$AD47=0,Capacity_solar!U47*CostRed_solar!F$26,Capacity_solar!U47*VLOOKUP($A46,CostRed_solar!$A$14:$M$26,U$1-2009,FALSE))</f>
        <v>0</v>
      </c>
      <c r="V46">
        <f>IF(Capacity_solar!$AD47=0,Capacity_solar!V47*CostRed_solar!G$26,Capacity_solar!V47*VLOOKUP($A46,CostRed_solar!$A$14:$M$26,V$1-2009,FALSE))</f>
        <v>0</v>
      </c>
      <c r="W46">
        <f>IF(Capacity_solar!$AD47=0,Capacity_solar!W47*CostRed_solar!H$26,Capacity_solar!W47*VLOOKUP($A46,CostRed_solar!$A$14:$M$26,W$1-2009,FALSE))</f>
        <v>0.215311133237411</v>
      </c>
      <c r="X46">
        <f>IF(Capacity_solar!$AD47=0,Capacity_solar!X47*CostRed_solar!I$26,Capacity_solar!X47*VLOOKUP($A46,CostRed_solar!$A$14:$M$26,X$1-2009,FALSE))</f>
        <v>0.260552139249173</v>
      </c>
      <c r="Y46">
        <f>IF(Capacity_solar!$AD47=0,Capacity_solar!Y47*CostRed_solar!J$26,Capacity_solar!Y47*VLOOKUP($A46,CostRed_solar!$A$14:$M$26,Y$1-2009,FALSE))</f>
        <v>0</v>
      </c>
      <c r="Z46">
        <f>IF(Capacity_solar!$AD47=0,Capacity_solar!Z47*CostRed_solar!K$26,Capacity_solar!Z47*VLOOKUP($A46,CostRed_solar!$A$14:$M$26,Z$1-2009,FALSE))</f>
        <v>0</v>
      </c>
      <c r="AA46">
        <f>IF(Capacity_solar!$AD47=0,Capacity_solar!AA47*CostRed_solar!L$26,Capacity_solar!AA47*VLOOKUP($A46,CostRed_solar!$A$14:$M$26,AA$1-2009,FALSE))</f>
        <v>0</v>
      </c>
      <c r="AB46">
        <f>IF(Capacity_solar!$AD47=0,Capacity_solar!AB47*CostRed_solar!M$26,Capacity_solar!AB47*VLOOKUP($A46,CostRed_solar!$A$14:$M$26,AB$1-2009,FALSE))</f>
        <v>0</v>
      </c>
      <c r="AC46">
        <f>IF(Capacity_solar!$AD47=0,Capacity_solar!AC47*CostRed_solar!N$26,Capacity_solar!AC47*VLOOKUP($A46,CostRed_solar!$A$14:$N$26,AC$1-2009,FALSE))</f>
        <v>0.0227421452996699</v>
      </c>
      <c r="AD46" s="1">
        <f>SUM(Q46:AB46)</f>
        <v>1.29859065002765</v>
      </c>
    </row>
    <row r="47" spans="1:30">
      <c r="A47" s="1" t="s">
        <v>122</v>
      </c>
      <c r="B47">
        <f>IF(Capacity_solar!$AD48=0,Capacity_solar!Q48*CostRed_solar!B$13,Capacity_solar!Q48*VLOOKUP($A47,CostRed_solar!$A$2:$M$12,2,FALSE))</f>
        <v>0</v>
      </c>
      <c r="C47">
        <f>IF(Capacity_solar!$AD48=0,Capacity_solar!R48*CostRed_solar!C$13,Capacity_solar!R48*VLOOKUP($A47,CostRed_solar!$A$2:$M$12,3,FALSE))</f>
        <v>0</v>
      </c>
      <c r="D47">
        <f>IF(Capacity_solar!$AD48=0,Capacity_solar!S48*CostRed_solar!D$13,Capacity_solar!S48*VLOOKUP($A47,CostRed_solar!$A$2:$M$12,4,FALSE))</f>
        <v>0.503900585667072</v>
      </c>
      <c r="E47">
        <f>IF(Capacity_solar!$AD48=0,Capacity_solar!T48*CostRed_solar!E$13,Capacity_solar!T48*VLOOKUP($A47,CostRed_solar!$A$2:$M$12,5,FALSE))</f>
        <v>0.971422468883029</v>
      </c>
      <c r="F47">
        <f>IF(Capacity_solar!$AD48=0,Capacity_solar!U48*CostRed_solar!F$13,Capacity_solar!U48*VLOOKUP($A47,CostRed_solar!$A$2:$M$12,6,FALSE))</f>
        <v>1.40784971773928</v>
      </c>
      <c r="G47">
        <f>IF(Capacity_solar!$AD48=0,Capacity_solar!V48*CostRed_solar!G$13,Capacity_solar!V48*VLOOKUP($A47,CostRed_solar!$A$2:$M$12,7,FALSE))</f>
        <v>0.156297836493135</v>
      </c>
      <c r="H47">
        <f>IF(Capacity_solar!$AD48=0,Capacity_solar!W48*CostRed_solar!H$13,Capacity_solar!W48*VLOOKUP($A47,CostRed_solar!$A$2:$M$12,8,FALSE))</f>
        <v>0</v>
      </c>
      <c r="I47">
        <f>IF(Capacity_solar!$AD48=0,Capacity_solar!X48*CostRed_solar!I$13,Capacity_solar!X48*VLOOKUP($A47,CostRed_solar!$A$2:$M$12,9,FALSE))</f>
        <v>3.44715552339175</v>
      </c>
      <c r="J47">
        <f>IF(Capacity_solar!$AD48=0,Capacity_solar!Y48*CostRed_solar!J$13,Capacity_solar!Y48*VLOOKUP($A47,CostRed_solar!$A$2:$M$12,10,FALSE))</f>
        <v>1.55653980076167</v>
      </c>
      <c r="K47">
        <f>IF(Capacity_solar!$AD48=0,Capacity_solar!Z48*CostRed_solar!K$13,Capacity_solar!Z48*VLOOKUP($A47,CostRed_solar!$A$2:$M$12,11,FALSE))</f>
        <v>0</v>
      </c>
      <c r="L47">
        <f>IF(Capacity_solar!$AD48=0,Capacity_solar!AA48*CostRed_solar!L$13,Capacity_solar!AA48*VLOOKUP($A47,CostRed_solar!$A$2:$M$12,12,FALSE))</f>
        <v>0</v>
      </c>
      <c r="M47">
        <f>IF(Capacity_solar!$AD48=0,Capacity_solar!AB48*CostRed_solar!M$13,Capacity_solar!AB48*VLOOKUP($A47,CostRed_solar!$A$2:$M$12,13,FALSE))</f>
        <v>0</v>
      </c>
      <c r="N47">
        <f>IF(Capacity_solar!$AD48=0,Capacity_solar!AC48*CostRed_solar!N$13,Capacity_solar!AC48*VLOOKUP($A47,CostRed_solar!$A$2:$N$12,14,FALSE))</f>
        <v>0</v>
      </c>
      <c r="O47" s="3">
        <f>SUM(B47:M47)</f>
        <v>8.04316593293594</v>
      </c>
      <c r="P47" s="1" t="s">
        <v>122</v>
      </c>
      <c r="Q47">
        <f>IF(Capacity_solar!$AD48=0,Capacity_solar!Q48*CostRed_solar!B$26,Capacity_solar!Q48*VLOOKUP($A47,CostRed_solar!$A$14:$M$26,Q$1-2009,FALSE))</f>
        <v>0</v>
      </c>
      <c r="R47">
        <f>IF(Capacity_solar!$AD48=0,Capacity_solar!R48*CostRed_solar!C$26,Capacity_solar!R48*VLOOKUP($A47,CostRed_solar!$A$14:$M$26,R$1-2009,FALSE))</f>
        <v>0</v>
      </c>
      <c r="S47">
        <f>IF(Capacity_solar!$AD48=0,Capacity_solar!S48*CostRed_solar!D$26,Capacity_solar!S48*VLOOKUP($A47,CostRed_solar!$A$14:$M$26,S$1-2009,FALSE))</f>
        <v>1.13547248858108</v>
      </c>
      <c r="T47">
        <f>IF(Capacity_solar!$AD48=0,Capacity_solar!T48*CostRed_solar!E$26,Capacity_solar!T48*VLOOKUP($A47,CostRed_solar!$A$14:$M$26,T$1-2009,FALSE))</f>
        <v>1.86670713472544</v>
      </c>
      <c r="U47">
        <f>IF(Capacity_solar!$AD48=0,Capacity_solar!U48*CostRed_solar!F$26,Capacity_solar!U48*VLOOKUP($A47,CostRed_solar!$A$14:$M$26,U$1-2009,FALSE))</f>
        <v>2.3765935304963</v>
      </c>
      <c r="V47">
        <f>IF(Capacity_solar!$AD48=0,Capacity_solar!V48*CostRed_solar!G$26,Capacity_solar!V48*VLOOKUP($A47,CostRed_solar!$A$14:$M$26,V$1-2009,FALSE))</f>
        <v>0.224609519123228</v>
      </c>
      <c r="W47">
        <f>IF(Capacity_solar!$AD48=0,Capacity_solar!W48*CostRed_solar!H$26,Capacity_solar!W48*VLOOKUP($A47,CostRed_solar!$A$14:$M$26,W$1-2009,FALSE))</f>
        <v>0</v>
      </c>
      <c r="X47">
        <f>IF(Capacity_solar!$AD48=0,Capacity_solar!X48*CostRed_solar!I$26,Capacity_solar!X48*VLOOKUP($A47,CostRed_solar!$A$14:$M$26,X$1-2009,FALSE))</f>
        <v>3.16483998474662</v>
      </c>
      <c r="Y47">
        <f>IF(Capacity_solar!$AD48=0,Capacity_solar!Y48*CostRed_solar!J$26,Capacity_solar!Y48*VLOOKUP($A47,CostRed_solar!$A$14:$M$26,Y$1-2009,FALSE))</f>
        <v>1.00485432889117</v>
      </c>
      <c r="Z47">
        <f>IF(Capacity_solar!$AD48=0,Capacity_solar!Z48*CostRed_solar!K$26,Capacity_solar!Z48*VLOOKUP($A47,CostRed_solar!$A$14:$M$26,Z$1-2009,FALSE))</f>
        <v>0</v>
      </c>
      <c r="AA47">
        <f>IF(Capacity_solar!$AD48=0,Capacity_solar!AA48*CostRed_solar!L$26,Capacity_solar!AA48*VLOOKUP($A47,CostRed_solar!$A$14:$M$26,AA$1-2009,FALSE))</f>
        <v>0</v>
      </c>
      <c r="AB47">
        <f>IF(Capacity_solar!$AD48=0,Capacity_solar!AB48*CostRed_solar!M$26,Capacity_solar!AB48*VLOOKUP($A47,CostRed_solar!$A$14:$M$26,AB$1-2009,FALSE))</f>
        <v>0</v>
      </c>
      <c r="AC47">
        <f>IF(Capacity_solar!$AD48=0,Capacity_solar!AC48*CostRed_solar!N$26,Capacity_solar!AC48*VLOOKUP($A47,CostRed_solar!$A$14:$N$26,AC$1-2009,FALSE))</f>
        <v>0</v>
      </c>
      <c r="AD47" s="1">
        <f>SUM(Q47:AB47)</f>
        <v>9.77307698656385</v>
      </c>
    </row>
    <row r="48" spans="1:30">
      <c r="A48" s="1" t="s">
        <v>131</v>
      </c>
      <c r="B48">
        <f>IF(Capacity_solar!$AD49=0,Capacity_solar!Q49*CostRed_solar!B$13,Capacity_solar!Q49*VLOOKUP($A48,CostRed_solar!$A$2:$M$12,2,FALSE))</f>
        <v>0.183286111571161</v>
      </c>
      <c r="C48">
        <f>IF(Capacity_solar!$AD49=0,Capacity_solar!R49*CostRed_solar!C$13,Capacity_solar!R49*VLOOKUP($A48,CostRed_solar!$A$2:$M$12,3,FALSE))</f>
        <v>1.56362360048117</v>
      </c>
      <c r="D48">
        <f>IF(Capacity_solar!$AD49=0,Capacity_solar!S49*CostRed_solar!D$13,Capacity_solar!S49*VLOOKUP($A48,CostRed_solar!$A$2:$M$12,4,FALSE))</f>
        <v>2.19743725752585</v>
      </c>
      <c r="E48">
        <f>IF(Capacity_solar!$AD49=0,Capacity_solar!T49*CostRed_solar!E$13,Capacity_solar!T49*VLOOKUP($A48,CostRed_solar!$A$2:$M$12,5,FALSE))</f>
        <v>4.00408198892724</v>
      </c>
      <c r="F48">
        <f>IF(Capacity_solar!$AD49=0,Capacity_solar!U49*CostRed_solar!F$13,Capacity_solar!U49*VLOOKUP($A48,CostRed_solar!$A$2:$M$12,6,FALSE))</f>
        <v>6.67522871877523</v>
      </c>
      <c r="G48">
        <f>IF(Capacity_solar!$AD49=0,Capacity_solar!V49*CostRed_solar!G$13,Capacity_solar!V49*VLOOKUP($A48,CostRed_solar!$A$2:$M$12,7,FALSE))</f>
        <v>1.48620459343919</v>
      </c>
      <c r="H48">
        <f>IF(Capacity_solar!$AD49=0,Capacity_solar!W49*CostRed_solar!H$13,Capacity_solar!W49*VLOOKUP($A48,CostRed_solar!$A$2:$M$12,8,FALSE))</f>
        <v>7.35463098610483</v>
      </c>
      <c r="I48">
        <f>IF(Capacity_solar!$AD49=0,Capacity_solar!X49*CostRed_solar!I$13,Capacity_solar!X49*VLOOKUP($A48,CostRed_solar!$A$2:$M$12,9,FALSE))</f>
        <v>0</v>
      </c>
      <c r="J48">
        <f>IF(Capacity_solar!$AD49=0,Capacity_solar!Y49*CostRed_solar!J$13,Capacity_solar!Y49*VLOOKUP($A48,CostRed_solar!$A$2:$M$12,10,FALSE))</f>
        <v>43.2493564146018</v>
      </c>
      <c r="K48">
        <f>IF(Capacity_solar!$AD49=0,Capacity_solar!Z49*CostRed_solar!K$13,Capacity_solar!Z49*VLOOKUP($A48,CostRed_solar!$A$2:$M$12,11,FALSE))</f>
        <v>20.1658532133686</v>
      </c>
      <c r="L48">
        <f>IF(Capacity_solar!$AD49=0,Capacity_solar!AA49*CostRed_solar!L$13,Capacity_solar!AA49*VLOOKUP($A48,CostRed_solar!$A$2:$M$12,12,FALSE))</f>
        <v>53.6826701134788</v>
      </c>
      <c r="M48">
        <f>IF(Capacity_solar!$AD49=0,Capacity_solar!AB49*CostRed_solar!M$13,Capacity_solar!AB49*VLOOKUP($A48,CostRed_solar!$A$2:$M$12,13,FALSE))</f>
        <v>0</v>
      </c>
      <c r="N48">
        <f>IF(Capacity_solar!$AD49=0,Capacity_solar!AC49*CostRed_solar!N$13,Capacity_solar!AC49*VLOOKUP($A48,CostRed_solar!$A$2:$N$12,14,FALSE))</f>
        <v>0</v>
      </c>
      <c r="O48" s="3">
        <f>SUM(B48:M48)</f>
        <v>140.562372998274</v>
      </c>
      <c r="P48" s="1" t="s">
        <v>131</v>
      </c>
      <c r="Q48">
        <f>IF(Capacity_solar!$AD49=0,Capacity_solar!Q49*CostRed_solar!B$26,Capacity_solar!Q49*VLOOKUP($A48,CostRed_solar!$A$14:$M$26,Q$1-2009,FALSE))</f>
        <v>0.949093686420611</v>
      </c>
      <c r="R48">
        <f>IF(Capacity_solar!$AD49=0,Capacity_solar!R49*CostRed_solar!C$26,Capacity_solar!R49*VLOOKUP($A48,CostRed_solar!$A$14:$M$26,R$1-2009,FALSE))</f>
        <v>4.91363170744246</v>
      </c>
      <c r="S48">
        <f>IF(Capacity_solar!$AD49=0,Capacity_solar!S49*CostRed_solar!D$26,Capacity_solar!S49*VLOOKUP($A48,CostRed_solar!$A$14:$M$26,S$1-2009,FALSE))</f>
        <v>4.95163058403787</v>
      </c>
      <c r="T48">
        <f>IF(Capacity_solar!$AD49=0,Capacity_solar!T49*CostRed_solar!E$26,Capacity_solar!T49*VLOOKUP($A48,CostRed_solar!$A$14:$M$26,T$1-2009,FALSE))</f>
        <v>7.69433347094642</v>
      </c>
      <c r="U48">
        <f>IF(Capacity_solar!$AD49=0,Capacity_solar!U49*CostRed_solar!F$26,Capacity_solar!U49*VLOOKUP($A48,CostRed_solar!$A$14:$M$26,U$1-2009,FALSE))</f>
        <v>11.2684650838295</v>
      </c>
      <c r="V48">
        <f>IF(Capacity_solar!$AD49=0,Capacity_solar!V49*CostRed_solar!G$26,Capacity_solar!V49*VLOOKUP($A48,CostRed_solar!$A$14:$M$26,V$1-2009,FALSE))</f>
        <v>2.13576660138716</v>
      </c>
      <c r="W48">
        <f>IF(Capacity_solar!$AD49=0,Capacity_solar!W49*CostRed_solar!H$26,Capacity_solar!W49*VLOOKUP($A48,CostRed_solar!$A$14:$M$26,W$1-2009,FALSE))</f>
        <v>8.61244337212252</v>
      </c>
      <c r="X48">
        <f>IF(Capacity_solar!$AD49=0,Capacity_solar!X49*CostRed_solar!I$26,Capacity_solar!X49*VLOOKUP($A48,CostRed_solar!$A$14:$M$26,X$1-2009,FALSE))</f>
        <v>0</v>
      </c>
      <c r="Y48">
        <f>IF(Capacity_solar!$AD49=0,Capacity_solar!Y49*CostRed_solar!J$26,Capacity_solar!Y49*VLOOKUP($A48,CostRed_solar!$A$14:$M$26,Y$1-2009,FALSE))</f>
        <v>27.9204572820455</v>
      </c>
      <c r="Z48">
        <f>IF(Capacity_solar!$AD49=0,Capacity_solar!Z49*CostRed_solar!K$26,Capacity_solar!Z49*VLOOKUP($A48,CostRed_solar!$A$14:$M$26,Z$1-2009,FALSE))</f>
        <v>9.80481086825122</v>
      </c>
      <c r="AA48">
        <f>IF(Capacity_solar!$AD49=0,Capacity_solar!AA49*CostRed_solar!L$26,Capacity_solar!AA49*VLOOKUP($A48,CostRed_solar!$A$14:$M$26,AA$1-2009,FALSE))</f>
        <v>22.1806924122778</v>
      </c>
      <c r="AB48">
        <f>IF(Capacity_solar!$AD49=0,Capacity_solar!AB49*CostRed_solar!M$26,Capacity_solar!AB49*VLOOKUP($A48,CostRed_solar!$A$14:$M$26,AB$1-2009,FALSE))</f>
        <v>0</v>
      </c>
      <c r="AC48">
        <f>IF(Capacity_solar!$AD49=0,Capacity_solar!AC49*CostRed_solar!N$26,Capacity_solar!AC49*VLOOKUP($A48,CostRed_solar!$A$14:$N$26,AC$1-2009,FALSE))</f>
        <v>0</v>
      </c>
      <c r="AD48" s="1">
        <f>SUM(Q48:AB48)</f>
        <v>100.431325068761</v>
      </c>
    </row>
    <row r="49" spans="1:30">
      <c r="A49" s="1" t="s">
        <v>114</v>
      </c>
      <c r="B49">
        <f>IF(Capacity_solar!$AD50=0,Capacity_solar!Q50*CostRed_solar!B$13,Capacity_solar!Q50*VLOOKUP($A49,CostRed_solar!$A$2:$M$12,2,FALSE))</f>
        <v>0.0324450570172553</v>
      </c>
      <c r="C49">
        <f>IF(Capacity_solar!$AD50=0,Capacity_solar!R50*CostRed_solar!C$13,Capacity_solar!R50*VLOOKUP($A49,CostRed_solar!$A$2:$M$12,3,FALSE))</f>
        <v>0.158433332223148</v>
      </c>
      <c r="D49">
        <f>IF(Capacity_solar!$AD50=0,Capacity_solar!S50*CostRed_solar!D$13,Capacity_solar!S50*VLOOKUP($A49,CostRed_solar!$A$2:$M$12,4,FALSE))</f>
        <v>0.72040832966164</v>
      </c>
      <c r="E49">
        <f>IF(Capacity_solar!$AD50=0,Capacity_solar!T50*CostRed_solar!E$13,Capacity_solar!T50*VLOOKUP($A49,CostRed_solar!$A$2:$M$12,5,FALSE))</f>
        <v>0.937017923110089</v>
      </c>
      <c r="F49">
        <f>IF(Capacity_solar!$AD50=0,Capacity_solar!U50*CostRed_solar!F$13,Capacity_solar!U50*VLOOKUP($A49,CostRed_solar!$A$2:$M$12,6,FALSE))</f>
        <v>1.40670139007391</v>
      </c>
      <c r="G49">
        <f>IF(Capacity_solar!$AD50=0,Capacity_solar!V50*CostRed_solar!G$13,Capacity_solar!V50*VLOOKUP($A49,CostRed_solar!$A$2:$M$12,7,FALSE))</f>
        <v>0</v>
      </c>
      <c r="H49">
        <f>IF(Capacity_solar!$AD50=0,Capacity_solar!W50*CostRed_solar!H$13,Capacity_solar!W50*VLOOKUP($A49,CostRed_solar!$A$2:$M$12,8,FALSE))</f>
        <v>5.38058239201224</v>
      </c>
      <c r="I49">
        <f>IF(Capacity_solar!$AD50=0,Capacity_solar!X50*CostRed_solar!I$13,Capacity_solar!X50*VLOOKUP($A49,CostRed_solar!$A$2:$M$12,9,FALSE))</f>
        <v>9.20628912010114</v>
      </c>
      <c r="J49">
        <f>IF(Capacity_solar!$AD50=0,Capacity_solar!Y50*CostRed_solar!J$13,Capacity_solar!Y50*VLOOKUP($A49,CostRed_solar!$A$2:$M$12,10,FALSE))</f>
        <v>0</v>
      </c>
      <c r="K49">
        <f>IF(Capacity_solar!$AD50=0,Capacity_solar!Z50*CostRed_solar!K$13,Capacity_solar!Z50*VLOOKUP($A49,CostRed_solar!$A$2:$M$12,11,FALSE))</f>
        <v>0</v>
      </c>
      <c r="L49">
        <f>IF(Capacity_solar!$AD50=0,Capacity_solar!AA50*CostRed_solar!L$13,Capacity_solar!AA50*VLOOKUP($A49,CostRed_solar!$A$2:$M$12,12,FALSE))</f>
        <v>0</v>
      </c>
      <c r="M49">
        <f>IF(Capacity_solar!$AD50=0,Capacity_solar!AB50*CostRed_solar!M$13,Capacity_solar!AB50*VLOOKUP($A49,CostRed_solar!$A$2:$M$12,13,FALSE))</f>
        <v>0</v>
      </c>
      <c r="N49">
        <f>IF(Capacity_solar!$AD50=0,Capacity_solar!AC50*CostRed_solar!N$13,Capacity_solar!AC50*VLOOKUP($A49,CostRed_solar!$A$2:$N$12,14,FALSE))</f>
        <v>87.1855780092347</v>
      </c>
      <c r="O49" s="3">
        <f>SUM(B49:M49)</f>
        <v>17.8418775441994</v>
      </c>
      <c r="P49" s="1" t="s">
        <v>114</v>
      </c>
      <c r="Q49">
        <f>IF(Capacity_solar!$AD50=0,Capacity_solar!Q50*CostRed_solar!B$26,Capacity_solar!Q50*VLOOKUP($A49,CostRed_solar!$A$14:$M$26,Q$1-2009,FALSE))</f>
        <v>0.168007267471972</v>
      </c>
      <c r="R49">
        <f>IF(Capacity_solar!$AD50=0,Capacity_solar!R50*CostRed_solar!C$26,Capacity_solar!R50*VLOOKUP($A49,CostRed_solar!$A$14:$M$26,R$1-2009,FALSE))</f>
        <v>0.497871127353067</v>
      </c>
      <c r="S49">
        <f>IF(Capacity_solar!$AD50=0,Capacity_solar!S50*CostRed_solar!D$26,Capacity_solar!S50*VLOOKUP($A49,CostRed_solar!$A$14:$M$26,S$1-2009,FALSE))</f>
        <v>1.62334369544849</v>
      </c>
      <c r="T49">
        <f>IF(Capacity_solar!$AD50=0,Capacity_solar!T50*CostRed_solar!E$26,Capacity_solar!T50*VLOOKUP($A49,CostRed_solar!$A$14:$M$26,T$1-2009,FALSE))</f>
        <v>1.80059459037058</v>
      </c>
      <c r="U49">
        <f>IF(Capacity_solar!$AD50=0,Capacity_solar!U50*CostRed_solar!F$26,Capacity_solar!U50*VLOOKUP($A49,CostRed_solar!$A$14:$M$26,U$1-2009,FALSE))</f>
        <v>2.37465503658888</v>
      </c>
      <c r="V49">
        <f>IF(Capacity_solar!$AD50=0,Capacity_solar!V50*CostRed_solar!G$26,Capacity_solar!V50*VLOOKUP($A49,CostRed_solar!$A$14:$M$26,V$1-2009,FALSE))</f>
        <v>0</v>
      </c>
      <c r="W49">
        <f>IF(Capacity_solar!$AD50=0,Capacity_solar!W50*CostRed_solar!H$26,Capacity_solar!W50*VLOOKUP($A49,CostRed_solar!$A$14:$M$26,W$1-2009,FALSE))</f>
        <v>6.30078670810207</v>
      </c>
      <c r="X49">
        <f>IF(Capacity_solar!$AD50=0,Capacity_solar!X50*CostRed_solar!I$26,Capacity_solar!X50*VLOOKUP($A49,CostRed_solar!$A$14:$M$26,X$1-2009,FALSE))</f>
        <v>8.45231139724317</v>
      </c>
      <c r="Y49">
        <f>IF(Capacity_solar!$AD50=0,Capacity_solar!Y50*CostRed_solar!J$26,Capacity_solar!Y50*VLOOKUP($A49,CostRed_solar!$A$14:$M$26,Y$1-2009,FALSE))</f>
        <v>0</v>
      </c>
      <c r="Z49">
        <f>IF(Capacity_solar!$AD50=0,Capacity_solar!Z50*CostRed_solar!K$26,Capacity_solar!Z50*VLOOKUP($A49,CostRed_solar!$A$14:$M$26,Z$1-2009,FALSE))</f>
        <v>0</v>
      </c>
      <c r="AA49">
        <f>IF(Capacity_solar!$AD50=0,Capacity_solar!AA50*CostRed_solar!L$26,Capacity_solar!AA50*VLOOKUP($A49,CostRed_solar!$A$14:$M$26,AA$1-2009,FALSE))</f>
        <v>0</v>
      </c>
      <c r="AB49">
        <f>IF(Capacity_solar!$AD50=0,Capacity_solar!AB50*CostRed_solar!M$26,Capacity_solar!AB50*VLOOKUP($A49,CostRed_solar!$A$14:$M$26,AB$1-2009,FALSE))</f>
        <v>0</v>
      </c>
      <c r="AC49">
        <f>IF(Capacity_solar!$AD50=0,Capacity_solar!AC50*CostRed_solar!N$26,Capacity_solar!AC50*VLOOKUP($A49,CostRed_solar!$A$14:$N$26,AC$1-2009,FALSE))</f>
        <v>26.6300633569875</v>
      </c>
      <c r="AD49" s="1">
        <f>SUM(Q49:AB49)</f>
        <v>21.2175698225782</v>
      </c>
    </row>
    <row r="50" spans="1:30">
      <c r="A50" s="1" t="s">
        <v>197</v>
      </c>
      <c r="B50">
        <f>IF(Capacity_solar!$AD51=0,Capacity_solar!Q51*CostRed_solar!B$13,Capacity_solar!Q51*VLOOKUP($A50,CostRed_solar!$A$2:$M$12,2,FALSE))</f>
        <v>0</v>
      </c>
      <c r="C50">
        <f>IF(Capacity_solar!$AD51=0,Capacity_solar!R51*CostRed_solar!C$13,Capacity_solar!R51*VLOOKUP($A50,CostRed_solar!$A$2:$M$12,3,FALSE))</f>
        <v>1.91569715433218</v>
      </c>
      <c r="D50">
        <f>IF(Capacity_solar!$AD51=0,Capacity_solar!S51*CostRed_solar!D$13,Capacity_solar!S51*VLOOKUP($A50,CostRed_solar!$A$2:$M$12,4,FALSE))</f>
        <v>11.5573536527625</v>
      </c>
      <c r="E50">
        <f>IF(Capacity_solar!$AD51=0,Capacity_solar!T51*CostRed_solar!E$13,Capacity_solar!T51*VLOOKUP($A50,CostRed_solar!$A$2:$M$12,5,FALSE))</f>
        <v>14.1665766593124</v>
      </c>
      <c r="F50">
        <f>IF(Capacity_solar!$AD51=0,Capacity_solar!U51*CostRed_solar!F$13,Capacity_solar!U51*VLOOKUP($A50,CostRed_solar!$A$2:$M$12,6,FALSE))</f>
        <v>16.9952494474236</v>
      </c>
      <c r="G50">
        <f>IF(Capacity_solar!$AD51=0,Capacity_solar!V51*CostRed_solar!G$13,Capacity_solar!V51*VLOOKUP($A50,CostRed_solar!$A$2:$M$12,7,FALSE))</f>
        <v>10.9682719696557</v>
      </c>
      <c r="H50">
        <f>IF(Capacity_solar!$AD51=0,Capacity_solar!W51*CostRed_solar!H$13,Capacity_solar!W51*VLOOKUP($A50,CostRed_solar!$A$2:$M$12,8,FALSE))</f>
        <v>7.02033117317533</v>
      </c>
      <c r="I50">
        <f>IF(Capacity_solar!$AD51=0,Capacity_solar!X51*CostRed_solar!I$13,Capacity_solar!X51*VLOOKUP($A50,CostRed_solar!$A$2:$M$12,9,FALSE))</f>
        <v>14.5681068253598</v>
      </c>
      <c r="J50">
        <f>IF(Capacity_solar!$AD51=0,Capacity_solar!Y51*CostRed_solar!J$13,Capacity_solar!Y51*VLOOKUP($A50,CostRed_solar!$A$2:$M$12,10,FALSE))</f>
        <v>36.1150641257252</v>
      </c>
      <c r="K50">
        <f>IF(Capacity_solar!$AD51=0,Capacity_solar!Z51*CostRed_solar!K$13,Capacity_solar!Z51*VLOOKUP($A50,CostRed_solar!$A$2:$M$12,11,FALSE))</f>
        <v>57.250901921212</v>
      </c>
      <c r="L50">
        <f>IF(Capacity_solar!$AD51=0,Capacity_solar!AA51*CostRed_solar!L$13,Capacity_solar!AA51*VLOOKUP($A50,CostRed_solar!$A$2:$M$12,12,FALSE))</f>
        <v>94.3969041073633</v>
      </c>
      <c r="M50">
        <f>IF(Capacity_solar!$AD51=0,Capacity_solar!AB51*CostRed_solar!M$13,Capacity_solar!AB51*VLOOKUP($A50,CostRed_solar!$A$2:$M$12,13,FALSE))</f>
        <v>158.03369337788</v>
      </c>
      <c r="N50">
        <f>IF(Capacity_solar!$AD51=0,Capacity_solar!AC51*CostRed_solar!N$13,Capacity_solar!AC51*VLOOKUP($A50,CostRed_solar!$A$2:$N$12,14,FALSE))</f>
        <v>907.076979595871</v>
      </c>
      <c r="O50" s="3">
        <f>SUM(B50:M50)</f>
        <v>422.988150414202</v>
      </c>
      <c r="P50" s="1" t="s">
        <v>197</v>
      </c>
      <c r="Q50">
        <f>IF(Capacity_solar!$AD51=0,Capacity_solar!Q51*CostRed_solar!B$26,Capacity_solar!Q51*VLOOKUP($A50,CostRed_solar!$A$14:$M$26,Q$1-2009,FALSE))</f>
        <v>0</v>
      </c>
      <c r="R50">
        <f>IF(Capacity_solar!$AD51=0,Capacity_solar!R51*CostRed_solar!C$26,Capacity_solar!R51*VLOOKUP($A50,CostRed_solar!$A$14:$M$26,R$1-2009,FALSE))</f>
        <v>6.02001036341944</v>
      </c>
      <c r="S50">
        <f>IF(Capacity_solar!$AD51=0,Capacity_solar!S51*CostRed_solar!D$26,Capacity_solar!S51*VLOOKUP($A50,CostRed_solar!$A$14:$M$26,S$1-2009,FALSE))</f>
        <v>26.0429487220012</v>
      </c>
      <c r="T50">
        <f>IF(Capacity_solar!$AD51=0,Capacity_solar!T51*CostRed_solar!E$26,Capacity_solar!T51*VLOOKUP($A50,CostRed_solar!$A$14:$M$26,T$1-2009,FALSE))</f>
        <v>27.2228104369261</v>
      </c>
      <c r="U50">
        <f>IF(Capacity_solar!$AD51=0,Capacity_solar!U51*CostRed_solar!F$26,Capacity_solar!U51*VLOOKUP($A50,CostRed_solar!$A$14:$M$26,U$1-2009,FALSE))</f>
        <v>28.6897098298085</v>
      </c>
      <c r="V50">
        <f>IF(Capacity_solar!$AD51=0,Capacity_solar!V51*CostRed_solar!G$26,Capacity_solar!V51*VLOOKUP($A50,CostRed_solar!$A$14:$M$26,V$1-2009,FALSE))</f>
        <v>15.7620754579374</v>
      </c>
      <c r="W50">
        <f>IF(Capacity_solar!$AD51=0,Capacity_solar!W51*CostRed_solar!H$26,Capacity_solar!W51*VLOOKUP($A50,CostRed_solar!$A$14:$M$26,W$1-2009,FALSE))</f>
        <v>8.22097054179207</v>
      </c>
      <c r="X50">
        <f>IF(Capacity_solar!$AD51=0,Capacity_solar!X51*CostRed_solar!I$26,Capacity_solar!X51*VLOOKUP($A50,CostRed_solar!$A$14:$M$26,X$1-2009,FALSE))</f>
        <v>13.3750063407624</v>
      </c>
      <c r="Y50">
        <f>IF(Capacity_solar!$AD51=0,Capacity_solar!Y51*CostRed_solar!J$26,Capacity_solar!Y51*VLOOKUP($A50,CostRed_solar!$A$14:$M$26,Y$1-2009,FALSE))</f>
        <v>23.3147771146996</v>
      </c>
      <c r="Z50">
        <f>IF(Capacity_solar!$AD51=0,Capacity_solar!Z51*CostRed_solar!K$26,Capacity_solar!Z51*VLOOKUP($A50,CostRed_solar!$A$14:$M$26,Z$1-2009,FALSE))</f>
        <v>27.8358797634288</v>
      </c>
      <c r="AA50">
        <f>IF(Capacity_solar!$AD51=0,Capacity_solar!AA51*CostRed_solar!L$26,Capacity_solar!AA51*VLOOKUP($A50,CostRed_solar!$A$14:$M$26,AA$1-2009,FALSE))</f>
        <v>39.0030654259688</v>
      </c>
      <c r="AB50">
        <f>IF(Capacity_solar!$AD51=0,Capacity_solar!AB51*CostRed_solar!M$26,Capacity_solar!AB51*VLOOKUP($A50,CostRed_solar!$A$14:$M$26,AB$1-2009,FALSE))</f>
        <v>54.6521599913737</v>
      </c>
      <c r="AC50">
        <f>IF(Capacity_solar!$AD51=0,Capacity_solar!AC51*CostRed_solar!N$26,Capacity_solar!AC51*VLOOKUP($A50,CostRed_solar!$A$14:$N$26,AC$1-2009,FALSE))</f>
        <v>277.058637309766</v>
      </c>
      <c r="AD50" s="1">
        <f>SUM(Q50:AB50)</f>
        <v>270.139413988118</v>
      </c>
    </row>
    <row r="51" spans="1:30">
      <c r="A51" s="1" t="s">
        <v>133</v>
      </c>
      <c r="B51">
        <f>IF(Capacity_solar!$AD52=0,Capacity_solar!Q52*CostRed_solar!B$13,Capacity_solar!Q52*VLOOKUP($A51,CostRed_solar!$A$2:$M$12,2,FALSE))</f>
        <v>0</v>
      </c>
      <c r="C51">
        <f>IF(Capacity_solar!$AD52=0,Capacity_solar!R52*CostRed_solar!C$13,Capacity_solar!R52*VLOOKUP($A51,CostRed_solar!$A$2:$M$12,3,FALSE))</f>
        <v>0.310653592594407</v>
      </c>
      <c r="D51">
        <f>IF(Capacity_solar!$AD52=0,Capacity_solar!S52*CostRed_solar!D$13,Capacity_solar!S52*VLOOKUP($A51,CostRed_solar!$A$2:$M$12,4,FALSE))</f>
        <v>8.01309876886565</v>
      </c>
      <c r="E51">
        <f>IF(Capacity_solar!$AD52=0,Capacity_solar!T52*CostRed_solar!E$13,Capacity_solar!T52*VLOOKUP($A51,CostRed_solar!$A$2:$M$12,5,FALSE))</f>
        <v>11.1308834678498</v>
      </c>
      <c r="F51">
        <f>IF(Capacity_solar!$AD52=0,Capacity_solar!U52*CostRed_solar!F$13,Capacity_solar!U52*VLOOKUP($A51,CostRed_solar!$A$2:$M$12,6,FALSE))</f>
        <v>2.0669875010043</v>
      </c>
      <c r="G51">
        <f>IF(Capacity_solar!$AD52=0,Capacity_solar!V52*CostRed_solar!G$13,Capacity_solar!V52*VLOOKUP($A51,CostRed_solar!$A$2:$M$12,7,FALSE))</f>
        <v>18.0976442255209</v>
      </c>
      <c r="H51">
        <f>IF(Capacity_solar!$AD52=0,Capacity_solar!W52*CostRed_solar!H$13,Capacity_solar!W52*VLOOKUP($A51,CostRed_solar!$A$2:$M$12,8,FALSE))</f>
        <v>47.5828185024034</v>
      </c>
      <c r="I51">
        <f>IF(Capacity_solar!$AD52=0,Capacity_solar!X52*CostRed_solar!I$13,Capacity_solar!X52*VLOOKUP($A51,CostRed_solar!$A$2:$M$12,9,FALSE))</f>
        <v>118.470921534193</v>
      </c>
      <c r="J51">
        <f>IF(Capacity_solar!$AD52=0,Capacity_solar!Y52*CostRed_solar!J$13,Capacity_solar!Y52*VLOOKUP($A51,CostRed_solar!$A$2:$M$12,10,FALSE))</f>
        <v>65.9257915733868</v>
      </c>
      <c r="K51">
        <f>IF(Capacity_solar!$AD52=0,Capacity_solar!Z52*CostRed_solar!K$13,Capacity_solar!Z52*VLOOKUP($A51,CostRed_solar!$A$2:$M$12,11,FALSE))</f>
        <v>139.320172329752</v>
      </c>
      <c r="L51">
        <f>IF(Capacity_solar!$AD52=0,Capacity_solar!AA52*CostRed_solar!L$13,Capacity_solar!AA52*VLOOKUP($A51,CostRed_solar!$A$2:$M$12,12,FALSE))</f>
        <v>91.77724571157</v>
      </c>
      <c r="M51">
        <f>IF(Capacity_solar!$AD52=0,Capacity_solar!AB52*CostRed_solar!M$13,Capacity_solar!AB52*VLOOKUP($A51,CostRed_solar!$A$2:$M$12,13,FALSE))</f>
        <v>43.1000263604703</v>
      </c>
      <c r="N51">
        <f>IF(Capacity_solar!$AD52=0,Capacity_solar!AC52*CostRed_solar!N$13,Capacity_solar!AC52*VLOOKUP($A51,CostRed_solar!$A$2:$N$12,14,FALSE))</f>
        <v>70.2353445896463</v>
      </c>
      <c r="O51" s="3">
        <f>SUM(B51:M51)</f>
        <v>545.796243567611</v>
      </c>
      <c r="P51" s="1" t="s">
        <v>133</v>
      </c>
      <c r="Q51">
        <f>IF(Capacity_solar!$AD52=0,Capacity_solar!Q52*CostRed_solar!B$26,Capacity_solar!Q52*VLOOKUP($A51,CostRed_solar!$A$14:$M$26,Q$1-2009,FALSE))</f>
        <v>0</v>
      </c>
      <c r="R51">
        <f>IF(Capacity_solar!$AD52=0,Capacity_solar!R52*CostRed_solar!C$26,Capacity_solar!R52*VLOOKUP($A51,CostRed_solar!$A$14:$M$26,R$1-2009,FALSE))</f>
        <v>0.976217896770721</v>
      </c>
      <c r="S51">
        <f>IF(Capacity_solar!$AD52=0,Capacity_solar!S52*CostRed_solar!D$26,Capacity_solar!S52*VLOOKUP($A51,CostRed_solar!$A$14:$M$26,S$1-2009,FALSE))</f>
        <v>18.0564449796877</v>
      </c>
      <c r="T51">
        <f>IF(Capacity_solar!$AD52=0,Capacity_solar!T52*CostRed_solar!E$26,Capacity_solar!T52*VLOOKUP($A51,CostRed_solar!$A$14:$M$26,T$1-2009,FALSE))</f>
        <v>21.3893545298823</v>
      </c>
      <c r="U51">
        <f>IF(Capacity_solar!$AD52=0,Capacity_solar!U52*CostRed_solar!F$26,Capacity_solar!U52*VLOOKUP($A51,CostRed_solar!$A$14:$M$26,U$1-2009,FALSE))</f>
        <v>3.48928515636728</v>
      </c>
      <c r="V51">
        <f>IF(Capacity_solar!$AD52=0,Capacity_solar!V52*CostRed_solar!G$26,Capacity_solar!V52*VLOOKUP($A51,CostRed_solar!$A$14:$M$26,V$1-2009,FALSE))</f>
        <v>26.0074180037422</v>
      </c>
      <c r="W51">
        <f>IF(Capacity_solar!$AD52=0,Capacity_solar!W52*CostRed_solar!H$26,Capacity_solar!W52*VLOOKUP($A51,CostRed_solar!$A$14:$M$26,W$1-2009,FALSE))</f>
        <v>55.720583481643</v>
      </c>
      <c r="X51">
        <f>IF(Capacity_solar!$AD52=0,Capacity_solar!X52*CostRed_solar!I$26,Capacity_solar!X52*VLOOKUP($A51,CostRed_solar!$A$14:$M$26,X$1-2009,FALSE))</f>
        <v>108.768376406841</v>
      </c>
      <c r="Y51">
        <f>IF(Capacity_solar!$AD52=0,Capacity_solar!Y52*CostRed_solar!J$26,Capacity_solar!Y52*VLOOKUP($A51,CostRed_solar!$A$14:$M$26,Y$1-2009,FALSE))</f>
        <v>42.5596679350431</v>
      </c>
      <c r="Z51">
        <f>IF(Capacity_solar!$AD52=0,Capacity_solar!Z52*CostRed_solar!K$26,Capacity_solar!Z52*VLOOKUP($A51,CostRed_solar!$A$14:$M$26,Z$1-2009,FALSE))</f>
        <v>67.7386632428633</v>
      </c>
      <c r="AA51">
        <f>IF(Capacity_solar!$AD52=0,Capacity_solar!AA52*CostRed_solar!L$26,Capacity_solar!AA52*VLOOKUP($A51,CostRed_solar!$A$14:$M$26,AA$1-2009,FALSE))</f>
        <v>37.9206707354755</v>
      </c>
      <c r="AB51">
        <f>IF(Capacity_solar!$AD52=0,Capacity_solar!AB52*CostRed_solar!M$26,Capacity_solar!AB52*VLOOKUP($A51,CostRed_solar!$A$14:$M$26,AB$1-2009,FALSE))</f>
        <v>14.905109701211</v>
      </c>
      <c r="AC51">
        <f>IF(Capacity_solar!$AD52=0,Capacity_solar!AC52*CostRed_solar!N$26,Capacity_solar!AC52*VLOOKUP($A51,CostRed_solar!$A$14:$N$26,AC$1-2009,FALSE))</f>
        <v>21.4527645400713</v>
      </c>
      <c r="AD51" s="1">
        <f>SUM(Q51:AB51)</f>
        <v>397.531792069527</v>
      </c>
    </row>
    <row r="52" spans="1:30">
      <c r="A52" s="1" t="s">
        <v>448</v>
      </c>
      <c r="B52">
        <f>IF(Capacity_solar!$AD53=0,Capacity_solar!Q53*CostRed_solar!B$13,Capacity_solar!Q53*VLOOKUP($A52,CostRed_solar!$A$2:$M$12,2,FALSE))</f>
        <v>0</v>
      </c>
      <c r="C52">
        <f>IF(Capacity_solar!$AD53=0,Capacity_solar!R53*CostRed_solar!C$13,Capacity_solar!R53*VLOOKUP($A52,CostRed_solar!$A$2:$M$12,3,FALSE))</f>
        <v>0.0517755987657345</v>
      </c>
      <c r="D52">
        <f>IF(Capacity_solar!$AD53=0,Capacity_solar!S53*CostRed_solar!D$13,Capacity_solar!S53*VLOOKUP($A52,CostRed_solar!$A$2:$M$12,4,FALSE))</f>
        <v>2.31147057645446</v>
      </c>
      <c r="E52">
        <f>IF(Capacity_solar!$AD53=0,Capacity_solar!T53*CostRed_solar!E$13,Capacity_solar!T53*VLOOKUP($A52,CostRed_solar!$A$2:$M$12,5,FALSE))</f>
        <v>4.65473266339785</v>
      </c>
      <c r="F52">
        <f>IF(Capacity_solar!$AD53=0,Capacity_solar!U53*CostRed_solar!F$13,Capacity_solar!U53*VLOOKUP($A52,CostRed_solar!$A$2:$M$12,6,FALSE))</f>
        <v>2.7559863968795</v>
      </c>
      <c r="G52">
        <f>IF(Capacity_solar!$AD53=0,Capacity_solar!V53*CostRed_solar!G$13,Capacity_solar!V53*VLOOKUP($A52,CostRed_solar!$A$2:$M$12,7,FALSE))</f>
        <v>1.37103365344855</v>
      </c>
      <c r="H52">
        <f>IF(Capacity_solar!$AD53=0,Capacity_solar!W53*CostRed_solar!H$13,Capacity_solar!W53*VLOOKUP($A52,CostRed_solar!$A$2:$M$12,8,FALSE))</f>
        <v>0</v>
      </c>
      <c r="I52">
        <f>IF(Capacity_solar!$AD53=0,Capacity_solar!X53*CostRed_solar!I$13,Capacity_solar!X53*VLOOKUP($A52,CostRed_solar!$A$2:$M$12,9,FALSE))</f>
        <v>1.51357182539458</v>
      </c>
      <c r="J52">
        <f>IF(Capacity_solar!$AD53=0,Capacity_solar!Y53*CostRed_solar!J$13,Capacity_solar!Y53*VLOOKUP($A52,CostRed_solar!$A$2:$M$12,10,FALSE))</f>
        <v>6.12477305413297</v>
      </c>
      <c r="K52">
        <f>IF(Capacity_solar!$AD53=0,Capacity_solar!Z53*CostRed_solar!K$13,Capacity_solar!Z53*VLOOKUP($A52,CostRed_solar!$A$2:$M$12,11,FALSE))</f>
        <v>3.14034737927531</v>
      </c>
      <c r="L52">
        <f>IF(Capacity_solar!$AD53=0,Capacity_solar!AA53*CostRed_solar!L$13,Capacity_solar!AA53*VLOOKUP($A52,CostRed_solar!$A$2:$M$12,12,FALSE))</f>
        <v>0</v>
      </c>
      <c r="M52">
        <f>IF(Capacity_solar!$AD53=0,Capacity_solar!AB53*CostRed_solar!M$13,Capacity_solar!AB53*VLOOKUP($A52,CostRed_solar!$A$2:$M$12,13,FALSE))</f>
        <v>0</v>
      </c>
      <c r="N52">
        <f>IF(Capacity_solar!$AD53=0,Capacity_solar!AC53*CostRed_solar!N$13,Capacity_solar!AC53*VLOOKUP($A52,CostRed_solar!$A$2:$N$12,14,FALSE))</f>
        <v>0</v>
      </c>
      <c r="O52" s="3">
        <f>SUM(B52:M52)</f>
        <v>21.923691147749</v>
      </c>
      <c r="P52" s="1" t="s">
        <v>448</v>
      </c>
      <c r="Q52">
        <f>IF(Capacity_solar!$AD53=0,Capacity_solar!Q53*CostRed_solar!B$26,Capacity_solar!Q53*VLOOKUP($A52,CostRed_solar!$A$14:$M$26,Q$1-2009,FALSE))</f>
        <v>0</v>
      </c>
      <c r="R52">
        <f>IF(Capacity_solar!$AD53=0,Capacity_solar!R53*CostRed_solar!C$26,Capacity_solar!R53*VLOOKUP($A52,CostRed_solar!$A$14:$M$26,R$1-2009,FALSE))</f>
        <v>0.16270298279512</v>
      </c>
      <c r="S52">
        <f>IF(Capacity_solar!$AD53=0,Capacity_solar!S53*CostRed_solar!D$26,Capacity_solar!S53*VLOOKUP($A52,CostRed_solar!$A$14:$M$26,S$1-2009,FALSE))</f>
        <v>5.20858939716094</v>
      </c>
      <c r="T52">
        <f>IF(Capacity_solar!$AD53=0,Capacity_solar!T53*CostRed_solar!E$26,Capacity_solar!T53*VLOOKUP($A52,CostRed_solar!$A$14:$M$26,T$1-2009,FALSE))</f>
        <v>8.94463835389273</v>
      </c>
      <c r="U52">
        <f>IF(Capacity_solar!$AD53=0,Capacity_solar!U53*CostRed_solar!F$26,Capacity_solar!U53*VLOOKUP($A52,CostRed_solar!$A$14:$M$26,U$1-2009,FALSE))</f>
        <v>4.65238537780679</v>
      </c>
      <c r="V52">
        <f>IF(Capacity_solar!$AD53=0,Capacity_solar!V53*CostRed_solar!G$26,Capacity_solar!V53*VLOOKUP($A52,CostRed_solar!$A$14:$M$26,V$1-2009,FALSE))</f>
        <v>1.97025893967744</v>
      </c>
      <c r="W52">
        <f>IF(Capacity_solar!$AD53=0,Capacity_solar!W53*CostRed_solar!H$26,Capacity_solar!W53*VLOOKUP($A52,CostRed_solar!$A$14:$M$26,W$1-2009,FALSE))</f>
        <v>0</v>
      </c>
      <c r="X52">
        <f>IF(Capacity_solar!$AD53=0,Capacity_solar!X53*CostRed_solar!I$26,Capacity_solar!X53*VLOOKUP($A52,CostRed_solar!$A$14:$M$26,X$1-2009,FALSE))</f>
        <v>1.38961314634318</v>
      </c>
      <c r="Y52">
        <f>IF(Capacity_solar!$AD53=0,Capacity_solar!Y53*CostRed_solar!J$26,Capacity_solar!Y53*VLOOKUP($A52,CostRed_solar!$A$14:$M$26,Y$1-2009,FALSE))</f>
        <v>3.95396552912421</v>
      </c>
      <c r="Z52">
        <f>IF(Capacity_solar!$AD53=0,Capacity_solar!Z53*CostRed_solar!K$26,Capacity_solar!Z53*VLOOKUP($A52,CostRed_solar!$A$14:$M$26,Z$1-2009,FALSE))</f>
        <v>1.52686384199161</v>
      </c>
      <c r="AA52">
        <f>IF(Capacity_solar!$AD53=0,Capacity_solar!AA53*CostRed_solar!L$26,Capacity_solar!AA53*VLOOKUP($A52,CostRed_solar!$A$14:$M$26,AA$1-2009,FALSE))</f>
        <v>0</v>
      </c>
      <c r="AB52">
        <f>IF(Capacity_solar!$AD53=0,Capacity_solar!AB53*CostRed_solar!M$26,Capacity_solar!AB53*VLOOKUP($A52,CostRed_solar!$A$14:$M$26,AB$1-2009,FALSE))</f>
        <v>0</v>
      </c>
      <c r="AC52">
        <f>IF(Capacity_solar!$AD53=0,Capacity_solar!AC53*CostRed_solar!N$26,Capacity_solar!AC53*VLOOKUP($A52,CostRed_solar!$A$14:$N$26,AC$1-2009,FALSE))</f>
        <v>0</v>
      </c>
      <c r="AD52" s="1">
        <f>SUM(Q52:AB52)</f>
        <v>27.809017568792</v>
      </c>
    </row>
    <row r="53" spans="1:30">
      <c r="A53" s="1" t="s">
        <v>135</v>
      </c>
      <c r="B53">
        <f>IF(Capacity_solar!$AD54=0,Capacity_solar!Q54*CostRed_solar!B$13,Capacity_solar!Q54*VLOOKUP($A53,CostRed_solar!$A$2:$M$12,2,FALSE))</f>
        <v>0.853817574533534</v>
      </c>
      <c r="C53">
        <f>IF(Capacity_solar!$AD54=0,Capacity_solar!R54*CostRed_solar!C$13,Capacity_solar!R54*VLOOKUP($A53,CostRed_solar!$A$2:$M$12,3,FALSE))</f>
        <v>3.62429139584543</v>
      </c>
      <c r="D53">
        <f>IF(Capacity_solar!$AD54=0,Capacity_solar!S54*CostRed_solar!D$13,Capacity_solar!S54*VLOOKUP($A53,CostRed_solar!$A$2:$M$12,4,FALSE))</f>
        <v>13.8688234587268</v>
      </c>
      <c r="E53">
        <f>IF(Capacity_solar!$AD54=0,Capacity_solar!T54*CostRed_solar!E$13,Capacity_solar!T54*VLOOKUP($A53,CostRed_solar!$A$2:$M$12,5,FALSE))</f>
        <v>29.3450537475082</v>
      </c>
      <c r="F53">
        <f>IF(Capacity_solar!$AD54=0,Capacity_solar!U54*CostRed_solar!F$13,Capacity_solar!U54*VLOOKUP($A53,CostRed_solar!$A$2:$M$12,6,FALSE))</f>
        <v>13.7799377260358</v>
      </c>
      <c r="G53">
        <f>IF(Capacity_solar!$AD54=0,Capacity_solar!V54*CostRed_solar!G$13,Capacity_solar!V54*VLOOKUP($A53,CostRed_solar!$A$2:$M$12,7,FALSE))</f>
        <v>10.9682760827567</v>
      </c>
      <c r="H53">
        <f>IF(Capacity_solar!$AD54=0,Capacity_solar!W54*CostRed_solar!H$13,Capacity_solar!W54*VLOOKUP($A53,CostRed_solar!$A$2:$M$12,8,FALSE))</f>
        <v>43.536065603146</v>
      </c>
      <c r="I53">
        <f>IF(Capacity_solar!$AD54=0,Capacity_solar!X54*CostRed_solar!I$13,Capacity_solar!X54*VLOOKUP($A53,CostRed_solar!$A$2:$M$12,9,FALSE))</f>
        <v>15.9549190607918</v>
      </c>
      <c r="J53">
        <f>IF(Capacity_solar!$AD54=0,Capacity_solar!Y54*CostRed_solar!J$13,Capacity_solar!Y54*VLOOKUP($A53,CostRed_solar!$A$2:$M$12,10,FALSE))</f>
        <v>69.2353032744449</v>
      </c>
      <c r="K53">
        <f>IF(Capacity_solar!$AD54=0,Capacity_solar!Z54*CostRed_solar!K$13,Capacity_solar!Z54*VLOOKUP($A53,CostRed_solar!$A$2:$M$12,11,FALSE))</f>
        <v>188.113934427574</v>
      </c>
      <c r="L53">
        <f>IF(Capacity_solar!$AD54=0,Capacity_solar!AA54*CostRed_solar!L$13,Capacity_solar!AA54*VLOOKUP($A53,CostRed_solar!$A$2:$M$12,12,FALSE))</f>
        <v>270.484965540106</v>
      </c>
      <c r="M53">
        <f>IF(Capacity_solar!$AD54=0,Capacity_solar!AB54*CostRed_solar!M$13,Capacity_solar!AB54*VLOOKUP($A53,CostRed_solar!$A$2:$M$12,13,FALSE))</f>
        <v>538.399243289341</v>
      </c>
      <c r="N53">
        <f>IF(Capacity_solar!$AD54=0,Capacity_solar!AC54*CostRed_solar!N$13,Capacity_solar!AC54*VLOOKUP($A53,CostRed_solar!$A$2:$N$12,14,FALSE))</f>
        <v>376.475820384076</v>
      </c>
      <c r="O53" s="3">
        <f>SUM(B53:M53)</f>
        <v>1198.16463118081</v>
      </c>
      <c r="P53" s="1" t="s">
        <v>135</v>
      </c>
      <c r="Q53">
        <f>IF(Capacity_solar!$AD54=0,Capacity_solar!Q54*CostRed_solar!B$26,Capacity_solar!Q54*VLOOKUP($A53,CostRed_solar!$A$14:$M$26,Q$1-2009,FALSE))</f>
        <v>4.42124535458932</v>
      </c>
      <c r="R53">
        <f>IF(Capacity_solar!$AD54=0,Capacity_solar!R54*CostRed_solar!C$26,Capacity_solar!R54*VLOOKUP($A53,CostRed_solar!$A$14:$M$26,R$1-2009,FALSE))</f>
        <v>11.3892071686286</v>
      </c>
      <c r="S53">
        <f>IF(Capacity_solar!$AD54=0,Capacity_solar!S54*CostRed_solar!D$26,Capacity_solar!S54*VLOOKUP($A53,CostRed_solar!$A$14:$M$26,S$1-2009,FALSE))</f>
        <v>31.2515363829656</v>
      </c>
      <c r="T53">
        <f>IF(Capacity_solar!$AD54=0,Capacity_solar!T54*CostRed_solar!E$26,Capacity_solar!T54*VLOOKUP($A53,CostRed_solar!$A$14:$M$26,T$1-2009,FALSE))</f>
        <v>56.3901113614977</v>
      </c>
      <c r="U53">
        <f>IF(Capacity_solar!$AD54=0,Capacity_solar!U54*CostRed_solar!F$26,Capacity_solar!U54*VLOOKUP($A53,CostRed_solar!$A$14:$M$26,U$1-2009,FALSE))</f>
        <v>23.2619365815035</v>
      </c>
      <c r="V53">
        <f>IF(Capacity_solar!$AD54=0,Capacity_solar!V54*CostRed_solar!G$26,Capacity_solar!V54*VLOOKUP($A53,CostRed_solar!$A$14:$M$26,V$1-2009,FALSE))</f>
        <v>15.7620813687142</v>
      </c>
      <c r="W53">
        <f>IF(Capacity_solar!$AD54=0,Capacity_solar!W54*CostRed_solar!H$26,Capacity_solar!W54*VLOOKUP($A53,CostRed_solar!$A$14:$M$26,W$1-2009,FALSE))</f>
        <v>50.9817420290026</v>
      </c>
      <c r="X53">
        <f>IF(Capacity_solar!$AD54=0,Capacity_solar!X54*CostRed_solar!I$26,Capacity_solar!X54*VLOOKUP($A53,CostRed_solar!$A$14:$M$26,X$1-2009,FALSE))</f>
        <v>14.6482412685885</v>
      </c>
      <c r="Y53">
        <f>IF(Capacity_solar!$AD54=0,Capacity_solar!Y54*CostRed_solar!J$26,Capacity_solar!Y54*VLOOKUP($A53,CostRed_solar!$A$14:$M$26,Y$1-2009,FALSE))</f>
        <v>44.6961871282541</v>
      </c>
      <c r="Z53">
        <f>IF(Capacity_solar!$AD54=0,Capacity_solar!Z54*CostRed_solar!K$26,Capacity_solar!Z54*VLOOKUP($A53,CostRed_solar!$A$14:$M$26,Z$1-2009,FALSE))</f>
        <v>91.4626090564936</v>
      </c>
      <c r="AA53">
        <f>IF(Capacity_solar!$AD54=0,Capacity_solar!AA54*CostRed_solar!L$26,Capacity_solar!AA54*VLOOKUP($A53,CostRed_solar!$A$14:$M$26,AA$1-2009,FALSE))</f>
        <v>111.759415284455</v>
      </c>
      <c r="AB53">
        <f>IF(Capacity_solar!$AD54=0,Capacity_solar!AB54*CostRed_solar!M$26,Capacity_solar!AB54*VLOOKUP($A53,CostRed_solar!$A$14:$M$26,AB$1-2009,FALSE))</f>
        <v>186.192456523339</v>
      </c>
      <c r="AC53">
        <f>IF(Capacity_solar!$AD54=0,Capacity_solar!AC54*CostRed_solar!N$26,Capacity_solar!AC54*VLOOKUP($A53,CostRed_solar!$A$14:$N$26,AC$1-2009,FALSE))</f>
        <v>114.991208157614</v>
      </c>
      <c r="AD53" s="1">
        <f>SUM(Q53:AB53)</f>
        <v>642.216769508031</v>
      </c>
    </row>
    <row r="54" spans="1:30">
      <c r="A54" s="1" t="s">
        <v>137</v>
      </c>
      <c r="B54">
        <f>IF(Capacity_solar!$AD55=0,Capacity_solar!Q55*CostRed_solar!B$13,Capacity_solar!Q55*VLOOKUP($A54,CostRed_solar!$A$2:$M$12,2,FALSE))</f>
        <v>52.9366719755218</v>
      </c>
      <c r="C54">
        <f>IF(Capacity_solar!$AD55=0,Capacity_solar!R55*CostRed_solar!C$13,Capacity_solar!R55*VLOOKUP($A54,CostRed_solar!$A$2:$M$12,3,FALSE))</f>
        <v>56.4353508790517</v>
      </c>
      <c r="D54">
        <f>IF(Capacity_solar!$AD55=0,Capacity_solar!S55*CostRed_solar!D$13,Capacity_solar!S55*VLOOKUP($A54,CostRed_solar!$A$2:$M$12,4,FALSE))</f>
        <v>31.9754970723253</v>
      </c>
      <c r="E54">
        <f>IF(Capacity_solar!$AD55=0,Capacity_solar!T55*CostRed_solar!E$13,Capacity_solar!T55*VLOOKUP($A54,CostRed_solar!$A$2:$M$12,5,FALSE))</f>
        <v>3.94620140015641</v>
      </c>
      <c r="F54">
        <f>IF(Capacity_solar!$AD55=0,Capacity_solar!U55*CostRed_solar!F$13,Capacity_solar!U55*VLOOKUP($A54,CostRed_solar!$A$2:$M$12,6,FALSE))</f>
        <v>8.61245749024826</v>
      </c>
      <c r="G54">
        <f>IF(Capacity_solar!$AD55=0,Capacity_solar!V55*CostRed_solar!G$13,Capacity_solar!V55*VLOOKUP($A54,CostRed_solar!$A$2:$M$12,7,FALSE))</f>
        <v>-9.59723557414003</v>
      </c>
      <c r="H54">
        <f>IF(Capacity_solar!$AD55=0,Capacity_solar!W55*CostRed_solar!H$13,Capacity_solar!W55*VLOOKUP($A54,CostRed_solar!$A$2:$M$12,8,FALSE))</f>
        <v>12.599822948428</v>
      </c>
      <c r="I54">
        <f>IF(Capacity_solar!$AD55=0,Capacity_solar!X55*CostRed_solar!I$13,Capacity_solar!X55*VLOOKUP($A54,CostRed_solar!$A$2:$M$12,9,FALSE))</f>
        <v>10.6214770078602</v>
      </c>
      <c r="J54">
        <f>IF(Capacity_solar!$AD55=0,Capacity_solar!Y55*CostRed_solar!J$13,Capacity_solar!Y55*VLOOKUP($A54,CostRed_solar!$A$2:$M$12,10,FALSE))</f>
        <v>62.5510615767662</v>
      </c>
      <c r="K54">
        <f>IF(Capacity_solar!$AD55=0,Capacity_solar!Z55*CostRed_solar!K$13,Capacity_solar!Z55*VLOOKUP($A54,CostRed_solar!$A$2:$M$12,11,FALSE))</f>
        <v>148.047698270162</v>
      </c>
      <c r="L54">
        <f>IF(Capacity_solar!$AD55=0,Capacity_solar!AA55*CostRed_solar!L$13,Capacity_solar!AA55*VLOOKUP($A54,CostRed_solar!$A$2:$M$12,12,FALSE))</f>
        <v>234.836247258719</v>
      </c>
      <c r="M54">
        <f>IF(Capacity_solar!$AD55=0,Capacity_solar!AB55*CostRed_solar!M$13,Capacity_solar!AB55*VLOOKUP($A54,CostRed_solar!$A$2:$M$12,13,FALSE))</f>
        <v>1368.40620844188</v>
      </c>
      <c r="N54">
        <f>IF(Capacity_solar!$AD55=0,Capacity_solar!AC55*CostRed_solar!N$13,Capacity_solar!AC55*VLOOKUP($A54,CostRed_solar!$A$2:$N$12,14,FALSE))</f>
        <v>2019.64167778439</v>
      </c>
      <c r="O54" s="3">
        <f>SUM(B54:M54)</f>
        <v>1981.37145874698</v>
      </c>
      <c r="P54" s="1" t="s">
        <v>137</v>
      </c>
      <c r="Q54">
        <f>IF(Capacity_solar!$AD55=0,Capacity_solar!Q55*CostRed_solar!B$26,Capacity_solar!Q55*VLOOKUP($A54,CostRed_solar!$A$14:$M$26,Q$1-2009,FALSE))</f>
        <v>274.117120612165</v>
      </c>
      <c r="R54">
        <f>IF(Capacity_solar!$AD55=0,Capacity_solar!R55*CostRed_solar!C$26,Capacity_solar!R55*VLOOKUP($A54,CostRed_solar!$A$14:$M$26,R$1-2009,FALSE))</f>
        <v>177.346088543698</v>
      </c>
      <c r="S54">
        <f>IF(Capacity_solar!$AD55=0,Capacity_solar!S55*CostRed_solar!D$26,Capacity_solar!S55*VLOOKUP($A54,CostRed_solar!$A$14:$M$26,S$1-2009,FALSE))</f>
        <v>72.0525005666865</v>
      </c>
      <c r="T54">
        <f>IF(Capacity_solar!$AD55=0,Capacity_solar!T55*CostRed_solar!E$26,Capacity_solar!T55*VLOOKUP($A54,CostRed_solar!$A$14:$M$26,T$1-2009,FALSE))</f>
        <v>7.5831088375026</v>
      </c>
      <c r="U54">
        <f>IF(Capacity_solar!$AD55=0,Capacity_solar!U55*CostRed_solar!F$26,Capacity_solar!U55*VLOOKUP($A54,CostRed_solar!$A$14:$M$26,U$1-2009,FALSE))</f>
        <v>14.5387043056459</v>
      </c>
      <c r="V54">
        <f>IF(Capacity_solar!$AD55=0,Capacity_solar!V55*CostRed_solar!G$26,Capacity_solar!V55*VLOOKUP($A54,CostRed_solar!$A$14:$M$26,V$1-2009,FALSE))</f>
        <v>-13.7918125777423</v>
      </c>
      <c r="W54">
        <f>IF(Capacity_solar!$AD55=0,Capacity_solar!W55*CostRed_solar!H$26,Capacity_solar!W55*VLOOKUP($A54,CostRed_solar!$A$14:$M$26,W$1-2009,FALSE))</f>
        <v>14.7546847485788</v>
      </c>
      <c r="X54">
        <f>IF(Capacity_solar!$AD55=0,Capacity_solar!X55*CostRed_solar!I$26,Capacity_solar!X55*VLOOKUP($A54,CostRed_solar!$A$14:$M$26,X$1-2009,FALSE))</f>
        <v>9.75159806496573</v>
      </c>
      <c r="Y54">
        <f>IF(Capacity_solar!$AD55=0,Capacity_solar!Y55*CostRed_solar!J$26,Capacity_solar!Y55*VLOOKUP($A54,CostRed_solar!$A$14:$M$26,Y$1-2009,FALSE))</f>
        <v>40.3810458116103</v>
      </c>
      <c r="Z54">
        <f>IF(Capacity_solar!$AD55=0,Capacity_solar!Z55*CostRed_solar!K$26,Capacity_solar!Z55*VLOOKUP($A54,CostRed_solar!$A$14:$M$26,Z$1-2009,FALSE))</f>
        <v>71.9820612428419</v>
      </c>
      <c r="AA54">
        <f>IF(Capacity_solar!$AD55=0,Capacity_solar!AA55*CostRed_solar!L$26,Capacity_solar!AA55*VLOOKUP($A54,CostRed_solar!$A$14:$M$26,AA$1-2009,FALSE))</f>
        <v>97.0300202409534</v>
      </c>
      <c r="AB54">
        <f>IF(Capacity_solar!$AD55=0,Capacity_solar!AB55*CostRed_solar!M$26,Capacity_solar!AB55*VLOOKUP($A54,CostRed_solar!$A$14:$M$26,AB$1-2009,FALSE))</f>
        <v>473.23044496676</v>
      </c>
      <c r="AC54">
        <f>IF(Capacity_solar!$AD55=0,Capacity_solar!AC55*CostRed_solar!N$26,Capacity_solar!AC55*VLOOKUP($A54,CostRed_solar!$A$14:$N$26,AC$1-2009,FALSE))</f>
        <v>616.881680042475</v>
      </c>
      <c r="AD54" s="1">
        <f>SUM(Q54:AB54)</f>
        <v>1238.97556536366</v>
      </c>
    </row>
    <row r="55" spans="1:30">
      <c r="A55" s="1" t="s">
        <v>449</v>
      </c>
      <c r="B55">
        <f>IF(Capacity_solar!$AD56=0,Capacity_solar!Q56*CostRed_solar!B$13,Capacity_solar!Q56*VLOOKUP($A55,CostRed_solar!$A$2:$M$12,2,FALSE))</f>
        <v>0.00654593255611291</v>
      </c>
      <c r="C55">
        <f>IF(Capacity_solar!$AD56=0,Capacity_solar!R56*CostRed_solar!C$13,Capacity_solar!R56*VLOOKUP($A55,CostRed_solar!$A$2:$M$12,3,FALSE))</f>
        <v>0.0331363832100701</v>
      </c>
      <c r="D55">
        <f>IF(Capacity_solar!$AD56=0,Capacity_solar!S56*CostRed_solar!D$13,Capacity_solar!S56*VLOOKUP($A55,CostRed_solar!$A$2:$M$12,4,FALSE))</f>
        <v>0.232688038029749</v>
      </c>
      <c r="E55">
        <f>IF(Capacity_solar!$AD56=0,Capacity_solar!T56*CostRed_solar!E$13,Capacity_solar!T56*VLOOKUP($A55,CostRed_solar!$A$2:$M$12,5,FALSE))</f>
        <v>0.221605750713941</v>
      </c>
      <c r="F55">
        <f>IF(Capacity_solar!$AD56=0,Capacity_solar!U56*CostRed_solar!F$13,Capacity_solar!U56*VLOOKUP($A55,CostRed_solar!$A$2:$M$12,6,FALSE))</f>
        <v>0.0734929705834533</v>
      </c>
      <c r="G55">
        <f>IF(Capacity_solar!$AD56=0,Capacity_solar!V56*CostRed_solar!G$13,Capacity_solar!V56*VLOOKUP($A55,CostRed_solar!$A$2:$M$12,7,FALSE))</f>
        <v>3.51670132109554</v>
      </c>
      <c r="H55">
        <f>IF(Capacity_solar!$AD56=0,Capacity_solar!W56*CostRed_solar!H$13,Capacity_solar!W56*VLOOKUP($A55,CostRed_solar!$A$2:$M$12,8,FALSE))</f>
        <v>3.33967350103226</v>
      </c>
      <c r="I55">
        <f>IF(Capacity_solar!$AD56=0,Capacity_solar!X56*CostRed_solar!I$13,Capacity_solar!X56*VLOOKUP($A55,CostRed_solar!$A$2:$M$12,9,FALSE))</f>
        <v>27.7967099355193</v>
      </c>
      <c r="J55">
        <f>IF(Capacity_solar!$AD56=0,Capacity_solar!Y56*CostRed_solar!J$13,Capacity_solar!Y56*VLOOKUP($A55,CostRed_solar!$A$2:$M$12,10,FALSE))</f>
        <v>0</v>
      </c>
      <c r="K55">
        <f>IF(Capacity_solar!$AD56=0,Capacity_solar!Z56*CostRed_solar!K$13,Capacity_solar!Z56*VLOOKUP($A55,CostRed_solar!$A$2:$M$12,11,FALSE))</f>
        <v>0</v>
      </c>
      <c r="L55">
        <f>IF(Capacity_solar!$AD56=0,Capacity_solar!AA56*CostRed_solar!L$13,Capacity_solar!AA56*VLOOKUP($A55,CostRed_solar!$A$2:$M$12,12,FALSE))</f>
        <v>0</v>
      </c>
      <c r="M55">
        <f>IF(Capacity_solar!$AD56=0,Capacity_solar!AB56*CostRed_solar!M$13,Capacity_solar!AB56*VLOOKUP($A55,CostRed_solar!$A$2:$M$12,13,FALSE))</f>
        <v>0</v>
      </c>
      <c r="N55">
        <f>IF(Capacity_solar!$AD56=0,Capacity_solar!AC56*CostRed_solar!N$13,Capacity_solar!AC56*VLOOKUP($A55,CostRed_solar!$A$2:$N$12,14,FALSE))</f>
        <v>16.9987921478721</v>
      </c>
      <c r="O55" s="3">
        <f>SUM(B55:M55)</f>
        <v>35.2205538327404</v>
      </c>
      <c r="P55" s="1" t="s">
        <v>449</v>
      </c>
      <c r="Q55">
        <f>IF(Capacity_solar!$AD56=0,Capacity_solar!Q56*CostRed_solar!B$26,Capacity_solar!Q56*VLOOKUP($A55,CostRed_solar!$A$14:$M$26,Q$1-2009,FALSE))</f>
        <v>0.0338962030864504</v>
      </c>
      <c r="R55">
        <f>IF(Capacity_solar!$AD56=0,Capacity_solar!R56*CostRed_solar!C$26,Capacity_solar!R56*VLOOKUP($A55,CostRed_solar!$A$14:$M$26,R$1-2009,FALSE))</f>
        <v>0.104129908988877</v>
      </c>
      <c r="S55">
        <f>IF(Capacity_solar!$AD56=0,Capacity_solar!S56*CostRed_solar!D$26,Capacity_solar!S56*VLOOKUP($A55,CostRed_solar!$A$14:$M$26,S$1-2009,FALSE))</f>
        <v>0.524331332647535</v>
      </c>
      <c r="T55">
        <f>IF(Capacity_solar!$AD56=0,Capacity_solar!T56*CostRed_solar!E$26,Capacity_solar!T56*VLOOKUP($A55,CostRed_solar!$A$14:$M$26,T$1-2009,FALSE))</f>
        <v>0.425842565109241</v>
      </c>
      <c r="U55">
        <f>IF(Capacity_solar!$AD56=0,Capacity_solar!U56*CostRed_solar!F$26,Capacity_solar!U56*VLOOKUP($A55,CostRed_solar!$A$14:$M$26,U$1-2009,FALSE))</f>
        <v>0.124063610074847</v>
      </c>
      <c r="V55">
        <f>IF(Capacity_solar!$AD56=0,Capacity_solar!V56*CostRed_solar!G$26,Capacity_solar!V56*VLOOKUP($A55,CostRed_solar!$A$14:$M$26,V$1-2009,FALSE))</f>
        <v>5.05371418027263</v>
      </c>
      <c r="W55">
        <f>IF(Capacity_solar!$AD56=0,Capacity_solar!W56*CostRed_solar!H$26,Capacity_solar!W56*VLOOKUP($A55,CostRed_solar!$A$14:$M$26,W$1-2009,FALSE))</f>
        <v>3.91083508654074</v>
      </c>
      <c r="X55">
        <f>IF(Capacity_solar!$AD56=0,Capacity_solar!X56*CostRed_solar!I$26,Capacity_solar!X56*VLOOKUP($A55,CostRed_solar!$A$14:$M$26,X$1-2009,FALSE))</f>
        <v>25.5202117953114</v>
      </c>
      <c r="Y55">
        <f>IF(Capacity_solar!$AD56=0,Capacity_solar!Y56*CostRed_solar!J$26,Capacity_solar!Y56*VLOOKUP($A55,CostRed_solar!$A$14:$M$26,Y$1-2009,FALSE))</f>
        <v>0</v>
      </c>
      <c r="Z55">
        <f>IF(Capacity_solar!$AD56=0,Capacity_solar!Z56*CostRed_solar!K$26,Capacity_solar!Z56*VLOOKUP($A55,CostRed_solar!$A$14:$M$26,Z$1-2009,FALSE))</f>
        <v>0</v>
      </c>
      <c r="AA55">
        <f>IF(Capacity_solar!$AD56=0,Capacity_solar!AA56*CostRed_solar!L$26,Capacity_solar!AA56*VLOOKUP($A55,CostRed_solar!$A$14:$M$26,AA$1-2009,FALSE))</f>
        <v>0</v>
      </c>
      <c r="AB55">
        <f>IF(Capacity_solar!$AD56=0,Capacity_solar!AB56*CostRed_solar!M$26,Capacity_solar!AB56*VLOOKUP($A55,CostRed_solar!$A$14:$M$26,AB$1-2009,FALSE))</f>
        <v>0</v>
      </c>
      <c r="AC55">
        <f>IF(Capacity_solar!$AD56=0,Capacity_solar!AC56*CostRed_solar!N$26,Capacity_solar!AC56*VLOOKUP($A55,CostRed_solar!$A$14:$N$26,AC$1-2009,FALSE))</f>
        <v>5.19213065080727</v>
      </c>
      <c r="AD55" s="1">
        <f>SUM(Q55:AB55)</f>
        <v>35.6970246820317</v>
      </c>
    </row>
    <row r="56" spans="1:30">
      <c r="A56" s="1" t="s">
        <v>145</v>
      </c>
      <c r="B56">
        <f>IF(Capacity_solar!$AD57=0,Capacity_solar!Q57*CostRed_solar!B$13,Capacity_solar!Q57*VLOOKUP($A56,CostRed_solar!$A$2:$M$12,2,FALSE))</f>
        <v>2.84605763309257</v>
      </c>
      <c r="C56">
        <f>IF(Capacity_solar!$AD57=0,Capacity_solar!R57*CostRed_solar!C$13,Capacity_solar!R57*VLOOKUP($A56,CostRed_solar!$A$2:$M$12,3,FALSE))</f>
        <v>199.336055248078</v>
      </c>
      <c r="D56">
        <f>IF(Capacity_solar!$AD57=0,Capacity_solar!S57*CostRed_solar!D$13,Capacity_solar!S57*VLOOKUP($A56,CostRed_solar!$A$2:$M$12,4,FALSE))</f>
        <v>130.212873293209</v>
      </c>
      <c r="E56">
        <f>IF(Capacity_solar!$AD57=0,Capacity_solar!T57*CostRed_solar!E$13,Capacity_solar!T57*VLOOKUP($A56,CostRed_solar!$A$2:$M$12,5,FALSE))</f>
        <v>36.4283527020976</v>
      </c>
      <c r="F56">
        <f>IF(Capacity_solar!$AD57=0,Capacity_solar!U57*CostRed_solar!F$13,Capacity_solar!U57*VLOOKUP($A56,CostRed_solar!$A$2:$M$12,6,FALSE))</f>
        <v>201.081303410607</v>
      </c>
      <c r="G56">
        <f>IF(Capacity_solar!$AD57=0,Capacity_solar!V57*CostRed_solar!G$13,Capacity_solar!V57*VLOOKUP($A56,CostRed_solar!$A$2:$M$12,7,FALSE))</f>
        <v>94.3888667130118</v>
      </c>
      <c r="H56">
        <f>IF(Capacity_solar!$AD57=0,Capacity_solar!W57*CostRed_solar!H$13,Capacity_solar!W57*VLOOKUP($A56,CostRed_solar!$A$2:$M$12,8,FALSE))</f>
        <v>92.5964298064635</v>
      </c>
      <c r="I56">
        <f>IF(Capacity_solar!$AD57=0,Capacity_solar!X57*CostRed_solar!I$13,Capacity_solar!X57*VLOOKUP($A56,CostRed_solar!$A$2:$M$12,9,FALSE))</f>
        <v>173.398355498822</v>
      </c>
      <c r="J56">
        <f>IF(Capacity_solar!$AD57=0,Capacity_solar!Y57*CostRed_solar!J$13,Capacity_solar!Y57*VLOOKUP($A56,CostRed_solar!$A$2:$M$12,10,FALSE))</f>
        <v>173.183297800759</v>
      </c>
      <c r="K56">
        <f>IF(Capacity_solar!$AD57=0,Capacity_solar!Z57*CostRed_solar!K$13,Capacity_solar!Z57*VLOOKUP($A56,CostRed_solar!$A$2:$M$12,11,FALSE))</f>
        <v>541.81579482414</v>
      </c>
      <c r="L56">
        <f>IF(Capacity_solar!$AD57=0,Capacity_solar!AA57*CostRed_solar!L$13,Capacity_solar!AA57*VLOOKUP($A56,CostRed_solar!$A$2:$M$12,12,FALSE))</f>
        <v>1266.27075186458</v>
      </c>
      <c r="M56">
        <f>IF(Capacity_solar!$AD57=0,Capacity_solar!AB57*CostRed_solar!M$13,Capacity_solar!AB57*VLOOKUP($A56,CostRed_solar!$A$2:$M$12,13,FALSE))</f>
        <v>2823.05607253738</v>
      </c>
      <c r="N56">
        <f>IF(Capacity_solar!$AD57=0,Capacity_solar!AC57*CostRed_solar!N$13,Capacity_solar!AC57*VLOOKUP($A56,CostRed_solar!$A$2:$N$12,14,FALSE))</f>
        <v>3363.36851859856</v>
      </c>
      <c r="O56" s="3">
        <f>SUM(B56:M56)</f>
        <v>5734.61421133224</v>
      </c>
      <c r="P56" s="1" t="s">
        <v>145</v>
      </c>
      <c r="Q56">
        <f>IF(Capacity_solar!$AD57=0,Capacity_solar!Q57*CostRed_solar!B$26,Capacity_solar!Q57*VLOOKUP($A56,CostRed_solar!$A$14:$M$26,Q$1-2009,FALSE))</f>
        <v>14.7374796028045</v>
      </c>
      <c r="R56">
        <f>IF(Capacity_solar!$AD57=0,Capacity_solar!R57*CostRed_solar!C$26,Capacity_solar!R57*VLOOKUP($A56,CostRed_solar!$A$14:$M$26,R$1-2009,FALSE))</f>
        <v>626.406483761212</v>
      </c>
      <c r="S56">
        <f>IF(Capacity_solar!$AD57=0,Capacity_solar!S57*CostRed_solar!D$26,Capacity_solar!S57*VLOOKUP($A56,CostRed_solar!$A$14:$M$26,S$1-2009,FALSE))</f>
        <v>293.417272154592</v>
      </c>
      <c r="T56">
        <f>IF(Capacity_solar!$AD57=0,Capacity_solar!T57*CostRed_solar!E$26,Capacity_solar!T57*VLOOKUP($A56,CostRed_solar!$A$14:$M$26,T$1-2009,FALSE))</f>
        <v>70.0015369970699</v>
      </c>
      <c r="U56">
        <f>IF(Capacity_solar!$AD57=0,Capacity_solar!U57*CostRed_solar!F$26,Capacity_solar!U57*VLOOKUP($A56,CostRed_solar!$A$14:$M$26,U$1-2009,FALSE))</f>
        <v>339.445694215717</v>
      </c>
      <c r="V56">
        <f>IF(Capacity_solar!$AD57=0,Capacity_solar!V57*CostRed_solar!G$26,Capacity_solar!V57*VLOOKUP($A56,CostRed_solar!$A$14:$M$26,V$1-2009,FALSE))</f>
        <v>135.642555512451</v>
      </c>
      <c r="W56">
        <f>IF(Capacity_solar!$AD57=0,Capacity_solar!W57*CostRed_solar!H$26,Capacity_solar!W57*VLOOKUP($A56,CostRed_solar!$A$14:$M$26,W$1-2009,FALSE))</f>
        <v>108.432565777341</v>
      </c>
      <c r="X56">
        <f>IF(Capacity_solar!$AD57=0,Capacity_solar!X57*CostRed_solar!I$26,Capacity_solar!X57*VLOOKUP($A56,CostRed_solar!$A$14:$M$26,X$1-2009,FALSE))</f>
        <v>159.197357081245</v>
      </c>
      <c r="Y56">
        <f>IF(Capacity_solar!$AD57=0,Capacity_solar!Y57*CostRed_solar!J$26,Capacity_solar!Y57*VLOOKUP($A56,CostRed_solar!$A$14:$M$26,Y$1-2009,FALSE))</f>
        <v>111.801822479313</v>
      </c>
      <c r="Z56">
        <f>IF(Capacity_solar!$AD57=0,Capacity_solar!Z57*CostRed_solar!K$26,Capacity_solar!Z57*VLOOKUP($A56,CostRed_solar!$A$14:$M$26,Z$1-2009,FALSE))</f>
        <v>263.435488569367</v>
      </c>
      <c r="AA56">
        <f>IF(Capacity_solar!$AD57=0,Capacity_solar!AA57*CostRed_solar!L$26,Capacity_solar!AA57*VLOOKUP($A56,CostRed_solar!$A$14:$M$26,AA$1-2009,FALSE))</f>
        <v>523.199796105522</v>
      </c>
      <c r="AB56">
        <f>IF(Capacity_solar!$AD57=0,Capacity_solar!AB57*CostRed_solar!M$26,Capacity_solar!AB57*VLOOKUP($A56,CostRed_solar!$A$14:$M$26,AB$1-2009,FALSE))</f>
        <v>976.286188363721</v>
      </c>
      <c r="AC56">
        <f>IF(Capacity_solar!$AD57=0,Capacity_solar!AC57*CostRed_solar!N$26,Capacity_solar!AC57*VLOOKUP($A56,CostRed_solar!$A$14:$N$26,AC$1-2009,FALSE))</f>
        <v>1027.31115384347</v>
      </c>
      <c r="AD56" s="1">
        <f>SUM(Q56:AB56)</f>
        <v>3622.00424062036</v>
      </c>
    </row>
    <row r="57" spans="1:30">
      <c r="A57" s="1" t="s">
        <v>141</v>
      </c>
      <c r="B57">
        <f>IF(Capacity_solar!$AD58=0,Capacity_solar!Q58*CostRed_solar!B$13,Capacity_solar!Q58*VLOOKUP($A57,CostRed_solar!$A$2:$M$12,2,FALSE))</f>
        <v>0</v>
      </c>
      <c r="C57">
        <f>IF(Capacity_solar!$AD58=0,Capacity_solar!R58*CostRed_solar!C$13,Capacity_solar!R58*VLOOKUP($A57,CostRed_solar!$A$2:$M$12,3,FALSE))</f>
        <v>0.155326796297204</v>
      </c>
      <c r="D57">
        <f>IF(Capacity_solar!$AD58=0,Capacity_solar!S58*CostRed_solar!D$13,Capacity_solar!S58*VLOOKUP($A57,CostRed_solar!$A$2:$M$12,4,FALSE))</f>
        <v>0</v>
      </c>
      <c r="E57">
        <f>IF(Capacity_solar!$AD58=0,Capacity_solar!T58*CostRed_solar!E$13,Capacity_solar!T58*VLOOKUP($A57,CostRed_solar!$A$2:$M$12,5,FALSE))</f>
        <v>0</v>
      </c>
      <c r="F57">
        <f>IF(Capacity_solar!$AD58=0,Capacity_solar!U58*CostRed_solar!F$13,Capacity_solar!U58*VLOOKUP($A57,CostRed_solar!$A$2:$M$12,6,FALSE))</f>
        <v>0</v>
      </c>
      <c r="G57">
        <f>IF(Capacity_solar!$AD58=0,Capacity_solar!V58*CostRed_solar!G$13,Capacity_solar!V58*VLOOKUP($A57,CostRed_solar!$A$2:$M$12,7,FALSE))</f>
        <v>0.0850040865138103</v>
      </c>
      <c r="H57">
        <f>IF(Capacity_solar!$AD58=0,Capacity_solar!W58*CostRed_solar!H$13,Capacity_solar!W58*VLOOKUP($A57,CostRed_solar!$A$2:$M$12,8,FALSE))</f>
        <v>0</v>
      </c>
      <c r="I57">
        <f>IF(Capacity_solar!$AD58=0,Capacity_solar!X58*CostRed_solar!I$13,Capacity_solar!X58*VLOOKUP($A57,CostRed_solar!$A$2:$M$12,9,FALSE))</f>
        <v>0</v>
      </c>
      <c r="J57">
        <f>IF(Capacity_solar!$AD58=0,Capacity_solar!Y58*CostRed_solar!J$13,Capacity_solar!Y58*VLOOKUP($A57,CostRed_solar!$A$2:$M$12,10,FALSE))</f>
        <v>0</v>
      </c>
      <c r="K57">
        <f>IF(Capacity_solar!$AD58=0,Capacity_solar!Z58*CostRed_solar!K$13,Capacity_solar!Z58*VLOOKUP($A57,CostRed_solar!$A$2:$M$12,11,FALSE))</f>
        <v>0</v>
      </c>
      <c r="L57">
        <f>IF(Capacity_solar!$AD58=0,Capacity_solar!AA58*CostRed_solar!L$13,Capacity_solar!AA58*VLOOKUP($A57,CostRed_solar!$A$2:$M$12,12,FALSE))</f>
        <v>0</v>
      </c>
      <c r="M57">
        <f>IF(Capacity_solar!$AD58=0,Capacity_solar!AB58*CostRed_solar!M$13,Capacity_solar!AB58*VLOOKUP($A57,CostRed_solar!$A$2:$M$12,13,FALSE))</f>
        <v>0</v>
      </c>
      <c r="N57">
        <f>IF(Capacity_solar!$AD58=0,Capacity_solar!AC58*CostRed_solar!N$13,Capacity_solar!AC58*VLOOKUP($A57,CostRed_solar!$A$2:$N$12,14,FALSE))</f>
        <v>0</v>
      </c>
      <c r="O57" s="3">
        <f>SUM(B57:M57)</f>
        <v>0.240330882811014</v>
      </c>
      <c r="P57" s="1" t="s">
        <v>141</v>
      </c>
      <c r="Q57">
        <f>IF(Capacity_solar!$AD58=0,Capacity_solar!Q58*CostRed_solar!B$26,Capacity_solar!Q58*VLOOKUP($A57,CostRed_solar!$A$14:$M$26,Q$1-2009,FALSE))</f>
        <v>0</v>
      </c>
      <c r="R57">
        <f>IF(Capacity_solar!$AD58=0,Capacity_solar!R58*CostRed_solar!C$26,Capacity_solar!R58*VLOOKUP($A57,CostRed_solar!$A$14:$M$26,R$1-2009,FALSE))</f>
        <v>0.48810894838536</v>
      </c>
      <c r="S57">
        <f>IF(Capacity_solar!$AD58=0,Capacity_solar!S58*CostRed_solar!D$26,Capacity_solar!S58*VLOOKUP($A57,CostRed_solar!$A$14:$M$26,S$1-2009,FALSE))</f>
        <v>0</v>
      </c>
      <c r="T57">
        <f>IF(Capacity_solar!$AD58=0,Capacity_solar!T58*CostRed_solar!E$26,Capacity_solar!T58*VLOOKUP($A57,CostRed_solar!$A$14:$M$26,T$1-2009,FALSE))</f>
        <v>0</v>
      </c>
      <c r="U57">
        <f>IF(Capacity_solar!$AD58=0,Capacity_solar!U58*CostRed_solar!F$26,Capacity_solar!U58*VLOOKUP($A57,CostRed_solar!$A$14:$M$26,U$1-2009,FALSE))</f>
        <v>0</v>
      </c>
      <c r="V57">
        <f>IF(Capacity_solar!$AD58=0,Capacity_solar!V58*CostRed_solar!G$26,Capacity_solar!V58*VLOOKUP($A57,CostRed_solar!$A$14:$M$26,V$1-2009,FALSE))</f>
        <v>0.122156054260001</v>
      </c>
      <c r="W57">
        <f>IF(Capacity_solar!$AD58=0,Capacity_solar!W58*CostRed_solar!H$26,Capacity_solar!W58*VLOOKUP($A57,CostRed_solar!$A$14:$M$26,W$1-2009,FALSE))</f>
        <v>0</v>
      </c>
      <c r="X57">
        <f>IF(Capacity_solar!$AD58=0,Capacity_solar!X58*CostRed_solar!I$26,Capacity_solar!X58*VLOOKUP($A57,CostRed_solar!$A$14:$M$26,X$1-2009,FALSE))</f>
        <v>0</v>
      </c>
      <c r="Y57">
        <f>IF(Capacity_solar!$AD58=0,Capacity_solar!Y58*CostRed_solar!J$26,Capacity_solar!Y58*VLOOKUP($A57,CostRed_solar!$A$14:$M$26,Y$1-2009,FALSE))</f>
        <v>0</v>
      </c>
      <c r="Z57">
        <f>IF(Capacity_solar!$AD58=0,Capacity_solar!Z58*CostRed_solar!K$26,Capacity_solar!Z58*VLOOKUP($A57,CostRed_solar!$A$14:$M$26,Z$1-2009,FALSE))</f>
        <v>0</v>
      </c>
      <c r="AA57">
        <f>IF(Capacity_solar!$AD58=0,Capacity_solar!AA58*CostRed_solar!L$26,Capacity_solar!AA58*VLOOKUP($A57,CostRed_solar!$A$14:$M$26,AA$1-2009,FALSE))</f>
        <v>0</v>
      </c>
      <c r="AB57">
        <f>IF(Capacity_solar!$AD58=0,Capacity_solar!AB58*CostRed_solar!M$26,Capacity_solar!AB58*VLOOKUP($A57,CostRed_solar!$A$14:$M$26,AB$1-2009,FALSE))</f>
        <v>0</v>
      </c>
      <c r="AC57">
        <f>IF(Capacity_solar!$AD58=0,Capacity_solar!AC58*CostRed_solar!N$26,Capacity_solar!AC58*VLOOKUP($A57,CostRed_solar!$A$14:$N$26,AC$1-2009,FALSE))</f>
        <v>0</v>
      </c>
      <c r="AD57" s="1">
        <f>SUM(Q57:AB57)</f>
        <v>0.610265002645362</v>
      </c>
    </row>
    <row r="58" spans="1:30">
      <c r="A58" s="1" t="s">
        <v>143</v>
      </c>
      <c r="B58">
        <f>IF(Capacity_solar!$AD59=0,Capacity_solar!Q59*CostRed_solar!B$13,Capacity_solar!Q59*VLOOKUP($A58,CostRed_solar!$A$2:$M$12,2,FALSE))</f>
        <v>0</v>
      </c>
      <c r="C58">
        <f>IF(Capacity_solar!$AD59=0,Capacity_solar!R59*CostRed_solar!C$13,Capacity_solar!R59*VLOOKUP($A58,CostRed_solar!$A$2:$M$12,3,FALSE))</f>
        <v>0.00517755987657345</v>
      </c>
      <c r="D58">
        <f>IF(Capacity_solar!$AD59=0,Capacity_solar!S59*CostRed_solar!D$13,Capacity_solar!S59*VLOOKUP($A58,CostRed_solar!$A$2:$M$12,4,FALSE))</f>
        <v>0</v>
      </c>
      <c r="E58">
        <f>IF(Capacity_solar!$AD59=0,Capacity_solar!T59*CostRed_solar!E$13,Capacity_solar!T59*VLOOKUP($A58,CostRed_solar!$A$2:$M$12,5,FALSE))</f>
        <v>0</v>
      </c>
      <c r="F58">
        <f>IF(Capacity_solar!$AD59=0,Capacity_solar!U59*CostRed_solar!F$13,Capacity_solar!U59*VLOOKUP($A58,CostRed_solar!$A$2:$M$12,6,FALSE))</f>
        <v>0</v>
      </c>
      <c r="G58">
        <f>IF(Capacity_solar!$AD59=0,Capacity_solar!V59*CostRed_solar!G$13,Capacity_solar!V59*VLOOKUP($A58,CostRed_solar!$A$2:$M$12,7,FALSE))</f>
        <v>0.548413461379421</v>
      </c>
      <c r="H58">
        <f>IF(Capacity_solar!$AD59=0,Capacity_solar!W59*CostRed_solar!H$13,Capacity_solar!W59*VLOOKUP($A58,CostRed_solar!$A$2:$M$12,8,FALSE))</f>
        <v>0</v>
      </c>
      <c r="I58">
        <f>IF(Capacity_solar!$AD59=0,Capacity_solar!X59*CostRed_solar!I$13,Capacity_solar!X59*VLOOKUP($A58,CostRed_solar!$A$2:$M$12,9,FALSE))</f>
        <v>-0.595968161288915</v>
      </c>
      <c r="J58">
        <f>IF(Capacity_solar!$AD59=0,Capacity_solar!Y59*CostRed_solar!J$13,Capacity_solar!Y59*VLOOKUP($A58,CostRed_solar!$A$2:$M$12,10,FALSE))</f>
        <v>0</v>
      </c>
      <c r="K58">
        <f>IF(Capacity_solar!$AD59=0,Capacity_solar!Z59*CostRed_solar!K$13,Capacity_solar!Z59*VLOOKUP($A58,CostRed_solar!$A$2:$M$12,11,FALSE))</f>
        <v>0</v>
      </c>
      <c r="L58">
        <f>IF(Capacity_solar!$AD59=0,Capacity_solar!AA59*CostRed_solar!L$13,Capacity_solar!AA59*VLOOKUP($A58,CostRed_solar!$A$2:$M$12,12,FALSE))</f>
        <v>0</v>
      </c>
      <c r="M58">
        <f>IF(Capacity_solar!$AD59=0,Capacity_solar!AB59*CostRed_solar!M$13,Capacity_solar!AB59*VLOOKUP($A58,CostRed_solar!$A$2:$M$12,13,FALSE))</f>
        <v>0</v>
      </c>
      <c r="N58">
        <f>IF(Capacity_solar!$AD59=0,Capacity_solar!AC59*CostRed_solar!N$13,Capacity_solar!AC59*VLOOKUP($A58,CostRed_solar!$A$2:$N$12,14,FALSE))</f>
        <v>0</v>
      </c>
      <c r="O58" s="3">
        <f>SUM(B58:M58)</f>
        <v>-0.0423771400329201</v>
      </c>
      <c r="P58" s="1" t="s">
        <v>143</v>
      </c>
      <c r="Q58">
        <f>IF(Capacity_solar!$AD59=0,Capacity_solar!Q59*CostRed_solar!B$26,Capacity_solar!Q59*VLOOKUP($A58,CostRed_solar!$A$14:$M$26,Q$1-2009,FALSE))</f>
        <v>0</v>
      </c>
      <c r="R58">
        <f>IF(Capacity_solar!$AD59=0,Capacity_solar!R59*CostRed_solar!C$26,Capacity_solar!R59*VLOOKUP($A58,CostRed_solar!$A$14:$M$26,R$1-2009,FALSE))</f>
        <v>0.016270298279512</v>
      </c>
      <c r="S58">
        <f>IF(Capacity_solar!$AD59=0,Capacity_solar!S59*CostRed_solar!D$26,Capacity_solar!S59*VLOOKUP($A58,CostRed_solar!$A$14:$M$26,S$1-2009,FALSE))</f>
        <v>0</v>
      </c>
      <c r="T58">
        <f>IF(Capacity_solar!$AD59=0,Capacity_solar!T59*CostRed_solar!E$26,Capacity_solar!T59*VLOOKUP($A58,CostRed_solar!$A$14:$M$26,T$1-2009,FALSE))</f>
        <v>0</v>
      </c>
      <c r="U58">
        <f>IF(Capacity_solar!$AD59=0,Capacity_solar!U59*CostRed_solar!F$26,Capacity_solar!U59*VLOOKUP($A58,CostRed_solar!$A$14:$M$26,U$1-2009,FALSE))</f>
        <v>0</v>
      </c>
      <c r="V58">
        <f>IF(Capacity_solar!$AD59=0,Capacity_solar!V59*CostRed_solar!G$26,Capacity_solar!V59*VLOOKUP($A58,CostRed_solar!$A$14:$M$26,V$1-2009,FALSE))</f>
        <v>0.788103575870976</v>
      </c>
      <c r="W58">
        <f>IF(Capacity_solar!$AD59=0,Capacity_solar!W59*CostRed_solar!H$26,Capacity_solar!W59*VLOOKUP($A58,CostRed_solar!$A$14:$M$26,W$1-2009,FALSE))</f>
        <v>0</v>
      </c>
      <c r="X58">
        <f>IF(Capacity_solar!$AD59=0,Capacity_solar!X59*CostRed_solar!I$26,Capacity_solar!X59*VLOOKUP($A58,CostRed_solar!$A$14:$M$26,X$1-2009,FALSE))</f>
        <v>-0.547159492423264</v>
      </c>
      <c r="Y58">
        <f>IF(Capacity_solar!$AD59=0,Capacity_solar!Y59*CostRed_solar!J$26,Capacity_solar!Y59*VLOOKUP($A58,CostRed_solar!$A$14:$M$26,Y$1-2009,FALSE))</f>
        <v>0</v>
      </c>
      <c r="Z58">
        <f>IF(Capacity_solar!$AD59=0,Capacity_solar!Z59*CostRed_solar!K$26,Capacity_solar!Z59*VLOOKUP($A58,CostRed_solar!$A$14:$M$26,Z$1-2009,FALSE))</f>
        <v>0</v>
      </c>
      <c r="AA58">
        <f>IF(Capacity_solar!$AD59=0,Capacity_solar!AA59*CostRed_solar!L$26,Capacity_solar!AA59*VLOOKUP($A58,CostRed_solar!$A$14:$M$26,AA$1-2009,FALSE))</f>
        <v>0</v>
      </c>
      <c r="AB58">
        <f>IF(Capacity_solar!$AD59=0,Capacity_solar!AB59*CostRed_solar!M$26,Capacity_solar!AB59*VLOOKUP($A58,CostRed_solar!$A$14:$M$26,AB$1-2009,FALSE))</f>
        <v>0</v>
      </c>
      <c r="AC58">
        <f>IF(Capacity_solar!$AD59=0,Capacity_solar!AC59*CostRed_solar!N$26,Capacity_solar!AC59*VLOOKUP($A58,CostRed_solar!$A$14:$N$26,AC$1-2009,FALSE))</f>
        <v>0</v>
      </c>
      <c r="AD58" s="1">
        <f>SUM(Q58:AB58)</f>
        <v>0.257214381727224</v>
      </c>
    </row>
    <row r="59" spans="1:30">
      <c r="A59" s="1" t="s">
        <v>147</v>
      </c>
      <c r="B59">
        <f>IF(Capacity_solar!$AD60=0,Capacity_solar!Q60*CostRed_solar!B$13,Capacity_solar!Q60*VLOOKUP($A59,CostRed_solar!$A$2:$M$12,2,FALSE))</f>
        <v>0.00256145186978331</v>
      </c>
      <c r="C59">
        <f>IF(Capacity_solar!$AD60=0,Capacity_solar!R60*CostRed_solar!C$13,Capacity_solar!R60*VLOOKUP($A59,CostRed_solar!$A$2:$M$12,3,FALSE))</f>
        <v>1.16236219229074</v>
      </c>
      <c r="D59">
        <f>IF(Capacity_solar!$AD60=0,Capacity_solar!S60*CostRed_solar!D$13,Capacity_solar!S60*VLOOKUP($A59,CostRed_solar!$A$2:$M$12,4,FALSE))</f>
        <v>4.31551556624048</v>
      </c>
      <c r="E59">
        <f>IF(Capacity_solar!$AD60=0,Capacity_solar!T60*CostRed_solar!E$13,Capacity_solar!T60*VLOOKUP($A59,CostRed_solar!$A$2:$M$12,5,FALSE))</f>
        <v>7.2795971261922</v>
      </c>
      <c r="F59">
        <f>IF(Capacity_solar!$AD60=0,Capacity_solar!U60*CostRed_solar!F$13,Capacity_solar!U60*VLOOKUP($A59,CostRed_solar!$A$2:$M$12,6,FALSE))</f>
        <v>11.9150478558424</v>
      </c>
      <c r="G59">
        <f>IF(Capacity_solar!$AD60=0,Capacity_solar!V60*CostRed_solar!G$13,Capacity_solar!V60*VLOOKUP($A59,CostRed_solar!$A$2:$M$12,7,FALSE))</f>
        <v>64.8978916963238</v>
      </c>
      <c r="H59">
        <f>IF(Capacity_solar!$AD60=0,Capacity_solar!W60*CostRed_solar!H$13,Capacity_solar!W60*VLOOKUP($A59,CostRed_solar!$A$2:$M$12,8,FALSE))</f>
        <v>55.6127067284297</v>
      </c>
      <c r="I59">
        <f>IF(Capacity_solar!$AD60=0,Capacity_solar!X60*CostRed_solar!I$13,Capacity_solar!X60*VLOOKUP($A59,CostRed_solar!$A$2:$M$12,9,FALSE))</f>
        <v>187.395093458236</v>
      </c>
      <c r="J59">
        <f>IF(Capacity_solar!$AD60=0,Capacity_solar!Y60*CostRed_solar!J$13,Capacity_solar!Y60*VLOOKUP($A59,CostRed_solar!$A$2:$M$12,10,FALSE))</f>
        <v>232.610555083487</v>
      </c>
      <c r="K59">
        <f>IF(Capacity_solar!$AD60=0,Capacity_solar!Z60*CostRed_solar!K$13,Capacity_solar!Z60*VLOOKUP($A59,CostRed_solar!$A$2:$M$12,11,FALSE))</f>
        <v>170.073836280032</v>
      </c>
      <c r="L59">
        <f>IF(Capacity_solar!$AD60=0,Capacity_solar!AA60*CostRed_solar!L$13,Capacity_solar!AA60*VLOOKUP($A59,CostRed_solar!$A$2:$M$12,12,FALSE))</f>
        <v>659.599533789846</v>
      </c>
      <c r="M59">
        <f>IF(Capacity_solar!$AD60=0,Capacity_solar!AB60*CostRed_solar!M$13,Capacity_solar!AB60*VLOOKUP($A59,CostRed_solar!$A$2:$M$12,13,FALSE))</f>
        <v>530.702427753863</v>
      </c>
      <c r="N59">
        <f>IF(Capacity_solar!$AD60=0,Capacity_solar!AC60*CostRed_solar!N$13,Capacity_solar!AC60*VLOOKUP($A59,CostRed_solar!$A$2:$N$12,14,FALSE))</f>
        <v>1085.05436575658</v>
      </c>
      <c r="O59" s="3">
        <f>SUM(B59:M59)</f>
        <v>1925.56712898265</v>
      </c>
      <c r="P59" s="1" t="s">
        <v>147</v>
      </c>
      <c r="Q59">
        <f>IF(Capacity_solar!$AD60=0,Capacity_solar!Q60*CostRed_solar!B$26,Capacity_solar!Q60*VLOOKUP($A59,CostRed_solar!$A$14:$M$26,Q$1-2009,FALSE))</f>
        <v>0.0132637316425241</v>
      </c>
      <c r="R59">
        <f>IF(Capacity_solar!$AD60=0,Capacity_solar!R60*CostRed_solar!C$26,Capacity_solar!R60*VLOOKUP($A59,CostRed_solar!$A$14:$M$26,R$1-2009,FALSE))</f>
        <v>3.65268196375045</v>
      </c>
      <c r="S59">
        <f>IF(Capacity_solar!$AD60=0,Capacity_solar!S60*CostRed_solar!D$26,Capacity_solar!S60*VLOOKUP($A59,CostRed_solar!$A$14:$M$26,S$1-2009,FALSE))</f>
        <v>9.72443640449947</v>
      </c>
      <c r="T59">
        <f>IF(Capacity_solar!$AD60=0,Capacity_solar!T60*CostRed_solar!E$26,Capacity_solar!T60*VLOOKUP($A59,CostRed_solar!$A$14:$M$26,T$1-2009,FALSE))</f>
        <v>13.9886365908488</v>
      </c>
      <c r="U59">
        <f>IF(Capacity_solar!$AD60=0,Capacity_solar!U60*CostRed_solar!F$26,Capacity_solar!U60*VLOOKUP($A59,CostRed_solar!$A$14:$M$26,U$1-2009,FALSE))</f>
        <v>20.1138127833847</v>
      </c>
      <c r="V59">
        <f>IF(Capacity_solar!$AD60=0,Capacity_solar!V60*CostRed_solar!G$26,Capacity_solar!V60*VLOOKUP($A59,CostRed_solar!$A$14:$M$26,V$1-2009,FALSE))</f>
        <v>93.262226612221</v>
      </c>
      <c r="W59">
        <f>IF(Capacity_solar!$AD60=0,Capacity_solar!W60*CostRed_solar!H$26,Capacity_solar!W60*VLOOKUP($A59,CostRed_solar!$A$14:$M$26,W$1-2009,FALSE))</f>
        <v>65.1237687348235</v>
      </c>
      <c r="X59">
        <f>IF(Capacity_solar!$AD60=0,Capacity_solar!X60*CostRed_solar!I$26,Capacity_solar!X60*VLOOKUP($A59,CostRed_solar!$A$14:$M$26,X$1-2009,FALSE))</f>
        <v>172.047788589014</v>
      </c>
      <c r="Y59">
        <f>IF(Capacity_solar!$AD60=0,Capacity_solar!Y60*CostRed_solar!J$26,Capacity_solar!Y60*VLOOKUP($A59,CostRed_solar!$A$14:$M$26,Y$1-2009,FALSE))</f>
        <v>150.166236100769</v>
      </c>
      <c r="Z59">
        <f>IF(Capacity_solar!$AD60=0,Capacity_solar!Z60*CostRed_solar!K$26,Capacity_solar!Z60*VLOOKUP($A59,CostRed_solar!$A$14:$M$26,Z$1-2009,FALSE))</f>
        <v>82.691358541585</v>
      </c>
      <c r="AA59">
        <f>IF(Capacity_solar!$AD60=0,Capacity_solar!AA60*CostRed_solar!L$26,Capacity_solar!AA60*VLOOKUP($A59,CostRed_solar!$A$14:$M$26,AA$1-2009,FALSE))</f>
        <v>272.534401574057</v>
      </c>
      <c r="AB59">
        <f>IF(Capacity_solar!$AD60=0,Capacity_solar!AB60*CostRed_solar!M$26,Capacity_solar!AB60*VLOOKUP($A59,CostRed_solar!$A$14:$M$26,AB$1-2009,FALSE))</f>
        <v>183.530697596632</v>
      </c>
      <c r="AC59">
        <f>IF(Capacity_solar!$AD60=0,Capacity_solar!AC60*CostRed_solar!N$26,Capacity_solar!AC60*VLOOKUP($A59,CostRed_solar!$A$14:$N$26,AC$1-2009,FALSE))</f>
        <v>331.420255111608</v>
      </c>
      <c r="AD59" s="1">
        <f>SUM(Q59:AB59)</f>
        <v>1066.84930922323</v>
      </c>
    </row>
    <row r="60" spans="1:30">
      <c r="A60" s="1" t="s">
        <v>450</v>
      </c>
      <c r="B60">
        <f>IF(Capacity_solar!$AD61=0,Capacity_solar!Q61*CostRed_solar!B$13,Capacity_solar!Q61*VLOOKUP($A60,CostRed_solar!$A$2:$M$12,2,FALSE))</f>
        <v>0.0893662096791066</v>
      </c>
      <c r="C60">
        <f>IF(Capacity_solar!$AD61=0,Capacity_solar!R61*CostRed_solar!C$13,Capacity_solar!R61*VLOOKUP($A60,CostRed_solar!$A$2:$M$12,3,FALSE))</f>
        <v>0.163093136112064</v>
      </c>
      <c r="D60">
        <f>IF(Capacity_solar!$AD61=0,Capacity_solar!S61*CostRed_solar!D$13,Capacity_solar!S61*VLOOKUP($A60,CostRed_solar!$A$2:$M$12,4,FALSE))</f>
        <v>-0.0184917646116357</v>
      </c>
      <c r="E60">
        <f>IF(Capacity_solar!$AD61=0,Capacity_solar!T61*CostRed_solar!E$13,Capacity_solar!T61*VLOOKUP($A60,CostRed_solar!$A$2:$M$12,5,FALSE))</f>
        <v>-0.0222617649119028</v>
      </c>
      <c r="F60">
        <f>IF(Capacity_solar!$AD61=0,Capacity_solar!U61*CostRed_solar!F$13,Capacity_solar!U61*VLOOKUP($A60,CostRed_solar!$A$2:$M$12,6,FALSE))</f>
        <v>-0.0378948129570931</v>
      </c>
      <c r="G60">
        <f>IF(Capacity_solar!$AD61=0,Capacity_solar!V61*CostRed_solar!G$13,Capacity_solar!V61*VLOOKUP($A60,CostRed_solar!$A$2:$M$12,7,FALSE))</f>
        <v>-0.00822620192069137</v>
      </c>
      <c r="H60">
        <f>IF(Capacity_solar!$AD61=0,Capacity_solar!W61*CostRed_solar!H$13,Capacity_solar!W61*VLOOKUP($A60,CostRed_solar!$A$2:$M$12,8,FALSE))</f>
        <v>-0.52652483798815</v>
      </c>
      <c r="I60">
        <f>IF(Capacity_solar!$AD61=0,Capacity_solar!X61*CostRed_solar!I$13,Capacity_solar!X61*VLOOKUP($A60,CostRed_solar!$A$2:$M$12,9,FALSE))</f>
        <v>0</v>
      </c>
      <c r="J60">
        <f>IF(Capacity_solar!$AD61=0,Capacity_solar!Y61*CostRed_solar!J$13,Capacity_solar!Y61*VLOOKUP($A60,CostRed_solar!$A$2:$M$12,10,FALSE))</f>
        <v>0</v>
      </c>
      <c r="K60">
        <f>IF(Capacity_solar!$AD61=0,Capacity_solar!Z61*CostRed_solar!K$13,Capacity_solar!Z61*VLOOKUP($A60,CostRed_solar!$A$2:$M$12,11,FALSE))</f>
        <v>-0.0289877996642338</v>
      </c>
      <c r="L60">
        <f>IF(Capacity_solar!$AD61=0,Capacity_solar!AA61*CostRed_solar!L$13,Capacity_solar!AA61*VLOOKUP($A60,CostRed_solar!$A$2:$M$12,12,FALSE))</f>
        <v>0.0285091168060537</v>
      </c>
      <c r="M60">
        <f>IF(Capacity_solar!$AD61=0,Capacity_solar!AB61*CostRed_solar!M$13,Capacity_solar!AB61*VLOOKUP($A60,CostRed_solar!$A$2:$M$12,13,FALSE))</f>
        <v>0.362759159799225</v>
      </c>
      <c r="N60">
        <f>IF(Capacity_solar!$AD61=0,Capacity_solar!AC61*CostRed_solar!N$13,Capacity_solar!AC61*VLOOKUP($A60,CostRed_solar!$A$2:$N$12,14,FALSE))</f>
        <v>0</v>
      </c>
      <c r="O60" s="3">
        <f>SUM(B60:M60)</f>
        <v>0.00134044034274206</v>
      </c>
      <c r="P60" s="1" t="s">
        <v>450</v>
      </c>
      <c r="Q60">
        <f>IF(Capacity_solar!$AD61=0,Capacity_solar!Q61*CostRed_solar!B$26,Capacity_solar!Q61*VLOOKUP($A60,CostRed_solar!$A$14:$M$26,Q$1-2009,FALSE))</f>
        <v>0.462756859528062</v>
      </c>
      <c r="R60">
        <f>IF(Capacity_solar!$AD61=0,Capacity_solar!R61*CostRed_solar!C$26,Capacity_solar!R61*VLOOKUP($A60,CostRed_solar!$A$14:$M$26,R$1-2009,FALSE))</f>
        <v>0.512514395804628</v>
      </c>
      <c r="S60">
        <f>IF(Capacity_solar!$AD61=0,Capacity_solar!S61*CostRed_solar!D$26,Capacity_solar!S61*VLOOKUP($A60,CostRed_solar!$A$14:$M$26,S$1-2009,FALSE))</f>
        <v>-0.0416687151772876</v>
      </c>
      <c r="T60">
        <f>IF(Capacity_solar!$AD61=0,Capacity_solar!T61*CostRed_solar!E$26,Capacity_solar!T61*VLOOKUP($A60,CostRed_solar!$A$14:$M$26,T$1-2009,FALSE))</f>
        <v>-0.0427787051707913</v>
      </c>
      <c r="U60">
        <f>IF(Capacity_solar!$AD61=0,Capacity_solar!U61*CostRed_solar!F$26,Capacity_solar!U61*VLOOKUP($A60,CostRed_solar!$A$14:$M$26,U$1-2009,FALSE))</f>
        <v>-0.0639702989448432</v>
      </c>
      <c r="V60">
        <f>IF(Capacity_solar!$AD61=0,Capacity_solar!V61*CostRed_solar!G$26,Capacity_solar!V61*VLOOKUP($A60,CostRed_solar!$A$14:$M$26,V$1-2009,FALSE))</f>
        <v>-0.0118215536380647</v>
      </c>
      <c r="W60">
        <f>IF(Capacity_solar!$AD61=0,Capacity_solar!W61*CostRed_solar!H$26,Capacity_solar!W61*VLOOKUP($A60,CostRed_solar!$A$14:$M$26,W$1-2009,FALSE))</f>
        <v>-0.616572790634406</v>
      </c>
      <c r="X60">
        <f>IF(Capacity_solar!$AD61=0,Capacity_solar!X61*CostRed_solar!I$26,Capacity_solar!X61*VLOOKUP($A60,CostRed_solar!$A$14:$M$26,X$1-2009,FALSE))</f>
        <v>0</v>
      </c>
      <c r="Y60">
        <f>IF(Capacity_solar!$AD61=0,Capacity_solar!Y61*CostRed_solar!J$26,Capacity_solar!Y61*VLOOKUP($A60,CostRed_solar!$A$14:$M$26,Y$1-2009,FALSE))</f>
        <v>0</v>
      </c>
      <c r="Z60">
        <f>IF(Capacity_solar!$AD61=0,Capacity_solar!Z61*CostRed_solar!K$26,Capacity_solar!Z61*VLOOKUP($A60,CostRed_solar!$A$14:$M$26,Z$1-2009,FALSE))</f>
        <v>-0.0140941169306018</v>
      </c>
      <c r="AA60">
        <f>IF(Capacity_solar!$AD61=0,Capacity_solar!AA61*CostRed_solar!L$26,Capacity_solar!AA61*VLOOKUP($A60,CostRed_solar!$A$14:$M$26,AA$1-2009,FALSE))</f>
        <v>0.011779442965189</v>
      </c>
      <c r="AB60">
        <f>IF(Capacity_solar!$AD61=0,Capacity_solar!AB61*CostRed_solar!M$26,Capacity_solar!AB61*VLOOKUP($A60,CostRed_solar!$A$14:$M$26,AB$1-2009,FALSE))</f>
        <v>0.125451549071108</v>
      </c>
      <c r="AC60">
        <f>IF(Capacity_solar!$AD61=0,Capacity_solar!AC61*CostRed_solar!N$26,Capacity_solar!AC61*VLOOKUP($A60,CostRed_solar!$A$14:$N$26,AC$1-2009,FALSE))</f>
        <v>0</v>
      </c>
      <c r="AD60" s="1">
        <f>SUM(Q60:AB60)</f>
        <v>0.321596066872993</v>
      </c>
    </row>
    <row r="61" spans="1:30">
      <c r="A61" s="1" t="s">
        <v>151</v>
      </c>
      <c r="B61">
        <f>IF(Capacity_solar!$AD62=0,Capacity_solar!Q62*CostRed_solar!B$13,Capacity_solar!Q62*VLOOKUP($A61,CostRed_solar!$A$2:$M$12,2,FALSE))</f>
        <v>0.00569211526618514</v>
      </c>
      <c r="C61">
        <f>IF(Capacity_solar!$AD62=0,Capacity_solar!R62*CostRed_solar!C$13,Capacity_solar!R62*VLOOKUP($A61,CostRed_solar!$A$2:$M$12,3,FALSE))</f>
        <v>0.0207102395062938</v>
      </c>
      <c r="D61">
        <f>IF(Capacity_solar!$AD62=0,Capacity_solar!S62*CostRed_solar!D$13,Capacity_solar!S62*VLOOKUP($A61,CostRed_solar!$A$2:$M$12,4,FALSE))</f>
        <v>2.94327253401868</v>
      </c>
      <c r="E61">
        <f>IF(Capacity_solar!$AD62=0,Capacity_solar!T62*CostRed_solar!E$13,Capacity_solar!T62*VLOOKUP($A61,CostRed_solar!$A$2:$M$12,5,FALSE))</f>
        <v>22.7677161382428</v>
      </c>
      <c r="F61">
        <f>IF(Capacity_solar!$AD62=0,Capacity_solar!U62*CostRed_solar!F$13,Capacity_solar!U62*VLOOKUP($A61,CostRed_solar!$A$2:$M$12,6,FALSE))</f>
        <v>-0.999046217196483</v>
      </c>
      <c r="G61">
        <f>IF(Capacity_solar!$AD62=0,Capacity_solar!V62*CostRed_solar!G$13,Capacity_solar!V62*VLOOKUP($A61,CostRed_solar!$A$2:$M$12,7,FALSE))</f>
        <v>0.0822606481732619</v>
      </c>
      <c r="H61">
        <f>IF(Capacity_solar!$AD62=0,Capacity_solar!W62*CostRed_solar!H$13,Capacity_solar!W62*VLOOKUP($A61,CostRed_solar!$A$2:$M$12,8,FALSE))</f>
        <v>0</v>
      </c>
      <c r="I61">
        <f>IF(Capacity_solar!$AD62=0,Capacity_solar!X62*CostRed_solar!I$13,Capacity_solar!X62*VLOOKUP($A61,CostRed_solar!$A$2:$M$12,9,FALSE))</f>
        <v>2.19278822498468</v>
      </c>
      <c r="J61">
        <f>IF(Capacity_solar!$AD62=0,Capacity_solar!Y62*CostRed_solar!J$13,Capacity_solar!Y62*VLOOKUP($A61,CostRed_solar!$A$2:$M$12,10,FALSE))</f>
        <v>1.86066234364843</v>
      </c>
      <c r="K61">
        <f>IF(Capacity_solar!$AD62=0,Capacity_solar!Z62*CostRed_solar!K$13,Capacity_solar!Z62*VLOOKUP($A61,CostRed_solar!$A$2:$M$12,11,FALSE))</f>
        <v>-0.00241564997202191</v>
      </c>
      <c r="L61">
        <f>IF(Capacity_solar!$AD62=0,Capacity_solar!AA62*CostRed_solar!L$13,Capacity_solar!AA62*VLOOKUP($A61,CostRed_solar!$A$2:$M$12,12,FALSE))</f>
        <v>0.0728566318376888</v>
      </c>
      <c r="M61">
        <f>IF(Capacity_solar!$AD62=0,Capacity_solar!AB62*CostRed_solar!M$13,Capacity_solar!AB62*VLOOKUP($A61,CostRed_solar!$A$2:$M$12,13,FALSE))</f>
        <v>3.59526652434678</v>
      </c>
      <c r="N61">
        <f>IF(Capacity_solar!$AD62=0,Capacity_solar!AC62*CostRed_solar!N$13,Capacity_solar!AC62*VLOOKUP($A61,CostRed_solar!$A$2:$N$12,14,FALSE))</f>
        <v>9.1484611714139</v>
      </c>
      <c r="O61" s="3">
        <f>SUM(B61:M61)</f>
        <v>32.5397635328563</v>
      </c>
      <c r="P61" s="1" t="s">
        <v>151</v>
      </c>
      <c r="Q61">
        <f>IF(Capacity_solar!$AD62=0,Capacity_solar!Q62*CostRed_solar!B$26,Capacity_solar!Q62*VLOOKUP($A61,CostRed_solar!$A$14:$M$26,Q$1-2009,FALSE))</f>
        <v>0.0294749592056091</v>
      </c>
      <c r="R61">
        <f>IF(Capacity_solar!$AD62=0,Capacity_solar!R62*CostRed_solar!C$26,Capacity_solar!R62*VLOOKUP($A61,CostRed_solar!$A$14:$M$26,R$1-2009,FALSE))</f>
        <v>0.065081193118048</v>
      </c>
      <c r="S61">
        <f>IF(Capacity_solar!$AD62=0,Capacity_solar!S62*CostRed_solar!D$26,Capacity_solar!S62*VLOOKUP($A61,CostRed_solar!$A$14:$M$26,S$1-2009,FALSE))</f>
        <v>6.63227049905159</v>
      </c>
      <c r="T61">
        <f>IF(Capacity_solar!$AD62=0,Capacity_solar!T62*CostRed_solar!E$26,Capacity_solar!T62*VLOOKUP($A61,CostRed_solar!$A$14:$M$26,T$1-2009,FALSE))</f>
        <v>43.7509523591007</v>
      </c>
      <c r="U61">
        <f>IF(Capacity_solar!$AD62=0,Capacity_solar!U62*CostRed_solar!F$26,Capacity_solar!U62*VLOOKUP($A61,CostRed_solar!$A$14:$M$26,U$1-2009,FALSE))</f>
        <v>-1.68649163794886</v>
      </c>
      <c r="V61">
        <f>IF(Capacity_solar!$AD62=0,Capacity_solar!V62*CostRed_solar!G$26,Capacity_solar!V62*VLOOKUP($A61,CostRed_solar!$A$14:$M$26,V$1-2009,FALSE))</f>
        <v>0.11821356612171</v>
      </c>
      <c r="W61">
        <f>IF(Capacity_solar!$AD62=0,Capacity_solar!W62*CostRed_solar!H$26,Capacity_solar!W62*VLOOKUP($A61,CostRed_solar!$A$14:$M$26,W$1-2009,FALSE))</f>
        <v>0</v>
      </c>
      <c r="X61">
        <f>IF(Capacity_solar!$AD62=0,Capacity_solar!X62*CostRed_solar!I$26,Capacity_solar!X62*VLOOKUP($A61,CostRed_solar!$A$14:$M$26,X$1-2009,FALSE))</f>
        <v>2.0132030032938</v>
      </c>
      <c r="Y61">
        <f>IF(Capacity_solar!$AD62=0,Capacity_solar!Y62*CostRed_solar!J$26,Capacity_solar!Y62*VLOOKUP($A61,CostRed_solar!$A$14:$M$26,Y$1-2009,FALSE))</f>
        <v>1.201186509786</v>
      </c>
      <c r="Z61">
        <f>IF(Capacity_solar!$AD62=0,Capacity_solar!Z62*CostRed_solar!K$26,Capacity_solar!Z62*VLOOKUP($A61,CostRed_solar!$A$14:$M$26,Z$1-2009,FALSE))</f>
        <v>-0.00117450974421799</v>
      </c>
      <c r="AA61">
        <f>IF(Capacity_solar!$AD62=0,Capacity_solar!AA62*CostRed_solar!L$26,Capacity_solar!AA62*VLOOKUP($A61,CostRed_solar!$A$14:$M$26,AA$1-2009,FALSE))</f>
        <v>0.0301030209110368</v>
      </c>
      <c r="AB61">
        <f>IF(Capacity_solar!$AD62=0,Capacity_solar!AB62*CostRed_solar!M$26,Capacity_solar!AB62*VLOOKUP($A61,CostRed_solar!$A$14:$M$26,AB$1-2009,FALSE))</f>
        <v>1.24333663980375</v>
      </c>
      <c r="AC61">
        <f>IF(Capacity_solar!$AD62=0,Capacity_solar!AC62*CostRed_solar!N$26,Capacity_solar!AC62*VLOOKUP($A61,CostRed_solar!$A$14:$N$26,AC$1-2009,FALSE))</f>
        <v>2.79431651629227</v>
      </c>
      <c r="AD61" s="1">
        <f>SUM(Q61:AB61)</f>
        <v>53.3961556026992</v>
      </c>
    </row>
    <row r="62" spans="1:30">
      <c r="A62" s="1" t="s">
        <v>153</v>
      </c>
      <c r="B62">
        <f>IF(Capacity_solar!$AD63=0,Capacity_solar!Q63*CostRed_solar!B$13,Capacity_solar!Q63*VLOOKUP($A62,CostRed_solar!$A$2:$M$12,2,FALSE))</f>
        <v>5.69211498157938</v>
      </c>
      <c r="C62">
        <f>IF(Capacity_solar!$AD63=0,Capacity_solar!R63*CostRed_solar!C$13,Capacity_solar!R63*VLOOKUP($A62,CostRed_solar!$A$2:$M$12,3,FALSE))</f>
        <v>0</v>
      </c>
      <c r="D62">
        <f>IF(Capacity_solar!$AD63=0,Capacity_solar!S63*CostRed_solar!D$13,Capacity_solar!S63*VLOOKUP($A62,CostRed_solar!$A$2:$M$12,4,FALSE))</f>
        <v>0</v>
      </c>
      <c r="E62">
        <f>IF(Capacity_solar!$AD63=0,Capacity_solar!T63*CostRed_solar!E$13,Capacity_solar!T63*VLOOKUP($A62,CostRed_solar!$A$2:$M$12,5,FALSE))</f>
        <v>0</v>
      </c>
      <c r="F62">
        <f>IF(Capacity_solar!$AD63=0,Capacity_solar!U63*CostRed_solar!F$13,Capacity_solar!U63*VLOOKUP($A62,CostRed_solar!$A$2:$M$12,6,FALSE))</f>
        <v>1.14832996202179</v>
      </c>
      <c r="G62">
        <f>IF(Capacity_solar!$AD63=0,Capacity_solar!V63*CostRed_solar!G$13,Capacity_solar!V63*VLOOKUP($A62,CostRed_solar!$A$2:$M$12,7,FALSE))</f>
        <v>31.533776771384</v>
      </c>
      <c r="H62">
        <f>IF(Capacity_solar!$AD63=0,Capacity_solar!W63*CostRed_solar!H$13,Capacity_solar!W63*VLOOKUP($A62,CostRed_solar!$A$2:$M$12,8,FALSE))</f>
        <v>202.252391398307</v>
      </c>
      <c r="I62">
        <f>IF(Capacity_solar!$AD63=0,Capacity_solar!X63*CostRed_solar!I$13,Capacity_solar!X63*VLOOKUP($A62,CostRed_solar!$A$2:$M$12,9,FALSE))</f>
        <v>1105.28450064771</v>
      </c>
      <c r="J62">
        <f>IF(Capacity_solar!$AD63=0,Capacity_solar!Y63*CostRed_solar!J$13,Capacity_solar!Y63*VLOOKUP($A62,CostRed_solar!$A$2:$M$12,10,FALSE))</f>
        <v>1864.88837515331</v>
      </c>
      <c r="K62">
        <f>IF(Capacity_solar!$AD63=0,Capacity_solar!Z63*CostRed_solar!K$13,Capacity_solar!Z63*VLOOKUP($A62,CostRed_solar!$A$2:$M$12,11,FALSE))</f>
        <v>-10.1454883174845</v>
      </c>
      <c r="L62">
        <f>IF(Capacity_solar!$AD63=0,Capacity_solar!AA63*CostRed_solar!L$13,Capacity_solar!AA63*VLOOKUP($A62,CostRed_solar!$A$2:$M$12,12,FALSE))</f>
        <v>61.7694363118186</v>
      </c>
      <c r="M62">
        <f>IF(Capacity_solar!$AD63=0,Capacity_solar!AB63*CostRed_solar!M$13,Capacity_solar!AB63*VLOOKUP($A62,CostRed_solar!$A$2:$M$12,13,FALSE))</f>
        <v>220.888362411567</v>
      </c>
      <c r="N62">
        <f>IF(Capacity_solar!$AD63=0,Capacity_solar!AC63*CostRed_solar!N$13,Capacity_solar!AC63*VLOOKUP($A62,CostRed_solar!$A$2:$N$12,14,FALSE))</f>
        <v>363.477943721931</v>
      </c>
      <c r="O62" s="3">
        <f>SUM(B62:M62)</f>
        <v>3483.31179932021</v>
      </c>
      <c r="P62" s="1" t="s">
        <v>153</v>
      </c>
      <c r="Q62">
        <f>IF(Capacity_solar!$AD63=0,Capacity_solar!Q63*CostRed_solar!B$26,Capacity_solar!Q63*VLOOKUP($A62,CostRed_solar!$A$14:$M$26,Q$1-2009,FALSE))</f>
        <v>29.4749577318611</v>
      </c>
      <c r="R62">
        <f>IF(Capacity_solar!$AD63=0,Capacity_solar!R63*CostRed_solar!C$26,Capacity_solar!R63*VLOOKUP($A62,CostRed_solar!$A$14:$M$26,R$1-2009,FALSE))</f>
        <v>0</v>
      </c>
      <c r="S62">
        <f>IF(Capacity_solar!$AD63=0,Capacity_solar!S63*CostRed_solar!D$26,Capacity_solar!S63*VLOOKUP($A62,CostRed_solar!$A$14:$M$26,S$1-2009,FALSE))</f>
        <v>0</v>
      </c>
      <c r="T62">
        <f>IF(Capacity_solar!$AD63=0,Capacity_solar!T63*CostRed_solar!E$26,Capacity_solar!T63*VLOOKUP($A62,CostRed_solar!$A$14:$M$26,T$1-2009,FALSE))</f>
        <v>0</v>
      </c>
      <c r="U62">
        <f>IF(Capacity_solar!$AD63=0,Capacity_solar!U63*CostRed_solar!F$26,Capacity_solar!U63*VLOOKUP($A62,CostRed_solar!$A$14:$M$26,U$1-2009,FALSE))</f>
        <v>1.93849778440731</v>
      </c>
      <c r="V62">
        <f>IF(Capacity_solar!$AD63=0,Capacity_solar!V63*CostRed_solar!G$26,Capacity_solar!V63*VLOOKUP($A62,CostRed_solar!$A$14:$M$26,V$1-2009,FALSE))</f>
        <v>45.315959553099</v>
      </c>
      <c r="W62">
        <f>IF(Capacity_solar!$AD63=0,Capacity_solar!W63*CostRed_solar!H$26,Capacity_solar!W63*VLOOKUP($A62,CostRed_solar!$A$14:$M$26,W$1-2009,FALSE))</f>
        <v>236.842238731657</v>
      </c>
      <c r="X62">
        <f>IF(Capacity_solar!$AD63=0,Capacity_solar!X63*CostRed_solar!I$26,Capacity_solar!X63*VLOOKUP($A62,CostRed_solar!$A$14:$M$26,X$1-2009,FALSE))</f>
        <v>1014.76378377287</v>
      </c>
      <c r="Y62">
        <f>IF(Capacity_solar!$AD63=0,Capacity_solar!Y63*CostRed_solar!J$26,Capacity_solar!Y63*VLOOKUP($A62,CostRed_solar!$A$14:$M$26,Y$1-2009,FALSE))</f>
        <v>1203.91470603876</v>
      </c>
      <c r="Z62">
        <f>IF(Capacity_solar!$AD63=0,Capacity_solar!Z63*CostRed_solar!K$26,Capacity_solar!Z63*VLOOKUP($A62,CostRed_solar!$A$14:$M$26,Z$1-2009,FALSE))</f>
        <v>-4.93282347473612</v>
      </c>
      <c r="AA62">
        <f>IF(Capacity_solar!$AD63=0,Capacity_solar!AA63*CostRed_solar!L$26,Capacity_solar!AA63*VLOOKUP($A62,CostRed_solar!$A$14:$M$26,AA$1-2009,FALSE))</f>
        <v>25.5219955418765</v>
      </c>
      <c r="AB62">
        <f>IF(Capacity_solar!$AD63=0,Capacity_solar!AB63*CostRed_solar!M$26,Capacity_solar!AB63*VLOOKUP($A62,CostRed_solar!$A$14:$M$26,AB$1-2009,FALSE))</f>
        <v>76.3889387428518</v>
      </c>
      <c r="AC62">
        <f>IF(Capacity_solar!$AD63=0,Capacity_solar!AC63*CostRed_solar!N$26,Capacity_solar!AC63*VLOOKUP($A62,CostRed_solar!$A$14:$N$26,AC$1-2009,FALSE))</f>
        <v>111.02112174054</v>
      </c>
      <c r="AD62" s="1">
        <f>SUM(Q62:AB62)</f>
        <v>2629.22825442266</v>
      </c>
    </row>
    <row r="63" spans="1:30">
      <c r="A63" s="1" t="s">
        <v>360</v>
      </c>
      <c r="B63">
        <f>IF(Capacity_solar!$AD64=0,Capacity_solar!Q64*CostRed_solar!B$13,Capacity_solar!Q64*VLOOKUP($A63,CostRed_solar!$A$2:$M$12,2,FALSE))</f>
        <v>0</v>
      </c>
      <c r="C63">
        <f>IF(Capacity_solar!$AD64=0,Capacity_solar!R64*CostRed_solar!C$13,Capacity_solar!R64*VLOOKUP($A63,CostRed_solar!$A$2:$M$12,3,FALSE))</f>
        <v>0</v>
      </c>
      <c r="D63">
        <f>IF(Capacity_solar!$AD64=0,Capacity_solar!S64*CostRed_solar!D$13,Capacity_solar!S64*VLOOKUP($A63,CostRed_solar!$A$2:$M$12,4,FALSE))</f>
        <v>9.59953807450556</v>
      </c>
      <c r="E63">
        <f>IF(Capacity_solar!$AD64=0,Capacity_solar!T64*CostRed_solar!E$13,Capacity_solar!T64*VLOOKUP($A63,CostRed_solar!$A$2:$M$12,5,FALSE))</f>
        <v>0</v>
      </c>
      <c r="F63">
        <f>IF(Capacity_solar!$AD64=0,Capacity_solar!U64*CostRed_solar!F$13,Capacity_solar!U64*VLOOKUP($A63,CostRed_solar!$A$2:$M$12,6,FALSE))</f>
        <v>12.7154310902751</v>
      </c>
      <c r="G63">
        <f>IF(Capacity_solar!$AD64=0,Capacity_solar!V64*CostRed_solar!G$13,Capacity_solar!V64*VLOOKUP($A63,CostRed_solar!$A$2:$M$12,7,FALSE))</f>
        <v>1.66032312535985</v>
      </c>
      <c r="H63">
        <f>IF(Capacity_solar!$AD64=0,Capacity_solar!W64*CostRed_solar!H$13,Capacity_solar!W64*VLOOKUP($A63,CostRed_solar!$A$2:$M$12,8,FALSE))</f>
        <v>160.023442927802</v>
      </c>
      <c r="I63">
        <f>IF(Capacity_solar!$AD64=0,Capacity_solar!X64*CostRed_solar!I$13,Capacity_solar!X64*VLOOKUP($A63,CostRed_solar!$A$2:$M$12,9,FALSE))</f>
        <v>146.008442078424</v>
      </c>
      <c r="J63">
        <f>IF(Capacity_solar!$AD64=0,Capacity_solar!Y64*CostRed_solar!J$13,Capacity_solar!Y64*VLOOKUP($A63,CostRed_solar!$A$2:$M$12,10,FALSE))</f>
        <v>434.026933288729</v>
      </c>
      <c r="K63">
        <f>IF(Capacity_solar!$AD64=0,Capacity_solar!Z64*CostRed_solar!K$13,Capacity_solar!Z64*VLOOKUP($A63,CostRed_solar!$A$2:$M$12,11,FALSE))</f>
        <v>181.763190651134</v>
      </c>
      <c r="L63">
        <f>IF(Capacity_solar!$AD64=0,Capacity_solar!AA64*CostRed_solar!L$13,Capacity_solar!AA64*VLOOKUP($A63,CostRed_solar!$A$2:$M$12,12,FALSE))</f>
        <v>521.431746382723</v>
      </c>
      <c r="M63">
        <f>IF(Capacity_solar!$AD64=0,Capacity_solar!AB64*CostRed_solar!M$13,Capacity_solar!AB64*VLOOKUP($A63,CostRed_solar!$A$2:$M$12,13,FALSE))</f>
        <v>75.6764454119135</v>
      </c>
      <c r="N63">
        <f>IF(Capacity_solar!$AD64=0,Capacity_solar!AC64*CostRed_solar!N$13,Capacity_solar!AC64*VLOOKUP($A63,CostRed_solar!$A$2:$N$12,14,FALSE))</f>
        <v>0</v>
      </c>
      <c r="O63" s="3">
        <f>SUM(B63:M63)</f>
        <v>1542.90549303087</v>
      </c>
      <c r="P63" s="1" t="s">
        <v>360</v>
      </c>
      <c r="Q63">
        <f>IF(Capacity_solar!$AD64=0,Capacity_solar!Q64*CostRed_solar!B$26,Capacity_solar!Q64*VLOOKUP($A63,CostRed_solar!$A$14:$M$26,Q$1-2009,FALSE))</f>
        <v>0</v>
      </c>
      <c r="R63">
        <f>IF(Capacity_solar!$AD64=0,Capacity_solar!R64*CostRed_solar!C$26,Capacity_solar!R64*VLOOKUP($A63,CostRed_solar!$A$14:$M$26,R$1-2009,FALSE))</f>
        <v>0</v>
      </c>
      <c r="S63">
        <f>IF(Capacity_solar!$AD64=0,Capacity_solar!S64*CostRed_solar!D$26,Capacity_solar!S64*VLOOKUP($A63,CostRed_solar!$A$14:$M$26,S$1-2009,FALSE))</f>
        <v>21.6312735026058</v>
      </c>
      <c r="T63">
        <f>IF(Capacity_solar!$AD64=0,Capacity_solar!T64*CostRed_solar!E$26,Capacity_solar!T64*VLOOKUP($A63,CostRed_solar!$A$14:$M$26,T$1-2009,FALSE))</f>
        <v>0</v>
      </c>
      <c r="U63">
        <f>IF(Capacity_solar!$AD64=0,Capacity_solar!U64*CostRed_solar!F$26,Capacity_solar!U64*VLOOKUP($A63,CostRed_solar!$A$14:$M$26,U$1-2009,FALSE))</f>
        <v>21.4649410983622</v>
      </c>
      <c r="V63">
        <f>IF(Capacity_solar!$AD64=0,Capacity_solar!V64*CostRed_solar!G$26,Capacity_solar!V64*VLOOKUP($A63,CostRed_solar!$A$14:$M$26,V$1-2009,FALSE))</f>
        <v>2.38598554620832</v>
      </c>
      <c r="W63">
        <f>IF(Capacity_solar!$AD64=0,Capacity_solar!W64*CostRed_solar!H$26,Capacity_solar!W64*VLOOKUP($A63,CostRed_solar!$A$14:$M$26,W$1-2009,FALSE))</f>
        <v>187.391161165205</v>
      </c>
      <c r="X63">
        <f>IF(Capacity_solar!$AD64=0,Capacity_solar!X64*CostRed_solar!I$26,Capacity_solar!X64*VLOOKUP($A63,CostRed_solar!$A$14:$M$26,X$1-2009,FALSE))</f>
        <v>134.050625933376</v>
      </c>
      <c r="Y63">
        <f>IF(Capacity_solar!$AD64=0,Capacity_solar!Y64*CostRed_solar!J$26,Capacity_solar!Y64*VLOOKUP($A63,CostRed_solar!$A$14:$M$26,Y$1-2009,FALSE))</f>
        <v>280.19446888356</v>
      </c>
      <c r="Z63">
        <f>IF(Capacity_solar!$AD64=0,Capacity_solar!Z64*CostRed_solar!K$26,Capacity_solar!Z64*VLOOKUP($A63,CostRed_solar!$A$14:$M$26,Z$1-2009,FALSE))</f>
        <v>88.3748229389476</v>
      </c>
      <c r="AA63">
        <f>IF(Capacity_solar!$AD64=0,Capacity_solar!AA64*CostRed_solar!L$26,Capacity_solar!AA64*VLOOKUP($A63,CostRed_solar!$A$14:$M$26,AA$1-2009,FALSE))</f>
        <v>215.446011833306</v>
      </c>
      <c r="AB63">
        <f>IF(Capacity_solar!$AD64=0,Capacity_solar!AB64*CostRed_solar!M$26,Capacity_solar!AB64*VLOOKUP($A63,CostRed_solar!$A$14:$M$26,AB$1-2009,FALSE))</f>
        <v>26.1708823848146</v>
      </c>
      <c r="AC63">
        <f>IF(Capacity_solar!$AD64=0,Capacity_solar!AC64*CostRed_solar!N$26,Capacity_solar!AC64*VLOOKUP($A63,CostRed_solar!$A$14:$N$26,AC$1-2009,FALSE))</f>
        <v>0</v>
      </c>
      <c r="AD63" s="1">
        <f>SUM(Q63:AB63)</f>
        <v>977.110173286385</v>
      </c>
    </row>
    <row r="64" spans="1:30">
      <c r="A64" s="1" t="s">
        <v>185</v>
      </c>
      <c r="B64">
        <f>IF(Capacity_solar!$AD65=0,Capacity_solar!Q65*CostRed_solar!B$13,Capacity_solar!Q65*VLOOKUP($A64,CostRed_solar!$A$2:$M$12,2,FALSE))</f>
        <v>0</v>
      </c>
      <c r="C64">
        <f>IF(Capacity_solar!$AD65=0,Capacity_solar!R65*CostRed_solar!C$13,Capacity_solar!R65*VLOOKUP($A64,CostRed_solar!$A$2:$M$12,3,FALSE))</f>
        <v>0</v>
      </c>
      <c r="D64">
        <f>IF(Capacity_solar!$AD65=0,Capacity_solar!S65*CostRed_solar!D$13,Capacity_solar!S65*VLOOKUP($A64,CostRed_solar!$A$2:$M$12,4,FALSE))</f>
        <v>0</v>
      </c>
      <c r="E64">
        <f>IF(Capacity_solar!$AD65=0,Capacity_solar!T65*CostRed_solar!E$13,Capacity_solar!T65*VLOOKUP($A64,CostRed_solar!$A$2:$M$12,5,FALSE))</f>
        <v>0</v>
      </c>
      <c r="F64">
        <f>IF(Capacity_solar!$AD65=0,Capacity_solar!U65*CostRed_solar!F$13,Capacity_solar!U65*VLOOKUP($A64,CostRed_solar!$A$2:$M$12,6,FALSE))</f>
        <v>0</v>
      </c>
      <c r="G64">
        <f>IF(Capacity_solar!$AD65=0,Capacity_solar!V65*CostRed_solar!G$13,Capacity_solar!V65*VLOOKUP($A64,CostRed_solar!$A$2:$M$12,7,FALSE))</f>
        <v>0.211139182631077</v>
      </c>
      <c r="H64">
        <f>IF(Capacity_solar!$AD65=0,Capacity_solar!W65*CostRed_solar!H$13,Capacity_solar!W65*VLOOKUP($A64,CostRed_solar!$A$2:$M$12,8,FALSE))</f>
        <v>0.324272439903813</v>
      </c>
      <c r="I64">
        <f>IF(Capacity_solar!$AD65=0,Capacity_solar!X65*CostRed_solar!I$13,Capacity_solar!X65*VLOOKUP($A64,CostRed_solar!$A$2:$M$12,9,FALSE))</f>
        <v>0</v>
      </c>
      <c r="J64">
        <f>IF(Capacity_solar!$AD65=0,Capacity_solar!Y65*CostRed_solar!J$13,Capacity_solar!Y65*VLOOKUP($A64,CostRed_solar!$A$2:$M$12,10,FALSE))</f>
        <v>-0.0380158458587032</v>
      </c>
      <c r="K64">
        <f>IF(Capacity_solar!$AD65=0,Capacity_solar!Z65*CostRed_solar!K$13,Capacity_solar!Z65*VLOOKUP($A64,CostRed_solar!$A$2:$M$12,11,FALSE))</f>
        <v>-0.0265721496922144</v>
      </c>
      <c r="L64">
        <f>IF(Capacity_solar!$AD65=0,Capacity_solar!AA65*CostRed_solar!L$13,Capacity_solar!AA65*VLOOKUP($A64,CostRed_solar!$A$2:$M$12,12,FALSE))</f>
        <v>-0.430804431735923</v>
      </c>
      <c r="M64">
        <f>IF(Capacity_solar!$AD65=0,Capacity_solar!AB65*CostRed_solar!M$13,Capacity_solar!AB65*VLOOKUP($A64,CostRed_solar!$A$2:$M$12,13,FALSE))</f>
        <v>0</v>
      </c>
      <c r="N64">
        <f>IF(Capacity_solar!$AD65=0,Capacity_solar!AC65*CostRed_solar!N$13,Capacity_solar!AC65*VLOOKUP($A64,CostRed_solar!$A$2:$N$12,14,FALSE))</f>
        <v>0</v>
      </c>
      <c r="O64" s="3">
        <f>SUM(B64:M64)</f>
        <v>0.0400191952480499</v>
      </c>
      <c r="P64" s="1" t="s">
        <v>185</v>
      </c>
      <c r="Q64">
        <f>IF(Capacity_solar!$AD65=0,Capacity_solar!Q65*CostRed_solar!B$26,Capacity_solar!Q65*VLOOKUP($A64,CostRed_solar!$A$14:$M$26,Q$1-2009,FALSE))</f>
        <v>0</v>
      </c>
      <c r="R64">
        <f>IF(Capacity_solar!$AD65=0,Capacity_solar!R65*CostRed_solar!C$26,Capacity_solar!R65*VLOOKUP($A64,CostRed_solar!$A$14:$M$26,R$1-2009,FALSE))</f>
        <v>0</v>
      </c>
      <c r="S64">
        <f>IF(Capacity_solar!$AD65=0,Capacity_solar!S65*CostRed_solar!D$26,Capacity_solar!S65*VLOOKUP($A64,CostRed_solar!$A$14:$M$26,S$1-2009,FALSE))</f>
        <v>0</v>
      </c>
      <c r="T64">
        <f>IF(Capacity_solar!$AD65=0,Capacity_solar!T65*CostRed_solar!E$26,Capacity_solar!T65*VLOOKUP($A64,CostRed_solar!$A$14:$M$26,T$1-2009,FALSE))</f>
        <v>0</v>
      </c>
      <c r="U64">
        <f>IF(Capacity_solar!$AD65=0,Capacity_solar!U65*CostRed_solar!F$26,Capacity_solar!U65*VLOOKUP($A64,CostRed_solar!$A$14:$M$26,U$1-2009,FALSE))</f>
        <v>0</v>
      </c>
      <c r="V64">
        <f>IF(Capacity_solar!$AD65=0,Capacity_solar!V65*CostRed_solar!G$26,Capacity_solar!V65*VLOOKUP($A64,CostRed_solar!$A$14:$M$26,V$1-2009,FALSE))</f>
        <v>0.303419876710326</v>
      </c>
      <c r="W64">
        <f>IF(Capacity_solar!$AD65=0,Capacity_solar!W65*CostRed_solar!H$26,Capacity_solar!W65*VLOOKUP($A64,CostRed_solar!$A$14:$M$26,W$1-2009,FALSE))</f>
        <v>0.379730544073253</v>
      </c>
      <c r="X64">
        <f>IF(Capacity_solar!$AD65=0,Capacity_solar!X65*CostRed_solar!I$26,Capacity_solar!X65*VLOOKUP($A64,CostRed_solar!$A$14:$M$26,X$1-2009,FALSE))</f>
        <v>0</v>
      </c>
      <c r="Y64">
        <f>IF(Capacity_solar!$AD65=0,Capacity_solar!Y65*CostRed_solar!J$26,Capacity_solar!Y65*VLOOKUP($A64,CostRed_solar!$A$14:$M$26,Y$1-2009,FALSE))</f>
        <v>-0.0245418634710687</v>
      </c>
      <c r="Z64">
        <f>IF(Capacity_solar!$AD65=0,Capacity_solar!Z65*CostRed_solar!K$26,Capacity_solar!Z65*VLOOKUP($A64,CostRed_solar!$A$14:$M$26,Z$1-2009,FALSE))</f>
        <v>-0.012919607186385</v>
      </c>
      <c r="AA64">
        <f>IF(Capacity_solar!$AD65=0,Capacity_solar!AA65*CostRed_solar!L$26,Capacity_solar!AA65*VLOOKUP($A64,CostRed_solar!$A$14:$M$26,AA$1-2009,FALSE))</f>
        <v>-0.178000471473967</v>
      </c>
      <c r="AB64">
        <f>IF(Capacity_solar!$AD65=0,Capacity_solar!AB65*CostRed_solar!M$26,Capacity_solar!AB65*VLOOKUP($A64,CostRed_solar!$A$14:$M$26,AB$1-2009,FALSE))</f>
        <v>0</v>
      </c>
      <c r="AC64">
        <f>IF(Capacity_solar!$AD65=0,Capacity_solar!AC65*CostRed_solar!N$26,Capacity_solar!AC65*VLOOKUP($A64,CostRed_solar!$A$14:$N$26,AC$1-2009,FALSE))</f>
        <v>0</v>
      </c>
      <c r="AD64" s="1">
        <f>SUM(Q64:AB64)</f>
        <v>0.467688478652158</v>
      </c>
    </row>
    <row r="65" spans="1:30">
      <c r="A65" s="1" t="s">
        <v>155</v>
      </c>
      <c r="B65">
        <f>IF(Capacity_solar!$AD66=0,Capacity_solar!Q66*CostRed_solar!B$13,Capacity_solar!Q66*VLOOKUP($A65,CostRed_solar!$A$2:$M$12,2,FALSE))</f>
        <v>0.000284605763309257</v>
      </c>
      <c r="C65">
        <f>IF(Capacity_solar!$AD66=0,Capacity_solar!R66*CostRed_solar!C$13,Capacity_solar!R66*VLOOKUP($A65,CostRed_solar!$A$2:$M$12,3,FALSE))</f>
        <v>0.00931960777783221</v>
      </c>
      <c r="D65">
        <f>IF(Capacity_solar!$AD66=0,Capacity_solar!S66*CostRed_solar!D$13,Capacity_solar!S66*VLOOKUP($A65,CostRed_solar!$A$2:$M$12,4,FALSE))</f>
        <v>0.00924588230581784</v>
      </c>
      <c r="E65">
        <f>IF(Capacity_solar!$AD66=0,Capacity_solar!T66*CostRed_solar!E$13,Capacity_solar!T66*VLOOKUP($A65,CostRed_solar!$A$2:$M$12,5,FALSE))</f>
        <v>7.91709413329509</v>
      </c>
      <c r="F65">
        <f>IF(Capacity_solar!$AD66=0,Capacity_solar!U66*CostRed_solar!F$13,Capacity_solar!U66*VLOOKUP($A65,CostRed_solar!$A$2:$M$12,6,FALSE))</f>
        <v>0</v>
      </c>
      <c r="G65">
        <f>IF(Capacity_solar!$AD66=0,Capacity_solar!V66*CostRed_solar!G$13,Capacity_solar!V66*VLOOKUP($A65,CostRed_solar!$A$2:$M$12,7,FALSE))</f>
        <v>1.58354249869943</v>
      </c>
      <c r="H65">
        <f>IF(Capacity_solar!$AD66=0,Capacity_solar!W66*CostRed_solar!H$13,Capacity_solar!W66*VLOOKUP($A65,CostRed_solar!$A$2:$M$12,8,FALSE))</f>
        <v>3.91132736791197</v>
      </c>
      <c r="I65">
        <f>IF(Capacity_solar!$AD66=0,Capacity_solar!X66*CostRed_solar!I$13,Capacity_solar!X66*VLOOKUP($A65,CostRed_solar!$A$2:$M$12,9,FALSE))</f>
        <v>0.472992496159968</v>
      </c>
      <c r="J65">
        <f>IF(Capacity_solar!$AD66=0,Capacity_solar!Y66*CostRed_solar!J$13,Capacity_solar!Y66*VLOOKUP($A65,CostRed_solar!$A$2:$M$12,10,FALSE))</f>
        <v>-0.00422609486462529</v>
      </c>
      <c r="K65">
        <f>IF(Capacity_solar!$AD66=0,Capacity_solar!Z66*CostRed_solar!K$13,Capacity_solar!Z66*VLOOKUP($A65,CostRed_solar!$A$2:$M$12,11,FALSE))</f>
        <v>-0.0314034496362513</v>
      </c>
      <c r="L65">
        <f>IF(Capacity_solar!$AD66=0,Capacity_solar!AA66*CostRed_solar!L$13,Capacity_solar!AA66*VLOOKUP($A65,CostRed_solar!$A$2:$M$12,12,FALSE))</f>
        <v>-2.47712231480191</v>
      </c>
      <c r="M65">
        <f>IF(Capacity_solar!$AD66=0,Capacity_solar!AB66*CostRed_solar!M$13,Capacity_solar!AB66*VLOOKUP($A65,CostRed_solar!$A$2:$M$12,13,FALSE))</f>
        <v>0</v>
      </c>
      <c r="N65">
        <f>IF(Capacity_solar!$AD66=0,Capacity_solar!AC66*CostRed_solar!N$13,Capacity_solar!AC66*VLOOKUP($A65,CostRed_solar!$A$2:$N$12,14,FALSE))</f>
        <v>45.2502570261215</v>
      </c>
      <c r="O65" s="3">
        <f>SUM(B65:M65)</f>
        <v>11.3910547326106</v>
      </c>
      <c r="P65" s="1" t="s">
        <v>155</v>
      </c>
      <c r="Q65">
        <f>IF(Capacity_solar!$AD66=0,Capacity_solar!Q66*CostRed_solar!B$26,Capacity_solar!Q66*VLOOKUP($A65,CostRed_solar!$A$14:$M$26,Q$1-2009,FALSE))</f>
        <v>0.00147374796028045</v>
      </c>
      <c r="R65">
        <f>IF(Capacity_solar!$AD66=0,Capacity_solar!R66*CostRed_solar!C$26,Capacity_solar!R66*VLOOKUP($A65,CostRed_solar!$A$14:$M$26,R$1-2009,FALSE))</f>
        <v>0.0292865369031216</v>
      </c>
      <c r="S65">
        <f>IF(Capacity_solar!$AD66=0,Capacity_solar!S66*CostRed_solar!D$26,Capacity_solar!S66*VLOOKUP($A65,CostRed_solar!$A$14:$M$26,S$1-2009,FALSE))</f>
        <v>0.0208343575886437</v>
      </c>
      <c r="T65">
        <f>IF(Capacity_solar!$AD66=0,Capacity_solar!T66*CostRed_solar!E$26,Capacity_solar!T66*VLOOKUP($A65,CostRed_solar!$A$14:$M$26,T$1-2009,FALSE))</f>
        <v>15.2136650924989</v>
      </c>
      <c r="U65">
        <f>IF(Capacity_solar!$AD66=0,Capacity_solar!U66*CostRed_solar!F$26,Capacity_solar!U66*VLOOKUP($A65,CostRed_solar!$A$14:$M$26,U$1-2009,FALSE))</f>
        <v>0</v>
      </c>
      <c r="V65">
        <f>IF(Capacity_solar!$AD66=0,Capacity_solar!V66*CostRed_solar!G$26,Capacity_solar!V66*VLOOKUP($A65,CostRed_solar!$A$14:$M$26,V$1-2009,FALSE))</f>
        <v>2.2756471050685</v>
      </c>
      <c r="W65">
        <f>IF(Capacity_solar!$AD66=0,Capacity_solar!W66*CostRed_solar!H$26,Capacity_solar!W66*VLOOKUP($A65,CostRed_solar!$A$14:$M$26,W$1-2009,FALSE))</f>
        <v>4.5802550161413</v>
      </c>
      <c r="X65">
        <f>IF(Capacity_solar!$AD66=0,Capacity_solar!X66*CostRed_solar!I$26,Capacity_solar!X66*VLOOKUP($A65,CostRed_solar!$A$14:$M$26,X$1-2009,FALSE))</f>
        <v>0.43425530242955</v>
      </c>
      <c r="Y65">
        <f>IF(Capacity_solar!$AD66=0,Capacity_solar!Y66*CostRed_solar!J$26,Capacity_solar!Y66*VLOOKUP($A65,CostRed_solar!$A$14:$M$26,Y$1-2009,FALSE))</f>
        <v>-0.00272823715586678</v>
      </c>
      <c r="Z65">
        <f>IF(Capacity_solar!$AD66=0,Capacity_solar!Z66*CostRed_solar!K$26,Capacity_solar!Z66*VLOOKUP($A65,CostRed_solar!$A$14:$M$26,Z$1-2009,FALSE))</f>
        <v>-0.0152686266748176</v>
      </c>
      <c r="AA65">
        <f>IF(Capacity_solar!$AD66=0,Capacity_solar!AA66*CostRed_solar!L$26,Capacity_solar!AA66*VLOOKUP($A65,CostRed_solar!$A$14:$M$26,AA$1-2009,FALSE))</f>
        <v>-1.02350140214831</v>
      </c>
      <c r="AB65">
        <f>IF(Capacity_solar!$AD66=0,Capacity_solar!AB66*CostRed_solar!M$26,Capacity_solar!AB66*VLOOKUP($A65,CostRed_solar!$A$14:$M$26,AB$1-2009,FALSE))</f>
        <v>0</v>
      </c>
      <c r="AC65">
        <f>IF(Capacity_solar!$AD66=0,Capacity_solar!AC66*CostRed_solar!N$26,Capacity_solar!AC66*VLOOKUP($A65,CostRed_solar!$A$14:$N$26,AC$1-2009,FALSE))</f>
        <v>13.821290619854</v>
      </c>
      <c r="AD65" s="1">
        <f>SUM(Q65:AB65)</f>
        <v>21.5139188926113</v>
      </c>
    </row>
    <row r="66" spans="1:30">
      <c r="A66" s="1" t="s">
        <v>159</v>
      </c>
      <c r="B66">
        <f>IF(Capacity_solar!$AD67=0,Capacity_solar!Q67*CostRed_solar!B$13,Capacity_solar!Q67*VLOOKUP($A66,CostRed_solar!$A$2:$M$12,2,FALSE))</f>
        <v>0.0284605763309257</v>
      </c>
      <c r="C66">
        <f>IF(Capacity_solar!$AD67=0,Capacity_solar!R67*CostRed_solar!C$13,Capacity_solar!R67*VLOOKUP($A66,CostRed_solar!$A$2:$M$12,3,FALSE))</f>
        <v>0.0931960777783221</v>
      </c>
      <c r="D66">
        <f>IF(Capacity_solar!$AD67=0,Capacity_solar!S67*CostRed_solar!D$13,Capacity_solar!S67*VLOOKUP($A66,CostRed_solar!$A$2:$M$12,4,FALSE))</f>
        <v>0.862949015209665</v>
      </c>
      <c r="E66">
        <f>IF(Capacity_solar!$AD67=0,Capacity_solar!T67*CostRed_solar!E$13,Capacity_solar!T67*VLOOKUP($A66,CostRed_solar!$A$2:$M$12,5,FALSE))</f>
        <v>1.86189306535914</v>
      </c>
      <c r="F66">
        <f>IF(Capacity_solar!$AD67=0,Capacity_solar!U67*CostRed_solar!F$13,Capacity_solar!U67*VLOOKUP($A66,CostRed_solar!$A$2:$M$12,6,FALSE))</f>
        <v>3.62871542255801</v>
      </c>
      <c r="G66">
        <f>IF(Capacity_solar!$AD67=0,Capacity_solar!V67*CostRed_solar!G$13,Capacity_solar!V67*VLOOKUP($A66,CostRed_solar!$A$2:$M$12,7,FALSE))</f>
        <v>4.79861915810359</v>
      </c>
      <c r="H66">
        <f>IF(Capacity_solar!$AD67=0,Capacity_solar!W67*CostRed_solar!H$13,Capacity_solar!W67*VLOOKUP($A66,CostRed_solar!$A$2:$M$12,8,FALSE))</f>
        <v>8.35753711092302</v>
      </c>
      <c r="I66">
        <f>IF(Capacity_solar!$AD67=0,Capacity_solar!X67*CostRed_solar!I$13,Capacity_solar!X67*VLOOKUP($A66,CostRed_solar!$A$2:$M$12,9,FALSE))</f>
        <v>31.9741629517921</v>
      </c>
      <c r="J66">
        <f>IF(Capacity_solar!$AD67=0,Capacity_solar!Y67*CostRed_solar!J$13,Capacity_solar!Y67*VLOOKUP($A66,CostRed_solar!$A$2:$M$12,10,FALSE))</f>
        <v>187.333661545857</v>
      </c>
      <c r="K66">
        <f>IF(Capacity_solar!$AD67=0,Capacity_solar!Z67*CostRed_solar!K$13,Capacity_solar!Z67*VLOOKUP($A66,CostRed_solar!$A$2:$M$12,11,FALSE))</f>
        <v>210.330618907237</v>
      </c>
      <c r="L66">
        <f>IF(Capacity_solar!$AD67=0,Capacity_solar!AA67*CostRed_solar!L$13,Capacity_solar!AA67*VLOOKUP($A66,CostRed_solar!$A$2:$M$12,12,FALSE))</f>
        <v>592.672861601406</v>
      </c>
      <c r="M66">
        <f>IF(Capacity_solar!$AD67=0,Capacity_solar!AB67*CostRed_solar!M$13,Capacity_solar!AB67*VLOOKUP($A66,CostRed_solar!$A$2:$M$12,13,FALSE))</f>
        <v>502.834838097104</v>
      </c>
      <c r="N66">
        <f>IF(Capacity_solar!$AD67=0,Capacity_solar!AC67*CostRed_solar!N$13,Capacity_solar!AC67*VLOOKUP($A66,CostRed_solar!$A$2:$N$12,14,FALSE))</f>
        <v>900.699340968051</v>
      </c>
      <c r="O66" s="3">
        <f>SUM(B66:M66)</f>
        <v>1544.77751352966</v>
      </c>
      <c r="P66" s="1" t="s">
        <v>159</v>
      </c>
      <c r="Q66">
        <f>IF(Capacity_solar!$AD67=0,Capacity_solar!Q67*CostRed_solar!B$26,Capacity_solar!Q67*VLOOKUP($A66,CostRed_solar!$A$14:$M$26,Q$1-2009,FALSE))</f>
        <v>0.147374796028045</v>
      </c>
      <c r="R66">
        <f>IF(Capacity_solar!$AD67=0,Capacity_solar!R67*CostRed_solar!C$26,Capacity_solar!R67*VLOOKUP($A66,CostRed_solar!$A$14:$M$26,R$1-2009,FALSE))</f>
        <v>0.292865369031216</v>
      </c>
      <c r="S66">
        <f>IF(Capacity_solar!$AD67=0,Capacity_solar!S67*CostRed_solar!D$26,Capacity_solar!S67*VLOOKUP($A66,CostRed_solar!$A$14:$M$26,S$1-2009,FALSE))</f>
        <v>1.94454004160675</v>
      </c>
      <c r="T66">
        <f>IF(Capacity_solar!$AD67=0,Capacity_solar!T67*CostRed_solar!E$26,Capacity_solar!T67*VLOOKUP($A66,CostRed_solar!$A$14:$M$26,T$1-2009,FALSE))</f>
        <v>3.57785534155709</v>
      </c>
      <c r="U66">
        <f>IF(Capacity_solar!$AD67=0,Capacity_solar!U67*CostRed_solar!F$26,Capacity_solar!U67*VLOOKUP($A66,CostRed_solar!$A$14:$M$26,U$1-2009,FALSE))</f>
        <v>6.1256407474456</v>
      </c>
      <c r="V66">
        <f>IF(Capacity_solar!$AD67=0,Capacity_solar!V67*CostRed_solar!G$26,Capacity_solar!V67*VLOOKUP($A66,CostRed_solar!$A$14:$M$26,V$1-2009,FALSE))</f>
        <v>6.89590825912998</v>
      </c>
      <c r="W66">
        <f>IF(Capacity_solar!$AD67=0,Capacity_solar!W67*CostRed_solar!H$26,Capacity_solar!W67*VLOOKUP($A66,CostRed_solar!$A$14:$M$26,W$1-2009,FALSE))</f>
        <v>9.78686969260962</v>
      </c>
      <c r="X66">
        <f>IF(Capacity_solar!$AD67=0,Capacity_solar!X67*CostRed_solar!I$26,Capacity_solar!X67*VLOOKUP($A66,CostRed_solar!$A$14:$M$26,X$1-2009,FALSE))</f>
        <v>29.3555392850592</v>
      </c>
      <c r="Y66">
        <f>IF(Capacity_solar!$AD67=0,Capacity_solar!Y67*CostRed_solar!J$26,Capacity_solar!Y67*VLOOKUP($A66,CostRed_solar!$A$14:$M$26,Y$1-2009,FALSE))</f>
        <v>120.936863072357</v>
      </c>
      <c r="Z66">
        <f>IF(Capacity_solar!$AD67=0,Capacity_solar!Z67*CostRed_solar!K$26,Capacity_solar!Z67*VLOOKUP($A66,CostRed_solar!$A$14:$M$26,Z$1-2009,FALSE))</f>
        <v>102.264551683861</v>
      </c>
      <c r="AA66">
        <f>IF(Capacity_solar!$AD67=0,Capacity_solar!AA67*CostRed_solar!L$26,Capacity_solar!AA67*VLOOKUP($A66,CostRed_solar!$A$14:$M$26,AA$1-2009,FALSE))</f>
        <v>244.881530976318</v>
      </c>
      <c r="AB66">
        <f>IF(Capacity_solar!$AD67=0,Capacity_solar!AB67*CostRed_solar!M$26,Capacity_solar!AB67*VLOOKUP($A66,CostRed_solar!$A$14:$M$26,AB$1-2009,FALSE))</f>
        <v>173.893360545644</v>
      </c>
      <c r="AC66">
        <f>IF(Capacity_solar!$AD67=0,Capacity_solar!AC67*CostRed_solar!N$26,Capacity_solar!AC67*VLOOKUP($A66,CostRed_solar!$A$14:$N$26,AC$1-2009,FALSE))</f>
        <v>275.110644022289</v>
      </c>
      <c r="AD66" s="1">
        <f>SUM(Q66:AB66)</f>
        <v>700.102899810647</v>
      </c>
    </row>
    <row r="67" spans="1:30">
      <c r="A67" s="1" t="s">
        <v>380</v>
      </c>
      <c r="B67">
        <f>IF(Capacity_solar!$AD68=0,Capacity_solar!Q68*CostRed_solar!B$13,Capacity_solar!Q68*VLOOKUP($A67,CostRed_solar!$A$2:$M$12,2,FALSE))</f>
        <v>0.0335834800704923</v>
      </c>
      <c r="C67">
        <f>IF(Capacity_solar!$AD68=0,Capacity_solar!R68*CostRed_solar!C$13,Capacity_solar!R68*VLOOKUP($A67,CostRed_solar!$A$2:$M$12,3,FALSE))</f>
        <v>0.013461655679091</v>
      </c>
      <c r="D67">
        <f>IF(Capacity_solar!$AD68=0,Capacity_solar!S68*CostRed_solar!D$13,Capacity_solar!S68*VLOOKUP($A67,CostRed_solar!$A$2:$M$12,4,FALSE))</f>
        <v>0.0130983332665753</v>
      </c>
      <c r="E67">
        <f>IF(Capacity_solar!$AD68=0,Capacity_solar!T68*CostRed_solar!E$13,Capacity_solar!T68*VLOOKUP($A67,CostRed_solar!$A$2:$M$12,5,FALSE))</f>
        <v>0.0263093585322487</v>
      </c>
      <c r="F67">
        <f>IF(Capacity_solar!$AD68=0,Capacity_solar!U68*CostRed_solar!F$13,Capacity_solar!U68*VLOOKUP($A67,CostRed_solar!$A$2:$M$12,6,FALSE))</f>
        <v>0.0298565192995279</v>
      </c>
      <c r="G67">
        <f>IF(Capacity_solar!$AD68=0,Capacity_solar!V68*CostRed_solar!G$13,Capacity_solar!V68*VLOOKUP($A67,CostRed_solar!$A$2:$M$12,7,FALSE))</f>
        <v>0.137103365344855</v>
      </c>
      <c r="H67">
        <f>IF(Capacity_solar!$AD68=0,Capacity_solar!W68*CostRed_solar!H$13,Capacity_solar!W68*VLOOKUP($A67,CostRed_solar!$A$2:$M$12,8,FALSE))</f>
        <v>0</v>
      </c>
      <c r="I67">
        <f>IF(Capacity_solar!$AD68=0,Capacity_solar!X68*CostRed_solar!I$13,Capacity_solar!X68*VLOOKUP($A67,CostRed_solar!$A$2:$M$12,9,FALSE))</f>
        <v>0</v>
      </c>
      <c r="J67">
        <f>IF(Capacity_solar!$AD68=0,Capacity_solar!Y68*CostRed_solar!J$13,Capacity_solar!Y68*VLOOKUP($A67,CostRed_solar!$A$2:$M$12,10,FALSE))</f>
        <v>0</v>
      </c>
      <c r="K67">
        <f>IF(Capacity_solar!$AD68=0,Capacity_solar!Z68*CostRed_solar!K$13,Capacity_solar!Z68*VLOOKUP($A67,CostRed_solar!$A$2:$M$12,11,FALSE))</f>
        <v>0</v>
      </c>
      <c r="L67">
        <f>IF(Capacity_solar!$AD68=0,Capacity_solar!AA68*CostRed_solar!L$13,Capacity_solar!AA68*VLOOKUP($A67,CostRed_solar!$A$2:$M$12,12,FALSE))</f>
        <v>31.6767996188504</v>
      </c>
      <c r="M67">
        <f>IF(Capacity_solar!$AD68=0,Capacity_solar!AB68*CostRed_solar!M$13,Capacity_solar!AB68*VLOOKUP($A67,CostRed_solar!$A$2:$M$12,13,FALSE))</f>
        <v>0</v>
      </c>
      <c r="N67">
        <f>IF(Capacity_solar!$AD68=0,Capacity_solar!AC68*CostRed_solar!N$13,Capacity_solar!AC68*VLOOKUP($A67,CostRed_solar!$A$2:$N$12,14,FALSE))</f>
        <v>0</v>
      </c>
      <c r="O67" s="3">
        <f>SUM(B67:M67)</f>
        <v>31.9302123310432</v>
      </c>
      <c r="P67" s="1" t="s">
        <v>380</v>
      </c>
      <c r="Q67">
        <f>IF(Capacity_solar!$AD68=0,Capacity_solar!Q68*CostRed_solar!B$26,Capacity_solar!Q68*VLOOKUP($A67,CostRed_solar!$A$14:$M$26,Q$1-2009,FALSE))</f>
        <v>0.173902259313093</v>
      </c>
      <c r="R67">
        <f>IF(Capacity_solar!$AD68=0,Capacity_solar!R68*CostRed_solar!C$26,Capacity_solar!R68*VLOOKUP($A67,CostRed_solar!$A$14:$M$26,R$1-2009,FALSE))</f>
        <v>0.0423027755267312</v>
      </c>
      <c r="S67">
        <f>IF(Capacity_solar!$AD68=0,Capacity_solar!S68*CostRed_solar!D$26,Capacity_solar!S68*VLOOKUP($A67,CostRed_solar!$A$14:$M$26,S$1-2009,FALSE))</f>
        <v>0.0295153399172455</v>
      </c>
      <c r="T67">
        <f>IF(Capacity_solar!$AD68=0,Capacity_solar!T68*CostRed_solar!E$26,Capacity_solar!T68*VLOOKUP($A67,CostRed_solar!$A$14:$M$26,T$1-2009,FALSE))</f>
        <v>0.0505566515654806</v>
      </c>
      <c r="U67">
        <f>IF(Capacity_solar!$AD68=0,Capacity_solar!U68*CostRed_solar!F$26,Capacity_solar!U68*VLOOKUP($A67,CostRed_solar!$A$14:$M$26,U$1-2009,FALSE))</f>
        <v>0.0504008415929068</v>
      </c>
      <c r="V67">
        <f>IF(Capacity_solar!$AD68=0,Capacity_solar!V68*CostRed_solar!G$26,Capacity_solar!V68*VLOOKUP($A67,CostRed_solar!$A$14:$M$26,V$1-2009,FALSE))</f>
        <v>0.197025893967744</v>
      </c>
      <c r="W67">
        <f>IF(Capacity_solar!$AD68=0,Capacity_solar!W68*CostRed_solar!H$26,Capacity_solar!W68*VLOOKUP($A67,CostRed_solar!$A$14:$M$26,W$1-2009,FALSE))</f>
        <v>0</v>
      </c>
      <c r="X67">
        <f>IF(Capacity_solar!$AD68=0,Capacity_solar!X68*CostRed_solar!I$26,Capacity_solar!X68*VLOOKUP($A67,CostRed_solar!$A$14:$M$26,X$1-2009,FALSE))</f>
        <v>0</v>
      </c>
      <c r="Y67">
        <f>IF(Capacity_solar!$AD68=0,Capacity_solar!Y68*CostRed_solar!J$26,Capacity_solar!Y68*VLOOKUP($A67,CostRed_solar!$A$14:$M$26,Y$1-2009,FALSE))</f>
        <v>0</v>
      </c>
      <c r="Z67">
        <f>IF(Capacity_solar!$AD68=0,Capacity_solar!Z68*CostRed_solar!K$26,Capacity_solar!Z68*VLOOKUP($A67,CostRed_solar!$A$14:$M$26,Z$1-2009,FALSE))</f>
        <v>0</v>
      </c>
      <c r="AA67">
        <f>IF(Capacity_solar!$AD68=0,Capacity_solar!AA68*CostRed_solar!L$26,Capacity_solar!AA68*VLOOKUP($A67,CostRed_solar!$A$14:$M$26,AA$1-2009,FALSE))</f>
        <v>13.0882712701481</v>
      </c>
      <c r="AB67">
        <f>IF(Capacity_solar!$AD68=0,Capacity_solar!AB68*CostRed_solar!M$26,Capacity_solar!AB68*VLOOKUP($A67,CostRed_solar!$A$14:$M$26,AB$1-2009,FALSE))</f>
        <v>0</v>
      </c>
      <c r="AC67">
        <f>IF(Capacity_solar!$AD68=0,Capacity_solar!AC68*CostRed_solar!N$26,Capacity_solar!AC68*VLOOKUP($A67,CostRed_solar!$A$14:$N$26,AC$1-2009,FALSE))</f>
        <v>0</v>
      </c>
      <c r="AD67" s="1">
        <f>SUM(Q67:AB67)</f>
        <v>13.6319750320313</v>
      </c>
    </row>
    <row r="68" spans="1:30">
      <c r="A68" s="1" t="s">
        <v>161</v>
      </c>
      <c r="B68">
        <f>IF(Capacity_solar!$AD69=0,Capacity_solar!Q69*CostRed_solar!B$13,Capacity_solar!Q69*VLOOKUP($A68,CostRed_solar!$A$2:$M$12,2,FALSE))</f>
        <v>0.0873739693359419</v>
      </c>
      <c r="C68">
        <f>IF(Capacity_solar!$AD69=0,Capacity_solar!R69*CostRed_solar!C$13,Capacity_solar!R69*VLOOKUP($A68,CostRed_solar!$A$2:$M$12,3,FALSE))</f>
        <v>0.420935617965421</v>
      </c>
      <c r="D68">
        <f>IF(Capacity_solar!$AD69=0,Capacity_solar!S69*CostRed_solar!D$13,Capacity_solar!S69*VLOOKUP($A68,CostRed_solar!$A$2:$M$12,4,FALSE))</f>
        <v>1.69199646196466</v>
      </c>
      <c r="E68">
        <f>IF(Capacity_solar!$AD69=0,Capacity_solar!T69*CostRed_solar!E$13,Capacity_solar!T69*VLOOKUP($A68,CostRed_solar!$A$2:$M$12,5,FALSE))</f>
        <v>5.85585607023551</v>
      </c>
      <c r="F68">
        <f>IF(Capacity_solar!$AD69=0,Capacity_solar!U69*CostRed_solar!F$13,Capacity_solar!U69*VLOOKUP($A68,CostRed_solar!$A$2:$M$12,6,FALSE))</f>
        <v>0.871581846340808</v>
      </c>
      <c r="G68">
        <f>IF(Capacity_solar!$AD69=0,Capacity_solar!V69*CostRed_solar!G$13,Capacity_solar!V69*VLOOKUP($A68,CostRed_solar!$A$2:$M$12,7,FALSE))</f>
        <v>5.68978966181149</v>
      </c>
      <c r="H68">
        <f>IF(Capacity_solar!$AD69=0,Capacity_solar!W69*CostRed_solar!H$13,Capacity_solar!W69*VLOOKUP($A68,CostRed_solar!$A$2:$M$12,8,FALSE))</f>
        <v>-2.5841504746974</v>
      </c>
      <c r="I68">
        <f>IF(Capacity_solar!$AD69=0,Capacity_solar!X69*CostRed_solar!I$13,Capacity_solar!X69*VLOOKUP($A68,CostRed_solar!$A$2:$M$12,9,FALSE))</f>
        <v>-0.280012329647367</v>
      </c>
      <c r="J68">
        <f>IF(Capacity_solar!$AD69=0,Capacity_solar!Y69*CostRed_solar!J$13,Capacity_solar!Y69*VLOOKUP($A68,CostRed_solar!$A$2:$M$12,10,FALSE))</f>
        <v>0</v>
      </c>
      <c r="K68">
        <f>IF(Capacity_solar!$AD69=0,Capacity_solar!Z69*CostRed_solar!K$13,Capacity_solar!Z69*VLOOKUP($A68,CostRed_solar!$A$2:$M$12,11,FALSE))</f>
        <v>18.9338668963388</v>
      </c>
      <c r="L68">
        <f>IF(Capacity_solar!$AD69=0,Capacity_solar!AA69*CostRed_solar!L$13,Capacity_solar!AA69*VLOOKUP($A68,CostRed_solar!$A$2:$M$12,12,FALSE))</f>
        <v>3.16767964511708</v>
      </c>
      <c r="M68">
        <f>IF(Capacity_solar!$AD69=0,Capacity_solar!AB69*CostRed_solar!M$13,Capacity_solar!AB69*VLOOKUP($A68,CostRed_solar!$A$2:$M$12,13,FALSE))</f>
        <v>0</v>
      </c>
      <c r="N68">
        <f>IF(Capacity_solar!$AD69=0,Capacity_solar!AC69*CostRed_solar!N$13,Capacity_solar!AC69*VLOOKUP($A68,CostRed_solar!$A$2:$N$12,14,FALSE))</f>
        <v>0</v>
      </c>
      <c r="O68" s="3">
        <f>SUM(B68:M68)</f>
        <v>33.8549173647649</v>
      </c>
      <c r="P68" s="1" t="s">
        <v>161</v>
      </c>
      <c r="Q68">
        <f>IF(Capacity_solar!$AD69=0,Capacity_solar!Q69*CostRed_solar!B$26,Capacity_solar!Q69*VLOOKUP($A68,CostRed_solar!$A$14:$M$26,Q$1-2009,FALSE))</f>
        <v>0.452440623806099</v>
      </c>
      <c r="R68">
        <f>IF(Capacity_solar!$AD69=0,Capacity_solar!R69*CostRed_solar!C$26,Capacity_solar!R69*VLOOKUP($A68,CostRed_solar!$A$14:$M$26,R$1-2009,FALSE))</f>
        <v>1.32277525012433</v>
      </c>
      <c r="S68">
        <f>IF(Capacity_solar!$AD69=0,Capacity_solar!S69*CostRed_solar!D$26,Capacity_solar!S69*VLOOKUP($A68,CostRed_solar!$A$14:$M$26,S$1-2009,FALSE))</f>
        <v>3.81268743872181</v>
      </c>
      <c r="T68">
        <f>IF(Capacity_solar!$AD69=0,Capacity_solar!T69*CostRed_solar!E$26,Capacity_solar!T69*VLOOKUP($A68,CostRed_solar!$A$14:$M$26,T$1-2009,FALSE))</f>
        <v>11.2527439465168</v>
      </c>
      <c r="U68">
        <f>IF(Capacity_solar!$AD69=0,Capacity_solar!U69*CostRed_solar!F$26,Capacity_solar!U69*VLOOKUP($A68,CostRed_solar!$A$14:$M$26,U$1-2009,FALSE))</f>
        <v>1.4713188142253</v>
      </c>
      <c r="V68">
        <f>IF(Capacity_solar!$AD69=0,Capacity_solar!V69*CostRed_solar!G$26,Capacity_solar!V69*VLOOKUP($A68,CostRed_solar!$A$14:$M$26,V$1-2009,FALSE))</f>
        <v>8.17657459966137</v>
      </c>
      <c r="W68">
        <f>IF(Capacity_solar!$AD69=0,Capacity_solar!W69*CostRed_solar!H$26,Capacity_solar!W69*VLOOKUP($A68,CostRed_solar!$A$14:$M$26,W$1-2009,FALSE))</f>
        <v>-3.02610010895489</v>
      </c>
      <c r="X68">
        <f>IF(Capacity_solar!$AD69=0,Capacity_solar!X69*CostRed_solar!I$26,Capacity_solar!X69*VLOOKUP($A68,CostRed_solar!$A$14:$M$26,X$1-2009,FALSE))</f>
        <v>-0.257079847740112</v>
      </c>
      <c r="Y68">
        <f>IF(Capacity_solar!$AD69=0,Capacity_solar!Y69*CostRed_solar!J$26,Capacity_solar!Y69*VLOOKUP($A68,CostRed_solar!$A$14:$M$26,Y$1-2009,FALSE))</f>
        <v>0</v>
      </c>
      <c r="Z68">
        <f>IF(Capacity_solar!$AD69=0,Capacity_solar!Z69*CostRed_solar!K$26,Capacity_solar!Z69*VLOOKUP($A68,CostRed_solar!$A$14:$M$26,Z$1-2009,FALSE))</f>
        <v>9.20580854968116</v>
      </c>
      <c r="AA68">
        <f>IF(Capacity_solar!$AD69=0,Capacity_solar!AA69*CostRed_solar!L$26,Capacity_solar!AA69*VLOOKUP($A68,CostRed_solar!$A$14:$M$26,AA$1-2009,FALSE))</f>
        <v>1.30882699613211</v>
      </c>
      <c r="AB68">
        <f>IF(Capacity_solar!$AD69=0,Capacity_solar!AB69*CostRed_solar!M$26,Capacity_solar!AB69*VLOOKUP($A68,CostRed_solar!$A$14:$M$26,AB$1-2009,FALSE))</f>
        <v>0</v>
      </c>
      <c r="AC68">
        <f>IF(Capacity_solar!$AD69=0,Capacity_solar!AC69*CostRed_solar!N$26,Capacity_solar!AC69*VLOOKUP($A68,CostRed_solar!$A$14:$N$26,AC$1-2009,FALSE))</f>
        <v>0</v>
      </c>
      <c r="AD68" s="1">
        <f>SUM(Q68:AB68)</f>
        <v>33.719996262174</v>
      </c>
    </row>
    <row r="69" spans="1:30">
      <c r="A69" s="1" t="s">
        <v>451</v>
      </c>
      <c r="B69">
        <f>IF(Capacity_solar!$AD70=0,Capacity_solar!Q70*CostRed_solar!B$13,Capacity_solar!Q70*VLOOKUP($A69,CostRed_solar!$A$2:$M$12,2,FALSE))</f>
        <v>0</v>
      </c>
      <c r="C69">
        <f>IF(Capacity_solar!$AD70=0,Capacity_solar!R70*CostRed_solar!C$13,Capacity_solar!R70*VLOOKUP($A69,CostRed_solar!$A$2:$M$12,3,FALSE))</f>
        <v>0</v>
      </c>
      <c r="D69">
        <f>IF(Capacity_solar!$AD70=0,Capacity_solar!S70*CostRed_solar!D$13,Capacity_solar!S70*VLOOKUP($A69,CostRed_solar!$A$2:$M$12,4,FALSE))</f>
        <v>0</v>
      </c>
      <c r="E69">
        <f>IF(Capacity_solar!$AD70=0,Capacity_solar!T70*CostRed_solar!E$13,Capacity_solar!T70*VLOOKUP($A69,CostRed_solar!$A$2:$M$12,5,FALSE))</f>
        <v>0</v>
      </c>
      <c r="F69">
        <f>IF(Capacity_solar!$AD70=0,Capacity_solar!U70*CostRed_solar!F$13,Capacity_solar!U70*VLOOKUP($A69,CostRed_solar!$A$2:$M$12,6,FALSE))</f>
        <v>0.0803829365756521</v>
      </c>
      <c r="G69">
        <f>IF(Capacity_solar!$AD70=0,Capacity_solar!V70*CostRed_solar!G$13,Capacity_solar!V70*VLOOKUP($A69,CostRed_solar!$A$2:$M$12,7,FALSE))</f>
        <v>0</v>
      </c>
      <c r="H69">
        <f>IF(Capacity_solar!$AD70=0,Capacity_solar!W70*CostRed_solar!H$13,Capacity_solar!W70*VLOOKUP($A69,CostRed_solar!$A$2:$M$12,8,FALSE))</f>
        <v>0</v>
      </c>
      <c r="I69">
        <f>IF(Capacity_solar!$AD70=0,Capacity_solar!X70*CostRed_solar!I$13,Capacity_solar!X70*VLOOKUP($A69,CostRed_solar!$A$2:$M$12,9,FALSE))</f>
        <v>0</v>
      </c>
      <c r="J69">
        <f>IF(Capacity_solar!$AD70=0,Capacity_solar!Y70*CostRed_solar!J$13,Capacity_solar!Y70*VLOOKUP($A69,CostRed_solar!$A$2:$M$12,10,FALSE))</f>
        <v>0</v>
      </c>
      <c r="K69">
        <f>IF(Capacity_solar!$AD70=0,Capacity_solar!Z70*CostRed_solar!K$13,Capacity_solar!Z70*VLOOKUP($A69,CostRed_solar!$A$2:$M$12,11,FALSE))</f>
        <v>0</v>
      </c>
      <c r="L69">
        <f>IF(Capacity_solar!$AD70=0,Capacity_solar!AA70*CostRed_solar!L$13,Capacity_solar!AA70*VLOOKUP($A69,CostRed_solar!$A$2:$M$12,12,FALSE))</f>
        <v>0</v>
      </c>
      <c r="M69">
        <f>IF(Capacity_solar!$AD70=0,Capacity_solar!AB70*CostRed_solar!M$13,Capacity_solar!AB70*VLOOKUP($A69,CostRed_solar!$A$2:$M$12,13,FALSE))</f>
        <v>0</v>
      </c>
      <c r="N69">
        <f>IF(Capacity_solar!$AD70=0,Capacity_solar!AC70*CostRed_solar!N$13,Capacity_solar!AC70*VLOOKUP($A69,CostRed_solar!$A$2:$N$12,14,FALSE))</f>
        <v>0</v>
      </c>
      <c r="O69" s="3">
        <f>SUM(B69:M69)</f>
        <v>0.0803829365756521</v>
      </c>
      <c r="P69" s="1" t="s">
        <v>451</v>
      </c>
      <c r="Q69">
        <f>IF(Capacity_solar!$AD70=0,Capacity_solar!Q70*CostRed_solar!B$26,Capacity_solar!Q70*VLOOKUP($A69,CostRed_solar!$A$14:$M$26,Q$1-2009,FALSE))</f>
        <v>0</v>
      </c>
      <c r="R69">
        <f>IF(Capacity_solar!$AD70=0,Capacity_solar!R70*CostRed_solar!C$26,Capacity_solar!R70*VLOOKUP($A69,CostRed_solar!$A$14:$M$26,R$1-2009,FALSE))</f>
        <v>0</v>
      </c>
      <c r="S69">
        <f>IF(Capacity_solar!$AD70=0,Capacity_solar!S70*CostRed_solar!D$26,Capacity_solar!S70*VLOOKUP($A69,CostRed_solar!$A$14:$M$26,S$1-2009,FALSE))</f>
        <v>0</v>
      </c>
      <c r="T69">
        <f>IF(Capacity_solar!$AD70=0,Capacity_solar!T70*CostRed_solar!E$26,Capacity_solar!T70*VLOOKUP($A69,CostRed_solar!$A$14:$M$26,T$1-2009,FALSE))</f>
        <v>0</v>
      </c>
      <c r="U69">
        <f>IF(Capacity_solar!$AD70=0,Capacity_solar!U70*CostRed_solar!F$26,Capacity_solar!U70*VLOOKUP($A69,CostRed_solar!$A$14:$M$26,U$1-2009,FALSE))</f>
        <v>0.135694573519365</v>
      </c>
      <c r="V69">
        <f>IF(Capacity_solar!$AD70=0,Capacity_solar!V70*CostRed_solar!G$26,Capacity_solar!V70*VLOOKUP($A69,CostRed_solar!$A$14:$M$26,V$1-2009,FALSE))</f>
        <v>0</v>
      </c>
      <c r="W69">
        <f>IF(Capacity_solar!$AD70=0,Capacity_solar!W70*CostRed_solar!H$26,Capacity_solar!W70*VLOOKUP($A69,CostRed_solar!$A$14:$M$26,W$1-2009,FALSE))</f>
        <v>0</v>
      </c>
      <c r="X69">
        <f>IF(Capacity_solar!$AD70=0,Capacity_solar!X70*CostRed_solar!I$26,Capacity_solar!X70*VLOOKUP($A69,CostRed_solar!$A$14:$M$26,X$1-2009,FALSE))</f>
        <v>0</v>
      </c>
      <c r="Y69">
        <f>IF(Capacity_solar!$AD70=0,Capacity_solar!Y70*CostRed_solar!J$26,Capacity_solar!Y70*VLOOKUP($A69,CostRed_solar!$A$14:$M$26,Y$1-2009,FALSE))</f>
        <v>0</v>
      </c>
      <c r="Z69">
        <f>IF(Capacity_solar!$AD70=0,Capacity_solar!Z70*CostRed_solar!K$26,Capacity_solar!Z70*VLOOKUP($A69,CostRed_solar!$A$14:$M$26,Z$1-2009,FALSE))</f>
        <v>0</v>
      </c>
      <c r="AA69">
        <f>IF(Capacity_solar!$AD70=0,Capacity_solar!AA70*CostRed_solar!L$26,Capacity_solar!AA70*VLOOKUP($A69,CostRed_solar!$A$14:$M$26,AA$1-2009,FALSE))</f>
        <v>0</v>
      </c>
      <c r="AB69">
        <f>IF(Capacity_solar!$AD70=0,Capacity_solar!AB70*CostRed_solar!M$26,Capacity_solar!AB70*VLOOKUP($A69,CostRed_solar!$A$14:$M$26,AB$1-2009,FALSE))</f>
        <v>0</v>
      </c>
      <c r="AC69">
        <f>IF(Capacity_solar!$AD70=0,Capacity_solar!AC70*CostRed_solar!N$26,Capacity_solar!AC70*VLOOKUP($A69,CostRed_solar!$A$14:$N$26,AC$1-2009,FALSE))</f>
        <v>0</v>
      </c>
      <c r="AD69" s="1">
        <f>SUM(Q69:AB69)</f>
        <v>0.135694573519365</v>
      </c>
    </row>
    <row r="70" spans="1:30">
      <c r="A70" s="1" t="s">
        <v>452</v>
      </c>
      <c r="B70">
        <f>IF(Capacity_solar!$AD71=0,Capacity_solar!Q71*CostRed_solar!B$13,Capacity_solar!Q71*VLOOKUP($A70,CostRed_solar!$A$2:$M$12,2,FALSE))</f>
        <v>0</v>
      </c>
      <c r="C70">
        <f>IF(Capacity_solar!$AD71=0,Capacity_solar!R71*CostRed_solar!C$13,Capacity_solar!R71*VLOOKUP($A70,CostRed_solar!$A$2:$M$12,3,FALSE))</f>
        <v>0</v>
      </c>
      <c r="D70">
        <f>IF(Capacity_solar!$AD71=0,Capacity_solar!S71*CostRed_solar!D$13,Capacity_solar!S71*VLOOKUP($A70,CostRed_solar!$A$2:$M$12,4,FALSE))</f>
        <v>0</v>
      </c>
      <c r="E70">
        <f>IF(Capacity_solar!$AD71=0,Capacity_solar!T71*CostRed_solar!E$13,Capacity_solar!T71*VLOOKUP($A70,CostRed_solar!$A$2:$M$12,5,FALSE))</f>
        <v>0</v>
      </c>
      <c r="F70">
        <f>IF(Capacity_solar!$AD71=0,Capacity_solar!U71*CostRed_solar!F$13,Capacity_solar!U71*VLOOKUP($A70,CostRed_solar!$A$2:$M$12,6,FALSE))</f>
        <v>0</v>
      </c>
      <c r="G70">
        <f>IF(Capacity_solar!$AD71=0,Capacity_solar!V71*CostRed_solar!G$13,Capacity_solar!V71*VLOOKUP($A70,CostRed_solar!$A$2:$M$12,7,FALSE))</f>
        <v>0</v>
      </c>
      <c r="H70">
        <f>IF(Capacity_solar!$AD71=0,Capacity_solar!W71*CostRed_solar!H$13,Capacity_solar!W71*VLOOKUP($A70,CostRed_solar!$A$2:$M$12,8,FALSE))</f>
        <v>0</v>
      </c>
      <c r="I70">
        <f>IF(Capacity_solar!$AD71=0,Capacity_solar!X71*CostRed_solar!I$13,Capacity_solar!X71*VLOOKUP($A70,CostRed_solar!$A$2:$M$12,9,FALSE))</f>
        <v>0</v>
      </c>
      <c r="J70">
        <f>IF(Capacity_solar!$AD71=0,Capacity_solar!Y71*CostRed_solar!J$13,Capacity_solar!Y71*VLOOKUP($A70,CostRed_solar!$A$2:$M$12,10,FALSE))</f>
        <v>0.551229764951196</v>
      </c>
      <c r="K70">
        <f>IF(Capacity_solar!$AD71=0,Capacity_solar!Z71*CostRed_solar!K$13,Capacity_solar!Z71*VLOOKUP($A70,CostRed_solar!$A$2:$M$12,11,FALSE))</f>
        <v>0</v>
      </c>
      <c r="L70">
        <f>IF(Capacity_solar!$AD71=0,Capacity_solar!AA71*CostRed_solar!L$13,Capacity_solar!AA71*VLOOKUP($A70,CostRed_solar!$A$2:$M$12,12,FALSE))</f>
        <v>0</v>
      </c>
      <c r="M70">
        <f>IF(Capacity_solar!$AD71=0,Capacity_solar!AB71*CostRed_solar!M$13,Capacity_solar!AB71*VLOOKUP($A70,CostRed_solar!$A$2:$M$12,13,FALSE))</f>
        <v>0</v>
      </c>
      <c r="N70">
        <f>IF(Capacity_solar!$AD71=0,Capacity_solar!AC71*CostRed_solar!N$13,Capacity_solar!AC71*VLOOKUP($A70,CostRed_solar!$A$2:$N$12,14,FALSE))</f>
        <v>0</v>
      </c>
      <c r="O70" s="3">
        <f>SUM(B70:M70)</f>
        <v>0.551229764951196</v>
      </c>
      <c r="P70" s="1" t="s">
        <v>452</v>
      </c>
      <c r="Q70">
        <f>IF(Capacity_solar!$AD71=0,Capacity_solar!Q71*CostRed_solar!B$26,Capacity_solar!Q71*VLOOKUP($A70,CostRed_solar!$A$14:$M$26,Q$1-2009,FALSE))</f>
        <v>0</v>
      </c>
      <c r="R70">
        <f>IF(Capacity_solar!$AD71=0,Capacity_solar!R71*CostRed_solar!C$26,Capacity_solar!R71*VLOOKUP($A70,CostRed_solar!$A$14:$M$26,R$1-2009,FALSE))</f>
        <v>0</v>
      </c>
      <c r="S70">
        <f>IF(Capacity_solar!$AD71=0,Capacity_solar!S71*CostRed_solar!D$26,Capacity_solar!S71*VLOOKUP($A70,CostRed_solar!$A$14:$M$26,S$1-2009,FALSE))</f>
        <v>0</v>
      </c>
      <c r="T70">
        <f>IF(Capacity_solar!$AD71=0,Capacity_solar!T71*CostRed_solar!E$26,Capacity_solar!T71*VLOOKUP($A70,CostRed_solar!$A$14:$M$26,T$1-2009,FALSE))</f>
        <v>0</v>
      </c>
      <c r="U70">
        <f>IF(Capacity_solar!$AD71=0,Capacity_solar!U71*CostRed_solar!F$26,Capacity_solar!U71*VLOOKUP($A70,CostRed_solar!$A$14:$M$26,U$1-2009,FALSE))</f>
        <v>0</v>
      </c>
      <c r="V70">
        <f>IF(Capacity_solar!$AD71=0,Capacity_solar!V71*CostRed_solar!G$26,Capacity_solar!V71*VLOOKUP($A70,CostRed_solar!$A$14:$M$26,V$1-2009,FALSE))</f>
        <v>0</v>
      </c>
      <c r="W70">
        <f>IF(Capacity_solar!$AD71=0,Capacity_solar!W71*CostRed_solar!H$26,Capacity_solar!W71*VLOOKUP($A70,CostRed_solar!$A$14:$M$26,W$1-2009,FALSE))</f>
        <v>0</v>
      </c>
      <c r="X70">
        <f>IF(Capacity_solar!$AD71=0,Capacity_solar!X71*CostRed_solar!I$26,Capacity_solar!X71*VLOOKUP($A70,CostRed_solar!$A$14:$M$26,X$1-2009,FALSE))</f>
        <v>0</v>
      </c>
      <c r="Y70">
        <f>IF(Capacity_solar!$AD71=0,Capacity_solar!Y71*CostRed_solar!J$26,Capacity_solar!Y71*VLOOKUP($A70,CostRed_solar!$A$14:$M$26,Y$1-2009,FALSE))</f>
        <v>0.355857020330496</v>
      </c>
      <c r="Z70">
        <f>IF(Capacity_solar!$AD71=0,Capacity_solar!Z71*CostRed_solar!K$26,Capacity_solar!Z71*VLOOKUP($A70,CostRed_solar!$A$14:$M$26,Z$1-2009,FALSE))</f>
        <v>0</v>
      </c>
      <c r="AA70">
        <f>IF(Capacity_solar!$AD71=0,Capacity_solar!AA71*CostRed_solar!L$26,Capacity_solar!AA71*VLOOKUP($A70,CostRed_solar!$A$14:$M$26,AA$1-2009,FALSE))</f>
        <v>0</v>
      </c>
      <c r="AB70">
        <f>IF(Capacity_solar!$AD71=0,Capacity_solar!AB71*CostRed_solar!M$26,Capacity_solar!AB71*VLOOKUP($A70,CostRed_solar!$A$14:$M$26,AB$1-2009,FALSE))</f>
        <v>0</v>
      </c>
      <c r="AC70">
        <f>IF(Capacity_solar!$AD71=0,Capacity_solar!AC71*CostRed_solar!N$26,Capacity_solar!AC71*VLOOKUP($A70,CostRed_solar!$A$14:$N$26,AC$1-2009,FALSE))</f>
        <v>0</v>
      </c>
      <c r="AD70" s="1">
        <f>SUM(Q70:AB70)</f>
        <v>0.355857020330496</v>
      </c>
    </row>
    <row r="71" spans="1:30">
      <c r="A71" s="1" t="s">
        <v>165</v>
      </c>
      <c r="B71">
        <f>IF(Capacity_solar!$AD72=0,Capacity_solar!Q72*CostRed_solar!B$13,Capacity_solar!Q72*VLOOKUP($A71,CostRed_solar!$A$2:$M$12,2,FALSE))</f>
        <v>0.000284605763309248</v>
      </c>
      <c r="C71">
        <f>IF(Capacity_solar!$AD72=0,Capacity_solar!R72*CostRed_solar!C$13,Capacity_solar!R72*VLOOKUP($A71,CostRed_solar!$A$2:$M$12,3,FALSE))</f>
        <v>0.332399344076016</v>
      </c>
      <c r="D71">
        <f>IF(Capacity_solar!$AD72=0,Capacity_solar!S72*CostRed_solar!D$13,Capacity_solar!S72*VLOOKUP($A71,CostRed_solar!$A$2:$M$12,4,FALSE))</f>
        <v>0.350573037428926</v>
      </c>
      <c r="E71">
        <f>IF(Capacity_solar!$AD72=0,Capacity_solar!T72*CostRed_solar!E$13,Capacity_solar!T72*VLOOKUP($A71,CostRed_solar!$A$2:$M$12,5,FALSE))</f>
        <v>0.57071070046878</v>
      </c>
      <c r="F71">
        <f>IF(Capacity_solar!$AD72=0,Capacity_solar!U72*CostRed_solar!F$13,Capacity_solar!U72*VLOOKUP($A71,CostRed_solar!$A$2:$M$12,6,FALSE))</f>
        <v>2.27024379442949</v>
      </c>
      <c r="G71">
        <f>IF(Capacity_solar!$AD72=0,Capacity_solar!V72*CostRed_solar!G$13,Capacity_solar!V72*VLOOKUP($A71,CostRed_solar!$A$2:$M$12,7,FALSE))</f>
        <v>2.74618040785745</v>
      </c>
      <c r="H71">
        <f>IF(Capacity_solar!$AD72=0,Capacity_solar!W72*CostRed_solar!H$13,Capacity_solar!W72*VLOOKUP($A71,CostRed_solar!$A$2:$M$12,8,FALSE))</f>
        <v>3.01874240446539</v>
      </c>
      <c r="I71">
        <f>IF(Capacity_solar!$AD72=0,Capacity_solar!X72*CostRed_solar!I$13,Capacity_solar!X72*VLOOKUP($A71,CostRed_solar!$A$2:$M$12,9,FALSE))</f>
        <v>1.08220439436641</v>
      </c>
      <c r="J71">
        <f>IF(Capacity_solar!$AD72=0,Capacity_solar!Y72*CostRed_solar!J$13,Capacity_solar!Y72*VLOOKUP($A71,CostRed_solar!$A$2:$M$12,10,FALSE))</f>
        <v>0.198525083048456</v>
      </c>
      <c r="K71">
        <f>IF(Capacity_solar!$AD72=0,Capacity_solar!Z72*CostRed_solar!K$13,Capacity_solar!Z72*VLOOKUP($A71,CostRed_solar!$A$2:$M$12,11,FALSE))</f>
        <v>0.850311205800836</v>
      </c>
      <c r="L71">
        <f>IF(Capacity_solar!$AD72=0,Capacity_solar!AA72*CostRed_solar!L$13,Capacity_solar!AA72*VLOOKUP($A71,CostRed_solar!$A$2:$M$12,12,FALSE))</f>
        <v>0.915459417438834</v>
      </c>
      <c r="M71">
        <f>IF(Capacity_solar!$AD72=0,Capacity_solar!AB72*CostRed_solar!M$13,Capacity_solar!AB72*VLOOKUP($A71,CostRed_solar!$A$2:$M$12,13,FALSE))</f>
        <v>1.58751669180295</v>
      </c>
      <c r="N71">
        <f>IF(Capacity_solar!$AD72=0,Capacity_solar!AC72*CostRed_solar!N$13,Capacity_solar!AC72*VLOOKUP($A71,CostRed_solar!$A$2:$N$12,14,FALSE))</f>
        <v>4.70372214642128</v>
      </c>
      <c r="O71" s="3">
        <f>SUM(B71:M71)</f>
        <v>13.9231510869469</v>
      </c>
      <c r="P71" s="1" t="s">
        <v>165</v>
      </c>
      <c r="Q71">
        <f>IF(Capacity_solar!$AD72=0,Capacity_solar!Q72*CostRed_solar!B$26,Capacity_solar!Q72*VLOOKUP($A71,CostRed_solar!$A$14:$M$26,Q$1-2009,FALSE))</f>
        <v>0.00147374796028041</v>
      </c>
      <c r="R71">
        <f>IF(Capacity_solar!$AD72=0,Capacity_solar!R72*CostRed_solar!C$26,Capacity_solar!R72*VLOOKUP($A71,CostRed_solar!$A$14:$M$26,R$1-2009,FALSE))</f>
        <v>1.04455314954467</v>
      </c>
      <c r="S71">
        <f>IF(Capacity_solar!$AD72=0,Capacity_solar!S72*CostRed_solar!D$26,Capacity_solar!S72*VLOOKUP($A71,CostRed_solar!$A$14:$M$26,S$1-2009,FALSE))</f>
        <v>0.789969391902742</v>
      </c>
      <c r="T71">
        <f>IF(Capacity_solar!$AD72=0,Capacity_solar!T72*CostRed_solar!E$26,Capacity_solar!T72*VLOOKUP($A71,CostRed_solar!$A$14:$M$26,T$1-2009,FALSE))</f>
        <v>1.0966904416512</v>
      </c>
      <c r="U71">
        <f>IF(Capacity_solar!$AD72=0,Capacity_solar!U72*CostRed_solar!F$26,Capacity_solar!U72*VLOOKUP($A71,CostRed_solar!$A$14:$M$26,U$1-2009,FALSE))</f>
        <v>3.83240245496834</v>
      </c>
      <c r="V71">
        <f>IF(Capacity_solar!$AD72=0,Capacity_solar!V72*CostRed_solar!G$26,Capacity_solar!V72*VLOOKUP($A71,CostRed_solar!$A$14:$M$26,V$1-2009,FALSE))</f>
        <v>3.94642865617391</v>
      </c>
      <c r="W71">
        <f>IF(Capacity_solar!$AD72=0,Capacity_solar!W72*CostRed_solar!H$26,Capacity_solar!W72*VLOOKUP($A71,CostRed_solar!$A$14:$M$26,W$1-2009,FALSE))</f>
        <v>3.53501733297059</v>
      </c>
      <c r="X71">
        <f>IF(Capacity_solar!$AD72=0,Capacity_solar!X72*CostRed_solar!I$26,Capacity_solar!X72*VLOOKUP($A71,CostRed_solar!$A$14:$M$26,X$1-2009,FALSE))</f>
        <v>0.993573894684442</v>
      </c>
      <c r="Y71">
        <f>IF(Capacity_solar!$AD72=0,Capacity_solar!Y72*CostRed_solar!J$26,Capacity_solar!Y72*VLOOKUP($A71,CostRed_solar!$A$14:$M$26,Y$1-2009,FALSE))</f>
        <v>0.128161701356498</v>
      </c>
      <c r="Z71">
        <f>IF(Capacity_solar!$AD72=0,Capacity_solar!Z72*CostRed_solar!K$26,Capacity_solar!Z72*VLOOKUP($A71,CostRed_solar!$A$14:$M$26,Z$1-2009,FALSE))</f>
        <v>0.413428604474065</v>
      </c>
      <c r="AA71">
        <f>IF(Capacity_solar!$AD72=0,Capacity_solar!AA72*CostRed_solar!L$26,Capacity_solar!AA72*VLOOKUP($A71,CostRed_solar!$A$14:$M$26,AA$1-2009,FALSE))</f>
        <v>0.378251001882179</v>
      </c>
      <c r="AB71">
        <f>IF(Capacity_solar!$AD72=0,Capacity_solar!AB72*CostRed_solar!M$26,Capacity_solar!AB72*VLOOKUP($A71,CostRed_solar!$A$14:$M$26,AB$1-2009,FALSE))</f>
        <v>0.549004546909709</v>
      </c>
      <c r="AC71">
        <f>IF(Capacity_solar!$AD72=0,Capacity_solar!AC72*CostRed_solar!N$26,Capacity_solar!AC72*VLOOKUP($A71,CostRed_solar!$A$14:$N$26,AC$1-2009,FALSE))</f>
        <v>1.4367103095835</v>
      </c>
      <c r="AD71" s="1">
        <f>SUM(Q71:AB71)</f>
        <v>16.7089549244786</v>
      </c>
    </row>
    <row r="72" spans="1:30">
      <c r="A72" s="1" t="s">
        <v>163</v>
      </c>
      <c r="B72">
        <f>IF(Capacity_solar!$AD73=0,Capacity_solar!Q73*CostRed_solar!B$13,Capacity_solar!Q73*VLOOKUP($A72,CostRed_solar!$A$2:$M$12,2,FALSE))</f>
        <v>0</v>
      </c>
      <c r="C72">
        <f>IF(Capacity_solar!$AD73=0,Capacity_solar!R73*CostRed_solar!C$13,Capacity_solar!R73*VLOOKUP($A72,CostRed_solar!$A$2:$M$12,3,FALSE))</f>
        <v>0.517755987657345</v>
      </c>
      <c r="D72">
        <f>IF(Capacity_solar!$AD73=0,Capacity_solar!S73*CostRed_solar!D$13,Capacity_solar!S73*VLOOKUP($A72,CostRed_solar!$A$2:$M$12,4,FALSE))</f>
        <v>0.770490962641679</v>
      </c>
      <c r="E72">
        <f>IF(Capacity_solar!$AD73=0,Capacity_solar!T73*CostRed_solar!E$13,Capacity_solar!T73*VLOOKUP($A72,CostRed_solar!$A$2:$M$12,5,FALSE))</f>
        <v>2.02379681017298</v>
      </c>
      <c r="F72">
        <f>IF(Capacity_solar!$AD73=0,Capacity_solar!U73*CostRed_solar!F$13,Capacity_solar!U73*VLOOKUP($A72,CostRed_solar!$A$2:$M$12,6,FALSE))</f>
        <v>6.88996484387109</v>
      </c>
      <c r="G72">
        <f>IF(Capacity_solar!$AD73=0,Capacity_solar!V73*CostRed_solar!G$13,Capacity_solar!V73*VLOOKUP($A72,CostRed_solar!$A$2:$M$12,7,FALSE))</f>
        <v>30.1627403758682</v>
      </c>
      <c r="H72">
        <f>IF(Capacity_solar!$AD73=0,Capacity_solar!W73*CostRed_solar!H$13,Capacity_solar!W73*VLOOKUP($A72,CostRed_solar!$A$2:$M$12,8,FALSE))</f>
        <v>71.874819153938</v>
      </c>
      <c r="I72">
        <f>IF(Capacity_solar!$AD73=0,Capacity_solar!X73*CostRed_solar!I$13,Capacity_solar!X73*VLOOKUP($A72,CostRed_solar!$A$2:$M$12,9,FALSE))</f>
        <v>109.733820173832</v>
      </c>
      <c r="J72">
        <f>IF(Capacity_solar!$AD73=0,Capacity_solar!Y73*CostRed_solar!J$13,Capacity_solar!Y73*VLOOKUP($A72,CostRed_solar!$A$2:$M$12,10,FALSE))</f>
        <v>173.183340040588</v>
      </c>
      <c r="K72">
        <f>IF(Capacity_solar!$AD73=0,Capacity_solar!Z73*CostRed_solar!K$13,Capacity_solar!Z73*VLOOKUP($A72,CostRed_solar!$A$2:$M$12,11,FALSE))</f>
        <v>231.902397313871</v>
      </c>
      <c r="L72">
        <f>IF(Capacity_solar!$AD73=0,Capacity_solar!AA73*CostRed_solar!L$13,Capacity_solar!AA73*VLOOKUP($A72,CostRed_solar!$A$2:$M$12,12,FALSE))</f>
        <v>338.941658673935</v>
      </c>
      <c r="M72">
        <f>IF(Capacity_solar!$AD73=0,Capacity_solar!AB73*CostRed_solar!M$13,Capacity_solar!AB73*VLOOKUP($A72,CostRed_solar!$A$2:$M$12,13,FALSE))</f>
        <v>594.781355076749</v>
      </c>
      <c r="N72">
        <f>IF(Capacity_solar!$AD73=0,Capacity_solar!AC73*CostRed_solar!N$13,Capacity_solar!AC73*VLOOKUP($A72,CostRed_solar!$A$2:$N$12,14,FALSE))</f>
        <v>1280.67495076197</v>
      </c>
      <c r="O72" s="3">
        <f>SUM(B72:M72)</f>
        <v>1560.78213941312</v>
      </c>
      <c r="P72" s="1" t="s">
        <v>163</v>
      </c>
      <c r="Q72">
        <f>IF(Capacity_solar!$AD73=0,Capacity_solar!Q73*CostRed_solar!B$26,Capacity_solar!Q73*VLOOKUP($A72,CostRed_solar!$A$14:$M$26,Q$1-2009,FALSE))</f>
        <v>0</v>
      </c>
      <c r="R72">
        <f>IF(Capacity_solar!$AD73=0,Capacity_solar!R73*CostRed_solar!C$26,Capacity_solar!R73*VLOOKUP($A72,CostRed_solar!$A$14:$M$26,R$1-2009,FALSE))</f>
        <v>1.6270298279512</v>
      </c>
      <c r="S72">
        <f>IF(Capacity_solar!$AD73=0,Capacity_solar!S73*CostRed_solar!D$26,Capacity_solar!S73*VLOOKUP($A72,CostRed_solar!$A$14:$M$26,S$1-2009,FALSE))</f>
        <v>1.73619820191678</v>
      </c>
      <c r="T72">
        <f>IF(Capacity_solar!$AD73=0,Capacity_solar!T73*CostRed_solar!E$26,Capacity_solar!T73*VLOOKUP($A72,CostRed_solar!$A$14:$M$26,T$1-2009,FALSE))</f>
        <v>3.88897319734467</v>
      </c>
      <c r="U72">
        <f>IF(Capacity_solar!$AD73=0,Capacity_solar!U73*CostRed_solar!F$26,Capacity_solar!U73*VLOOKUP($A72,CostRed_solar!$A$14:$M$26,U$1-2009,FALSE))</f>
        <v>11.6309615060231</v>
      </c>
      <c r="V72">
        <f>IF(Capacity_solar!$AD73=0,Capacity_solar!V73*CostRed_solar!G$26,Capacity_solar!V73*VLOOKUP($A72,CostRed_solar!$A$14:$M$26,V$1-2009,FALSE))</f>
        <v>43.3456966729037</v>
      </c>
      <c r="W72">
        <f>IF(Capacity_solar!$AD73=0,Capacity_solar!W73*CostRed_solar!H$26,Capacity_solar!W73*VLOOKUP($A72,CostRed_solar!$A$14:$M$26,W$1-2009,FALSE))</f>
        <v>84.1670793564427</v>
      </c>
      <c r="X72">
        <f>IF(Capacity_solar!$AD73=0,Capacity_solar!X73*CostRed_solar!I$26,Capacity_solar!X73*VLOOKUP($A72,CostRed_solar!$A$14:$M$26,X$1-2009,FALSE))</f>
        <v>100.746827176347</v>
      </c>
      <c r="Y72">
        <f>IF(Capacity_solar!$AD73=0,Capacity_solar!Y73*CostRed_solar!J$26,Capacity_solar!Y73*VLOOKUP($A72,CostRed_solar!$A$14:$M$26,Y$1-2009,FALSE))</f>
        <v>111.80184974805</v>
      </c>
      <c r="Z72">
        <f>IF(Capacity_solar!$AD73=0,Capacity_solar!Z73*CostRed_solar!K$26,Capacity_solar!Z73*VLOOKUP($A72,CostRed_solar!$A$14:$M$26,Z$1-2009,FALSE))</f>
        <v>112.752935444814</v>
      </c>
      <c r="AA72">
        <f>IF(Capacity_solar!$AD73=0,Capacity_solar!AA73*CostRed_solar!L$26,Capacity_solar!AA73*VLOOKUP($A72,CostRed_solar!$A$14:$M$26,AA$1-2009,FALSE))</f>
        <v>140.044462409596</v>
      </c>
      <c r="AB72">
        <f>IF(Capacity_solar!$AD73=0,Capacity_solar!AB73*CostRed_solar!M$26,Capacity_solar!AB73*VLOOKUP($A72,CostRed_solar!$A$14:$M$26,AB$1-2009,FALSE))</f>
        <v>205.690856694806</v>
      </c>
      <c r="AC72">
        <f>IF(Capacity_solar!$AD73=0,Capacity_solar!AC73*CostRed_solar!N$26,Capacity_solar!AC73*VLOOKUP($A72,CostRed_solar!$A$14:$N$26,AC$1-2009,FALSE))</f>
        <v>391.17083188788</v>
      </c>
      <c r="AD72" s="1">
        <f>SUM(Q72:AB72)</f>
        <v>817.432870236196</v>
      </c>
    </row>
    <row r="73" spans="1:30">
      <c r="A73" s="1" t="s">
        <v>167</v>
      </c>
      <c r="B73">
        <f>IF(Capacity_solar!$AD74=0,Capacity_solar!Q74*CostRed_solar!B$13,Capacity_solar!Q74*VLOOKUP($A73,CostRed_solar!$A$2:$M$12,2,FALSE))</f>
        <v>398.053254070807</v>
      </c>
      <c r="C73">
        <f>IF(Capacity_solar!$AD74=0,Capacity_solar!R74*CostRed_solar!C$13,Capacity_solar!R74*VLOOKUP($A73,CostRed_solar!$A$2:$M$12,3,FALSE))</f>
        <v>380.506007382939</v>
      </c>
      <c r="D73">
        <f>IF(Capacity_solar!$AD74=0,Capacity_solar!S74*CostRed_solar!D$13,Capacity_solar!S74*VLOOKUP($A73,CostRed_solar!$A$2:$M$12,4,FALSE))</f>
        <v>307.27344483578</v>
      </c>
      <c r="E73">
        <f>IF(Capacity_solar!$AD74=0,Capacity_solar!T74*CostRed_solar!E$13,Capacity_solar!T74*VLOOKUP($A73,CostRed_solar!$A$2:$M$12,5,FALSE))</f>
        <v>304.372721305854</v>
      </c>
      <c r="F73">
        <f>IF(Capacity_solar!$AD74=0,Capacity_solar!U74*CostRed_solar!F$13,Capacity_solar!U74*VLOOKUP($A73,CostRed_solar!$A$2:$M$12,6,FALSE))</f>
        <v>505.092803804688</v>
      </c>
      <c r="G73">
        <f>IF(Capacity_solar!$AD74=0,Capacity_solar!V74*CostRed_solar!G$13,Capacity_solar!V74*VLOOKUP($A73,CostRed_solar!$A$2:$M$12,7,FALSE))</f>
        <v>277.017871723518</v>
      </c>
      <c r="H73">
        <f>IF(Capacity_solar!$AD74=0,Capacity_solar!W74*CostRed_solar!H$13,Capacity_solar!W74*VLOOKUP($A73,CostRed_solar!$A$2:$M$12,8,FALSE))</f>
        <v>504.026720167568</v>
      </c>
      <c r="I73">
        <f>IF(Capacity_solar!$AD74=0,Capacity_solar!X74*CostRed_solar!I$13,Capacity_solar!X74*VLOOKUP($A73,CostRed_solar!$A$2:$M$12,9,FALSE))</f>
        <v>632.162584737377</v>
      </c>
      <c r="J73">
        <f>IF(Capacity_solar!$AD74=0,Capacity_solar!Y74*CostRed_solar!J$13,Capacity_solar!Y74*VLOOKUP($A73,CostRed_solar!$A$2:$M$12,10,FALSE))</f>
        <v>703.090414616756</v>
      </c>
      <c r="K73">
        <f>IF(Capacity_solar!$AD74=0,Capacity_solar!Z74*CostRed_solar!K$13,Capacity_solar!Z74*VLOOKUP($A73,CostRed_solar!$A$2:$M$12,11,FALSE))</f>
        <v>848.049160164585</v>
      </c>
      <c r="L73">
        <f>IF(Capacity_solar!$AD74=0,Capacity_solar!AA74*CostRed_solar!L$13,Capacity_solar!AA74*VLOOKUP($A73,CostRed_solar!$A$2:$M$12,12,FALSE))</f>
        <v>2698.53711436295</v>
      </c>
      <c r="M73">
        <f>IF(Capacity_solar!$AD74=0,Capacity_solar!AB74*CostRed_solar!M$13,Capacity_solar!AB74*VLOOKUP($A73,CostRed_solar!$A$2:$M$12,13,FALSE))</f>
        <v>3061.32588577497</v>
      </c>
      <c r="N73">
        <f>IF(Capacity_solar!$AD74=0,Capacity_solar!AC74*CostRed_solar!N$13,Capacity_solar!AC74*VLOOKUP($A73,CostRed_solar!$A$2:$N$12,14,FALSE))</f>
        <v>0</v>
      </c>
      <c r="O73" s="3">
        <f>SUM(B73:M73)</f>
        <v>10619.5079829478</v>
      </c>
      <c r="P73" s="1" t="s">
        <v>167</v>
      </c>
      <c r="Q73">
        <f>IF(Capacity_solar!$AD74=0,Capacity_solar!Q74*CostRed_solar!B$26,Capacity_solar!Q74*VLOOKUP($A73,CostRed_solar!$A$14:$M$26,Q$1-2009,FALSE))</f>
        <v>3879.93599821611</v>
      </c>
      <c r="R73">
        <f>IF(Capacity_solar!$AD74=0,Capacity_solar!R74*CostRed_solar!C$26,Capacity_solar!R74*VLOOKUP($A73,CostRed_solar!$A$14:$M$26,R$1-2009,FALSE))</f>
        <v>3224.77049978756</v>
      </c>
      <c r="S73">
        <f>IF(Capacity_solar!$AD74=0,Capacity_solar!S74*CostRed_solar!D$26,Capacity_solar!S74*VLOOKUP($A73,CostRed_solar!$A$14:$M$26,S$1-2009,FALSE))</f>
        <v>2531.80029415707</v>
      </c>
      <c r="T73">
        <f>IF(Capacity_solar!$AD74=0,Capacity_solar!T74*CostRed_solar!E$26,Capacity_solar!T74*VLOOKUP($A73,CostRed_solar!$A$14:$M$26,T$1-2009,FALSE))</f>
        <v>2431.11973548305</v>
      </c>
      <c r="U73">
        <f>IF(Capacity_solar!$AD74=0,Capacity_solar!U74*CostRed_solar!F$26,Capacity_solar!U74*VLOOKUP($A73,CostRed_solar!$A$14:$M$26,U$1-2009,FALSE))</f>
        <v>3642.0522312105</v>
      </c>
      <c r="V73">
        <f>IF(Capacity_solar!$AD74=0,Capacity_solar!V74*CostRed_solar!G$26,Capacity_solar!V74*VLOOKUP($A73,CostRed_solar!$A$14:$M$26,V$1-2009,FALSE))</f>
        <v>2006.03798614277</v>
      </c>
      <c r="W73">
        <f>IF(Capacity_solar!$AD74=0,Capacity_solar!W74*CostRed_solar!H$26,Capacity_solar!W74*VLOOKUP($A73,CostRed_solar!$A$14:$M$26,W$1-2009,FALSE))</f>
        <v>3457.73644544584</v>
      </c>
      <c r="X73">
        <f>IF(Capacity_solar!$AD74=0,Capacity_solar!X74*CostRed_solar!I$26,Capacity_solar!X74*VLOOKUP($A73,CostRed_solar!$A$14:$M$26,X$1-2009,FALSE))</f>
        <v>3989.20207541637</v>
      </c>
      <c r="Y73">
        <f>IF(Capacity_solar!$AD74=0,Capacity_solar!Y74*CostRed_solar!J$26,Capacity_solar!Y74*VLOOKUP($A73,CostRed_solar!$A$14:$M$26,Y$1-2009,FALSE))</f>
        <v>4068.8665217795</v>
      </c>
      <c r="Z73">
        <f>IF(Capacity_solar!$AD74=0,Capacity_solar!Z74*CostRed_solar!K$26,Capacity_solar!Z74*VLOOKUP($A73,CostRed_solar!$A$14:$M$26,Z$1-2009,FALSE))</f>
        <v>4506.51867128617</v>
      </c>
      <c r="AA73">
        <f>IF(Capacity_solar!$AD74=0,Capacity_solar!AA74*CostRed_solar!L$26,Capacity_solar!AA74*VLOOKUP($A73,CostRed_solar!$A$14:$M$26,AA$1-2009,FALSE))</f>
        <v>11833.801994416</v>
      </c>
      <c r="AB73">
        <f>IF(Capacity_solar!$AD74=0,Capacity_solar!AB74*CostRed_solar!M$26,Capacity_solar!AB74*VLOOKUP($A73,CostRed_solar!$A$14:$M$26,AB$1-2009,FALSE))</f>
        <v>11658.1198323555</v>
      </c>
      <c r="AC73">
        <f>IF(Capacity_solar!$AD74=0,Capacity_solar!AC74*CostRed_solar!N$26,Capacity_solar!AC74*VLOOKUP($A73,CostRed_solar!$A$14:$N$26,AC$1-2009,FALSE))</f>
        <v>0</v>
      </c>
      <c r="AD73" s="1">
        <f>SUM(Q73:AB73)</f>
        <v>57229.9622856963</v>
      </c>
    </row>
    <row r="74" spans="1:30">
      <c r="A74" s="1" t="s">
        <v>453</v>
      </c>
      <c r="B74">
        <f>IF(Capacity_solar!$AD75=0,Capacity_solar!Q75*CostRed_solar!B$13,Capacity_solar!Q75*VLOOKUP($A74,CostRed_solar!$A$2:$M$12,2,FALSE))</f>
        <v>3.61677089395133</v>
      </c>
      <c r="C74">
        <f>IF(Capacity_solar!$AD75=0,Capacity_solar!R75*CostRed_solar!C$13,Capacity_solar!R75*VLOOKUP($A74,CostRed_solar!$A$2:$M$12,3,FALSE))</f>
        <v>0.238167236566389</v>
      </c>
      <c r="D74">
        <f>IF(Capacity_solar!$AD75=0,Capacity_solar!S75*CostRed_solar!D$13,Capacity_solar!S75*VLOOKUP($A74,CostRed_solar!$A$2:$M$12,4,FALSE))</f>
        <v>0.197243948210397</v>
      </c>
      <c r="E74">
        <f>IF(Capacity_solar!$AD75=0,Capacity_solar!T75*CostRed_solar!E$13,Capacity_solar!T75*VLOOKUP($A74,CostRed_solar!$A$2:$M$12,5,FALSE))</f>
        <v>0.105240469824208</v>
      </c>
      <c r="F74">
        <f>IF(Capacity_solar!$AD75=0,Capacity_solar!U75*CostRed_solar!F$13,Capacity_solar!U75*VLOOKUP($A74,CostRed_solar!$A$2:$M$12,6,FALSE))</f>
        <v>11.2490189582575</v>
      </c>
      <c r="G74">
        <f>IF(Capacity_solar!$AD75=0,Capacity_solar!V75*CostRed_solar!G$13,Capacity_solar!V75*VLOOKUP($A74,CostRed_solar!$A$2:$M$12,7,FALSE))</f>
        <v>0</v>
      </c>
      <c r="H74">
        <f>IF(Capacity_solar!$AD75=0,Capacity_solar!W75*CostRed_solar!H$13,Capacity_solar!W75*VLOOKUP($A74,CostRed_solar!$A$2:$M$12,8,FALSE))</f>
        <v>0.0902547147682809</v>
      </c>
      <c r="I74">
        <f>IF(Capacity_solar!$AD75=0,Capacity_solar!X75*CostRed_solar!I$13,Capacity_solar!X75*VLOOKUP($A74,CostRed_solar!$A$2:$M$12,9,FALSE))</f>
        <v>0.206223903430129</v>
      </c>
      <c r="J74">
        <f>IF(Capacity_solar!$AD75=0,Capacity_solar!Y75*CostRed_solar!J$13,Capacity_solar!Y75*VLOOKUP($A74,CostRed_solar!$A$2:$M$12,10,FALSE))</f>
        <v>0.0739197002808124</v>
      </c>
      <c r="K74">
        <f>IF(Capacity_solar!$AD75=0,Capacity_solar!Z75*CostRed_solar!K$13,Capacity_solar!Z75*VLOOKUP($A74,CostRed_solar!$A$2:$M$12,11,FALSE))</f>
        <v>19.9001389633964</v>
      </c>
      <c r="L74">
        <f>IF(Capacity_solar!$AD75=0,Capacity_solar!AA75*CostRed_solar!L$13,Capacity_solar!AA75*VLOOKUP($A74,CostRed_solar!$A$2:$M$12,12,FALSE))</f>
        <v>0</v>
      </c>
      <c r="M74">
        <f>IF(Capacity_solar!$AD75=0,Capacity_solar!AB75*CostRed_solar!M$13,Capacity_solar!AB75*VLOOKUP($A74,CostRed_solar!$A$2:$M$12,13,FALSE))</f>
        <v>0</v>
      </c>
      <c r="N74">
        <f>IF(Capacity_solar!$AD75=0,Capacity_solar!AC75*CostRed_solar!N$13,Capacity_solar!AC75*VLOOKUP($A74,CostRed_solar!$A$2:$N$12,14,FALSE))</f>
        <v>1.0715098473039</v>
      </c>
      <c r="O74" s="3">
        <f>SUM(B74:M74)</f>
        <v>35.6769787886855</v>
      </c>
      <c r="P74" s="1" t="s">
        <v>453</v>
      </c>
      <c r="Q74">
        <f>IF(Capacity_solar!$AD75=0,Capacity_solar!Q75*CostRed_solar!B$26,Capacity_solar!Q75*VLOOKUP($A74,CostRed_solar!$A$14:$M$26,Q$1-2009,FALSE))</f>
        <v>18.7283935004879</v>
      </c>
      <c r="R74">
        <f>IF(Capacity_solar!$AD75=0,Capacity_solar!R75*CostRed_solar!C$26,Capacity_solar!R75*VLOOKUP($A74,CostRed_solar!$A$14:$M$26,R$1-2009,FALSE))</f>
        <v>0.748432093827717</v>
      </c>
      <c r="S74">
        <f>IF(Capacity_solar!$AD75=0,Capacity_solar!S75*CostRed_solar!D$26,Capacity_solar!S75*VLOOKUP($A74,CostRed_solar!$A$14:$M$26,S$1-2009,FALSE))</f>
        <v>0.444462822831469</v>
      </c>
      <c r="T74">
        <f>IF(Capacity_solar!$AD75=0,Capacity_solar!T75*CostRed_solar!E$26,Capacity_solar!T75*VLOOKUP($A74,CostRed_solar!$A$14:$M$26,T$1-2009,FALSE))</f>
        <v>0.202232439721716</v>
      </c>
      <c r="U74">
        <f>IF(Capacity_solar!$AD75=0,Capacity_solar!U75*CostRed_solar!F$26,Capacity_solar!U75*VLOOKUP($A74,CostRed_solar!$A$14:$M$26,U$1-2009,FALSE))</f>
        <v>18.9894882555753</v>
      </c>
      <c r="V74">
        <f>IF(Capacity_solar!$AD75=0,Capacity_solar!V75*CostRed_solar!G$26,Capacity_solar!V75*VLOOKUP($A74,CostRed_solar!$A$14:$M$26,V$1-2009,FALSE))</f>
        <v>0</v>
      </c>
      <c r="W74">
        <f>IF(Capacity_solar!$AD75=0,Capacity_solar!W75*CostRed_solar!H$26,Capacity_solar!W75*VLOOKUP($A74,CostRed_solar!$A$14:$M$26,W$1-2009,FALSE))</f>
        <v>0.105690363184431</v>
      </c>
      <c r="X74">
        <f>IF(Capacity_solar!$AD75=0,Capacity_solar!X75*CostRed_solar!I$26,Capacity_solar!X75*VLOOKUP($A74,CostRed_solar!$A$14:$M$26,X$1-2009,FALSE))</f>
        <v>0.189334554521062</v>
      </c>
      <c r="Y74">
        <f>IF(Capacity_solar!$AD75=0,Capacity_solar!Y75*CostRed_solar!J$26,Capacity_solar!Y75*VLOOKUP($A74,CostRed_solar!$A$14:$M$26,Y$1-2009,FALSE))</f>
        <v>0.047720290082634</v>
      </c>
      <c r="Z74">
        <f>IF(Capacity_solar!$AD75=0,Capacity_solar!Z75*CostRed_solar!K$26,Capacity_solar!Z75*VLOOKUP($A74,CostRed_solar!$A$14:$M$26,Z$1-2009,FALSE))</f>
        <v>9.6756183199166</v>
      </c>
      <c r="AA74">
        <f>IF(Capacity_solar!$AD75=0,Capacity_solar!AA75*CostRed_solar!L$26,Capacity_solar!AA75*VLOOKUP($A74,CostRed_solar!$A$14:$M$26,AA$1-2009,FALSE))</f>
        <v>0</v>
      </c>
      <c r="AB74">
        <f>IF(Capacity_solar!$AD75=0,Capacity_solar!AB75*CostRed_solar!M$26,Capacity_solar!AB75*VLOOKUP($A74,CostRed_solar!$A$14:$M$26,AB$1-2009,FALSE))</f>
        <v>0</v>
      </c>
      <c r="AC74">
        <f>IF(Capacity_solar!$AD75=0,Capacity_solar!AC75*CostRed_solar!N$26,Capacity_solar!AC75*VLOOKUP($A74,CostRed_solar!$A$14:$N$26,AC$1-2009,FALSE))</f>
        <v>0.327283201796478</v>
      </c>
      <c r="AD74" s="1">
        <f>SUM(Q74:AB74)</f>
        <v>49.1313726401488</v>
      </c>
    </row>
    <row r="75" spans="1:30">
      <c r="A75" s="1" t="s">
        <v>454</v>
      </c>
      <c r="B75">
        <f>IF(Capacity_solar!$AD76=0,Capacity_solar!Q76*CostRed_solar!B$13,Capacity_solar!Q76*VLOOKUP($A75,CostRed_solar!$A$2:$M$12,2,FALSE))</f>
        <v>2.30530696741074</v>
      </c>
      <c r="C75">
        <f>IF(Capacity_solar!$AD76=0,Capacity_solar!R76*CostRed_solar!C$13,Capacity_solar!R76*VLOOKUP($A75,CostRed_solar!$A$2:$M$12,3,FALSE))</f>
        <v>1.29438945138737</v>
      </c>
      <c r="D75">
        <f>IF(Capacity_solar!$AD76=0,Capacity_solar!S76*CostRed_solar!D$13,Capacity_solar!S76*VLOOKUP($A75,CostRed_solar!$A$2:$M$12,4,FALSE))</f>
        <v>2.61966742380525</v>
      </c>
      <c r="E75">
        <f>IF(Capacity_solar!$AD76=0,Capacity_solar!T76*CostRed_solar!E$13,Capacity_solar!T76*VLOOKUP($A75,CostRed_solar!$A$2:$M$12,5,FALSE))</f>
        <v>7.79161771916596</v>
      </c>
      <c r="F75">
        <f>IF(Capacity_solar!$AD76=0,Capacity_solar!U76*CostRed_solar!F$13,Capacity_solar!U76*VLOOKUP($A75,CostRed_solar!$A$2:$M$12,6,FALSE))</f>
        <v>3.78948129570932</v>
      </c>
      <c r="G75">
        <f>IF(Capacity_solar!$AD76=0,Capacity_solar!V76*CostRed_solar!G$13,Capacity_solar!V76*VLOOKUP($A75,CostRed_solar!$A$2:$M$12,7,FALSE))</f>
        <v>5.0728258887933</v>
      </c>
      <c r="H75">
        <f>IF(Capacity_solar!$AD76=0,Capacity_solar!W76*CostRed_solar!H$13,Capacity_solar!W76*VLOOKUP($A75,CostRed_solar!$A$2:$M$12,8,FALSE))</f>
        <v>6.01743006287942</v>
      </c>
      <c r="I75">
        <f>IF(Capacity_solar!$AD76=0,Capacity_solar!X76*CostRed_solar!I$13,Capacity_solar!X76*VLOOKUP($A75,CostRed_solar!$A$2:$M$12,9,FALSE))</f>
        <v>4.16231731693845</v>
      </c>
      <c r="J75">
        <f>IF(Capacity_solar!$AD76=0,Capacity_solar!Y76*CostRed_solar!J$13,Capacity_solar!Y76*VLOOKUP($A75,CostRed_solar!$A$2:$M$12,10,FALSE))</f>
        <v>7.6031607237749</v>
      </c>
      <c r="K75">
        <f>IF(Capacity_solar!$AD76=0,Capacity_solar!Z76*CostRed_solar!K$13,Capacity_solar!Z76*VLOOKUP($A75,CostRed_solar!$A$2:$M$12,11,FALSE))</f>
        <v>8.73016383017838</v>
      </c>
      <c r="L75">
        <f>IF(Capacity_solar!$AD76=0,Capacity_solar!AA76*CostRed_solar!L$13,Capacity_solar!AA76*VLOOKUP($A75,CostRed_solar!$A$2:$M$12,12,FALSE))</f>
        <v>3.36090810346922</v>
      </c>
      <c r="M75">
        <f>IF(Capacity_solar!$AD76=0,Capacity_solar!AB76*CostRed_solar!M$13,Capacity_solar!AB76*VLOOKUP($A75,CostRed_solar!$A$2:$M$12,13,FALSE))</f>
        <v>0</v>
      </c>
      <c r="N75">
        <f>IF(Capacity_solar!$AD76=0,Capacity_solar!AC76*CostRed_solar!N$13,Capacity_solar!AC76*VLOOKUP($A75,CostRed_solar!$A$2:$N$12,14,FALSE))</f>
        <v>23.2855223618472</v>
      </c>
      <c r="O75" s="3">
        <f>SUM(B75:M75)</f>
        <v>52.7472687835123</v>
      </c>
      <c r="P75" s="1" t="s">
        <v>454</v>
      </c>
      <c r="Q75">
        <f>IF(Capacity_solar!$AD76=0,Capacity_solar!Q76*CostRed_solar!B$26,Capacity_solar!Q76*VLOOKUP($A75,CostRed_solar!$A$14:$M$26,Q$1-2009,FALSE))</f>
        <v>11.9373599520196</v>
      </c>
      <c r="R75">
        <f>IF(Capacity_solar!$AD76=0,Capacity_solar!R76*CostRed_solar!C$26,Capacity_solar!R76*VLOOKUP($A75,CostRed_solar!$A$14:$M$26,R$1-2009,FALSE))</f>
        <v>4.06757294284817</v>
      </c>
      <c r="S75">
        <f>IF(Capacity_solar!$AD76=0,Capacity_solar!S76*CostRed_solar!D$26,Capacity_solar!S76*VLOOKUP($A75,CostRed_solar!$A$14:$M$26,S$1-2009,FALSE))</f>
        <v>5.90306971964553</v>
      </c>
      <c r="T75">
        <f>IF(Capacity_solar!$AD76=0,Capacity_solar!T76*CostRed_solar!E$26,Capacity_solar!T76*VLOOKUP($A75,CostRed_solar!$A$14:$M$26,T$1-2009,FALSE))</f>
        <v>14.972546809777</v>
      </c>
      <c r="U75">
        <f>IF(Capacity_solar!$AD76=0,Capacity_solar!U76*CostRed_solar!F$26,Capacity_solar!U76*VLOOKUP($A75,CostRed_solar!$A$14:$M$26,U$1-2009,FALSE))</f>
        <v>6.39702989448433</v>
      </c>
      <c r="V75">
        <f>IF(Capacity_solar!$AD76=0,Capacity_solar!V76*CostRed_solar!G$26,Capacity_solar!V76*VLOOKUP($A75,CostRed_solar!$A$14:$M$26,V$1-2009,FALSE))</f>
        <v>7.28996004706547</v>
      </c>
      <c r="W75">
        <f>IF(Capacity_solar!$AD76=0,Capacity_solar!W76*CostRed_solar!H$26,Capacity_solar!W76*VLOOKUP($A75,CostRed_solar!$A$14:$M$26,W$1-2009,FALSE))</f>
        <v>7.0465500934268</v>
      </c>
      <c r="X75">
        <f>IF(Capacity_solar!$AD76=0,Capacity_solar!X76*CostRed_solar!I$26,Capacity_solar!X76*VLOOKUP($A75,CostRed_solar!$A$14:$M$26,X$1-2009,FALSE))</f>
        <v>3.82143137565454</v>
      </c>
      <c r="Y75">
        <f>IF(Capacity_solar!$AD76=0,Capacity_solar!Y76*CostRed_solar!J$26,Capacity_solar!Y76*VLOOKUP($A75,CostRed_solar!$A$14:$M$26,Y$1-2009,FALSE))</f>
        <v>4.9083672404663</v>
      </c>
      <c r="Z75">
        <f>IF(Capacity_solar!$AD76=0,Capacity_solar!Z76*CostRed_solar!K$26,Capacity_solar!Z76*VLOOKUP($A75,CostRed_solar!$A$14:$M$26,Z$1-2009,FALSE))</f>
        <v>4.24468056461906</v>
      </c>
      <c r="AA75">
        <f>IF(Capacity_solar!$AD76=0,Capacity_solar!AA76*CostRed_solar!L$26,Capacity_solar!AA76*VLOOKUP($A75,CostRed_solar!$A$14:$M$26,AA$1-2009,FALSE))</f>
        <v>1.38866544289617</v>
      </c>
      <c r="AB75">
        <f>IF(Capacity_solar!$AD76=0,Capacity_solar!AB76*CostRed_solar!M$26,Capacity_solar!AB76*VLOOKUP($A75,CostRed_solar!$A$14:$M$26,AB$1-2009,FALSE))</f>
        <v>0</v>
      </c>
      <c r="AC75">
        <f>IF(Capacity_solar!$AD76=0,Capacity_solar!AC76*CostRed_solar!N$26,Capacity_solar!AC76*VLOOKUP($A75,CostRed_solar!$A$14:$N$26,AC$1-2009,FALSE))</f>
        <v>7.11235676766243</v>
      </c>
      <c r="AD75" s="1">
        <f>SUM(Q75:AB75)</f>
        <v>71.977234082903</v>
      </c>
    </row>
    <row r="76" spans="1:30">
      <c r="A76" s="1" t="s">
        <v>171</v>
      </c>
      <c r="B76">
        <f>IF(Capacity_solar!$AD77=0,Capacity_solar!Q77*CostRed_solar!B$13,Capacity_solar!Q77*VLOOKUP($A76,CostRed_solar!$A$2:$M$12,2,FALSE))</f>
        <v>0</v>
      </c>
      <c r="C76">
        <f>IF(Capacity_solar!$AD77=0,Capacity_solar!R77*CostRed_solar!C$13,Capacity_solar!R77*VLOOKUP($A76,CostRed_solar!$A$2:$M$12,3,FALSE))</f>
        <v>0</v>
      </c>
      <c r="D76">
        <f>IF(Capacity_solar!$AD77=0,Capacity_solar!S77*CostRed_solar!D$13,Capacity_solar!S77*VLOOKUP($A76,CostRed_solar!$A$2:$M$12,4,FALSE))</f>
        <v>0</v>
      </c>
      <c r="E76">
        <f>IF(Capacity_solar!$AD77=0,Capacity_solar!T77*CostRed_solar!E$13,Capacity_solar!T77*VLOOKUP($A76,CostRed_solar!$A$2:$M$12,5,FALSE))</f>
        <v>0</v>
      </c>
      <c r="F76">
        <f>IF(Capacity_solar!$AD77=0,Capacity_solar!U77*CostRed_solar!F$13,Capacity_solar!U77*VLOOKUP($A76,CostRed_solar!$A$2:$M$12,6,FALSE))</f>
        <v>0</v>
      </c>
      <c r="G76">
        <f>IF(Capacity_solar!$AD77=0,Capacity_solar!V77*CostRed_solar!G$13,Capacity_solar!V77*VLOOKUP($A76,CostRed_solar!$A$2:$M$12,7,FALSE))</f>
        <v>0</v>
      </c>
      <c r="H76">
        <f>IF(Capacity_solar!$AD77=0,Capacity_solar!W77*CostRed_solar!H$13,Capacity_solar!W77*VLOOKUP($A76,CostRed_solar!$A$2:$M$12,8,FALSE))</f>
        <v>0</v>
      </c>
      <c r="I76">
        <f>IF(Capacity_solar!$AD77=0,Capacity_solar!X77*CostRed_solar!I$13,Capacity_solar!X77*VLOOKUP($A76,CostRed_solar!$A$2:$M$12,9,FALSE))</f>
        <v>0</v>
      </c>
      <c r="J76">
        <f>IF(Capacity_solar!$AD77=0,Capacity_solar!Y77*CostRed_solar!J$13,Capacity_solar!Y77*VLOOKUP($A76,CostRed_solar!$A$2:$M$12,10,FALSE))</f>
        <v>0</v>
      </c>
      <c r="K76">
        <f>IF(Capacity_solar!$AD77=0,Capacity_solar!Z77*CostRed_solar!K$13,Capacity_solar!Z77*VLOOKUP($A76,CostRed_solar!$A$2:$M$12,11,FALSE))</f>
        <v>0</v>
      </c>
      <c r="L76">
        <f>IF(Capacity_solar!$AD77=0,Capacity_solar!AA77*CostRed_solar!L$13,Capacity_solar!AA77*VLOOKUP($A76,CostRed_solar!$A$2:$M$12,12,FALSE))</f>
        <v>0</v>
      </c>
      <c r="M76">
        <f>IF(Capacity_solar!$AD77=0,Capacity_solar!AB77*CostRed_solar!M$13,Capacity_solar!AB77*VLOOKUP($A76,CostRed_solar!$A$2:$M$12,13,FALSE))</f>
        <v>0</v>
      </c>
      <c r="N76">
        <f>IF(Capacity_solar!$AD77=0,Capacity_solar!AC77*CostRed_solar!N$13,Capacity_solar!AC77*VLOOKUP($A76,CostRed_solar!$A$2:$N$12,14,FALSE))</f>
        <v>0</v>
      </c>
      <c r="O76" s="3">
        <f>SUM(B76:M76)</f>
        <v>0</v>
      </c>
      <c r="P76" s="1" t="s">
        <v>171</v>
      </c>
      <c r="Q76">
        <f>IF(Capacity_solar!$AD77=0,Capacity_solar!Q77*CostRed_solar!B$26,Capacity_solar!Q77*VLOOKUP($A76,CostRed_solar!$A$14:$M$26,Q$1-2009,FALSE))</f>
        <v>0</v>
      </c>
      <c r="R76">
        <f>IF(Capacity_solar!$AD77=0,Capacity_solar!R77*CostRed_solar!C$26,Capacity_solar!R77*VLOOKUP($A76,CostRed_solar!$A$14:$M$26,R$1-2009,FALSE))</f>
        <v>0</v>
      </c>
      <c r="S76">
        <f>IF(Capacity_solar!$AD77=0,Capacity_solar!S77*CostRed_solar!D$26,Capacity_solar!S77*VLOOKUP($A76,CostRed_solar!$A$14:$M$26,S$1-2009,FALSE))</f>
        <v>0</v>
      </c>
      <c r="T76">
        <f>IF(Capacity_solar!$AD77=0,Capacity_solar!T77*CostRed_solar!E$26,Capacity_solar!T77*VLOOKUP($A76,CostRed_solar!$A$14:$M$26,T$1-2009,FALSE))</f>
        <v>0</v>
      </c>
      <c r="U76">
        <f>IF(Capacity_solar!$AD77=0,Capacity_solar!U77*CostRed_solar!F$26,Capacity_solar!U77*VLOOKUP($A76,CostRed_solar!$A$14:$M$26,U$1-2009,FALSE))</f>
        <v>0</v>
      </c>
      <c r="V76">
        <f>IF(Capacity_solar!$AD77=0,Capacity_solar!V77*CostRed_solar!G$26,Capacity_solar!V77*VLOOKUP($A76,CostRed_solar!$A$14:$M$26,V$1-2009,FALSE))</f>
        <v>0</v>
      </c>
      <c r="W76">
        <f>IF(Capacity_solar!$AD77=0,Capacity_solar!W77*CostRed_solar!H$26,Capacity_solar!W77*VLOOKUP($A76,CostRed_solar!$A$14:$M$26,W$1-2009,FALSE))</f>
        <v>0</v>
      </c>
      <c r="X76">
        <f>IF(Capacity_solar!$AD77=0,Capacity_solar!X77*CostRed_solar!I$26,Capacity_solar!X77*VLOOKUP($A76,CostRed_solar!$A$14:$M$26,X$1-2009,FALSE))</f>
        <v>0</v>
      </c>
      <c r="Y76">
        <f>IF(Capacity_solar!$AD77=0,Capacity_solar!Y77*CostRed_solar!J$26,Capacity_solar!Y77*VLOOKUP($A76,CostRed_solar!$A$14:$M$26,Y$1-2009,FALSE))</f>
        <v>0</v>
      </c>
      <c r="Z76">
        <f>IF(Capacity_solar!$AD77=0,Capacity_solar!Z77*CostRed_solar!K$26,Capacity_solar!Z77*VLOOKUP($A76,CostRed_solar!$A$14:$M$26,Z$1-2009,FALSE))</f>
        <v>0</v>
      </c>
      <c r="AA76">
        <f>IF(Capacity_solar!$AD77=0,Capacity_solar!AA77*CostRed_solar!L$26,Capacity_solar!AA77*VLOOKUP($A76,CostRed_solar!$A$14:$M$26,AA$1-2009,FALSE))</f>
        <v>0</v>
      </c>
      <c r="AB76">
        <f>IF(Capacity_solar!$AD77=0,Capacity_solar!AB77*CostRed_solar!M$26,Capacity_solar!AB77*VLOOKUP($A76,CostRed_solar!$A$14:$M$26,AB$1-2009,FALSE))</f>
        <v>0</v>
      </c>
      <c r="AC76">
        <f>IF(Capacity_solar!$AD77=0,Capacity_solar!AC77*CostRed_solar!N$26,Capacity_solar!AC77*VLOOKUP($A76,CostRed_solar!$A$14:$N$26,AC$1-2009,FALSE))</f>
        <v>0</v>
      </c>
      <c r="AD76" s="1">
        <f>SUM(Q76:AB76)</f>
        <v>0</v>
      </c>
    </row>
    <row r="77" spans="1:30">
      <c r="A77" s="1" t="s">
        <v>181</v>
      </c>
      <c r="B77">
        <f>IF(Capacity_solar!$AD78=0,Capacity_solar!Q78*CostRed_solar!B$13,Capacity_solar!Q78*VLOOKUP($A77,CostRed_solar!$A$2:$M$12,2,FALSE))</f>
        <v>0.0233376725913591</v>
      </c>
      <c r="C77">
        <f>IF(Capacity_solar!$AD78=0,Capacity_solar!R78*CostRed_solar!C$13,Capacity_solar!R78*VLOOKUP($A77,CostRed_solar!$A$2:$M$12,3,FALSE))</f>
        <v>0.0683437903707696</v>
      </c>
      <c r="D77">
        <f>IF(Capacity_solar!$AD78=0,Capacity_solar!S78*CostRed_solar!D$13,Capacity_solar!S78*VLOOKUP($A77,CostRed_solar!$A$2:$M$12,4,FALSE))</f>
        <v>0.0269671567253019</v>
      </c>
      <c r="E77">
        <f>IF(Capacity_solar!$AD78=0,Capacity_solar!T78*CostRed_solar!E$13,Capacity_solar!T78*VLOOKUP($A77,CostRed_solar!$A$2:$M$12,5,FALSE))</f>
        <v>0.0809518724069189</v>
      </c>
      <c r="F77">
        <f>IF(Capacity_solar!$AD78=0,Capacity_solar!U78*CostRed_solar!F$13,Capacity_solar!U78*VLOOKUP($A77,CostRed_solar!$A$2:$M$12,6,FALSE))</f>
        <v>0.0688996599219877</v>
      </c>
      <c r="G77">
        <f>IF(Capacity_solar!$AD78=0,Capacity_solar!V78*CostRed_solar!G$13,Capacity_solar!V78*VLOOKUP($A77,CostRed_solar!$A$2:$M$12,7,FALSE))</f>
        <v>0.0137103365344856</v>
      </c>
      <c r="H77">
        <f>IF(Capacity_solar!$AD78=0,Capacity_solar!W78*CostRed_solar!H$13,Capacity_solar!W78*VLOOKUP($A77,CostRed_solar!$A$2:$M$12,8,FALSE))</f>
        <v>0.00334301484436893</v>
      </c>
      <c r="I77">
        <f>IF(Capacity_solar!$AD78=0,Capacity_solar!X78*CostRed_solar!I$13,Capacity_solar!X78*VLOOKUP($A77,CostRed_solar!$A$2:$M$12,9,FALSE))</f>
        <v>0</v>
      </c>
      <c r="J77">
        <f>IF(Capacity_solar!$AD78=0,Capacity_solar!Y78*CostRed_solar!J$13,Capacity_solar!Y78*VLOOKUP($A77,CostRed_solar!$A$2:$M$12,10,FALSE))</f>
        <v>1.05810770973391</v>
      </c>
      <c r="K77">
        <f>IF(Capacity_solar!$AD78=0,Capacity_solar!Z78*CostRed_solar!K$13,Capacity_solar!Z78*VLOOKUP($A77,CostRed_solar!$A$2:$M$12,11,FALSE))</f>
        <v>0</v>
      </c>
      <c r="L77">
        <f>IF(Capacity_solar!$AD78=0,Capacity_solar!AA78*CostRed_solar!L$13,Capacity_solar!AA78*VLOOKUP($A77,CostRed_solar!$A$2:$M$12,12,FALSE))</f>
        <v>0</v>
      </c>
      <c r="M77">
        <f>IF(Capacity_solar!$AD78=0,Capacity_solar!AB78*CostRed_solar!M$13,Capacity_solar!AB78*VLOOKUP($A77,CostRed_solar!$A$2:$M$12,13,FALSE))</f>
        <v>0.431000981939673</v>
      </c>
      <c r="N77">
        <f>IF(Capacity_solar!$AD78=0,Capacity_solar!AC78*CostRed_solar!N$13,Capacity_solar!AC78*VLOOKUP($A77,CostRed_solar!$A$2:$N$12,14,FALSE))</f>
        <v>0</v>
      </c>
      <c r="O77" s="3">
        <f>SUM(B77:M77)</f>
        <v>1.77466219506877</v>
      </c>
      <c r="P77" s="1" t="s">
        <v>181</v>
      </c>
      <c r="Q77">
        <f>IF(Capacity_solar!$AD78=0,Capacity_solar!Q78*CostRed_solar!B$26,Capacity_solar!Q78*VLOOKUP($A77,CostRed_solar!$A$14:$M$26,Q$1-2009,FALSE))</f>
        <v>0.120847332742997</v>
      </c>
      <c r="R77">
        <f>IF(Capacity_solar!$AD78=0,Capacity_solar!R78*CostRed_solar!C$26,Capacity_solar!R78*VLOOKUP($A77,CostRed_solar!$A$14:$M$26,R$1-2009,FALSE))</f>
        <v>0.214767937289559</v>
      </c>
      <c r="S77">
        <f>IF(Capacity_solar!$AD78=0,Capacity_solar!S78*CostRed_solar!D$26,Capacity_solar!S78*VLOOKUP($A77,CostRed_solar!$A$14:$M$26,S$1-2009,FALSE))</f>
        <v>0.0607668763002107</v>
      </c>
      <c r="T77">
        <f>IF(Capacity_solar!$AD78=0,Capacity_solar!T78*CostRed_solar!E$26,Capacity_solar!T78*VLOOKUP($A77,CostRed_solar!$A$14:$M$26,T$1-2009,FALSE))</f>
        <v>0.155558927893786</v>
      </c>
      <c r="U77">
        <f>IF(Capacity_solar!$AD78=0,Capacity_solar!U78*CostRed_solar!F$26,Capacity_solar!U78*VLOOKUP($A77,CostRed_solar!$A$14:$M$26,U$1-2009,FALSE))</f>
        <v>0.11630963444517</v>
      </c>
      <c r="V77">
        <f>IF(Capacity_solar!$AD78=0,Capacity_solar!V78*CostRed_solar!G$26,Capacity_solar!V78*VLOOKUP($A77,CostRed_solar!$A$14:$M$26,V$1-2009,FALSE))</f>
        <v>0.0197025893967744</v>
      </c>
      <c r="W77">
        <f>IF(Capacity_solar!$AD78=0,Capacity_solar!W78*CostRed_solar!H$26,Capacity_solar!W78*VLOOKUP($A77,CostRed_solar!$A$14:$M$26,W$1-2009,FALSE))</f>
        <v>0.00391474787704352</v>
      </c>
      <c r="X77">
        <f>IF(Capacity_solar!$AD78=0,Capacity_solar!X78*CostRed_solar!I$26,Capacity_solar!X78*VLOOKUP($A77,CostRed_solar!$A$14:$M$26,X$1-2009,FALSE))</f>
        <v>0</v>
      </c>
      <c r="Y77">
        <f>IF(Capacity_solar!$AD78=0,Capacity_solar!Y78*CostRed_solar!J$26,Capacity_solar!Y78*VLOOKUP($A77,CostRed_solar!$A$14:$M$26,Y$1-2009,FALSE))</f>
        <v>0.683081866611413</v>
      </c>
      <c r="Z77">
        <f>IF(Capacity_solar!$AD78=0,Capacity_solar!Z78*CostRed_solar!K$26,Capacity_solar!Z78*VLOOKUP($A77,CostRed_solar!$A$14:$M$26,Z$1-2009,FALSE))</f>
        <v>0</v>
      </c>
      <c r="AA77">
        <f>IF(Capacity_solar!$AD78=0,Capacity_solar!AA78*CostRed_solar!L$26,Capacity_solar!AA78*VLOOKUP($A77,CostRed_solar!$A$14:$M$26,AA$1-2009,FALSE))</f>
        <v>0</v>
      </c>
      <c r="AB77">
        <f>IF(Capacity_solar!$AD78=0,Capacity_solar!AB78*CostRed_solar!M$26,Capacity_solar!AB78*VLOOKUP($A77,CostRed_solar!$A$14:$M$26,AB$1-2009,FALSE))</f>
        <v>0.149051345431019</v>
      </c>
      <c r="AC77">
        <f>IF(Capacity_solar!$AD78=0,Capacity_solar!AC78*CostRed_solar!N$26,Capacity_solar!AC78*VLOOKUP($A77,CostRed_solar!$A$14:$N$26,AC$1-2009,FALSE))</f>
        <v>0</v>
      </c>
      <c r="AD77" s="1">
        <f>SUM(Q77:AB77)</f>
        <v>1.52400125798797</v>
      </c>
    </row>
    <row r="78" spans="1:30">
      <c r="A78" s="1" t="s">
        <v>175</v>
      </c>
      <c r="B78">
        <f>IF(Capacity_solar!$AD79=0,Capacity_solar!Q79*CostRed_solar!B$13,Capacity_solar!Q79*VLOOKUP($A78,CostRed_solar!$A$2:$M$12,2,FALSE))</f>
        <v>0</v>
      </c>
      <c r="C78">
        <f>IF(Capacity_solar!$AD79=0,Capacity_solar!R79*CostRed_solar!C$13,Capacity_solar!R79*VLOOKUP($A78,CostRed_solar!$A$2:$M$12,3,FALSE))</f>
        <v>0</v>
      </c>
      <c r="D78">
        <f>IF(Capacity_solar!$AD79=0,Capacity_solar!S79*CostRed_solar!D$13,Capacity_solar!S79*VLOOKUP($A78,CostRed_solar!$A$2:$M$12,4,FALSE))</f>
        <v>0</v>
      </c>
      <c r="E78">
        <f>IF(Capacity_solar!$AD79=0,Capacity_solar!T79*CostRed_solar!E$13,Capacity_solar!T79*VLOOKUP($A78,CostRed_solar!$A$2:$M$12,5,FALSE))</f>
        <v>0</v>
      </c>
      <c r="F78">
        <f>IF(Capacity_solar!$AD79=0,Capacity_solar!U79*CostRed_solar!F$13,Capacity_solar!U79*VLOOKUP($A78,CostRed_solar!$A$2:$M$12,6,FALSE))</f>
        <v>0</v>
      </c>
      <c r="G78">
        <f>IF(Capacity_solar!$AD79=0,Capacity_solar!V79*CostRed_solar!G$13,Capacity_solar!V79*VLOOKUP($A78,CostRed_solar!$A$2:$M$12,7,FALSE))</f>
        <v>0.53059002388459</v>
      </c>
      <c r="H78">
        <f>IF(Capacity_solar!$AD79=0,Capacity_solar!W79*CostRed_solar!H$13,Capacity_solar!W79*VLOOKUP($A78,CostRed_solar!$A$2:$M$12,8,FALSE))</f>
        <v>0.244040083638952</v>
      </c>
      <c r="I78">
        <f>IF(Capacity_solar!$AD79=0,Capacity_solar!X79*CostRed_solar!I$13,Capacity_solar!X79*VLOOKUP($A78,CostRed_solar!$A$2:$M$12,9,FALSE))</f>
        <v>0.896790185558558</v>
      </c>
      <c r="J78">
        <f>IF(Capacity_solar!$AD79=0,Capacity_solar!Y79*CostRed_solar!J$13,Capacity_solar!Y79*VLOOKUP($A78,CostRed_solar!$A$2:$M$12,10,FALSE))</f>
        <v>3.78680064581416</v>
      </c>
      <c r="K78">
        <f>IF(Capacity_solar!$AD79=0,Capacity_solar!Z79*CostRed_solar!K$13,Capacity_solar!Z79*VLOOKUP($A78,CostRed_solar!$A$2:$M$12,11,FALSE))</f>
        <v>4.6477105461655</v>
      </c>
      <c r="L78">
        <f>IF(Capacity_solar!$AD79=0,Capacity_solar!AA79*CostRed_solar!L$13,Capacity_solar!AA79*VLOOKUP($A78,CostRed_solar!$A$2:$M$12,12,FALSE))</f>
        <v>43.2134857186872</v>
      </c>
      <c r="M78">
        <f>IF(Capacity_solar!$AD79=0,Capacity_solar!AB79*CostRed_solar!M$13,Capacity_solar!AB79*VLOOKUP($A78,CostRed_solar!$A$2:$M$12,13,FALSE))</f>
        <v>0</v>
      </c>
      <c r="N78">
        <f>IF(Capacity_solar!$AD79=0,Capacity_solar!AC79*CostRed_solar!N$13,Capacity_solar!AC79*VLOOKUP($A78,CostRed_solar!$A$2:$N$12,14,FALSE))</f>
        <v>147.974631323411</v>
      </c>
      <c r="O78" s="3">
        <f>SUM(B78:M78)</f>
        <v>53.319417203749</v>
      </c>
      <c r="P78" s="1" t="s">
        <v>175</v>
      </c>
      <c r="Q78">
        <f>IF(Capacity_solar!$AD79=0,Capacity_solar!Q79*CostRed_solar!B$26,Capacity_solar!Q79*VLOOKUP($A78,CostRed_solar!$A$14:$M$26,Q$1-2009,FALSE))</f>
        <v>0</v>
      </c>
      <c r="R78">
        <f>IF(Capacity_solar!$AD79=0,Capacity_solar!R79*CostRed_solar!C$26,Capacity_solar!R79*VLOOKUP($A78,CostRed_solar!$A$14:$M$26,R$1-2009,FALSE))</f>
        <v>0</v>
      </c>
      <c r="S78">
        <f>IF(Capacity_solar!$AD79=0,Capacity_solar!S79*CostRed_solar!D$26,Capacity_solar!S79*VLOOKUP($A78,CostRed_solar!$A$14:$M$26,S$1-2009,FALSE))</f>
        <v>0</v>
      </c>
      <c r="T78">
        <f>IF(Capacity_solar!$AD79=0,Capacity_solar!T79*CostRed_solar!E$26,Capacity_solar!T79*VLOOKUP($A78,CostRed_solar!$A$14:$M$26,T$1-2009,FALSE))</f>
        <v>0</v>
      </c>
      <c r="U78">
        <f>IF(Capacity_solar!$AD79=0,Capacity_solar!U79*CostRed_solar!F$26,Capacity_solar!U79*VLOOKUP($A78,CostRed_solar!$A$14:$M$26,U$1-2009,FALSE))</f>
        <v>0</v>
      </c>
      <c r="V78">
        <f>IF(Capacity_solar!$AD79=0,Capacity_solar!V79*CostRed_solar!G$26,Capacity_solar!V79*VLOOKUP($A78,CostRed_solar!$A$14:$M$26,V$1-2009,FALSE))</f>
        <v>0.762490209655169</v>
      </c>
      <c r="W78">
        <f>IF(Capacity_solar!$AD79=0,Capacity_solar!W79*CostRed_solar!H$26,Capacity_solar!W79*VLOOKUP($A78,CostRed_solar!$A$14:$M$26,W$1-2009,FALSE))</f>
        <v>0.285776595024201</v>
      </c>
      <c r="X78">
        <f>IF(Capacity_solar!$AD79=0,Capacity_solar!X79*CostRed_solar!I$26,Capacity_solar!X79*VLOOKUP($A78,CostRed_solar!$A$14:$M$26,X$1-2009,FALSE))</f>
        <v>0.823344760027387</v>
      </c>
      <c r="Y78">
        <f>IF(Capacity_solar!$AD79=0,Capacity_solar!Y79*CostRed_solar!J$26,Capacity_solar!Y79*VLOOKUP($A78,CostRed_solar!$A$14:$M$26,Y$1-2009,FALSE))</f>
        <v>2.44464228909034</v>
      </c>
      <c r="Z78">
        <f>IF(Capacity_solar!$AD79=0,Capacity_solar!Z79*CostRed_solar!K$26,Capacity_solar!Z79*VLOOKUP($A78,CostRed_solar!$A$14:$M$26,Z$1-2009,FALSE))</f>
        <v>2.25975674787316</v>
      </c>
      <c r="AA78">
        <f>IF(Capacity_solar!$AD79=0,Capacity_solar!AA79*CostRed_solar!L$26,Capacity_solar!AA79*VLOOKUP($A78,CostRed_solar!$A$14:$M$26,AA$1-2009,FALSE))</f>
        <v>17.8550178812342</v>
      </c>
      <c r="AB78">
        <f>IF(Capacity_solar!$AD79=0,Capacity_solar!AB79*CostRed_solar!M$26,Capacity_solar!AB79*VLOOKUP($A78,CostRed_solar!$A$14:$M$26,AB$1-2009,FALSE))</f>
        <v>0</v>
      </c>
      <c r="AC78">
        <f>IF(Capacity_solar!$AD79=0,Capacity_solar!AC79*CostRed_solar!N$26,Capacity_solar!AC79*VLOOKUP($A78,CostRed_solar!$A$14:$N$26,AC$1-2009,FALSE))</f>
        <v>45.1975418107789</v>
      </c>
      <c r="AD78" s="1">
        <f>SUM(Q78:AB78)</f>
        <v>24.4310284829045</v>
      </c>
    </row>
    <row r="79" spans="1:30">
      <c r="A79" s="1" t="s">
        <v>139</v>
      </c>
      <c r="B79">
        <f>IF(Capacity_solar!$AD80=0,Capacity_solar!Q80*CostRed_solar!B$13,Capacity_solar!Q80*VLOOKUP($A79,CostRed_solar!$A$2:$M$12,2,FALSE))</f>
        <v>2612.07378216134</v>
      </c>
      <c r="C79">
        <f>IF(Capacity_solar!$AD80=0,Capacity_solar!R80*CostRed_solar!C$13,Capacity_solar!R80*VLOOKUP($A79,CostRed_solar!$A$2:$M$12,3,FALSE))</f>
        <v>4279.94236582308</v>
      </c>
      <c r="D79">
        <f>IF(Capacity_solar!$AD80=0,Capacity_solar!S80*CostRed_solar!D$13,Capacity_solar!S80*VLOOKUP($A79,CostRed_solar!$A$2:$M$12,4,FALSE))</f>
        <v>1493.38900787062</v>
      </c>
      <c r="E79">
        <f>IF(Capacity_solar!$AD80=0,Capacity_solar!T80*CostRed_solar!E$13,Capacity_solar!T80*VLOOKUP($A79,CostRed_solar!$A$2:$M$12,5,FALSE))</f>
        <v>724.570313485019</v>
      </c>
      <c r="F79">
        <f>IF(Capacity_solar!$AD80=0,Capacity_solar!U80*CostRed_solar!F$13,Capacity_solar!U80*VLOOKUP($A79,CostRed_solar!$A$2:$M$12,6,FALSE))</f>
        <v>814.61543232478</v>
      </c>
      <c r="G79">
        <f>IF(Capacity_solar!$AD80=0,Capacity_solar!V80*CostRed_solar!G$13,Capacity_solar!V80*VLOOKUP($A79,CostRed_solar!$A$2:$M$12,7,FALSE))</f>
        <v>933.125320026476</v>
      </c>
      <c r="H79">
        <f>IF(Capacity_solar!$AD80=0,Capacity_solar!W80*CostRed_solar!H$13,Capacity_solar!W80*VLOOKUP($A79,CostRed_solar!$A$2:$M$12,8,FALSE))</f>
        <v>1096.2030048044</v>
      </c>
      <c r="I79">
        <f>IF(Capacity_solar!$AD80=0,Capacity_solar!X80*CostRed_solar!I$13,Capacity_solar!X80*VLOOKUP($A79,CostRed_solar!$A$2:$M$12,9,FALSE))</f>
        <v>2038.31448557783</v>
      </c>
      <c r="J79">
        <f>IF(Capacity_solar!$AD80=0,Capacity_solar!Y80*CostRed_solar!J$13,Capacity_solar!Y80*VLOOKUP($A79,CostRed_solar!$A$2:$M$12,10,FALSE))</f>
        <v>2761.54390765466</v>
      </c>
      <c r="K79">
        <f>IF(Capacity_solar!$AD80=0,Capacity_solar!Z80*CostRed_solar!K$13,Capacity_solar!Z80*VLOOKUP($A79,CostRed_solar!$A$2:$M$12,11,FALSE))</f>
        <v>3843.12920421616</v>
      </c>
      <c r="L79">
        <f>IF(Capacity_solar!$AD80=0,Capacity_solar!AA80*CostRed_solar!L$13,Capacity_solar!AA80*VLOOKUP($A79,CostRed_solar!$A$2:$M$12,12,FALSE))</f>
        <v>5799.07216767329</v>
      </c>
      <c r="M79">
        <f>IF(Capacity_solar!$AD80=0,Capacity_solar!AB80*CostRed_solar!M$13,Capacity_solar!AB80*VLOOKUP($A79,CostRed_solar!$A$2:$M$12,13,FALSE))</f>
        <v>8327.12933434923</v>
      </c>
      <c r="N79">
        <f>IF(Capacity_solar!$AD80=0,Capacity_solar!AC80*CostRed_solar!N$13,Capacity_solar!AC80*VLOOKUP($A79,CostRed_solar!$A$2:$N$12,14,FALSE))</f>
        <v>9903.38422221879</v>
      </c>
      <c r="O79" s="3">
        <f>SUM(B79:M79)</f>
        <v>34723.1083259669</v>
      </c>
      <c r="P79" s="1" t="s">
        <v>139</v>
      </c>
      <c r="Q79">
        <f>IF(Capacity_solar!$AD80=0,Capacity_solar!Q80*CostRed_solar!B$26,Capacity_solar!Q80*VLOOKUP($A79,CostRed_solar!$A$14:$M$26,Q$1-2009,FALSE))</f>
        <v>5269.8078264586</v>
      </c>
      <c r="R79">
        <f>IF(Capacity_solar!$AD80=0,Capacity_solar!R80*CostRed_solar!C$26,Capacity_solar!R80*VLOOKUP($A79,CostRed_solar!$A$14:$M$26,R$1-2009,FALSE))</f>
        <v>6280.76632205121</v>
      </c>
      <c r="S79">
        <f>IF(Capacity_solar!$AD80=0,Capacity_solar!S80*CostRed_solar!D$26,Capacity_solar!S80*VLOOKUP($A79,CostRed_solar!$A$14:$M$26,S$1-2009,FALSE))</f>
        <v>2579.651779298</v>
      </c>
      <c r="T79">
        <f>IF(Capacity_solar!$AD80=0,Capacity_solar!T80*CostRed_solar!E$26,Capacity_solar!T80*VLOOKUP($A79,CostRed_solar!$A$14:$M$26,T$1-2009,FALSE))</f>
        <v>1434.90313616522</v>
      </c>
      <c r="U79">
        <f>IF(Capacity_solar!$AD80=0,Capacity_solar!U80*CostRed_solar!F$26,Capacity_solar!U80*VLOOKUP($A79,CostRed_solar!$A$14:$M$26,U$1-2009,FALSE))</f>
        <v>1744.99931644366</v>
      </c>
      <c r="V79">
        <f>IF(Capacity_solar!$AD80=0,Capacity_solar!V80*CostRed_solar!G$26,Capacity_solar!V80*VLOOKUP($A79,CostRed_solar!$A$14:$M$26,V$1-2009,FALSE))</f>
        <v>2135.39220559914</v>
      </c>
      <c r="W79">
        <f>IF(Capacity_solar!$AD80=0,Capacity_solar!W80*CostRed_solar!H$26,Capacity_solar!W80*VLOOKUP($A79,CostRed_solar!$A$14:$M$26,W$1-2009,FALSE))</f>
        <v>2605.26252307422</v>
      </c>
      <c r="X79">
        <f>IF(Capacity_solar!$AD80=0,Capacity_solar!X80*CostRed_solar!I$26,Capacity_solar!X80*VLOOKUP($A79,CostRed_solar!$A$14:$M$26,X$1-2009,FALSE))</f>
        <v>4644.17221899785</v>
      </c>
      <c r="Y79">
        <f>IF(Capacity_solar!$AD80=0,Capacity_solar!Y80*CostRed_solar!J$26,Capacity_solar!Y80*VLOOKUP($A79,CostRed_solar!$A$14:$M$26,Y$1-2009,FALSE))</f>
        <v>5851.40411005866</v>
      </c>
      <c r="Z79">
        <f>IF(Capacity_solar!$AD80=0,Capacity_solar!Z80*CostRed_solar!K$26,Capacity_solar!Z80*VLOOKUP($A79,CostRed_solar!$A$14:$M$26,Z$1-2009,FALSE))</f>
        <v>7455.94015309581</v>
      </c>
      <c r="AA79">
        <f>IF(Capacity_solar!$AD80=0,Capacity_solar!AA80*CostRed_solar!L$26,Capacity_solar!AA80*VLOOKUP($A79,CostRed_solar!$A$14:$M$26,AA$1-2009,FALSE))</f>
        <v>10183.0630614428</v>
      </c>
      <c r="AB79">
        <f>IF(Capacity_solar!$AD80=0,Capacity_solar!AB80*CostRed_solar!M$26,Capacity_solar!AB80*VLOOKUP($A79,CostRed_solar!$A$14:$M$26,AB$1-2009,FALSE))</f>
        <v>13137.4047092518</v>
      </c>
      <c r="AC79">
        <f>IF(Capacity_solar!$AD80=0,Capacity_solar!AC80*CostRed_solar!N$26,Capacity_solar!AC80*VLOOKUP($A79,CostRed_solar!$A$14:$N$26,AC$1-2009,FALSE))</f>
        <v>13030.7271862445</v>
      </c>
      <c r="AD79" s="1">
        <f>SUM(Q79:AB79)</f>
        <v>63322.7673619369</v>
      </c>
    </row>
    <row r="80" spans="1:30">
      <c r="A80" s="1" t="s">
        <v>177</v>
      </c>
      <c r="B80">
        <f>IF(Capacity_solar!$AD81=0,Capacity_solar!Q81*CostRed_solar!B$13,Capacity_solar!Q81*VLOOKUP($A80,CostRed_solar!$A$2:$M$12,2,FALSE))</f>
        <v>0</v>
      </c>
      <c r="C80">
        <f>IF(Capacity_solar!$AD81=0,Capacity_solar!R81*CostRed_solar!C$13,Capacity_solar!R81*VLOOKUP($A80,CostRed_solar!$A$2:$M$12,3,FALSE))</f>
        <v>0</v>
      </c>
      <c r="D80">
        <f>IF(Capacity_solar!$AD81=0,Capacity_solar!S81*CostRed_solar!D$13,Capacity_solar!S81*VLOOKUP($A80,CostRed_solar!$A$2:$M$12,4,FALSE))</f>
        <v>2.3076181254937</v>
      </c>
      <c r="E80">
        <f>IF(Capacity_solar!$AD81=0,Capacity_solar!T81*CostRed_solar!E$13,Capacity_solar!T81*VLOOKUP($A80,CostRed_solar!$A$2:$M$12,5,FALSE))</f>
        <v>1.81433384032007</v>
      </c>
      <c r="F80">
        <f>IF(Capacity_solar!$AD81=0,Capacity_solar!U81*CostRed_solar!F$13,Capacity_solar!U81*VLOOKUP($A80,CostRed_solar!$A$2:$M$12,6,FALSE))</f>
        <v>29.464943010621</v>
      </c>
      <c r="G80">
        <f>IF(Capacity_solar!$AD81=0,Capacity_solar!V81*CostRed_solar!G$13,Capacity_solar!V81*VLOOKUP($A80,CostRed_solar!$A$2:$M$12,7,FALSE))</f>
        <v>5.29767540795886</v>
      </c>
      <c r="H80">
        <f>IF(Capacity_solar!$AD81=0,Capacity_solar!W81*CostRed_solar!H$13,Capacity_solar!W81*VLOOKUP($A80,CostRed_solar!$A$2:$M$12,8,FALSE))</f>
        <v>8.36087845425997</v>
      </c>
      <c r="I80">
        <f>IF(Capacity_solar!$AD81=0,Capacity_solar!X81*CostRed_solar!I$13,Capacity_solar!X81*VLOOKUP($A80,CostRed_solar!$A$2:$M$12,9,FALSE))</f>
        <v>50.4113329194878</v>
      </c>
      <c r="J80">
        <f>IF(Capacity_solar!$AD81=0,Capacity_solar!Y81*CostRed_solar!J$13,Capacity_solar!Y81*VLOOKUP($A80,CostRed_solar!$A$2:$M$12,10,FALSE))</f>
        <v>13.5716780914714</v>
      </c>
      <c r="K80">
        <f>IF(Capacity_solar!$AD81=0,Capacity_solar!Z81*CostRed_solar!K$13,Capacity_solar!Z81*VLOOKUP($A80,CostRed_solar!$A$2:$M$12,11,FALSE))</f>
        <v>55.4923111572318</v>
      </c>
      <c r="L80">
        <f>IF(Capacity_solar!$AD81=0,Capacity_solar!AA81*CostRed_solar!L$13,Capacity_solar!AA81*VLOOKUP($A80,CostRed_solar!$A$2:$M$12,12,FALSE))</f>
        <v>9.43650182440555</v>
      </c>
      <c r="M80">
        <f>IF(Capacity_solar!$AD81=0,Capacity_solar!AB81*CostRed_solar!M$13,Capacity_solar!AB81*VLOOKUP($A80,CostRed_solar!$A$2:$M$12,13,FALSE))</f>
        <v>0</v>
      </c>
      <c r="N80">
        <f>IF(Capacity_solar!$AD81=0,Capacity_solar!AC81*CostRed_solar!N$13,Capacity_solar!AC81*VLOOKUP($A80,CostRed_solar!$A$2:$N$12,14,FALSE))</f>
        <v>290.209604777438</v>
      </c>
      <c r="O80" s="3">
        <f>SUM(B80:M80)</f>
        <v>176.15727283125</v>
      </c>
      <c r="P80" s="1" t="s">
        <v>177</v>
      </c>
      <c r="Q80">
        <f>IF(Capacity_solar!$AD81=0,Capacity_solar!Q81*CostRed_solar!B$26,Capacity_solar!Q81*VLOOKUP($A80,CostRed_solar!$A$14:$M$26,Q$1-2009,FALSE))</f>
        <v>0</v>
      </c>
      <c r="R80">
        <f>IF(Capacity_solar!$AD81=0,Capacity_solar!R81*CostRed_solar!C$26,Capacity_solar!R81*VLOOKUP($A80,CostRed_solar!$A$14:$M$26,R$1-2009,FALSE))</f>
        <v>0</v>
      </c>
      <c r="S80">
        <f>IF(Capacity_solar!$AD81=0,Capacity_solar!S81*CostRed_solar!D$26,Capacity_solar!S81*VLOOKUP($A80,CostRed_solar!$A$14:$M$26,S$1-2009,FALSE))</f>
        <v>5.19990841483234</v>
      </c>
      <c r="T80">
        <f>IF(Capacity_solar!$AD81=0,Capacity_solar!T81*CostRed_solar!E$26,Capacity_solar!T81*VLOOKUP($A80,CostRed_solar!$A$14:$M$26,T$1-2009,FALSE))</f>
        <v>3.48646447141949</v>
      </c>
      <c r="U80">
        <f>IF(Capacity_solar!$AD81=0,Capacity_solar!U81*CostRed_solar!F$26,Capacity_solar!U81*VLOOKUP($A80,CostRed_solar!$A$14:$M$26,U$1-2009,FALSE))</f>
        <v>49.7398209859585</v>
      </c>
      <c r="V80">
        <f>IF(Capacity_solar!$AD81=0,Capacity_solar!V81*CostRed_solar!G$26,Capacity_solar!V81*VLOOKUP($A80,CostRed_solar!$A$14:$M$26,V$1-2009,FALSE))</f>
        <v>7.61308251317257</v>
      </c>
      <c r="W80">
        <f>IF(Capacity_solar!$AD81=0,Capacity_solar!W81*CostRed_solar!H$26,Capacity_solar!W81*VLOOKUP($A80,CostRed_solar!$A$14:$M$26,W$1-2009,FALSE))</f>
        <v>9.79078248311272</v>
      </c>
      <c r="X80">
        <f>IF(Capacity_solar!$AD81=0,Capacity_solar!X81*CostRed_solar!I$26,Capacity_solar!X81*VLOOKUP($A80,CostRed_solar!$A$14:$M$26,X$1-2009,FALSE))</f>
        <v>46.2827397909187</v>
      </c>
      <c r="Y80">
        <f>IF(Capacity_solar!$AD81=0,Capacity_solar!Y81*CostRed_solar!J$26,Capacity_solar!Y81*VLOOKUP($A80,CostRed_solar!$A$14:$M$26,Y$1-2009,FALSE))</f>
        <v>8.76145889354012</v>
      </c>
      <c r="Z80">
        <f>IF(Capacity_solar!$AD81=0,Capacity_solar!Z81*CostRed_solar!K$26,Capacity_solar!Z81*VLOOKUP($A80,CostRed_solar!$A$14:$M$26,Z$1-2009,FALSE))</f>
        <v>26.9808378441487</v>
      </c>
      <c r="AA80">
        <f>IF(Capacity_solar!$AD81=0,Capacity_solar!AA81*CostRed_solar!L$26,Capacity_solar!AA81*VLOOKUP($A80,CostRed_solar!$A$14:$M$26,AA$1-2009,FALSE))</f>
        <v>3.89898907734257</v>
      </c>
      <c r="AB80">
        <f>IF(Capacity_solar!$AD81=0,Capacity_solar!AB81*CostRed_solar!M$26,Capacity_solar!AB81*VLOOKUP($A80,CostRed_solar!$A$14:$M$26,AB$1-2009,FALSE))</f>
        <v>0</v>
      </c>
      <c r="AC80">
        <f>IF(Capacity_solar!$AD81=0,Capacity_solar!AC81*CostRed_solar!N$26,Capacity_solar!AC81*VLOOKUP($A80,CostRed_solar!$A$14:$N$26,AC$1-2009,FALSE))</f>
        <v>88.6419559116865</v>
      </c>
      <c r="AD80" s="1">
        <f>SUM(Q80:AB80)</f>
        <v>161.754084474446</v>
      </c>
    </row>
    <row r="81" spans="1:30">
      <c r="A81" s="1" t="s">
        <v>187</v>
      </c>
      <c r="B81">
        <f>IF(Capacity_solar!$AD82=0,Capacity_solar!Q82*CostRed_solar!B$13,Capacity_solar!Q82*VLOOKUP($A81,CostRed_solar!$A$2:$M$12,2,FALSE))</f>
        <v>116.688377187083</v>
      </c>
      <c r="C81">
        <f>IF(Capacity_solar!$AD82=0,Capacity_solar!R82*CostRed_solar!C$13,Capacity_solar!R82*VLOOKUP($A81,CostRed_solar!$A$2:$M$12,3,FALSE))</f>
        <v>478.406506707587</v>
      </c>
      <c r="D81">
        <f>IF(Capacity_solar!$AD82=0,Capacity_solar!S82*CostRed_solar!D$13,Capacity_solar!S82*VLOOKUP($A81,CostRed_solar!$A$2:$M$12,4,FALSE))</f>
        <v>803.621424512039</v>
      </c>
      <c r="E81">
        <f>IF(Capacity_solar!$AD82=0,Capacity_solar!T82*CostRed_solar!E$13,Capacity_solar!T82*VLOOKUP($A81,CostRed_solar!$A$2:$M$12,5,FALSE))</f>
        <v>17.2022728864707</v>
      </c>
      <c r="F81">
        <f>IF(Capacity_solar!$AD82=0,Capacity_solar!U82*CostRed_solar!F$13,Capacity_solar!U82*VLOOKUP($A81,CostRed_solar!$A$2:$M$12,6,FALSE))</f>
        <v>9.18639165739847</v>
      </c>
      <c r="G81">
        <f>IF(Capacity_solar!$AD82=0,Capacity_solar!V82*CostRed_solar!G$13,Capacity_solar!V82*VLOOKUP($A81,CostRed_solar!$A$2:$M$12,7,FALSE))</f>
        <v>0</v>
      </c>
      <c r="H81">
        <f>IF(Capacity_solar!$AD82=0,Capacity_solar!W82*CostRed_solar!H$13,Capacity_solar!W82*VLOOKUP($A81,CostRed_solar!$A$2:$M$12,8,FALSE))</f>
        <v>2.5579078081687</v>
      </c>
      <c r="I81">
        <f>IF(Capacity_solar!$AD82=0,Capacity_solar!X82*CostRed_solar!I$13,Capacity_solar!X82*VLOOKUP($A81,CostRed_solar!$A$2:$M$12,9,FALSE))</f>
        <v>87.1053820802963</v>
      </c>
      <c r="J81">
        <f>IF(Capacity_solar!$AD82=0,Capacity_solar!Y82*CostRed_solar!J$13,Capacity_solar!Y82*VLOOKUP($A81,CostRed_solar!$A$2:$M$12,10,FALSE))</f>
        <v>384.855527542019</v>
      </c>
      <c r="K81">
        <f>IF(Capacity_solar!$AD82=0,Capacity_solar!Z82*CostRed_solar!K$13,Capacity_solar!Z82*VLOOKUP($A81,CostRed_solar!$A$2:$M$12,11,FALSE))</f>
        <v>1096.52681232891</v>
      </c>
      <c r="L81">
        <f>IF(Capacity_solar!$AD82=0,Capacity_solar!AA82*CostRed_solar!L$13,Capacity_solar!AA82*VLOOKUP($A81,CostRed_solar!$A$2:$M$12,12,FALSE))</f>
        <v>3135.05191123645</v>
      </c>
      <c r="M81">
        <f>IF(Capacity_solar!$AD82=0,Capacity_solar!AB82*CostRed_solar!M$13,Capacity_solar!AB82*VLOOKUP($A81,CostRed_solar!$A$2:$M$12,13,FALSE))</f>
        <v>4597.34488485897</v>
      </c>
      <c r="N81">
        <f>IF(Capacity_solar!$AD82=0,Capacity_solar!AC82*CostRed_solar!N$13,Capacity_solar!AC82*VLOOKUP($A81,CostRed_solar!$A$2:$N$12,14,FALSE))</f>
        <v>3662.24328276205</v>
      </c>
      <c r="O81" s="3">
        <f>SUM(B81:M81)</f>
        <v>10728.5473988054</v>
      </c>
      <c r="P81" s="1" t="s">
        <v>187</v>
      </c>
      <c r="Q81">
        <f>IF(Capacity_solar!$AD82=0,Capacity_solar!Q82*CostRed_solar!B$26,Capacity_solar!Q82*VLOOKUP($A81,CostRed_solar!$A$14:$M$26,Q$1-2009,FALSE))</f>
        <v>604.236737402384</v>
      </c>
      <c r="R81">
        <f>IF(Capacity_solar!$AD82=0,Capacity_solar!R82*CostRed_solar!C$26,Capacity_solar!R82*VLOOKUP($A81,CostRed_solar!$A$14:$M$26,R$1-2009,FALSE))</f>
        <v>1503.37547967542</v>
      </c>
      <c r="S81">
        <f>IF(Capacity_solar!$AD82=0,Capacity_solar!S82*CostRed_solar!D$26,Capacity_solar!S82*VLOOKUP($A81,CostRed_solar!$A$14:$M$26,S$1-2009,FALSE))</f>
        <v>1810.85326098558</v>
      </c>
      <c r="T81">
        <f>IF(Capacity_solar!$AD82=0,Capacity_solar!T82*CostRed_solar!E$26,Capacity_solar!T82*VLOOKUP($A81,CostRed_solar!$A$14:$M$26,T$1-2009,FALSE))</f>
        <v>33.0562721774304</v>
      </c>
      <c r="U81">
        <f>IF(Capacity_solar!$AD82=0,Capacity_solar!U82*CostRed_solar!F$26,Capacity_solar!U82*VLOOKUP($A81,CostRed_solar!$A$14:$M$26,U$1-2009,FALSE))</f>
        <v>15.5075635605743</v>
      </c>
      <c r="V81">
        <f>IF(Capacity_solar!$AD82=0,Capacity_solar!V82*CostRed_solar!G$26,Capacity_solar!V82*VLOOKUP($A81,CostRed_solar!$A$14:$M$26,V$1-2009,FALSE))</f>
        <v>0</v>
      </c>
      <c r="W81">
        <f>IF(Capacity_solar!$AD82=0,Capacity_solar!W82*CostRed_solar!H$26,Capacity_solar!W82*VLOOKUP($A81,CostRed_solar!$A$14:$M$26,W$1-2009,FALSE))</f>
        <v>2.99536933811963</v>
      </c>
      <c r="X81">
        <f>IF(Capacity_solar!$AD82=0,Capacity_solar!X82*CostRed_solar!I$26,Capacity_solar!X82*VLOOKUP($A81,CostRed_solar!$A$14:$M$26,X$1-2009,FALSE))</f>
        <v>79.9716155026013</v>
      </c>
      <c r="Y81">
        <f>IF(Capacity_solar!$AD82=0,Capacity_solar!Y82*CostRed_solar!J$26,Capacity_solar!Y82*VLOOKUP($A81,CostRed_solar!$A$14:$M$26,Y$1-2009,FALSE))</f>
        <v>248.450918286224</v>
      </c>
      <c r="Z81">
        <f>IF(Capacity_solar!$AD82=0,Capacity_solar!Z82*CostRed_solar!K$26,Capacity_solar!Z82*VLOOKUP($A81,CostRed_solar!$A$14:$M$26,Z$1-2009,FALSE))</f>
        <v>533.140745055311</v>
      </c>
      <c r="AA81">
        <f>IF(Capacity_solar!$AD82=0,Capacity_solar!AA82*CostRed_solar!L$26,Capacity_solar!AA82*VLOOKUP($A81,CostRed_solar!$A$14:$M$26,AA$1-2009,FALSE))</f>
        <v>1295.34581630655</v>
      </c>
      <c r="AB81">
        <f>IF(Capacity_solar!$AD82=0,Capacity_solar!AB82*CostRed_solar!M$26,Capacity_solar!AB82*VLOOKUP($A81,CostRed_solar!$A$14:$M$26,AB$1-2009,FALSE))</f>
        <v>1589.88139055923</v>
      </c>
      <c r="AC81">
        <f>IF(Capacity_solar!$AD82=0,Capacity_solar!AC82*CostRed_solar!N$26,Capacity_solar!AC82*VLOOKUP($A81,CostRed_solar!$A$14:$N$26,AC$1-2009,FALSE))</f>
        <v>1118.59980601752</v>
      </c>
      <c r="AD81" s="1">
        <f>SUM(Q81:AB81)</f>
        <v>7716.81516884943</v>
      </c>
    </row>
    <row r="82" spans="1:30">
      <c r="A82" s="1" t="s">
        <v>455</v>
      </c>
      <c r="B82">
        <f>IF(Capacity_solar!$AD83=0,Capacity_solar!Q83*CostRed_solar!B$13,Capacity_solar!Q83*VLOOKUP($A82,CostRed_solar!$A$2:$M$12,2,FALSE))</f>
        <v>0</v>
      </c>
      <c r="C82">
        <f>IF(Capacity_solar!$AD83=0,Capacity_solar!R83*CostRed_solar!C$13,Capacity_solar!R83*VLOOKUP($A82,CostRed_solar!$A$2:$M$12,3,FALSE))</f>
        <v>0</v>
      </c>
      <c r="D82">
        <f>IF(Capacity_solar!$AD83=0,Capacity_solar!S83*CostRed_solar!D$13,Capacity_solar!S83*VLOOKUP($A82,CostRed_solar!$A$2:$M$12,4,FALSE))</f>
        <v>0</v>
      </c>
      <c r="E82">
        <f>IF(Capacity_solar!$AD83=0,Capacity_solar!T83*CostRed_solar!E$13,Capacity_solar!T83*VLOOKUP($A82,CostRed_solar!$A$2:$M$12,5,FALSE))</f>
        <v>0</v>
      </c>
      <c r="F82">
        <f>IF(Capacity_solar!$AD83=0,Capacity_solar!U83*CostRed_solar!F$13,Capacity_solar!U83*VLOOKUP($A82,CostRed_solar!$A$2:$M$12,6,FALSE))</f>
        <v>0</v>
      </c>
      <c r="G82">
        <f>IF(Capacity_solar!$AD83=0,Capacity_solar!V83*CostRed_solar!G$13,Capacity_solar!V83*VLOOKUP($A82,CostRed_solar!$A$2:$M$12,7,FALSE))</f>
        <v>0</v>
      </c>
      <c r="H82">
        <f>IF(Capacity_solar!$AD83=0,Capacity_solar!W83*CostRed_solar!H$13,Capacity_solar!W83*VLOOKUP($A82,CostRed_solar!$A$2:$M$12,8,FALSE))</f>
        <v>0</v>
      </c>
      <c r="I82">
        <f>IF(Capacity_solar!$AD83=0,Capacity_solar!X83*CostRed_solar!I$13,Capacity_solar!X83*VLOOKUP($A82,CostRed_solar!$A$2:$M$12,9,FALSE))</f>
        <v>0.262982775933839</v>
      </c>
      <c r="J82">
        <f>IF(Capacity_solar!$AD83=0,Capacity_solar!Y83*CostRed_solar!J$13,Capacity_solar!Y83*VLOOKUP($A82,CostRed_solar!$A$2:$M$12,10,FALSE))</f>
        <v>0</v>
      </c>
      <c r="K82">
        <f>IF(Capacity_solar!$AD83=0,Capacity_solar!Z83*CostRed_solar!K$13,Capacity_solar!Z83*VLOOKUP($A82,CostRed_solar!$A$2:$M$12,11,FALSE))</f>
        <v>0.487961294347937</v>
      </c>
      <c r="L82">
        <f>IF(Capacity_solar!$AD83=0,Capacity_solar!AA83*CostRed_solar!L$13,Capacity_solar!AA83*VLOOKUP($A82,CostRed_solar!$A$2:$M$12,12,FALSE))</f>
        <v>0.788752231634153</v>
      </c>
      <c r="M82">
        <f>IF(Capacity_solar!$AD83=0,Capacity_solar!AB83*CostRed_solar!M$13,Capacity_solar!AB83*VLOOKUP($A82,CostRed_solar!$A$2:$M$12,13,FALSE))</f>
        <v>0</v>
      </c>
      <c r="N82">
        <f>IF(Capacity_solar!$AD83=0,Capacity_solar!AC83*CostRed_solar!N$13,Capacity_solar!AC83*VLOOKUP($A82,CostRed_solar!$A$2:$N$12,14,FALSE))</f>
        <v>0.0971174565675418</v>
      </c>
      <c r="O82" s="3">
        <f>SUM(B82:M82)</f>
        <v>1.53969630191593</v>
      </c>
      <c r="P82" s="1" t="s">
        <v>455</v>
      </c>
      <c r="Q82">
        <f>IF(Capacity_solar!$AD83=0,Capacity_solar!Q83*CostRed_solar!B$26,Capacity_solar!Q83*VLOOKUP($A82,CostRed_solar!$A$14:$M$26,Q$1-2009,FALSE))</f>
        <v>0</v>
      </c>
      <c r="R82">
        <f>IF(Capacity_solar!$AD83=0,Capacity_solar!R83*CostRed_solar!C$26,Capacity_solar!R83*VLOOKUP($A82,CostRed_solar!$A$14:$M$26,R$1-2009,FALSE))</f>
        <v>0</v>
      </c>
      <c r="S82">
        <f>IF(Capacity_solar!$AD83=0,Capacity_solar!S83*CostRed_solar!D$26,Capacity_solar!S83*VLOOKUP($A82,CostRed_solar!$A$14:$M$26,S$1-2009,FALSE))</f>
        <v>0</v>
      </c>
      <c r="T82">
        <f>IF(Capacity_solar!$AD83=0,Capacity_solar!T83*CostRed_solar!E$26,Capacity_solar!T83*VLOOKUP($A82,CostRed_solar!$A$14:$M$26,T$1-2009,FALSE))</f>
        <v>0</v>
      </c>
      <c r="U82">
        <f>IF(Capacity_solar!$AD83=0,Capacity_solar!U83*CostRed_solar!F$26,Capacity_solar!U83*VLOOKUP($A82,CostRed_solar!$A$14:$M$26,U$1-2009,FALSE))</f>
        <v>0</v>
      </c>
      <c r="V82">
        <f>IF(Capacity_solar!$AD83=0,Capacity_solar!V83*CostRed_solar!G$26,Capacity_solar!V83*VLOOKUP($A82,CostRed_solar!$A$14:$M$26,V$1-2009,FALSE))</f>
        <v>0</v>
      </c>
      <c r="W82">
        <f>IF(Capacity_solar!$AD83=0,Capacity_solar!W83*CostRed_solar!H$26,Capacity_solar!W83*VLOOKUP($A82,CostRed_solar!$A$14:$M$26,W$1-2009,FALSE))</f>
        <v>0</v>
      </c>
      <c r="X82">
        <f>IF(Capacity_solar!$AD83=0,Capacity_solar!X83*CostRed_solar!I$26,Capacity_solar!X83*VLOOKUP($A82,CostRed_solar!$A$14:$M$26,X$1-2009,FALSE))</f>
        <v>0.2414449823709</v>
      </c>
      <c r="Y82">
        <f>IF(Capacity_solar!$AD83=0,Capacity_solar!Y83*CostRed_solar!J$26,Capacity_solar!Y83*VLOOKUP($A82,CostRed_solar!$A$14:$M$26,Y$1-2009,FALSE))</f>
        <v>0</v>
      </c>
      <c r="Z82">
        <f>IF(Capacity_solar!$AD83=0,Capacity_solar!Z83*CostRed_solar!K$26,Capacity_solar!Z83*VLOOKUP($A82,CostRed_solar!$A$14:$M$26,Z$1-2009,FALSE))</f>
        <v>0.237250968331797</v>
      </c>
      <c r="AA82">
        <f>IF(Capacity_solar!$AD83=0,Capacity_solar!AA83*CostRed_solar!L$26,Capacity_solar!AA83*VLOOKUP($A82,CostRed_solar!$A$14:$M$26,AA$1-2009,FALSE))</f>
        <v>0.325897922036895</v>
      </c>
      <c r="AB82">
        <f>IF(Capacity_solar!$AD83=0,Capacity_solar!AB83*CostRed_solar!M$26,Capacity_solar!AB83*VLOOKUP($A82,CostRed_solar!$A$14:$M$26,AB$1-2009,FALSE))</f>
        <v>0</v>
      </c>
      <c r="AC82">
        <f>IF(Capacity_solar!$AD83=0,Capacity_solar!AC83*CostRed_solar!N$26,Capacity_solar!AC83*VLOOKUP($A82,CostRed_solar!$A$14:$N$26,AC$1-2009,FALSE))</f>
        <v>0.0296636677821782</v>
      </c>
      <c r="AD82" s="1">
        <f>SUM(Q82:AB82)</f>
        <v>0.804593872739593</v>
      </c>
    </row>
    <row r="83" spans="1:30">
      <c r="A83" s="1" t="s">
        <v>189</v>
      </c>
      <c r="B83">
        <f>IF(Capacity_solar!$AD84=0,Capacity_solar!Q84*CostRed_solar!B$13,Capacity_solar!Q84*VLOOKUP($A83,CostRed_solar!$A$2:$M$12,2,FALSE))</f>
        <v>0.0258991244611424</v>
      </c>
      <c r="C83">
        <f>IF(Capacity_solar!$AD84=0,Capacity_solar!R84*CostRed_solar!C$13,Capacity_solar!R84*VLOOKUP($A83,CostRed_solar!$A$2:$M$12,3,FALSE))</f>
        <v>0.0217457514816085</v>
      </c>
      <c r="D83">
        <f>IF(Capacity_solar!$AD84=0,Capacity_solar!S84*CostRed_solar!D$13,Capacity_solar!S84*VLOOKUP($A83,CostRed_solar!$A$2:$M$12,4,FALSE))</f>
        <v>0.156409509006752</v>
      </c>
      <c r="E83">
        <f>IF(Capacity_solar!$AD84=0,Capacity_solar!T84*CostRed_solar!E$13,Capacity_solar!T84*VLOOKUP($A83,CostRed_solar!$A$2:$M$12,5,FALSE))</f>
        <v>0.185177408130827</v>
      </c>
      <c r="F83">
        <f>IF(Capacity_solar!$AD84=0,Capacity_solar!U84*CostRed_solar!F$13,Capacity_solar!U84*VLOOKUP($A83,CostRed_solar!$A$2:$M$12,6,FALSE))</f>
        <v>0.373206491244099</v>
      </c>
      <c r="G83">
        <f>IF(Capacity_solar!$AD84=0,Capacity_solar!V84*CostRed_solar!G$13,Capacity_solar!V84*VLOOKUP($A83,CostRed_solar!$A$2:$M$12,7,FALSE))</f>
        <v>1.59314110530722</v>
      </c>
      <c r="H83">
        <f>IF(Capacity_solar!$AD84=0,Capacity_solar!W84*CostRed_solar!H$13,Capacity_solar!W84*VLOOKUP($A83,CostRed_solar!$A$2:$M$12,8,FALSE))</f>
        <v>0.162136219951907</v>
      </c>
      <c r="I83">
        <f>IF(Capacity_solar!$AD84=0,Capacity_solar!X84*CostRed_solar!I$13,Capacity_solar!X84*VLOOKUP($A83,CostRed_solar!$A$2:$M$12,9,FALSE))</f>
        <v>0.705701981462746</v>
      </c>
      <c r="J83">
        <f>IF(Capacity_solar!$AD84=0,Capacity_solar!Y84*CostRed_solar!J$13,Capacity_solar!Y84*VLOOKUP($A83,CostRed_solar!$A$2:$M$12,10,FALSE))</f>
        <v>1.30732269925207</v>
      </c>
      <c r="K83">
        <f>IF(Capacity_solar!$AD84=0,Capacity_solar!Z84*CostRed_solar!K$13,Capacity_solar!Z84*VLOOKUP($A83,CostRed_solar!$A$2:$M$12,11,FALSE))</f>
        <v>0.787501890878354</v>
      </c>
      <c r="L83">
        <f>IF(Capacity_solar!$AD84=0,Capacity_solar!AA84*CostRed_solar!L$13,Capacity_solar!AA84*VLOOKUP($A83,CostRed_solar!$A$2:$M$12,12,FALSE))</f>
        <v>0.171054700836323</v>
      </c>
      <c r="M83">
        <f>IF(Capacity_solar!$AD84=0,Capacity_solar!AB84*CostRed_solar!M$13,Capacity_solar!AB84*VLOOKUP($A83,CostRed_solar!$A$2:$M$12,13,FALSE))</f>
        <v>0</v>
      </c>
      <c r="N83">
        <f>IF(Capacity_solar!$AD84=0,Capacity_solar!AC84*CostRed_solar!N$13,Capacity_solar!AC84*VLOOKUP($A83,CostRed_solar!$A$2:$N$12,14,FALSE))</f>
        <v>0.407893317583676</v>
      </c>
      <c r="O83" s="3">
        <f>SUM(B83:M83)</f>
        <v>5.48929688201305</v>
      </c>
      <c r="P83" s="1" t="s">
        <v>189</v>
      </c>
      <c r="Q83">
        <f>IF(Capacity_solar!$AD84=0,Capacity_solar!Q84*CostRed_solar!B$26,Capacity_solar!Q84*VLOOKUP($A83,CostRed_solar!$A$14:$M$26,Q$1-2009,FALSE))</f>
        <v>0.134111064385521</v>
      </c>
      <c r="R83">
        <f>IF(Capacity_solar!$AD84=0,Capacity_solar!R84*CostRed_solar!C$26,Capacity_solar!R84*VLOOKUP($A83,CostRed_solar!$A$14:$M$26,R$1-2009,FALSE))</f>
        <v>0.0683352527739504</v>
      </c>
      <c r="S83">
        <f>IF(Capacity_solar!$AD84=0,Capacity_solar!S84*CostRed_solar!D$26,Capacity_solar!S84*VLOOKUP($A83,CostRed_solar!$A$14:$M$26,S$1-2009,FALSE))</f>
        <v>0.352447882541224</v>
      </c>
      <c r="T83">
        <f>IF(Capacity_solar!$AD84=0,Capacity_solar!T84*CostRed_solar!E$26,Capacity_solar!T84*VLOOKUP($A83,CostRed_solar!$A$14:$M$26,T$1-2009,FALSE))</f>
        <v>0.355841047557037</v>
      </c>
      <c r="U83">
        <f>IF(Capacity_solar!$AD84=0,Capacity_solar!U84*CostRed_solar!F$26,Capacity_solar!U84*VLOOKUP($A83,CostRed_solar!$A$14:$M$26,U$1-2009,FALSE))</f>
        <v>0.630010519911335</v>
      </c>
      <c r="V83">
        <f>IF(Capacity_solar!$AD84=0,Capacity_solar!V84*CostRed_solar!G$26,Capacity_solar!V84*VLOOKUP($A83,CostRed_solar!$A$14:$M$26,V$1-2009,FALSE))</f>
        <v>2.28944088790518</v>
      </c>
      <c r="W83">
        <f>IF(Capacity_solar!$AD84=0,Capacity_solar!W84*CostRed_solar!H$26,Capacity_solar!W84*VLOOKUP($A83,CostRed_solar!$A$14:$M$26,W$1-2009,FALSE))</f>
        <v>0.189865272036627</v>
      </c>
      <c r="X83">
        <f>IF(Capacity_solar!$AD84=0,Capacity_solar!X84*CostRed_solar!I$26,Capacity_solar!X84*VLOOKUP($A83,CostRed_solar!$A$14:$M$26,X$1-2009,FALSE))</f>
        <v>0.64790631959961</v>
      </c>
      <c r="Y83">
        <f>IF(Capacity_solar!$AD84=0,Capacity_solar!Y84*CostRed_solar!J$26,Capacity_solar!Y84*VLOOKUP($A83,CostRed_solar!$A$14:$M$26,Y$1-2009,FALSE))</f>
        <v>0.843967416032863</v>
      </c>
      <c r="Z83">
        <f>IF(Capacity_solar!$AD84=0,Capacity_solar!Z84*CostRed_solar!K$26,Capacity_solar!Z84*VLOOKUP($A83,CostRed_solar!$A$14:$M$26,Z$1-2009,FALSE))</f>
        <v>0.382890176614682</v>
      </c>
      <c r="AA83">
        <f>IF(Capacity_solar!$AD84=0,Capacity_solar!AA84*CostRed_solar!L$26,Capacity_solar!AA84*VLOOKUP($A83,CostRed_solar!$A$14:$M$26,AA$1-2009,FALSE))</f>
        <v>0.0706766577911342</v>
      </c>
      <c r="AB83">
        <f>IF(Capacity_solar!$AD84=0,Capacity_solar!AB84*CostRed_solar!M$26,Capacity_solar!AB84*VLOOKUP($A83,CostRed_solar!$A$14:$M$26,AB$1-2009,FALSE))</f>
        <v>0</v>
      </c>
      <c r="AC83">
        <f>IF(Capacity_solar!$AD84=0,Capacity_solar!AC84*CostRed_solar!N$26,Capacity_solar!AC84*VLOOKUP($A83,CostRed_solar!$A$14:$N$26,AC$1-2009,FALSE))</f>
        <v>0.124587404685149</v>
      </c>
      <c r="AD83" s="1">
        <f>SUM(Q83:AB83)</f>
        <v>5.96549249714917</v>
      </c>
    </row>
    <row r="84" spans="1:30">
      <c r="A84" s="1" t="s">
        <v>456</v>
      </c>
      <c r="B84">
        <f>IF(Capacity_solar!$AD85=0,Capacity_solar!Q85*CostRed_solar!B$13,Capacity_solar!Q85*VLOOKUP($A84,CostRed_solar!$A$2:$M$12,2,FALSE))</f>
        <v>1.73609544079223</v>
      </c>
      <c r="C84">
        <f>IF(Capacity_solar!$AD85=0,Capacity_solar!R85*CostRed_solar!C$13,Capacity_solar!R85*VLOOKUP($A84,CostRed_solar!$A$2:$M$12,3,FALSE))</f>
        <v>16.3093136112064</v>
      </c>
      <c r="D84">
        <f>IF(Capacity_solar!$AD85=0,Capacity_solar!S85*CostRed_solar!D$13,Capacity_solar!S85*VLOOKUP($A84,CostRed_solar!$A$2:$M$12,4,FALSE))</f>
        <v>5.08523372721943</v>
      </c>
      <c r="E84">
        <f>IF(Capacity_solar!$AD85=0,Capacity_solar!T85*CostRed_solar!E$13,Capacity_solar!T85*VLOOKUP($A84,CostRed_solar!$A$2:$M$12,5,FALSE))</f>
        <v>0</v>
      </c>
      <c r="F84">
        <f>IF(Capacity_solar!$AD85=0,Capacity_solar!U85*CostRed_solar!F$13,Capacity_solar!U85*VLOOKUP($A84,CostRed_solar!$A$2:$M$12,6,FALSE))</f>
        <v>0.57416383268323</v>
      </c>
      <c r="G84">
        <f>IF(Capacity_solar!$AD85=0,Capacity_solar!V85*CostRed_solar!G$13,Capacity_solar!V85*VLOOKUP($A84,CostRed_solar!$A$2:$M$12,7,FALSE))</f>
        <v>1.23393028810369</v>
      </c>
      <c r="H84">
        <f>IF(Capacity_solar!$AD85=0,Capacity_solar!W85*CostRed_solar!H$13,Capacity_solar!W85*VLOOKUP($A84,CostRed_solar!$A$2:$M$12,8,FALSE))</f>
        <v>3.34301484436921</v>
      </c>
      <c r="I84">
        <f>IF(Capacity_solar!$AD85=0,Capacity_solar!X85*CostRed_solar!I$13,Capacity_solar!X85*VLOOKUP($A84,CostRed_solar!$A$2:$M$12,9,FALSE))</f>
        <v>0</v>
      </c>
      <c r="J84">
        <f>IF(Capacity_solar!$AD85=0,Capacity_solar!Y85*CostRed_solar!J$13,Capacity_solar!Y85*VLOOKUP($A84,CostRed_solar!$A$2:$M$12,10,FALSE))</f>
        <v>23.2319058025408</v>
      </c>
      <c r="K84">
        <f>IF(Capacity_solar!$AD85=0,Capacity_solar!Z85*CostRed_solar!K$13,Capacity_solar!Z85*VLOOKUP($A84,CostRed_solar!$A$2:$M$12,11,FALSE))</f>
        <v>10.6747572263541</v>
      </c>
      <c r="L84">
        <f>IF(Capacity_solar!$AD85=0,Capacity_solar!AA85*CostRed_solar!L$13,Capacity_solar!AA85*VLOOKUP($A84,CostRed_solar!$A$2:$M$12,12,FALSE))</f>
        <v>3.28171611234132</v>
      </c>
      <c r="M84">
        <f>IF(Capacity_solar!$AD85=0,Capacity_solar!AB85*CostRed_solar!M$13,Capacity_solar!AB85*VLOOKUP($A84,CostRed_solar!$A$2:$M$12,13,FALSE))</f>
        <v>12.7324873414678</v>
      </c>
      <c r="N84">
        <f>IF(Capacity_solar!$AD85=0,Capacity_solar!AC85*CostRed_solar!N$13,Capacity_solar!AC85*VLOOKUP($A84,CostRed_solar!$A$2:$N$12,14,FALSE))</f>
        <v>16.186242761257</v>
      </c>
      <c r="O84" s="3">
        <f>SUM(B84:M84)</f>
        <v>78.2026182270783</v>
      </c>
      <c r="P84" s="1" t="s">
        <v>456</v>
      </c>
      <c r="Q84">
        <f>IF(Capacity_solar!$AD85=0,Capacity_solar!Q85*CostRed_solar!B$26,Capacity_solar!Q85*VLOOKUP($A84,CostRed_solar!$A$14:$M$26,Q$1-2009,FALSE))</f>
        <v>8.98986403145872</v>
      </c>
      <c r="R84">
        <f>IF(Capacity_solar!$AD85=0,Capacity_solar!R85*CostRed_solar!C$26,Capacity_solar!R85*VLOOKUP($A84,CostRed_solar!$A$14:$M$26,R$1-2009,FALSE))</f>
        <v>51.2514395804628</v>
      </c>
      <c r="S84">
        <f>IF(Capacity_solar!$AD85=0,Capacity_solar!S85*CostRed_solar!D$26,Capacity_solar!S85*VLOOKUP($A84,CostRed_solar!$A$14:$M$26,S$1-2009,FALSE))</f>
        <v>11.4588932013612</v>
      </c>
      <c r="T84">
        <f>IF(Capacity_solar!$AD85=0,Capacity_solar!T85*CostRed_solar!E$26,Capacity_solar!T85*VLOOKUP($A84,CostRed_solar!$A$14:$M$26,T$1-2009,FALSE))</f>
        <v>0</v>
      </c>
      <c r="U84">
        <f>IF(Capacity_solar!$AD85=0,Capacity_solar!U85*CostRed_solar!F$26,Capacity_solar!U85*VLOOKUP($A84,CostRed_solar!$A$14:$M$26,U$1-2009,FALSE))</f>
        <v>0.969246953709748</v>
      </c>
      <c r="V84">
        <f>IF(Capacity_solar!$AD85=0,Capacity_solar!V85*CostRed_solar!G$26,Capacity_solar!V85*VLOOKUP($A84,CostRed_solar!$A$14:$M$26,V$1-2009,FALSE))</f>
        <v>1.77323304570969</v>
      </c>
      <c r="W84">
        <f>IF(Capacity_solar!$AD85=0,Capacity_solar!W85*CostRed_solar!H$26,Capacity_solar!W85*VLOOKUP($A84,CostRed_solar!$A$14:$M$26,W$1-2009,FALSE))</f>
        <v>3.91474787704385</v>
      </c>
      <c r="X84">
        <f>IF(Capacity_solar!$AD85=0,Capacity_solar!X85*CostRed_solar!I$26,Capacity_solar!X85*VLOOKUP($A84,CostRed_solar!$A$14:$M$26,X$1-2009,FALSE))</f>
        <v>0</v>
      </c>
      <c r="Y84">
        <f>IF(Capacity_solar!$AD85=0,Capacity_solar!Y85*CostRed_solar!J$26,Capacity_solar!Y85*VLOOKUP($A84,CostRed_solar!$A$14:$M$26,Y$1-2009,FALSE))</f>
        <v>14.997805454542</v>
      </c>
      <c r="Z84">
        <f>IF(Capacity_solar!$AD85=0,Capacity_solar!Z85*CostRed_solar!K$26,Capacity_solar!Z85*VLOOKUP($A84,CostRed_solar!$A$14:$M$26,Z$1-2009,FALSE))</f>
        <v>5.1901585596941</v>
      </c>
      <c r="AA84">
        <f>IF(Capacity_solar!$AD85=0,Capacity_solar!AA85*CostRed_solar!L$26,Capacity_solar!AA85*VLOOKUP($A84,CostRed_solar!$A$14:$M$26,AA$1-2009,FALSE))</f>
        <v>1.35594476799288</v>
      </c>
      <c r="AB84">
        <f>IF(Capacity_solar!$AD85=0,Capacity_solar!AB85*CostRed_solar!M$26,Capacity_solar!AB85*VLOOKUP($A84,CostRed_solar!$A$14:$M$26,AB$1-2009,FALSE))</f>
        <v>4.40322516294135</v>
      </c>
      <c r="AC84">
        <f>IF(Capacity_solar!$AD85=0,Capacity_solar!AC85*CostRed_solar!N$26,Capacity_solar!AC85*VLOOKUP($A84,CostRed_solar!$A$14:$N$26,AC$1-2009,FALSE))</f>
        <v>4.94394463036305</v>
      </c>
      <c r="AD84" s="1">
        <f>SUM(Q84:AB84)</f>
        <v>104.304558634916</v>
      </c>
    </row>
    <row r="85" spans="1:30">
      <c r="A85" s="1" t="s">
        <v>457</v>
      </c>
      <c r="B85">
        <f>IF(Capacity_solar!$AD86=0,Capacity_solar!Q86*CostRed_solar!B$13,Capacity_solar!Q86*VLOOKUP($A85,CostRed_solar!$A$2:$M$12,2,FALSE))</f>
        <v>0.0128072593489166</v>
      </c>
      <c r="C85">
        <f>IF(Capacity_solar!$AD86=0,Capacity_solar!R86*CostRed_solar!C$13,Capacity_solar!R86*VLOOKUP($A85,CostRed_solar!$A$2:$M$12,3,FALSE))</f>
        <v>0.0931960777783221</v>
      </c>
      <c r="D85">
        <f>IF(Capacity_solar!$AD86=0,Capacity_solar!S86*CostRed_solar!D$13,Capacity_solar!S86*VLOOKUP($A85,CostRed_solar!$A$2:$M$12,4,FALSE))</f>
        <v>0.381392645114986</v>
      </c>
      <c r="E85">
        <f>IF(Capacity_solar!$AD86=0,Capacity_solar!T86*CostRed_solar!E$13,Capacity_solar!T86*VLOOKUP($A85,CostRed_solar!$A$2:$M$12,5,FALSE))</f>
        <v>0.637495995204488</v>
      </c>
      <c r="F85">
        <f>IF(Capacity_solar!$AD86=0,Capacity_solar!U86*CostRed_solar!F$13,Capacity_solar!U86*VLOOKUP($A85,CostRed_solar!$A$2:$M$12,6,FALSE))</f>
        <v>35.0354770703307</v>
      </c>
      <c r="G85">
        <f>IF(Capacity_solar!$AD86=0,Capacity_solar!V86*CostRed_solar!G$13,Capacity_solar!V86*VLOOKUP($A85,CostRed_solar!$A$2:$M$12,7,FALSE))</f>
        <v>3.70179086431109</v>
      </c>
      <c r="H85">
        <f>IF(Capacity_solar!$AD86=0,Capacity_solar!W86*CostRed_solar!H$13,Capacity_solar!W86*VLOOKUP($A85,CostRed_solar!$A$2:$M$12,8,FALSE))</f>
        <v>2.75798724660459</v>
      </c>
      <c r="I85">
        <f>IF(Capacity_solar!$AD86=0,Capacity_solar!X86*CostRed_solar!I$13,Capacity_solar!X86*VLOOKUP($A85,CostRed_solar!$A$2:$M$12,9,FALSE))</f>
        <v>3.36769877777382</v>
      </c>
      <c r="J85">
        <f>IF(Capacity_solar!$AD86=0,Capacity_solar!Y86*CostRed_solar!J$13,Capacity_solar!Y86*VLOOKUP($A85,CostRed_solar!$A$2:$M$12,10,FALSE))</f>
        <v>3.48477953440682</v>
      </c>
      <c r="K85">
        <f>IF(Capacity_solar!$AD86=0,Capacity_solar!Z86*CostRed_solar!K$13,Capacity_solar!Z86*VLOOKUP($A85,CostRed_solar!$A$2:$M$12,11,FALSE))</f>
        <v>3.98582970078207</v>
      </c>
      <c r="L85">
        <f>IF(Capacity_solar!$AD86=0,Capacity_solar!AA86*CostRed_solar!L$13,Capacity_solar!AA86*VLOOKUP($A85,CostRed_solar!$A$2:$M$12,12,FALSE))</f>
        <v>5.22666191140425</v>
      </c>
      <c r="M85">
        <f>IF(Capacity_solar!$AD86=0,Capacity_solar!AB86*CostRed_solar!M$13,Capacity_solar!AB86*VLOOKUP($A85,CostRed_solar!$A$2:$M$12,13,FALSE))</f>
        <v>221.426754471507</v>
      </c>
      <c r="N85">
        <f>IF(Capacity_solar!$AD86=0,Capacity_solar!AC86*CostRed_solar!N$13,Capacity_solar!AC86*VLOOKUP($A85,CostRed_solar!$A$2:$N$12,14,FALSE))</f>
        <v>0.378758080613433</v>
      </c>
      <c r="O85" s="3">
        <f>SUM(B85:M85)</f>
        <v>280.111871554567</v>
      </c>
      <c r="P85" s="1" t="s">
        <v>457</v>
      </c>
      <c r="Q85">
        <f>IF(Capacity_solar!$AD86=0,Capacity_solar!Q86*CostRed_solar!B$26,Capacity_solar!Q86*VLOOKUP($A85,CostRed_solar!$A$14:$M$26,Q$1-2009,FALSE))</f>
        <v>0.0663186582126204</v>
      </c>
      <c r="R85">
        <f>IF(Capacity_solar!$AD86=0,Capacity_solar!R86*CostRed_solar!C$26,Capacity_solar!R86*VLOOKUP($A85,CostRed_solar!$A$14:$M$26,R$1-2009,FALSE))</f>
        <v>0.292865369031216</v>
      </c>
      <c r="S85">
        <f>IF(Capacity_solar!$AD86=0,Capacity_solar!S86*CostRed_solar!D$26,Capacity_solar!S86*VLOOKUP($A85,CostRed_solar!$A$14:$M$26,S$1-2009,FALSE))</f>
        <v>0.859417250531555</v>
      </c>
      <c r="T85">
        <f>IF(Capacity_solar!$AD86=0,Capacity_solar!T86*CostRed_solar!E$26,Capacity_solar!T86*VLOOKUP($A85,CostRed_solar!$A$14:$M$26,T$1-2009,FALSE))</f>
        <v>1.22502655716357</v>
      </c>
      <c r="U85">
        <f>IF(Capacity_solar!$AD86=0,Capacity_solar!U86*CostRed_solar!F$26,Capacity_solar!U86*VLOOKUP($A85,CostRed_solar!$A$14:$M$26,U$1-2009,FALSE))</f>
        <v>59.1434491153688</v>
      </c>
      <c r="V85">
        <f>IF(Capacity_solar!$AD86=0,Capacity_solar!V86*CostRed_solar!G$26,Capacity_solar!V86*VLOOKUP($A85,CostRed_solar!$A$14:$M$26,V$1-2009,FALSE))</f>
        <v>5.31969913712909</v>
      </c>
      <c r="W85">
        <f>IF(Capacity_solar!$AD86=0,Capacity_solar!W86*CostRed_solar!H$26,Capacity_solar!W86*VLOOKUP($A85,CostRed_solar!$A$14:$M$26,W$1-2009,FALSE))</f>
        <v>3.22966699856117</v>
      </c>
      <c r="X85">
        <f>IF(Capacity_solar!$AD86=0,Capacity_solar!X86*CostRed_solar!I$26,Capacity_solar!X86*VLOOKUP($A85,CostRed_solar!$A$14:$M$26,X$1-2009,FALSE))</f>
        <v>3.09189059679964</v>
      </c>
      <c r="Y85">
        <f>IF(Capacity_solar!$AD86=0,Capacity_solar!Y86*CostRed_solar!J$26,Capacity_solar!Y86*VLOOKUP($A85,CostRed_solar!$A$14:$M$26,Y$1-2009,FALSE))</f>
        <v>2.24966672787072</v>
      </c>
      <c r="Z85">
        <f>IF(Capacity_solar!$AD86=0,Capacity_solar!Z86*CostRed_solar!K$26,Capacity_solar!Z86*VLOOKUP($A85,CostRed_solar!$A$14:$M$26,Z$1-2009,FALSE))</f>
        <v>1.93794460148698</v>
      </c>
      <c r="AA85">
        <f>IF(Capacity_solar!$AD86=0,Capacity_solar!AA86*CostRed_solar!L$26,Capacity_solar!AA86*VLOOKUP($A85,CostRed_solar!$A$14:$M$26,AA$1-2009,FALSE))</f>
        <v>2.15956061713699</v>
      </c>
      <c r="AB85">
        <f>IF(Capacity_solar!$AD86=0,Capacity_solar!AB86*CostRed_solar!M$26,Capacity_solar!AB86*VLOOKUP($A85,CostRed_solar!$A$14:$M$26,AB$1-2009,FALSE))</f>
        <v>76.5751287151861</v>
      </c>
      <c r="AC85">
        <f>IF(Capacity_solar!$AD86=0,Capacity_solar!AC86*CostRed_solar!N$26,Capacity_solar!AC86*VLOOKUP($A85,CostRed_solar!$A$14:$N$26,AC$1-2009,FALSE))</f>
        <v>0.115688304350501</v>
      </c>
      <c r="AD85" s="1">
        <f>SUM(Q85:AB85)</f>
        <v>156.150634344478</v>
      </c>
    </row>
    <row r="86" spans="1:30">
      <c r="A86" s="1" t="s">
        <v>191</v>
      </c>
      <c r="B86">
        <f>IF(Capacity_solar!$AD87=0,Capacity_solar!Q87*CostRed_solar!B$13,Capacity_solar!Q87*VLOOKUP($A86,CostRed_solar!$A$2:$M$12,2,FALSE))</f>
        <v>0.0500906143424292</v>
      </c>
      <c r="C86">
        <f>IF(Capacity_solar!$AD87=0,Capacity_solar!R87*CostRed_solar!C$13,Capacity_solar!R87*VLOOKUP($A86,CostRed_solar!$A$2:$M$12,3,FALSE))</f>
        <v>0.386763722780037</v>
      </c>
      <c r="D86">
        <f>IF(Capacity_solar!$AD87=0,Capacity_solar!S87*CostRed_solar!D$13,Capacity_solar!S87*VLOOKUP($A86,CostRed_solar!$A$2:$M$12,4,FALSE))</f>
        <v>0.797457348876789</v>
      </c>
      <c r="E86">
        <f>IF(Capacity_solar!$AD87=0,Capacity_solar!T87*CostRed_solar!E$13,Capacity_solar!T87*VLOOKUP($A86,CostRed_solar!$A$2:$M$12,5,FALSE))</f>
        <v>7.96768905354942</v>
      </c>
      <c r="F86">
        <f>IF(Capacity_solar!$AD87=0,Capacity_solar!U87*CostRed_solar!F$13,Capacity_solar!U87*VLOOKUP($A86,CostRed_solar!$A$2:$M$12,6,FALSE))</f>
        <v>95.1665057912523</v>
      </c>
      <c r="G86">
        <f>IF(Capacity_solar!$AD87=0,Capacity_solar!V87*CostRed_solar!G$13,Capacity_solar!V87*VLOOKUP($A86,CostRed_solar!$A$2:$M$12,7,FALSE))</f>
        <v>0</v>
      </c>
      <c r="H86">
        <f>IF(Capacity_solar!$AD87=0,Capacity_solar!W87*CostRed_solar!H$13,Capacity_solar!W87*VLOOKUP($A86,CostRed_solar!$A$2:$M$12,8,FALSE))</f>
        <v>10.0290612481818</v>
      </c>
      <c r="I86">
        <f>IF(Capacity_solar!$AD87=0,Capacity_solar!X87*CostRed_solar!I$13,Capacity_solar!X87*VLOOKUP($A86,CostRed_solar!$A$2:$M$12,9,FALSE))</f>
        <v>2.83792470556113</v>
      </c>
      <c r="J86">
        <f>IF(Capacity_solar!$AD87=0,Capacity_solar!Y87*CostRed_solar!J$13,Capacity_solar!Y87*VLOOKUP($A86,CostRed_solar!$A$2:$M$12,10,FALSE))</f>
        <v>0</v>
      </c>
      <c r="K86">
        <f>IF(Capacity_solar!$AD87=0,Capacity_solar!Z87*CostRed_solar!K$13,Capacity_solar!Z87*VLOOKUP($A86,CostRed_solar!$A$2:$M$12,11,FALSE))</f>
        <v>0</v>
      </c>
      <c r="L86">
        <f>IF(Capacity_solar!$AD87=0,Capacity_solar!AA87*CostRed_solar!L$13,Capacity_solar!AA87*VLOOKUP($A86,CostRed_solar!$A$2:$M$12,12,FALSE))</f>
        <v>1.58383982255854</v>
      </c>
      <c r="M86">
        <f>IF(Capacity_solar!$AD87=0,Capacity_solar!AB87*CostRed_solar!M$13,Capacity_solar!AB87*VLOOKUP($A86,CostRed_solar!$A$2:$M$12,13,FALSE))</f>
        <v>12.5708619732405</v>
      </c>
      <c r="N86">
        <f>IF(Capacity_solar!$AD87=0,Capacity_solar!AC87*CostRed_solar!N$13,Capacity_solar!AC87*VLOOKUP($A86,CostRed_solar!$A$2:$N$12,14,FALSE))</f>
        <v>0</v>
      </c>
      <c r="O86" s="3">
        <f>SUM(B86:M86)</f>
        <v>131.390194280343</v>
      </c>
      <c r="P86" s="1" t="s">
        <v>191</v>
      </c>
      <c r="Q86">
        <f>IF(Capacity_solar!$AD87=0,Capacity_solar!Q87*CostRed_solar!B$26,Capacity_solar!Q87*VLOOKUP($A86,CostRed_solar!$A$14:$M$26,Q$1-2009,FALSE))</f>
        <v>0.25937964100936</v>
      </c>
      <c r="R86">
        <f>IF(Capacity_solar!$AD87=0,Capacity_solar!R87*CostRed_solar!C$26,Capacity_solar!R87*VLOOKUP($A86,CostRed_solar!$A$14:$M$26,R$1-2009,FALSE))</f>
        <v>1.21539128147955</v>
      </c>
      <c r="S86">
        <f>IF(Capacity_solar!$AD87=0,Capacity_solar!S87*CostRed_solar!D$26,Capacity_solar!S87*VLOOKUP($A86,CostRed_solar!$A$14:$M$26,S$1-2009,FALSE))</f>
        <v>1.79696334202052</v>
      </c>
      <c r="T86">
        <f>IF(Capacity_solar!$AD87=0,Capacity_solar!T87*CostRed_solar!E$26,Capacity_solar!T87*VLOOKUP($A86,CostRed_solar!$A$14:$M$26,T$1-2009,FALSE))</f>
        <v>15.3108894224326</v>
      </c>
      <c r="U86">
        <f>IF(Capacity_solar!$AD87=0,Capacity_solar!U87*CostRed_solar!F$26,Capacity_solar!U87*VLOOKUP($A86,CostRed_solar!$A$14:$M$26,U$1-2009,FALSE))</f>
        <v>160.650742144989</v>
      </c>
      <c r="V86">
        <f>IF(Capacity_solar!$AD87=0,Capacity_solar!V87*CostRed_solar!G$26,Capacity_solar!V87*VLOOKUP($A86,CostRed_solar!$A$14:$M$26,V$1-2009,FALSE))</f>
        <v>0</v>
      </c>
      <c r="W86">
        <f>IF(Capacity_solar!$AD87=0,Capacity_solar!W87*CostRed_solar!H$26,Capacity_solar!W87*VLOOKUP($A86,CostRed_solar!$A$14:$M$26,W$1-2009,FALSE))</f>
        <v>11.7442632048709</v>
      </c>
      <c r="X86">
        <f>IF(Capacity_solar!$AD87=0,Capacity_solar!X87*CostRed_solar!I$26,Capacity_solar!X87*VLOOKUP($A86,CostRed_solar!$A$14:$M$26,X$1-2009,FALSE))</f>
        <v>2.6055040223491</v>
      </c>
      <c r="Y86">
        <f>IF(Capacity_solar!$AD87=0,Capacity_solar!Y87*CostRed_solar!J$26,Capacity_solar!Y87*VLOOKUP($A86,CostRed_solar!$A$14:$M$26,Y$1-2009,FALSE))</f>
        <v>0</v>
      </c>
      <c r="Z86">
        <f>IF(Capacity_solar!$AD87=0,Capacity_solar!Z87*CostRed_solar!K$26,Capacity_solar!Z87*VLOOKUP($A86,CostRed_solar!$A$14:$M$26,Z$1-2009,FALSE))</f>
        <v>0</v>
      </c>
      <c r="AA86">
        <f>IF(Capacity_solar!$AD87=0,Capacity_solar!AA87*CostRed_solar!L$26,Capacity_solar!AA87*VLOOKUP($A86,CostRed_solar!$A$14:$M$26,AA$1-2009,FALSE))</f>
        <v>0.654413498066055</v>
      </c>
      <c r="AB86">
        <f>IF(Capacity_solar!$AD87=0,Capacity_solar!AB87*CostRed_solar!M$26,Capacity_solar!AB87*VLOOKUP($A86,CostRed_solar!$A$14:$M$26,AB$1-2009,FALSE))</f>
        <v>4.34733090840473</v>
      </c>
      <c r="AC86">
        <f>IF(Capacity_solar!$AD87=0,Capacity_solar!AC87*CostRed_solar!N$26,Capacity_solar!AC87*VLOOKUP($A86,CostRed_solar!$A$14:$N$26,AC$1-2009,FALSE))</f>
        <v>0</v>
      </c>
      <c r="AD86" s="1">
        <f>SUM(Q86:AB86)</f>
        <v>198.584877465622</v>
      </c>
    </row>
    <row r="87" spans="1:30">
      <c r="A87" s="1" t="s">
        <v>179</v>
      </c>
      <c r="B87">
        <f>IF(Capacity_solar!$AD88=0,Capacity_solar!Q88*CostRed_solar!B$13,Capacity_solar!Q88*VLOOKUP($A87,CostRed_solar!$A$2:$M$12,2,FALSE))</f>
        <v>0</v>
      </c>
      <c r="C87">
        <f>IF(Capacity_solar!$AD88=0,Capacity_solar!R88*CostRed_solar!C$13,Capacity_solar!R88*VLOOKUP($A87,CostRed_solar!$A$2:$M$12,3,FALSE))</f>
        <v>0.0103551197531469</v>
      </c>
      <c r="D87">
        <f>IF(Capacity_solar!$AD88=0,Capacity_solar!S88*CostRed_solar!D$13,Capacity_solar!S88*VLOOKUP($A87,CostRed_solar!$A$2:$M$12,4,FALSE))</f>
        <v>-0.392179507805107</v>
      </c>
      <c r="E87">
        <f>IF(Capacity_solar!$AD88=0,Capacity_solar!T88*CostRed_solar!E$13,Capacity_solar!T88*VLOOKUP($A87,CostRed_solar!$A$2:$M$12,5,FALSE))</f>
        <v>0</v>
      </c>
      <c r="F87">
        <f>IF(Capacity_solar!$AD88=0,Capacity_solar!U88*CostRed_solar!F$13,Capacity_solar!U88*VLOOKUP($A87,CostRed_solar!$A$2:$M$12,6,FALSE))</f>
        <v>0.00229665533073291</v>
      </c>
      <c r="G87">
        <f>IF(Capacity_solar!$AD88=0,Capacity_solar!V88*CostRed_solar!G$13,Capacity_solar!V88*VLOOKUP($A87,CostRed_solar!$A$2:$M$12,7,FALSE))</f>
        <v>0.219365384551769</v>
      </c>
      <c r="H87">
        <f>IF(Capacity_solar!$AD88=0,Capacity_solar!W88*CostRed_solar!H$13,Capacity_solar!W88*VLOOKUP($A87,CostRed_solar!$A$2:$M$12,8,FALSE))</f>
        <v>0.332629977014736</v>
      </c>
      <c r="I87">
        <f>IF(Capacity_solar!$AD88=0,Capacity_solar!X88*CostRed_solar!I$13,Capacity_solar!X88*VLOOKUP($A87,CostRed_solar!$A$2:$M$12,9,FALSE))</f>
        <v>0.573264612287432</v>
      </c>
      <c r="J87">
        <f>IF(Capacity_solar!$AD88=0,Capacity_solar!Y88*CostRed_solar!J$13,Capacity_solar!Y88*VLOOKUP($A87,CostRed_solar!$A$2:$M$12,10,FALSE))</f>
        <v>1.45938608268688</v>
      </c>
      <c r="K87">
        <f>IF(Capacity_solar!$AD88=0,Capacity_solar!Z88*CostRed_solar!K$13,Capacity_solar!Z88*VLOOKUP($A87,CostRed_solar!$A$2:$M$12,11,FALSE))</f>
        <v>1.48804038276401</v>
      </c>
      <c r="L87">
        <f>IF(Capacity_solar!$AD88=0,Capacity_solar!AA88*CostRed_solar!L$13,Capacity_solar!AA88*VLOOKUP($A87,CostRed_solar!$A$2:$M$12,12,FALSE))</f>
        <v>1.04850196253375</v>
      </c>
      <c r="M87">
        <f>IF(Capacity_solar!$AD88=0,Capacity_solar!AB88*CostRed_solar!M$13,Capacity_solar!AB88*VLOOKUP($A87,CostRed_solar!$A$2:$M$12,13,FALSE))</f>
        <v>0</v>
      </c>
      <c r="N87">
        <f>IF(Capacity_solar!$AD88=0,Capacity_solar!AC88*CostRed_solar!N$13,Capacity_solar!AC88*VLOOKUP($A87,CostRed_solar!$A$2:$N$12,14,FALSE))</f>
        <v>46.820325811212</v>
      </c>
      <c r="O87" s="3">
        <f>SUM(B87:M87)</f>
        <v>4.74166066911736</v>
      </c>
      <c r="P87" s="1" t="s">
        <v>179</v>
      </c>
      <c r="Q87">
        <f>IF(Capacity_solar!$AD88=0,Capacity_solar!Q88*CostRed_solar!B$26,Capacity_solar!Q88*VLOOKUP($A87,CostRed_solar!$A$14:$M$26,Q$1-2009,FALSE))</f>
        <v>0</v>
      </c>
      <c r="R87">
        <f>IF(Capacity_solar!$AD88=0,Capacity_solar!R88*CostRed_solar!C$26,Capacity_solar!R88*VLOOKUP($A87,CostRed_solar!$A$14:$M$26,R$1-2009,FALSE))</f>
        <v>0.0325405965590241</v>
      </c>
      <c r="S87">
        <f>IF(Capacity_solar!$AD88=0,Capacity_solar!S88*CostRed_solar!D$26,Capacity_solar!S88*VLOOKUP($A87,CostRed_solar!$A$14:$M$26,S$1-2009,FALSE))</f>
        <v>-0.883724001051639</v>
      </c>
      <c r="T87">
        <f>IF(Capacity_solar!$AD88=0,Capacity_solar!T88*CostRed_solar!E$26,Capacity_solar!T88*VLOOKUP($A87,CostRed_solar!$A$14:$M$26,T$1-2009,FALSE))</f>
        <v>0</v>
      </c>
      <c r="U87">
        <f>IF(Capacity_solar!$AD88=0,Capacity_solar!U88*CostRed_solar!F$26,Capacity_solar!U88*VLOOKUP($A87,CostRed_solar!$A$14:$M$26,U$1-2009,FALSE))</f>
        <v>0.00387698781483898</v>
      </c>
      <c r="V87">
        <f>IF(Capacity_solar!$AD88=0,Capacity_solar!V88*CostRed_solar!G$26,Capacity_solar!V88*VLOOKUP($A87,CostRed_solar!$A$14:$M$26,V$1-2009,FALSE))</f>
        <v>0.31524143034839</v>
      </c>
      <c r="W87">
        <f>IF(Capacity_solar!$AD88=0,Capacity_solar!W88*CostRed_solar!H$26,Capacity_solar!W88*VLOOKUP($A87,CostRed_solar!$A$14:$M$26,W$1-2009,FALSE))</f>
        <v>0.389517413765863</v>
      </c>
      <c r="X87">
        <f>IF(Capacity_solar!$AD88=0,Capacity_solar!X88*CostRed_solar!I$26,Capacity_solar!X88*VLOOKUP($A87,CostRed_solar!$A$14:$M$26,X$1-2009,FALSE))</f>
        <v>0.52631532128333</v>
      </c>
      <c r="Y87">
        <f>IF(Capacity_solar!$AD88=0,Capacity_solar!Y88*CostRed_solar!J$26,Capacity_solar!Y88*VLOOKUP($A87,CostRed_solar!$A$14:$M$26,Y$1-2009,FALSE))</f>
        <v>0.942134869917138</v>
      </c>
      <c r="Z87">
        <f>IF(Capacity_solar!$AD88=0,Capacity_solar!Z88*CostRed_solar!K$26,Capacity_solar!Z88*VLOOKUP($A87,CostRed_solar!$A$14:$M$26,Z$1-2009,FALSE))</f>
        <v>0.723498002437559</v>
      </c>
      <c r="AA87">
        <f>IF(Capacity_solar!$AD88=0,Capacity_solar!AA88*CostRed_solar!L$26,Capacity_solar!AA88*VLOOKUP($A87,CostRed_solar!$A$14:$M$26,AA$1-2009,FALSE))</f>
        <v>0.433221735719728</v>
      </c>
      <c r="AB87">
        <f>IF(Capacity_solar!$AD88=0,Capacity_solar!AB88*CostRed_solar!M$26,Capacity_solar!AB88*VLOOKUP($A87,CostRed_solar!$A$14:$M$26,AB$1-2009,FALSE))</f>
        <v>0</v>
      </c>
      <c r="AC87">
        <f>IF(Capacity_solar!$AD88=0,Capacity_solar!AC88*CostRed_solar!N$26,Capacity_solar!AC88*VLOOKUP($A87,CostRed_solar!$A$14:$N$26,AC$1-2009,FALSE))</f>
        <v>14.3008542377881</v>
      </c>
      <c r="AD87" s="1">
        <f>SUM(Q87:AB87)</f>
        <v>2.48262235679423</v>
      </c>
    </row>
    <row r="88" spans="1:30">
      <c r="A88" s="1" t="s">
        <v>183</v>
      </c>
      <c r="B88">
        <f>IF(Capacity_solar!$AD89=0,Capacity_solar!Q89*CostRed_solar!B$13,Capacity_solar!Q89*VLOOKUP($A88,CostRed_solar!$A$2:$M$12,2,FALSE))</f>
        <v>0</v>
      </c>
      <c r="C88">
        <f>IF(Capacity_solar!$AD89=0,Capacity_solar!R89*CostRed_solar!C$13,Capacity_solar!R89*VLOOKUP($A88,CostRed_solar!$A$2:$M$12,3,FALSE))</f>
        <v>0</v>
      </c>
      <c r="D88">
        <f>IF(Capacity_solar!$AD89=0,Capacity_solar!S89*CostRed_solar!D$13,Capacity_solar!S89*VLOOKUP($A88,CostRed_solar!$A$2:$M$12,4,FALSE))</f>
        <v>0</v>
      </c>
      <c r="E88">
        <f>IF(Capacity_solar!$AD89=0,Capacity_solar!T89*CostRed_solar!E$13,Capacity_solar!T89*VLOOKUP($A88,CostRed_solar!$A$2:$M$12,5,FALSE))</f>
        <v>0</v>
      </c>
      <c r="F88">
        <f>IF(Capacity_solar!$AD89=0,Capacity_solar!U89*CostRed_solar!F$13,Capacity_solar!U89*VLOOKUP($A88,CostRed_solar!$A$2:$M$12,6,FALSE))</f>
        <v>0.358278231594335</v>
      </c>
      <c r="G88">
        <f>IF(Capacity_solar!$AD89=0,Capacity_solar!V89*CostRed_solar!G$13,Capacity_solar!V89*VLOOKUP($A88,CostRed_solar!$A$2:$M$12,7,FALSE))</f>
        <v>0</v>
      </c>
      <c r="H88">
        <f>IF(Capacity_solar!$AD89=0,Capacity_solar!W89*CostRed_solar!H$13,Capacity_solar!W89*VLOOKUP($A88,CostRed_solar!$A$2:$M$12,8,FALSE))</f>
        <v>0</v>
      </c>
      <c r="I88">
        <f>IF(Capacity_solar!$AD89=0,Capacity_solar!X89*CostRed_solar!I$13,Capacity_solar!X89*VLOOKUP($A88,CostRed_solar!$A$2:$M$12,9,FALSE))</f>
        <v>1.62141179118921</v>
      </c>
      <c r="J88">
        <f>IF(Capacity_solar!$AD89=0,Capacity_solar!Y89*CostRed_solar!J$13,Capacity_solar!Y89*VLOOKUP($A88,CostRed_solar!$A$2:$M$12,10,FALSE))</f>
        <v>0</v>
      </c>
      <c r="K88">
        <f>IF(Capacity_solar!$AD89=0,Capacity_solar!Z89*CostRed_solar!K$13,Capacity_solar!Z89*VLOOKUP($A88,CostRed_solar!$A$2:$M$12,11,FALSE))</f>
        <v>0</v>
      </c>
      <c r="L88">
        <f>IF(Capacity_solar!$AD89=0,Capacity_solar!AA89*CostRed_solar!L$13,Capacity_solar!AA89*VLOOKUP($A88,CostRed_solar!$A$2:$M$12,12,FALSE))</f>
        <v>0</v>
      </c>
      <c r="M88">
        <f>IF(Capacity_solar!$AD89=0,Capacity_solar!AB89*CostRed_solar!M$13,Capacity_solar!AB89*VLOOKUP($A88,CostRed_solar!$A$2:$M$12,13,FALSE))</f>
        <v>0</v>
      </c>
      <c r="N88">
        <f>IF(Capacity_solar!$AD89=0,Capacity_solar!AC89*CostRed_solar!N$13,Capacity_solar!AC89*VLOOKUP($A88,CostRed_solar!$A$2:$N$12,14,FALSE))</f>
        <v>2.62540857587588</v>
      </c>
      <c r="O88" s="3">
        <f>SUM(B88:M88)</f>
        <v>1.97969002278354</v>
      </c>
      <c r="P88" s="1" t="s">
        <v>183</v>
      </c>
      <c r="Q88">
        <f>IF(Capacity_solar!$AD89=0,Capacity_solar!Q89*CostRed_solar!B$26,Capacity_solar!Q89*VLOOKUP($A88,CostRed_solar!$A$14:$M$26,Q$1-2009,FALSE))</f>
        <v>0</v>
      </c>
      <c r="R88">
        <f>IF(Capacity_solar!$AD89=0,Capacity_solar!R89*CostRed_solar!C$26,Capacity_solar!R89*VLOOKUP($A88,CostRed_solar!$A$14:$M$26,R$1-2009,FALSE))</f>
        <v>0</v>
      </c>
      <c r="S88">
        <f>IF(Capacity_solar!$AD89=0,Capacity_solar!S89*CostRed_solar!D$26,Capacity_solar!S89*VLOOKUP($A88,CostRed_solar!$A$14:$M$26,S$1-2009,FALSE))</f>
        <v>0</v>
      </c>
      <c r="T88">
        <f>IF(Capacity_solar!$AD89=0,Capacity_solar!T89*CostRed_solar!E$26,Capacity_solar!T89*VLOOKUP($A88,CostRed_solar!$A$14:$M$26,T$1-2009,FALSE))</f>
        <v>0</v>
      </c>
      <c r="U88">
        <f>IF(Capacity_solar!$AD89=0,Capacity_solar!U89*CostRed_solar!F$26,Capacity_solar!U89*VLOOKUP($A88,CostRed_solar!$A$14:$M$26,U$1-2009,FALSE))</f>
        <v>0.604810099114882</v>
      </c>
      <c r="V88">
        <f>IF(Capacity_solar!$AD89=0,Capacity_solar!V89*CostRed_solar!G$26,Capacity_solar!V89*VLOOKUP($A88,CostRed_solar!$A$14:$M$26,V$1-2009,FALSE))</f>
        <v>0</v>
      </c>
      <c r="W88">
        <f>IF(Capacity_solar!$AD89=0,Capacity_solar!W89*CostRed_solar!H$26,Capacity_solar!W89*VLOOKUP($A88,CostRed_solar!$A$14:$M$26,W$1-2009,FALSE))</f>
        <v>0</v>
      </c>
      <c r="X88">
        <f>IF(Capacity_solar!$AD89=0,Capacity_solar!X89*CostRed_solar!I$26,Capacity_solar!X89*VLOOKUP($A88,CostRed_solar!$A$14:$M$26,X$1-2009,FALSE))</f>
        <v>1.48862122224361</v>
      </c>
      <c r="Y88">
        <f>IF(Capacity_solar!$AD89=0,Capacity_solar!Y89*CostRed_solar!J$26,Capacity_solar!Y89*VLOOKUP($A88,CostRed_solar!$A$14:$M$26,Y$1-2009,FALSE))</f>
        <v>0</v>
      </c>
      <c r="Z88">
        <f>IF(Capacity_solar!$AD89=0,Capacity_solar!Z89*CostRed_solar!K$26,Capacity_solar!Z89*VLOOKUP($A88,CostRed_solar!$A$14:$M$26,Z$1-2009,FALSE))</f>
        <v>0</v>
      </c>
      <c r="AA88">
        <f>IF(Capacity_solar!$AD89=0,Capacity_solar!AA89*CostRed_solar!L$26,Capacity_solar!AA89*VLOOKUP($A88,CostRed_solar!$A$14:$M$26,AA$1-2009,FALSE))</f>
        <v>0</v>
      </c>
      <c r="AB88">
        <f>IF(Capacity_solar!$AD89=0,Capacity_solar!AB89*CostRed_solar!M$26,Capacity_solar!AB89*VLOOKUP($A88,CostRed_solar!$A$14:$M$26,AB$1-2009,FALSE))</f>
        <v>0</v>
      </c>
      <c r="AC88">
        <f>IF(Capacity_solar!$AD89=0,Capacity_solar!AC89*CostRed_solar!N$26,Capacity_solar!AC89*VLOOKUP($A88,CostRed_solar!$A$14:$N$26,AC$1-2009,FALSE))</f>
        <v>0.801907819044886</v>
      </c>
      <c r="AD88" s="1">
        <f>SUM(Q88:AB88)</f>
        <v>2.09343132135849</v>
      </c>
    </row>
    <row r="89" spans="1:30">
      <c r="A89" s="1" t="s">
        <v>193</v>
      </c>
      <c r="B89">
        <f>IF(Capacity_solar!$AD90=0,Capacity_solar!Q90*CostRed_solar!B$13,Capacity_solar!Q90*VLOOKUP($A89,CostRed_solar!$A$2:$M$12,2,FALSE))</f>
        <v>0.215731168588417</v>
      </c>
      <c r="C89">
        <f>IF(Capacity_solar!$AD90=0,Capacity_solar!R90*CostRed_solar!C$13,Capacity_solar!R90*VLOOKUP($A89,CostRed_solar!$A$2:$M$12,3,FALSE))</f>
        <v>0.0269233113581819</v>
      </c>
      <c r="D89">
        <f>IF(Capacity_solar!$AD90=0,Capacity_solar!S90*CostRed_solar!D$13,Capacity_solar!S90*VLOOKUP($A89,CostRed_solar!$A$2:$M$12,4,FALSE))</f>
        <v>0.0439179409526347</v>
      </c>
      <c r="E89">
        <f>IF(Capacity_solar!$AD90=0,Capacity_solar!T90*CostRed_solar!E$13,Capacity_solar!T90*VLOOKUP($A89,CostRed_solar!$A$2:$M$12,5,FALSE))</f>
        <v>0.0455354282288921</v>
      </c>
      <c r="F89">
        <f>IF(Capacity_solar!$AD90=0,Capacity_solar!U90*CostRed_solar!F$13,Capacity_solar!U90*VLOOKUP($A89,CostRed_solar!$A$2:$M$12,6,FALSE))</f>
        <v>0.500670862099776</v>
      </c>
      <c r="G89">
        <f>IF(Capacity_solar!$AD90=0,Capacity_solar!V90*CostRed_solar!G$13,Capacity_solar!V90*VLOOKUP($A89,CostRed_solar!$A$2:$M$12,7,FALSE))</f>
        <v>0.601883773863915</v>
      </c>
      <c r="H89">
        <f>IF(Capacity_solar!$AD90=0,Capacity_solar!W90*CostRed_solar!H$13,Capacity_solar!W90*VLOOKUP($A89,CostRed_solar!$A$2:$M$12,8,FALSE))</f>
        <v>2.50224661101035</v>
      </c>
      <c r="I89">
        <f>IF(Capacity_solar!$AD90=0,Capacity_solar!X90*CostRed_solar!I$13,Capacity_solar!X90*VLOOKUP($A89,CostRed_solar!$A$2:$M$12,9,FALSE))</f>
        <v>5.40533851673203</v>
      </c>
      <c r="J89">
        <f>IF(Capacity_solar!$AD90=0,Capacity_solar!Y90*CostRed_solar!J$13,Capacity_solar!Y90*VLOOKUP($A89,CostRed_solar!$A$2:$M$12,10,FALSE))</f>
        <v>4.31057241009819</v>
      </c>
      <c r="K89">
        <f>IF(Capacity_solar!$AD90=0,Capacity_solar!Z90*CostRed_solar!K$13,Capacity_solar!Z90*VLOOKUP($A89,CostRed_solar!$A$2:$M$12,11,FALSE))</f>
        <v>0</v>
      </c>
      <c r="L89">
        <f>IF(Capacity_solar!$AD90=0,Capacity_solar!AA90*CostRed_solar!L$13,Capacity_solar!AA90*VLOOKUP($A89,CostRed_solar!$A$2:$M$12,12,FALSE))</f>
        <v>0</v>
      </c>
      <c r="M89">
        <f>IF(Capacity_solar!$AD90=0,Capacity_solar!AB90*CostRed_solar!M$13,Capacity_solar!AB90*VLOOKUP($A89,CostRed_solar!$A$2:$M$12,13,FALSE))</f>
        <v>0</v>
      </c>
      <c r="N89">
        <f>IF(Capacity_solar!$AD90=0,Capacity_solar!AC90*CostRed_solar!N$13,Capacity_solar!AC90*VLOOKUP($A89,CostRed_solar!$A$2:$N$12,14,FALSE))</f>
        <v>28.8471218491122</v>
      </c>
      <c r="O89" s="3">
        <f>SUM(B89:M89)</f>
        <v>13.6528200229324</v>
      </c>
      <c r="P89" s="1" t="s">
        <v>193</v>
      </c>
      <c r="Q89">
        <f>IF(Capacity_solar!$AD90=0,Capacity_solar!Q90*CostRed_solar!B$26,Capacity_solar!Q90*VLOOKUP($A89,CostRed_solar!$A$14:$M$26,Q$1-2009,FALSE))</f>
        <v>1.11710095389258</v>
      </c>
      <c r="R89">
        <f>IF(Capacity_solar!$AD90=0,Capacity_solar!R90*CostRed_solar!C$26,Capacity_solar!R90*VLOOKUP($A89,CostRed_solar!$A$14:$M$26,R$1-2009,FALSE))</f>
        <v>0.0846055510534624</v>
      </c>
      <c r="S89">
        <f>IF(Capacity_solar!$AD90=0,Capacity_solar!S90*CostRed_solar!D$26,Capacity_solar!S90*VLOOKUP($A89,CostRed_solar!$A$14:$M$26,S$1-2009,FALSE))</f>
        <v>0.0989631985460578</v>
      </c>
      <c r="T89">
        <f>IF(Capacity_solar!$AD90=0,Capacity_solar!T90*CostRed_solar!E$26,Capacity_solar!T90*VLOOKUP($A89,CostRed_solar!$A$14:$M$26,T$1-2009,FALSE))</f>
        <v>0.0875018969402553</v>
      </c>
      <c r="U89">
        <f>IF(Capacity_solar!$AD90=0,Capacity_solar!U90*CostRed_solar!F$26,Capacity_solar!U90*VLOOKUP($A89,CostRed_solar!$A$14:$M$26,U$1-2009,FALSE))</f>
        <v>0.845183343634899</v>
      </c>
      <c r="V89">
        <f>IF(Capacity_solar!$AD90=0,Capacity_solar!V90*CostRed_solar!G$26,Capacity_solar!V90*VLOOKUP($A89,CostRed_solar!$A$14:$M$26,V$1-2009,FALSE))</f>
        <v>0.864943674518396</v>
      </c>
      <c r="W89">
        <f>IF(Capacity_solar!$AD90=0,Capacity_solar!W90*CostRed_solar!H$26,Capacity_solar!W90*VLOOKUP($A89,CostRed_solar!$A$14:$M$26,W$1-2009,FALSE))</f>
        <v>2.93018878596732</v>
      </c>
      <c r="X89">
        <f>IF(Capacity_solar!$AD90=0,Capacity_solar!X90*CostRed_solar!I$26,Capacity_solar!X90*VLOOKUP($A89,CostRed_solar!$A$14:$M$26,X$1-2009,FALSE))</f>
        <v>4.96265148258018</v>
      </c>
      <c r="Y89">
        <f>IF(Capacity_solar!$AD90=0,Capacity_solar!Y90*CostRed_solar!J$26,Capacity_solar!Y90*VLOOKUP($A89,CostRed_solar!$A$14:$M$26,Y$1-2009,FALSE))</f>
        <v>2.78277326681043</v>
      </c>
      <c r="Z89">
        <f>IF(Capacity_solar!$AD90=0,Capacity_solar!Z90*CostRed_solar!K$26,Capacity_solar!Z90*VLOOKUP($A89,CostRed_solar!$A$14:$M$26,Z$1-2009,FALSE))</f>
        <v>0</v>
      </c>
      <c r="AA89">
        <f>IF(Capacity_solar!$AD90=0,Capacity_solar!AA90*CostRed_solar!L$26,Capacity_solar!AA90*VLOOKUP($A89,CostRed_solar!$A$14:$M$26,AA$1-2009,FALSE))</f>
        <v>0</v>
      </c>
      <c r="AB89">
        <f>IF(Capacity_solar!$AD90=0,Capacity_solar!AB90*CostRed_solar!M$26,Capacity_solar!AB90*VLOOKUP($A89,CostRed_solar!$A$14:$M$26,AB$1-2009,FALSE))</f>
        <v>0</v>
      </c>
      <c r="AC89">
        <f>IF(Capacity_solar!$AD90=0,Capacity_solar!AC90*CostRed_solar!N$26,Capacity_solar!AC90*VLOOKUP($A89,CostRed_solar!$A$14:$N$26,AC$1-2009,FALSE))</f>
        <v>8.81109812023301</v>
      </c>
      <c r="AD89" s="1">
        <f>SUM(Q89:AB89)</f>
        <v>13.7739121539436</v>
      </c>
    </row>
    <row r="90" spans="1:30">
      <c r="A90" s="1" t="s">
        <v>199</v>
      </c>
      <c r="B90">
        <f>IF(Capacity_solar!$AD91=0,Capacity_solar!Q91*CostRed_solar!B$13,Capacity_solar!Q91*VLOOKUP($A90,CostRed_solar!$A$2:$M$12,2,FALSE))</f>
        <v>0.0079689613726592</v>
      </c>
      <c r="C90">
        <f>IF(Capacity_solar!$AD91=0,Capacity_solar!R91*CostRed_solar!C$13,Capacity_solar!R91*VLOOKUP($A90,CostRed_solar!$A$2:$M$12,3,FALSE))</f>
        <v>0.296156424940001</v>
      </c>
      <c r="D90">
        <f>IF(Capacity_solar!$AD91=0,Capacity_solar!S91*CostRed_solar!D$13,Capacity_solar!S91*VLOOKUP($A90,CostRed_solar!$A$2:$M$12,4,FALSE))</f>
        <v>0.194934018614326</v>
      </c>
      <c r="E90">
        <f>IF(Capacity_solar!$AD91=0,Capacity_solar!T91*CostRed_solar!E$13,Capacity_solar!T91*VLOOKUP($A90,CostRed_solar!$A$2:$M$12,5,FALSE))</f>
        <v>0.188213103346087</v>
      </c>
      <c r="F90">
        <f>IF(Capacity_solar!$AD91=0,Capacity_solar!U91*CostRed_solar!F$13,Capacity_solar!U91*VLOOKUP($A90,CostRed_solar!$A$2:$M$12,6,FALSE))</f>
        <v>0.421436253189491</v>
      </c>
      <c r="G90">
        <f>IF(Capacity_solar!$AD91=0,Capacity_solar!V91*CostRed_solar!G$13,Capacity_solar!V91*VLOOKUP($A90,CostRed_solar!$A$2:$M$12,7,FALSE))</f>
        <v>0.0562123797913904</v>
      </c>
      <c r="H90">
        <f>IF(Capacity_solar!$AD91=0,Capacity_solar!W91*CostRed_solar!H$13,Capacity_solar!W91*VLOOKUP($A90,CostRed_solar!$A$2:$M$12,8,FALSE))</f>
        <v>0.88589893375784</v>
      </c>
      <c r="I90">
        <f>IF(Capacity_solar!$AD91=0,Capacity_solar!X91*CostRed_solar!I$13,Capacity_solar!X91*VLOOKUP($A90,CostRed_solar!$A$2:$M$12,9,FALSE))</f>
        <v>0.0359472859190138</v>
      </c>
      <c r="J90">
        <f>IF(Capacity_solar!$AD91=0,Capacity_solar!Y91*CostRed_solar!J$13,Capacity_solar!Y91*VLOOKUP($A90,CostRed_solar!$A$2:$M$12,10,FALSE))</f>
        <v>0.111935546139515</v>
      </c>
      <c r="K90">
        <f>IF(Capacity_solar!$AD91=0,Capacity_solar!Z91*CostRed_solar!K$13,Capacity_solar!Z91*VLOOKUP($A90,CostRed_solar!$A$2:$M$12,11,FALSE))</f>
        <v>0</v>
      </c>
      <c r="L90">
        <f>IF(Capacity_solar!$AD91=0,Capacity_solar!AA91*CostRed_solar!L$13,Capacity_solar!AA91*VLOOKUP($A90,CostRed_solar!$A$2:$M$12,12,FALSE))</f>
        <v>0</v>
      </c>
      <c r="M90">
        <f>IF(Capacity_solar!$AD91=0,Capacity_solar!AB91*CostRed_solar!M$13,Capacity_solar!AB91*VLOOKUP($A90,CostRed_solar!$A$2:$M$12,13,FALSE))</f>
        <v>0</v>
      </c>
      <c r="N90">
        <f>IF(Capacity_solar!$AD91=0,Capacity_solar!AC91*CostRed_solar!N$13,Capacity_solar!AC91*VLOOKUP($A90,CostRed_solar!$A$2:$N$12,14,FALSE))</f>
        <v>4.11454290991153</v>
      </c>
      <c r="O90" s="3">
        <f>SUM(B90:M90)</f>
        <v>2.19870290707032</v>
      </c>
      <c r="P90" s="1" t="s">
        <v>199</v>
      </c>
      <c r="Q90">
        <f>IF(Capacity_solar!$AD91=0,Capacity_solar!Q91*CostRed_solar!B$26,Capacity_solar!Q91*VLOOKUP($A90,CostRed_solar!$A$14:$M$26,Q$1-2009,FALSE))</f>
        <v>0.0412649428878527</v>
      </c>
      <c r="R90">
        <f>IF(Capacity_solar!$AD91=0,Capacity_solar!R91*CostRed_solar!C$26,Capacity_solar!R91*VLOOKUP($A90,CostRed_solar!$A$14:$M$26,R$1-2009,FALSE))</f>
        <v>0.930661061588087</v>
      </c>
      <c r="S90">
        <f>IF(Capacity_solar!$AD91=0,Capacity_solar!S91*CostRed_solar!D$26,Capacity_solar!S91*VLOOKUP($A90,CostRed_solar!$A$14:$M$26,S$1-2009,FALSE))</f>
        <v>0.439257705827239</v>
      </c>
      <c r="T90">
        <f>IF(Capacity_solar!$AD91=0,Capacity_solar!T91*CostRed_solar!E$26,Capacity_solar!T91*VLOOKUP($A90,CostRed_solar!$A$14:$M$26,T$1-2009,FALSE))</f>
        <v>0.361674507353054</v>
      </c>
      <c r="U90">
        <f>IF(Capacity_solar!$AD91=0,Capacity_solar!U91*CostRed_solar!F$26,Capacity_solar!U91*VLOOKUP($A90,CostRed_solar!$A$14:$M$26,U$1-2009,FALSE))</f>
        <v>0.711427264022955</v>
      </c>
      <c r="V90">
        <f>IF(Capacity_solar!$AD91=0,Capacity_solar!V91*CostRed_solar!G$26,Capacity_solar!V91*VLOOKUP($A90,CostRed_solar!$A$14:$M$26,V$1-2009,FALSE))</f>
        <v>0.0807806165267747</v>
      </c>
      <c r="W90">
        <f>IF(Capacity_solar!$AD91=0,Capacity_solar!W91*CostRed_solar!H$26,Capacity_solar!W91*VLOOKUP($A90,CostRed_solar!$A$14:$M$26,W$1-2009,FALSE))</f>
        <v>1.03740818741662</v>
      </c>
      <c r="X90">
        <f>IF(Capacity_solar!$AD91=0,Capacity_solar!X91*CostRed_solar!I$26,Capacity_solar!X91*VLOOKUP($A90,CostRed_solar!$A$14:$M$26,X$1-2009,FALSE))</f>
        <v>0.0330032709715618</v>
      </c>
      <c r="Y90">
        <f>IF(Capacity_solar!$AD91=0,Capacity_solar!Y91*CostRed_solar!J$26,Capacity_solar!Y91*VLOOKUP($A90,CostRed_solar!$A$14:$M$26,Y$1-2009,FALSE))</f>
        <v>0.0722621535537024</v>
      </c>
      <c r="Z90">
        <f>IF(Capacity_solar!$AD91=0,Capacity_solar!Z91*CostRed_solar!K$26,Capacity_solar!Z91*VLOOKUP($A90,CostRed_solar!$A$14:$M$26,Z$1-2009,FALSE))</f>
        <v>0</v>
      </c>
      <c r="AA90">
        <f>IF(Capacity_solar!$AD91=0,Capacity_solar!AA91*CostRed_solar!L$26,Capacity_solar!AA91*VLOOKUP($A90,CostRed_solar!$A$14:$M$26,AA$1-2009,FALSE))</f>
        <v>0</v>
      </c>
      <c r="AB90">
        <f>IF(Capacity_solar!$AD91=0,Capacity_solar!AB91*CostRed_solar!M$26,Capacity_solar!AB91*VLOOKUP($A90,CostRed_solar!$A$14:$M$26,AB$1-2009,FALSE))</f>
        <v>0</v>
      </c>
      <c r="AC90">
        <f>IF(Capacity_solar!$AD91=0,Capacity_solar!AC91*CostRed_solar!N$26,Capacity_solar!AC91*VLOOKUP($A90,CostRed_solar!$A$14:$N$26,AC$1-2009,FALSE))</f>
        <v>1.25675072503829</v>
      </c>
      <c r="AD90" s="1">
        <f>SUM(Q90:AB90)</f>
        <v>3.70773971014785</v>
      </c>
    </row>
    <row r="91" spans="1:30">
      <c r="A91" s="1" t="s">
        <v>195</v>
      </c>
      <c r="B91">
        <f>IF(Capacity_solar!$AD92=0,Capacity_solar!Q92*CostRed_solar!B$13,Capacity_solar!Q92*VLOOKUP($A91,CostRed_solar!$A$2:$M$12,2,FALSE))</f>
        <v>0.213738928245252</v>
      </c>
      <c r="C91">
        <f>IF(Capacity_solar!$AD92=0,Capacity_solar!R92*CostRed_solar!C$13,Capacity_solar!R92*VLOOKUP($A91,CostRed_solar!$A$2:$M$12,3,FALSE))</f>
        <v>0.35052132140001</v>
      </c>
      <c r="D91">
        <f>IF(Capacity_solar!$AD92=0,Capacity_solar!S92*CostRed_solar!D$13,Capacity_solar!S92*VLOOKUP($A91,CostRed_solar!$A$2:$M$12,4,FALSE))</f>
        <v>0</v>
      </c>
      <c r="E91">
        <f>IF(Capacity_solar!$AD92=0,Capacity_solar!T92*CostRed_solar!E$13,Capacity_solar!T92*VLOOKUP($A91,CostRed_solar!$A$2:$M$12,5,FALSE))</f>
        <v>0</v>
      </c>
      <c r="F91">
        <f>IF(Capacity_solar!$AD92=0,Capacity_solar!U92*CostRed_solar!F$13,Capacity_solar!U92*VLOOKUP($A91,CostRed_solar!$A$2:$M$12,6,FALSE))</f>
        <v>448.996116009958</v>
      </c>
      <c r="G91">
        <f>IF(Capacity_solar!$AD92=0,Capacity_solar!V92*CostRed_solar!G$13,Capacity_solar!V92*VLOOKUP($A91,CostRed_solar!$A$2:$M$12,7,FALSE))</f>
        <v>28.7917067224196</v>
      </c>
      <c r="H91">
        <f>IF(Capacity_solar!$AD92=0,Capacity_solar!W92*CostRed_solar!H$13,Capacity_solar!W92*VLOOKUP($A91,CostRed_solar!$A$2:$M$12,8,FALSE))</f>
        <v>62.3222210964498</v>
      </c>
      <c r="I91">
        <f>IF(Capacity_solar!$AD92=0,Capacity_solar!X92*CostRed_solar!I$13,Capacity_solar!X92*VLOOKUP($A91,CostRed_solar!$A$2:$M$12,9,FALSE))</f>
        <v>113.351252314735</v>
      </c>
      <c r="J91">
        <f>IF(Capacity_solar!$AD92=0,Capacity_solar!Y92*CostRed_solar!J$13,Capacity_solar!Y92*VLOOKUP($A91,CostRed_solar!$A$2:$M$12,10,FALSE))</f>
        <v>7.24615813929865</v>
      </c>
      <c r="K91">
        <f>IF(Capacity_solar!$AD92=0,Capacity_solar!Z92*CostRed_solar!K$13,Capacity_solar!Z92*VLOOKUP($A91,CostRed_solar!$A$2:$M$12,11,FALSE))</f>
        <v>17.2066747506948</v>
      </c>
      <c r="L91">
        <f>IF(Capacity_solar!$AD92=0,Capacity_solar!AA92*CostRed_solar!L$13,Capacity_solar!AA92*VLOOKUP($A91,CostRed_solar!$A$2:$M$12,12,FALSE))</f>
        <v>11.5178732504242</v>
      </c>
      <c r="M91">
        <f>IF(Capacity_solar!$AD92=0,Capacity_solar!AB92*CostRed_solar!M$13,Capacity_solar!AB92*VLOOKUP($A91,CostRed_solar!$A$2:$M$12,13,FALSE))</f>
        <v>0.398604074797545</v>
      </c>
      <c r="N91">
        <f>IF(Capacity_solar!$AD92=0,Capacity_solar!AC92*CostRed_solar!N$13,Capacity_solar!AC92*VLOOKUP($A91,CostRed_solar!$A$2:$N$12,14,FALSE))</f>
        <v>0.511355781313671</v>
      </c>
      <c r="O91" s="3">
        <f>SUM(B91:M91)</f>
        <v>690.394866608423</v>
      </c>
      <c r="P91" s="1" t="s">
        <v>195</v>
      </c>
      <c r="Q91">
        <f>IF(Capacity_solar!$AD92=0,Capacity_solar!Q92*CostRed_solar!B$26,Capacity_solar!Q92*VLOOKUP($A91,CostRed_solar!$A$14:$M$26,Q$1-2009,FALSE))</f>
        <v>1.10678471817062</v>
      </c>
      <c r="R91">
        <f>IF(Capacity_solar!$AD92=0,Capacity_solar!R92*CostRed_solar!C$26,Capacity_solar!R92*VLOOKUP($A91,CostRed_solar!$A$14:$M$26,R$1-2009,FALSE))</f>
        <v>1.10150082055279</v>
      </c>
      <c r="S91">
        <f>IF(Capacity_solar!$AD92=0,Capacity_solar!S92*CostRed_solar!D$26,Capacity_solar!S92*VLOOKUP($A91,CostRed_solar!$A$14:$M$26,S$1-2009,FALSE))</f>
        <v>0</v>
      </c>
      <c r="T91">
        <f>IF(Capacity_solar!$AD92=0,Capacity_solar!T92*CostRed_solar!E$26,Capacity_solar!T92*VLOOKUP($A91,CostRed_solar!$A$14:$M$26,T$1-2009,FALSE))</f>
        <v>0</v>
      </c>
      <c r="U91">
        <f>IF(Capacity_solar!$AD92=0,Capacity_solar!U92*CostRed_solar!F$26,Capacity_solar!U92*VLOOKUP($A91,CostRed_solar!$A$14:$M$26,U$1-2009,FALSE))</f>
        <v>757.951115862528</v>
      </c>
      <c r="V91">
        <f>IF(Capacity_solar!$AD92=0,Capacity_solar!V92*CostRed_solar!G$26,Capacity_solar!V92*VLOOKUP($A91,CostRed_solar!$A$14:$M$26,V$1-2009,FALSE))</f>
        <v>41.3754377332263</v>
      </c>
      <c r="W91">
        <f>IF(Capacity_solar!$AD92=0,Capacity_solar!W92*CostRed_solar!H$26,Capacity_solar!W92*VLOOKUP($A91,CostRed_solar!$A$14:$M$26,W$1-2009,FALSE))</f>
        <v>72.9807655927474</v>
      </c>
      <c r="X91">
        <f>IF(Capacity_solar!$AD92=0,Capacity_solar!X92*CostRed_solar!I$26,Capacity_solar!X92*VLOOKUP($A91,CostRed_solar!$A$14:$M$26,X$1-2009,FALSE))</f>
        <v>104.067998444643</v>
      </c>
      <c r="Y91">
        <f>IF(Capacity_solar!$AD92=0,Capacity_solar!Y92*CostRed_solar!J$26,Capacity_solar!Y92*VLOOKUP($A91,CostRed_solar!$A$14:$M$26,Y$1-2009,FALSE))</f>
        <v>4.67789732748319</v>
      </c>
      <c r="Z91">
        <f>IF(Capacity_solar!$AD92=0,Capacity_solar!Z92*CostRed_solar!K$26,Capacity_solar!Z92*VLOOKUP($A91,CostRed_solar!$A$14:$M$26,Z$1-2009,FALSE))</f>
        <v>8.36603290805638</v>
      </c>
      <c r="AA91">
        <f>IF(Capacity_solar!$AD92=0,Capacity_solar!AA92*CostRed_solar!L$26,Capacity_solar!AA92*VLOOKUP($A91,CostRed_solar!$A$14:$M$26,AA$1-2009,FALSE))</f>
        <v>4.75897348755604</v>
      </c>
      <c r="AB91">
        <f>IF(Capacity_solar!$AD92=0,Capacity_solar!AB92*CostRed_solar!M$26,Capacity_solar!AB92*VLOOKUP($A91,CostRed_solar!$A$14:$M$26,AB$1-2009,FALSE))</f>
        <v>0.137847652632904</v>
      </c>
      <c r="AC91">
        <f>IF(Capacity_solar!$AD92=0,Capacity_solar!AC92*CostRed_solar!N$26,Capacity_solar!AC92*VLOOKUP($A91,CostRed_solar!$A$14:$N$26,AC$1-2009,FALSE))</f>
        <v>0.156189098762442</v>
      </c>
      <c r="AD91" s="1">
        <f>SUM(Q91:AB91)</f>
        <v>996.524354547597</v>
      </c>
    </row>
    <row r="92" spans="1:30">
      <c r="A92" s="1" t="s">
        <v>201</v>
      </c>
      <c r="B92">
        <f>IF(Capacity_solar!$AD93=0,Capacity_solar!Q93*CostRed_solar!B$13,Capacity_solar!Q93*VLOOKUP($A92,CostRed_solar!$A$2:$M$12,2,FALSE))</f>
        <v>0.569211526618514</v>
      </c>
      <c r="C92">
        <f>IF(Capacity_solar!$AD93=0,Capacity_solar!R93*CostRed_solar!C$13,Capacity_solar!R93*VLOOKUP($A92,CostRed_solar!$A$2:$M$12,3,FALSE))</f>
        <v>4.14204790125876</v>
      </c>
      <c r="D92">
        <f>IF(Capacity_solar!$AD93=0,Capacity_solar!S93*CostRed_solar!D$13,Capacity_solar!S93*VLOOKUP($A92,CostRed_solar!$A$2:$M$12,4,FALSE))</f>
        <v>17.7212744194842</v>
      </c>
      <c r="E92">
        <f>IF(Capacity_solar!$AD93=0,Capacity_solar!T93*CostRed_solar!E$13,Capacity_solar!T93*VLOOKUP($A92,CostRed_solar!$A$2:$M$12,5,FALSE))</f>
        <v>54.6425138746704</v>
      </c>
      <c r="F92">
        <f>IF(Capacity_solar!$AD93=0,Capacity_solar!U93*CostRed_solar!F$13,Capacity_solar!U93*VLOOKUP($A92,CostRed_solar!$A$2:$M$12,6,FALSE))</f>
        <v>95.3111962254161</v>
      </c>
      <c r="G92">
        <f>IF(Capacity_solar!$AD93=0,Capacity_solar!V93*CostRed_solar!G$13,Capacity_solar!V93*VLOOKUP($A92,CostRed_solar!$A$2:$M$12,7,FALSE))</f>
        <v>86.3751338775954</v>
      </c>
      <c r="H92">
        <f>IF(Capacity_solar!$AD93=0,Capacity_solar!W93*CostRed_solar!H$13,Capacity_solar!W93*VLOOKUP($A92,CostRed_solar!$A$2:$M$12,8,FALSE))</f>
        <v>182.194292303048</v>
      </c>
      <c r="I92">
        <f>IF(Capacity_solar!$AD93=0,Capacity_solar!X93*CostRed_solar!I$13,Capacity_solar!X93*VLOOKUP($A92,CostRed_solar!$A$2:$M$12,9,FALSE))</f>
        <v>726.513643725936</v>
      </c>
      <c r="J92">
        <f>IF(Capacity_solar!$AD93=0,Capacity_solar!Y93*CostRed_solar!J$13,Capacity_solar!Y93*VLOOKUP($A92,CostRed_solar!$A$2:$M$12,10,FALSE))</f>
        <v>1419.25837211107</v>
      </c>
      <c r="K92">
        <f>IF(Capacity_solar!$AD93=0,Capacity_solar!Z93*CostRed_solar!K$13,Capacity_solar!Z93*VLOOKUP($A92,CostRed_solar!$A$2:$M$12,11,FALSE))</f>
        <v>1765.83988798125</v>
      </c>
      <c r="L92">
        <f>IF(Capacity_solar!$AD93=0,Capacity_solar!AA93*CostRed_solar!L$13,Capacity_solar!AA93*VLOOKUP($A92,CostRed_solar!$A$2:$M$12,12,FALSE))</f>
        <v>2651.34849649893</v>
      </c>
      <c r="M92">
        <f>IF(Capacity_solar!$AD93=0,Capacity_solar!AB93*CostRed_solar!M$13,Capacity_solar!AB93*VLOOKUP($A92,CostRed_solar!$A$2:$M$12,13,FALSE))</f>
        <v>71.8334969899456</v>
      </c>
      <c r="N92">
        <f>IF(Capacity_solar!$AD93=0,Capacity_solar!AC93*CostRed_solar!N$13,Capacity_solar!AC93*VLOOKUP($A92,CostRed_solar!$A$2:$N$12,14,FALSE))</f>
        <v>9459.23962222888</v>
      </c>
      <c r="O92" s="3">
        <f t="shared" ref="O92:O119" si="2">SUM(B92:M92)</f>
        <v>7075.74956743522</v>
      </c>
      <c r="P92" s="1" t="s">
        <v>201</v>
      </c>
      <c r="Q92">
        <f>IF(Capacity_solar!$AD93=0,Capacity_solar!Q93*CostRed_solar!B$26,Capacity_solar!Q93*VLOOKUP($A92,CostRed_solar!$A$14:$M$26,Q$1-2009,FALSE))</f>
        <v>2.94749592056091</v>
      </c>
      <c r="R92">
        <f>IF(Capacity_solar!$AD93=0,Capacity_solar!R93*CostRed_solar!C$26,Capacity_solar!R93*VLOOKUP($A92,CostRed_solar!$A$14:$M$26,R$1-2009,FALSE))</f>
        <v>13.0162386236096</v>
      </c>
      <c r="S92">
        <f>IF(Capacity_solar!$AD93=0,Capacity_solar!S93*CostRed_solar!D$26,Capacity_solar!S93*VLOOKUP($A92,CostRed_solar!$A$14:$M$26,S$1-2009,FALSE))</f>
        <v>39.9325187115672</v>
      </c>
      <c r="T92">
        <f>IF(Capacity_solar!$AD93=0,Capacity_solar!T93*CostRed_solar!E$26,Capacity_solar!T93*VLOOKUP($A92,CostRed_solar!$A$14:$M$26,T$1-2009,FALSE))</f>
        <v>105.002276328306</v>
      </c>
      <c r="U92">
        <f>IF(Capacity_solar!$AD93=0,Capacity_solar!U93*CostRed_solar!F$26,Capacity_solar!U93*VLOOKUP($A92,CostRed_solar!$A$14:$M$26,U$1-2009,FALSE))</f>
        <v>160.894994315818</v>
      </c>
      <c r="V92">
        <f>IF(Capacity_solar!$AD93=0,Capacity_solar!V93*CostRed_solar!G$26,Capacity_solar!V93*VLOOKUP($A92,CostRed_solar!$A$14:$M$26,V$1-2009,FALSE))</f>
        <v>124.126332902268</v>
      </c>
      <c r="W92">
        <f>IF(Capacity_solar!$AD93=0,Capacity_solar!W93*CostRed_solar!H$26,Capacity_solar!W93*VLOOKUP($A92,CostRed_solar!$A$14:$M$26,W$1-2009,FALSE))</f>
        <v>213.35373972515</v>
      </c>
      <c r="X92">
        <f>IF(Capacity_solar!$AD93=0,Capacity_solar!X93*CostRed_solar!I$26,Capacity_solar!X93*VLOOKUP($A92,CostRed_solar!$A$14:$M$26,X$1-2009,FALSE))</f>
        <v>667.013545958454</v>
      </c>
      <c r="Y92">
        <f>IF(Capacity_solar!$AD93=0,Capacity_solar!Y93*CostRed_solar!J$26,Capacity_solar!Y93*VLOOKUP($A92,CostRed_solar!$A$14:$M$26,Y$1-2009,FALSE))</f>
        <v>916.229651392777</v>
      </c>
      <c r="Z92">
        <f>IF(Capacity_solar!$AD93=0,Capacity_solar!Z93*CostRed_solar!K$26,Capacity_solar!Z93*VLOOKUP($A92,CostRed_solar!$A$14:$M$26,Z$1-2009,FALSE))</f>
        <v>858.566505571519</v>
      </c>
      <c r="AA92">
        <f>IF(Capacity_solar!$AD93=0,Capacity_solar!AA93*CostRed_solar!L$26,Capacity_solar!AA93*VLOOKUP($A92,CostRed_solar!$A$14:$M$26,AA$1-2009,FALSE))</f>
        <v>1095.48845752797</v>
      </c>
      <c r="AB92">
        <f>IF(Capacity_solar!$AD93=0,Capacity_solar!AB93*CostRed_solar!M$26,Capacity_solar!AB93*VLOOKUP($A92,CostRed_solar!$A$14:$M$26,AB$1-2009,FALSE))</f>
        <v>24.8418909051699</v>
      </c>
      <c r="AC92">
        <f>IF(Capacity_solar!$AD93=0,Capacity_solar!AC93*CostRed_solar!N$26,Capacity_solar!AC93*VLOOKUP($A92,CostRed_solar!$A$14:$N$26,AC$1-2009,FALSE))</f>
        <v>2889.24104422638</v>
      </c>
      <c r="AD92" s="1">
        <f t="shared" ref="AD92:AD119" si="3">SUM(Q92:AB92)</f>
        <v>4221.41364788317</v>
      </c>
    </row>
    <row r="93" spans="1:30">
      <c r="A93" s="1" t="s">
        <v>212</v>
      </c>
      <c r="B93">
        <f>IF(Capacity_solar!$AD94=0,Capacity_solar!Q94*CostRed_solar!B$13,Capacity_solar!Q94*VLOOKUP($A93,CostRed_solar!$A$2:$M$12,2,FALSE))</f>
        <v>0</v>
      </c>
      <c r="C93">
        <f>IF(Capacity_solar!$AD94=0,Capacity_solar!R94*CostRed_solar!C$13,Capacity_solar!R94*VLOOKUP($A93,CostRed_solar!$A$2:$M$12,3,FALSE))</f>
        <v>0.331363832100701</v>
      </c>
      <c r="D93">
        <f>IF(Capacity_solar!$AD94=0,Capacity_solar!S94*CostRed_solar!D$13,Capacity_solar!S94*VLOOKUP($A93,CostRed_solar!$A$2:$M$12,4,FALSE))</f>
        <v>0.215737253802416</v>
      </c>
      <c r="E93">
        <f>IF(Capacity_solar!$AD94=0,Capacity_solar!T94*CostRed_solar!E$13,Capacity_solar!T94*VLOOKUP($A93,CostRed_solar!$A$2:$M$12,5,FALSE))</f>
        <v>0.221605750713941</v>
      </c>
      <c r="F93">
        <f>IF(Capacity_solar!$AD94=0,Capacity_solar!U94*CostRed_solar!F$13,Capacity_solar!U94*VLOOKUP($A93,CostRed_solar!$A$2:$M$12,6,FALSE))</f>
        <v>1.60765873151304</v>
      </c>
      <c r="G93">
        <f>IF(Capacity_solar!$AD94=0,Capacity_solar!V94*CostRed_solar!G$13,Capacity_solar!V94*VLOOKUP($A93,CostRed_solar!$A$2:$M$12,7,FALSE))</f>
        <v>1.35458124960717</v>
      </c>
      <c r="H93">
        <f>IF(Capacity_solar!$AD94=0,Capacity_solar!W94*CostRed_solar!H$13,Capacity_solar!W94*VLOOKUP($A93,CostRed_solar!$A$2:$M$12,8,FALSE))</f>
        <v>1.34723498228079</v>
      </c>
      <c r="I93">
        <f>IF(Capacity_solar!$AD94=0,Capacity_solar!X94*CostRed_solar!I$13,Capacity_solar!X94*VLOOKUP($A93,CostRed_solar!$A$2:$M$12,9,FALSE))</f>
        <v>1.78222859661637</v>
      </c>
      <c r="J93">
        <f>IF(Capacity_solar!$AD94=0,Capacity_solar!Y94*CostRed_solar!J$13,Capacity_solar!Y94*VLOOKUP($A93,CostRed_solar!$A$2:$M$12,10,FALSE))</f>
        <v>3.64529933155375</v>
      </c>
      <c r="K93">
        <f>IF(Capacity_solar!$AD94=0,Capacity_solar!Z94*CostRed_solar!K$13,Capacity_solar!Z94*VLOOKUP($A93,CostRed_solar!$A$2:$M$12,11,FALSE))</f>
        <v>0</v>
      </c>
      <c r="L93">
        <f>IF(Capacity_solar!$AD94=0,Capacity_solar!AA94*CostRed_solar!L$13,Capacity_solar!AA94*VLOOKUP($A93,CostRed_solar!$A$2:$M$12,12,FALSE))</f>
        <v>0</v>
      </c>
      <c r="M93">
        <f>IF(Capacity_solar!$AD94=0,Capacity_solar!AB94*CostRed_solar!M$13,Capacity_solar!AB94*VLOOKUP($A93,CostRed_solar!$A$2:$M$12,13,FALSE))</f>
        <v>0</v>
      </c>
      <c r="N93">
        <f>IF(Capacity_solar!$AD94=0,Capacity_solar!AC94*CostRed_solar!N$13,Capacity_solar!AC94*VLOOKUP($A93,CostRed_solar!$A$2:$N$12,14,FALSE))</f>
        <v>0.116537710632498</v>
      </c>
      <c r="O93" s="3">
        <f t="shared" si="2"/>
        <v>10.5057097281882</v>
      </c>
      <c r="P93" s="1" t="s">
        <v>212</v>
      </c>
      <c r="Q93">
        <f>IF(Capacity_solar!$AD94=0,Capacity_solar!Q94*CostRed_solar!B$26,Capacity_solar!Q94*VLOOKUP($A93,CostRed_solar!$A$14:$M$26,Q$1-2009,FALSE))</f>
        <v>0</v>
      </c>
      <c r="R93">
        <f>IF(Capacity_solar!$AD94=0,Capacity_solar!R94*CostRed_solar!C$26,Capacity_solar!R94*VLOOKUP($A93,CostRed_solar!$A$14:$M$26,R$1-2009,FALSE))</f>
        <v>1.04129908988877</v>
      </c>
      <c r="S93">
        <f>IF(Capacity_solar!$AD94=0,Capacity_solar!S94*CostRed_solar!D$26,Capacity_solar!S94*VLOOKUP($A93,CostRed_solar!$A$14:$M$26,S$1-2009,FALSE))</f>
        <v>0.486135010401688</v>
      </c>
      <c r="T93">
        <f>IF(Capacity_solar!$AD94=0,Capacity_solar!T94*CostRed_solar!E$26,Capacity_solar!T94*VLOOKUP($A93,CostRed_solar!$A$14:$M$26,T$1-2009,FALSE))</f>
        <v>0.425842565109241</v>
      </c>
      <c r="U93">
        <f>IF(Capacity_solar!$AD94=0,Capacity_solar!U94*CostRed_solar!F$26,Capacity_solar!U94*VLOOKUP($A93,CostRed_solar!$A$14:$M$26,U$1-2009,FALSE))</f>
        <v>2.71389147038729</v>
      </c>
      <c r="V93">
        <f>IF(Capacity_solar!$AD94=0,Capacity_solar!V94*CostRed_solar!G$26,Capacity_solar!V94*VLOOKUP($A93,CostRed_solar!$A$14:$M$26,V$1-2009,FALSE))</f>
        <v>1.94661583240131</v>
      </c>
      <c r="W93">
        <f>IF(Capacity_solar!$AD94=0,Capacity_solar!W94*CostRed_solar!H$26,Capacity_solar!W94*VLOOKUP($A93,CostRed_solar!$A$14:$M$26,W$1-2009,FALSE))</f>
        <v>1.57764339444867</v>
      </c>
      <c r="X93">
        <f>IF(Capacity_solar!$AD94=0,Capacity_solar!X94*CostRed_solar!I$26,Capacity_solar!X94*VLOOKUP($A93,CostRed_solar!$A$14:$M$26,X$1-2009,FALSE))</f>
        <v>1.63626743448481</v>
      </c>
      <c r="Y93">
        <f>IF(Capacity_solar!$AD94=0,Capacity_solar!Y94*CostRed_solar!J$26,Capacity_solar!Y94*VLOOKUP($A93,CostRed_solar!$A$14:$M$26,Y$1-2009,FALSE))</f>
        <v>2.35329338294045</v>
      </c>
      <c r="Z93">
        <f>IF(Capacity_solar!$AD94=0,Capacity_solar!Z94*CostRed_solar!K$26,Capacity_solar!Z94*VLOOKUP($A93,CostRed_solar!$A$14:$M$26,Z$1-2009,FALSE))</f>
        <v>0</v>
      </c>
      <c r="AA93">
        <f>IF(Capacity_solar!$AD94=0,Capacity_solar!AA94*CostRed_solar!L$26,Capacity_solar!AA94*VLOOKUP($A93,CostRed_solar!$A$14:$M$26,AA$1-2009,FALSE))</f>
        <v>0</v>
      </c>
      <c r="AB93">
        <f>IF(Capacity_solar!$AD94=0,Capacity_solar!AB94*CostRed_solar!M$26,Capacity_solar!AB94*VLOOKUP($A93,CostRed_solar!$A$14:$M$26,AB$1-2009,FALSE))</f>
        <v>0</v>
      </c>
      <c r="AC93">
        <f>IF(Capacity_solar!$AD94=0,Capacity_solar!AC94*CostRed_solar!N$26,Capacity_solar!AC94*VLOOKUP($A93,CostRed_solar!$A$14:$N$26,AC$1-2009,FALSE))</f>
        <v>0.0355954125496879</v>
      </c>
      <c r="AD93" s="1">
        <f t="shared" si="3"/>
        <v>12.1809881800622</v>
      </c>
    </row>
    <row r="94" spans="1:30">
      <c r="A94" s="1" t="s">
        <v>13</v>
      </c>
      <c r="B94">
        <f>IF(Capacity_solar!$AD95=0,Capacity_solar!Q95*CostRed_solar!B$13,Capacity_solar!Q95*VLOOKUP($A94,CostRed_solar!$A$2:$M$12,2,FALSE))</f>
        <v>22.3554520883056</v>
      </c>
      <c r="C94">
        <f>IF(Capacity_solar!$AD95=0,Capacity_solar!R95*CostRed_solar!C$13,Capacity_solar!R95*VLOOKUP($A94,CostRed_solar!$A$2:$M$12,3,FALSE))</f>
        <v>31.0468867911112</v>
      </c>
      <c r="D94">
        <f>IF(Capacity_solar!$AD95=0,Capacity_solar!S95*CostRed_solar!D$13,Capacity_solar!S95*VLOOKUP($A94,CostRed_solar!$A$2:$M$12,4,FALSE))</f>
        <v>74.21108586388</v>
      </c>
      <c r="E94">
        <f>IF(Capacity_solar!$AD95=0,Capacity_solar!T95*CostRed_solar!E$13,Capacity_solar!T95*VLOOKUP($A94,CostRed_solar!$A$2:$M$12,5,FALSE))</f>
        <v>615.547732258326</v>
      </c>
      <c r="F94">
        <f>IF(Capacity_solar!$AD95=0,Capacity_solar!U95*CostRed_solar!F$13,Capacity_solar!U95*VLOOKUP($A94,CostRed_solar!$A$2:$M$12,6,FALSE))</f>
        <v>778.875844438215</v>
      </c>
      <c r="G94">
        <f>IF(Capacity_solar!$AD95=0,Capacity_solar!V95*CostRed_solar!G$13,Capacity_solar!V95*VLOOKUP($A94,CostRed_solar!$A$2:$M$12,7,FALSE))</f>
        <v>2832.66298496187</v>
      </c>
      <c r="H94">
        <f>IF(Capacity_solar!$AD95=0,Capacity_solar!W95*CostRed_solar!H$13,Capacity_solar!W95*VLOOKUP($A94,CostRed_solar!$A$2:$M$12,8,FALSE))</f>
        <v>8891.08652560793</v>
      </c>
      <c r="I94">
        <f>IF(Capacity_solar!$AD95=0,Capacity_solar!X95*CostRed_solar!I$13,Capacity_solar!X95*VLOOKUP($A94,CostRed_solar!$A$2:$M$12,9,FALSE))</f>
        <v>12916.1560617748</v>
      </c>
      <c r="J94">
        <f>IF(Capacity_solar!$AD95=0,Capacity_solar!Y95*CostRed_solar!J$13,Capacity_solar!Y95*VLOOKUP($A94,CostRed_solar!$A$2:$M$12,10,FALSE))</f>
        <v>12296.1602618598</v>
      </c>
      <c r="K94">
        <f>IF(Capacity_solar!$AD95=0,Capacity_solar!Z95*CostRed_solar!K$13,Capacity_solar!Z95*VLOOKUP($A94,CostRed_solar!$A$2:$M$12,11,FALSE))</f>
        <v>7093.50402136006</v>
      </c>
      <c r="L94">
        <f>IF(Capacity_solar!$AD95=0,Capacity_solar!AA95*CostRed_solar!L$13,Capacity_solar!AA95*VLOOKUP($A94,CostRed_solar!$A$2:$M$12,12,FALSE))</f>
        <v>21702.0210833284</v>
      </c>
      <c r="M94">
        <f>IF(Capacity_solar!$AD95=0,Capacity_solar!AB95*CostRed_solar!M$13,Capacity_solar!AB95*VLOOKUP($A94,CostRed_solar!$A$2:$M$12,13,FALSE))</f>
        <v>32742.4191719777</v>
      </c>
      <c r="N94">
        <f>IF(Capacity_solar!$AD95=0,Capacity_solar!AC95*CostRed_solar!N$13,Capacity_solar!AC95*VLOOKUP($A94,CostRed_solar!$A$2:$N$12,14,FALSE))</f>
        <v>22556.2910175586</v>
      </c>
      <c r="O94" s="3">
        <f t="shared" si="2"/>
        <v>99996.0471123104</v>
      </c>
      <c r="P94" s="1" t="s">
        <v>13</v>
      </c>
      <c r="Q94">
        <f>IF(Capacity_solar!$AD95=0,Capacity_solar!Q95*CostRed_solar!B$26,Capacity_solar!Q95*VLOOKUP($A94,CostRed_solar!$A$14:$M$26,Q$1-2009,FALSE))</f>
        <v>876.173849429002</v>
      </c>
      <c r="R94">
        <f>IF(Capacity_solar!$AD95=0,Capacity_solar!R95*CostRed_solar!C$26,Capacity_solar!R95*VLOOKUP($A94,CostRed_solar!$A$14:$M$26,R$1-2009,FALSE))</f>
        <v>958.200934030184</v>
      </c>
      <c r="S94">
        <f>IF(Capacity_solar!$AD95=0,Capacity_solar!S95*CostRed_solar!D$26,Capacity_solar!S95*VLOOKUP($A94,CostRed_solar!$A$14:$M$26,S$1-2009,FALSE))</f>
        <v>1663.74464077407</v>
      </c>
      <c r="T94">
        <f>IF(Capacity_solar!$AD95=0,Capacity_solar!T95*CostRed_solar!E$26,Capacity_solar!T95*VLOOKUP($A94,CostRed_solar!$A$14:$M$26,T$1-2009,FALSE))</f>
        <v>6371.13504842045</v>
      </c>
      <c r="U94">
        <f>IF(Capacity_solar!$AD95=0,Capacity_solar!U95*CostRed_solar!F$26,Capacity_solar!U95*VLOOKUP($A94,CostRed_solar!$A$14:$M$26,U$1-2009,FALSE))</f>
        <v>5783.18498076192</v>
      </c>
      <c r="V94">
        <f>IF(Capacity_solar!$AD95=0,Capacity_solar!V95*CostRed_solar!G$26,Capacity_solar!V95*VLOOKUP($A94,CostRed_solar!$A$14:$M$26,V$1-2009,FALSE))</f>
        <v>12899.1403392674</v>
      </c>
      <c r="W94">
        <f>IF(Capacity_solar!$AD95=0,Capacity_solar!W95*CostRed_solar!H$26,Capacity_solar!W95*VLOOKUP($A94,CostRed_solar!$A$14:$M$26,W$1-2009,FALSE))</f>
        <v>23504.4585452578</v>
      </c>
      <c r="X94">
        <f>IF(Capacity_solar!$AD95=0,Capacity_solar!X95*CostRed_solar!I$26,Capacity_solar!X95*VLOOKUP($A94,CostRed_solar!$A$14:$M$26,X$1-2009,FALSE))</f>
        <v>23722.6053210787</v>
      </c>
      <c r="Y94">
        <f>IF(Capacity_solar!$AD95=0,Capacity_solar!Y95*CostRed_solar!J$26,Capacity_solar!Y95*VLOOKUP($A94,CostRed_solar!$A$14:$M$26,Y$1-2009,FALSE))</f>
        <v>18347.6468106036</v>
      </c>
      <c r="Z94">
        <f>IF(Capacity_solar!$AD95=0,Capacity_solar!Z95*CostRed_solar!K$26,Capacity_solar!Z95*VLOOKUP($A94,CostRed_solar!$A$14:$M$26,Z$1-2009,FALSE))</f>
        <v>9863.43491149119</v>
      </c>
      <c r="AA94">
        <f>IF(Capacity_solar!$AD95=0,Capacity_solar!AA95*CostRed_solar!L$26,Capacity_solar!AA95*VLOOKUP($A94,CostRed_solar!$A$14:$M$26,AA$1-2009,FALSE))</f>
        <v>24800.3512431487</v>
      </c>
      <c r="AB94">
        <f>IF(Capacity_solar!$AD95=0,Capacity_solar!AB95*CostRed_solar!M$26,Capacity_solar!AB95*VLOOKUP($A94,CostRed_solar!$A$14:$M$26,AB$1-2009,FALSE))</f>
        <v>30666.0988284759</v>
      </c>
      <c r="AC94">
        <f>IF(Capacity_solar!$AD95=0,Capacity_solar!AC95*CostRed_solar!N$26,Capacity_solar!AC95*VLOOKUP($A94,CostRed_solar!$A$14:$N$26,AC$1-2009,FALSE))</f>
        <v>19351.1892245849</v>
      </c>
      <c r="AD94" s="1">
        <f t="shared" si="3"/>
        <v>159456.175452739</v>
      </c>
    </row>
    <row r="95" spans="1:30">
      <c r="A95" s="1" t="s">
        <v>203</v>
      </c>
      <c r="B95">
        <f>IF(Capacity_solar!$AD96=0,Capacity_solar!Q96*CostRed_solar!B$13,Capacity_solar!Q96*VLOOKUP($A95,CostRed_solar!$A$2:$M$12,2,FALSE))</f>
        <v>0.685330962654454</v>
      </c>
      <c r="C95">
        <f>IF(Capacity_solar!$AD96=0,Capacity_solar!R96*CostRed_solar!C$13,Capacity_solar!R96*VLOOKUP($A95,CostRed_solar!$A$2:$M$12,3,FALSE))</f>
        <v>4.88450998755939</v>
      </c>
      <c r="D95">
        <f>IF(Capacity_solar!$AD96=0,Capacity_solar!S96*CostRed_solar!D$13,Capacity_solar!S96*VLOOKUP($A95,CostRed_solar!$A$2:$M$12,4,FALSE))</f>
        <v>9.21043975697887</v>
      </c>
      <c r="E95">
        <f>IF(Capacity_solar!$AD96=0,Capacity_solar!T96*CostRed_solar!E$13,Capacity_solar!T96*VLOOKUP($A95,CostRed_solar!$A$2:$M$12,5,FALSE))</f>
        <v>3.30991765924109</v>
      </c>
      <c r="F95">
        <f>IF(Capacity_solar!$AD96=0,Capacity_solar!U96*CostRed_solar!F$13,Capacity_solar!U96*VLOOKUP($A95,CostRed_solar!$A$2:$M$12,6,FALSE))</f>
        <v>42.3882191116721</v>
      </c>
      <c r="G95">
        <f>IF(Capacity_solar!$AD96=0,Capacity_solar!V96*CostRed_solar!G$13,Capacity_solar!V96*VLOOKUP($A95,CostRed_solar!$A$2:$M$12,7,FALSE))</f>
        <v>13.5170207893493</v>
      </c>
      <c r="H95">
        <f>IF(Capacity_solar!$AD96=0,Capacity_solar!W96*CostRed_solar!H$13,Capacity_solar!W96*VLOOKUP($A95,CostRed_solar!$A$2:$M$12,8,FALSE))</f>
        <v>15.182318630777</v>
      </c>
      <c r="I95">
        <f>IF(Capacity_solar!$AD96=0,Capacity_solar!X96*CostRed_solar!I$13,Capacity_solar!X96*VLOOKUP($A95,CostRed_solar!$A$2:$M$12,9,FALSE))</f>
        <v>-60.6052510166648</v>
      </c>
      <c r="J95">
        <f>IF(Capacity_solar!$AD96=0,Capacity_solar!Y96*CostRed_solar!J$13,Capacity_solar!Y96*VLOOKUP($A95,CostRed_solar!$A$2:$M$12,10,FALSE))</f>
        <v>189.17107297578</v>
      </c>
      <c r="K95">
        <f>IF(Capacity_solar!$AD96=0,Capacity_solar!Z96*CostRed_solar!K$13,Capacity_solar!Z96*VLOOKUP($A95,CostRed_solar!$A$2:$M$12,11,FALSE))</f>
        <v>73.1700376524704</v>
      </c>
      <c r="L95">
        <f>IF(Capacity_solar!$AD96=0,Capacity_solar!AA96*CostRed_solar!L$13,Capacity_solar!AA96*VLOOKUP($A95,CostRed_solar!$A$2:$M$12,12,FALSE))</f>
        <v>125.788558707599</v>
      </c>
      <c r="M95">
        <f>IF(Capacity_solar!$AD96=0,Capacity_solar!AB96*CostRed_solar!M$13,Capacity_solar!AB96*VLOOKUP($A95,CostRed_solar!$A$2:$M$12,13,FALSE))</f>
        <v>235.613977877267</v>
      </c>
      <c r="N95">
        <f>IF(Capacity_solar!$AD96=0,Capacity_solar!AC96*CostRed_solar!N$13,Capacity_solar!AC96*VLOOKUP($A95,CostRed_solar!$A$2:$N$12,14,FALSE))</f>
        <v>1099.42454445251</v>
      </c>
      <c r="O95" s="3">
        <f t="shared" si="2"/>
        <v>652.316153094684</v>
      </c>
      <c r="P95" s="1" t="s">
        <v>203</v>
      </c>
      <c r="Q95">
        <f>IF(Capacity_solar!$AD96=0,Capacity_solar!Q96*CostRed_solar!B$26,Capacity_solar!Q96*VLOOKUP($A95,CostRed_solar!$A$14:$M$26,Q$1-2009,FALSE))</f>
        <v>3.54878656210329</v>
      </c>
      <c r="R95">
        <f>IF(Capacity_solar!$AD96=0,Capacity_solar!R96*CostRed_solar!C$26,Capacity_solar!R96*VLOOKUP($A95,CostRed_solar!$A$14:$M$26,R$1-2009,FALSE))</f>
        <v>15.3493993968916</v>
      </c>
      <c r="S95">
        <f>IF(Capacity_solar!$AD96=0,Capacity_solar!S96*CostRed_solar!D$26,Capacity_solar!S96*VLOOKUP($A95,CostRed_solar!$A$14:$M$26,S$1-2009,FALSE))</f>
        <v>20.7544925512206</v>
      </c>
      <c r="T95">
        <f>IF(Capacity_solar!$AD96=0,Capacity_solar!T96*CostRed_solar!E$26,Capacity_solar!T96*VLOOKUP($A95,CostRed_solar!$A$14:$M$26,T$1-2009,FALSE))</f>
        <v>6.360411775284</v>
      </c>
      <c r="U95">
        <f>IF(Capacity_solar!$AD96=0,Capacity_solar!U96*CostRed_solar!F$26,Capacity_solar!U96*VLOOKUP($A95,CostRed_solar!$A$14:$M$26,U$1-2009,FALSE))</f>
        <v>71.5556256045758</v>
      </c>
      <c r="V95">
        <f>IF(Capacity_solar!$AD96=0,Capacity_solar!V96*CostRed_solar!G$26,Capacity_solar!V96*VLOOKUP($A95,CostRed_solar!$A$14:$M$26,V$1-2009,FALSE))</f>
        <v>19.4247828862799</v>
      </c>
      <c r="W95">
        <f>IF(Capacity_solar!$AD96=0,Capacity_solar!W96*CostRed_solar!H$26,Capacity_solar!W96*VLOOKUP($A95,CostRed_solar!$A$14:$M$26,W$1-2009,FALSE))</f>
        <v>17.778847057334</v>
      </c>
      <c r="X95">
        <f>IF(Capacity_solar!$AD96=0,Capacity_solar!X96*CostRed_solar!I$26,Capacity_solar!X96*VLOOKUP($A95,CostRed_solar!$A$14:$M$26,X$1-2009,FALSE))</f>
        <v>-55.6417952139344</v>
      </c>
      <c r="Y95">
        <f>IF(Capacity_solar!$AD96=0,Capacity_solar!Y96*CostRed_solar!J$26,Capacity_solar!Y96*VLOOKUP($A95,CostRed_solar!$A$14:$M$26,Y$1-2009,FALSE))</f>
        <v>122.123039505757</v>
      </c>
      <c r="Z95">
        <f>IF(Capacity_solar!$AD96=0,Capacity_solar!Z96*CostRed_solar!K$26,Capacity_solar!Z96*VLOOKUP($A95,CostRed_solar!$A$14:$M$26,Z$1-2009,FALSE))</f>
        <v>35.5759001523274</v>
      </c>
      <c r="AA95">
        <f>IF(Capacity_solar!$AD96=0,Capacity_solar!AA96*CostRed_solar!L$26,Capacity_solar!AA96*VLOOKUP($A95,CostRed_solar!$A$14:$M$26,AA$1-2009,FALSE))</f>
        <v>51.973520016406</v>
      </c>
      <c r="AB95">
        <f>IF(Capacity_solar!$AD96=0,Capacity_solar!AB96*CostRed_solar!M$26,Capacity_solar!AB96*VLOOKUP($A95,CostRed_solar!$A$14:$M$26,AB$1-2009,FALSE))</f>
        <v>81.4814394317935</v>
      </c>
      <c r="AC95">
        <f>IF(Capacity_solar!$AD96=0,Capacity_solar!AC96*CostRed_solar!N$26,Capacity_solar!AC96*VLOOKUP($A95,CostRed_solar!$A$14:$N$26,AC$1-2009,FALSE))</f>
        <v>335.809499042333</v>
      </c>
      <c r="AD95" s="1">
        <f t="shared" si="3"/>
        <v>390.284449726039</v>
      </c>
    </row>
    <row r="96" spans="1:30">
      <c r="A96" s="1" t="s">
        <v>208</v>
      </c>
      <c r="B96">
        <f>IF(Capacity_solar!$AD97=0,Capacity_solar!Q97*CostRed_solar!B$13,Capacity_solar!Q97*VLOOKUP($A96,CostRed_solar!$A$2:$M$12,2,FALSE))</f>
        <v>0.0167917400352461</v>
      </c>
      <c r="C96">
        <f>IF(Capacity_solar!$AD97=0,Capacity_solar!R97*CostRed_solar!C$13,Capacity_solar!R97*VLOOKUP($A96,CostRed_solar!$A$2:$M$12,3,FALSE))</f>
        <v>0</v>
      </c>
      <c r="D96">
        <f>IF(Capacity_solar!$AD97=0,Capacity_solar!S97*CostRed_solar!D$13,Capacity_solar!S97*VLOOKUP($A96,CostRed_solar!$A$2:$M$12,4,FALSE))</f>
        <v>0.415294213569651</v>
      </c>
      <c r="E96">
        <f>IF(Capacity_solar!$AD97=0,Capacity_solar!T97*CostRed_solar!E$13,Capacity_solar!T97*VLOOKUP($A96,CostRed_solar!$A$2:$M$12,5,FALSE))</f>
        <v>8.49084052897913</v>
      </c>
      <c r="F96">
        <f>IF(Capacity_solar!$AD97=0,Capacity_solar!U97*CostRed_solar!F$13,Capacity_solar!U97*VLOOKUP($A96,CostRed_solar!$A$2:$M$12,6,FALSE))</f>
        <v>0</v>
      </c>
      <c r="G96">
        <f>IF(Capacity_solar!$AD97=0,Capacity_solar!V97*CostRed_solar!G$13,Capacity_solar!V97*VLOOKUP($A96,CostRed_solar!$A$2:$M$12,7,FALSE))</f>
        <v>46.3820712382319</v>
      </c>
      <c r="H96">
        <f>IF(Capacity_solar!$AD97=0,Capacity_solar!W97*CostRed_solar!H$13,Capacity_solar!W97*VLOOKUP($A96,CostRed_solar!$A$2:$M$12,8,FALSE))</f>
        <v>236.133848517497</v>
      </c>
      <c r="I96">
        <f>IF(Capacity_solar!$AD97=0,Capacity_solar!X97*CostRed_solar!I$13,Capacity_solar!X97*VLOOKUP($A96,CostRed_solar!$A$2:$M$12,9,FALSE))</f>
        <v>192.790970270922</v>
      </c>
      <c r="J96">
        <f>IF(Capacity_solar!$AD97=0,Capacity_solar!Y97*CostRed_solar!J$13,Capacity_solar!Y97*VLOOKUP($A96,CostRed_solar!$A$2:$M$12,10,FALSE))</f>
        <v>125.66349047738</v>
      </c>
      <c r="K96">
        <f>IF(Capacity_solar!$AD97=0,Capacity_solar!Z97*CostRed_solar!K$13,Capacity_solar!Z97*VLOOKUP($A96,CostRed_solar!$A$2:$M$12,11,FALSE))</f>
        <v>202.648948622214</v>
      </c>
      <c r="L96">
        <f>IF(Capacity_solar!$AD97=0,Capacity_solar!AA97*CostRed_solar!L$13,Capacity_solar!AA97*VLOOKUP($A96,CostRed_solar!$A$2:$M$12,12,FALSE))</f>
        <v>82.644730264308</v>
      </c>
      <c r="M96">
        <f>IF(Capacity_solar!$AD97=0,Capacity_solar!AB97*CostRed_solar!M$13,Capacity_solar!AB97*VLOOKUP($A96,CostRed_solar!$A$2:$M$12,13,FALSE))</f>
        <v>299.976611596516</v>
      </c>
      <c r="N96">
        <f>IF(Capacity_solar!$AD97=0,Capacity_solar!AC97*CostRed_solar!N$13,Capacity_solar!AC97*VLOOKUP($A96,CostRed_solar!$A$2:$N$12,14,FALSE))</f>
        <v>180.15288193279</v>
      </c>
      <c r="O96" s="3">
        <f t="shared" si="2"/>
        <v>1195.16359746965</v>
      </c>
      <c r="P96" s="1" t="s">
        <v>208</v>
      </c>
      <c r="Q96">
        <f>IF(Capacity_solar!$AD97=0,Capacity_solar!Q97*CostRed_solar!B$26,Capacity_solar!Q97*VLOOKUP($A96,CostRed_solar!$A$14:$M$26,Q$1-2009,FALSE))</f>
        <v>0.0869511296565467</v>
      </c>
      <c r="R96">
        <f>IF(Capacity_solar!$AD97=0,Capacity_solar!R97*CostRed_solar!C$26,Capacity_solar!R97*VLOOKUP($A96,CostRed_solar!$A$14:$M$26,R$1-2009,FALSE))</f>
        <v>0</v>
      </c>
      <c r="S96">
        <f>IF(Capacity_solar!$AD97=0,Capacity_solar!S97*CostRed_solar!D$26,Capacity_solar!S97*VLOOKUP($A96,CostRed_solar!$A$14:$M$26,S$1-2009,FALSE))</f>
        <v>0.935809895023249</v>
      </c>
      <c r="T96">
        <f>IF(Capacity_solar!$AD97=0,Capacity_solar!T97*CostRed_solar!E$26,Capacity_solar!T97*VLOOKUP($A96,CostRed_solar!$A$14:$M$26,T$1-2009,FALSE))</f>
        <v>16.3161889939462</v>
      </c>
      <c r="U96">
        <f>IF(Capacity_solar!$AD97=0,Capacity_solar!U97*CostRed_solar!F$26,Capacity_solar!U97*VLOOKUP($A96,CostRed_solar!$A$14:$M$26,U$1-2009,FALSE))</f>
        <v>0</v>
      </c>
      <c r="V96">
        <f>IF(Capacity_solar!$AD97=0,Capacity_solar!V97*CostRed_solar!G$26,Capacity_solar!V97*VLOOKUP($A96,CostRed_solar!$A$14:$M$26,V$1-2009,FALSE))</f>
        <v>66.6538638698057</v>
      </c>
      <c r="W96">
        <f>IF(Capacity_solar!$AD97=0,Capacity_solar!W97*CostRed_solar!H$26,Capacity_solar!W97*VLOOKUP($A96,CostRed_solar!$A$14:$M$26,W$1-2009,FALSE))</f>
        <v>276.51821042287</v>
      </c>
      <c r="X96">
        <f>IF(Capacity_solar!$AD97=0,Capacity_solar!X97*CostRed_solar!I$26,Capacity_solar!X97*VLOOKUP($A96,CostRed_solar!$A$14:$M$26,X$1-2009,FALSE))</f>
        <v>177.001753263272</v>
      </c>
      <c r="Y96">
        <f>IF(Capacity_solar!$AD97=0,Capacity_solar!Y97*CostRed_solar!J$26,Capacity_solar!Y97*VLOOKUP($A96,CostRed_solar!$A$14:$M$26,Y$1-2009,FALSE))</f>
        <v>81.1244931404771</v>
      </c>
      <c r="Z96">
        <f>IF(Capacity_solar!$AD97=0,Capacity_solar!Z97*CostRed_solar!K$26,Capacity_solar!Z97*VLOOKUP($A96,CostRed_solar!$A$14:$M$26,Z$1-2009,FALSE))</f>
        <v>98.5296576776411</v>
      </c>
      <c r="AA96">
        <f>IF(Capacity_solar!$AD97=0,Capacity_solar!AA97*CostRed_solar!L$26,Capacity_solar!AA97*VLOOKUP($A96,CostRed_solar!$A$14:$M$26,AA$1-2009,FALSE))</f>
        <v>34.1472832408167</v>
      </c>
      <c r="AB96">
        <f>IF(Capacity_solar!$AD97=0,Capacity_solar!AB97*CostRed_solar!M$26,Capacity_solar!AB97*VLOOKUP($A96,CostRed_solar!$A$14:$M$26,AB$1-2009,FALSE))</f>
        <v>103.739711578098</v>
      </c>
      <c r="AC96">
        <f>IF(Capacity_solar!$AD97=0,Capacity_solar!AC97*CostRed_solar!N$26,Capacity_solar!AC97*VLOOKUP($A96,CostRed_solar!$A$14:$N$26,AC$1-2009,FALSE))</f>
        <v>55.0261037359407</v>
      </c>
      <c r="AD96" s="1">
        <f t="shared" si="3"/>
        <v>855.053923211607</v>
      </c>
    </row>
    <row r="97" spans="1:30">
      <c r="A97" s="1" t="s">
        <v>210</v>
      </c>
      <c r="B97">
        <f>IF(Capacity_solar!$AD98=0,Capacity_solar!Q98*CostRed_solar!B$13,Capacity_solar!Q98*VLOOKUP($A97,CostRed_solar!$A$2:$M$12,2,FALSE))</f>
        <v>0</v>
      </c>
      <c r="C97">
        <f>IF(Capacity_solar!$AD98=0,Capacity_solar!R98*CostRed_solar!C$13,Capacity_solar!R98*VLOOKUP($A97,CostRed_solar!$A$2:$M$12,3,FALSE))</f>
        <v>0</v>
      </c>
      <c r="D97">
        <f>IF(Capacity_solar!$AD98=0,Capacity_solar!S98*CostRed_solar!D$13,Capacity_solar!S98*VLOOKUP($A97,CostRed_solar!$A$2:$M$12,4,FALSE))</f>
        <v>22.7294622094492</v>
      </c>
      <c r="E97">
        <f>IF(Capacity_solar!$AD98=0,Capacity_solar!T98*CostRed_solar!E$13,Capacity_solar!T98*VLOOKUP($A97,CostRed_solar!$A$2:$M$12,5,FALSE))</f>
        <v>7.08328984750383</v>
      </c>
      <c r="F97">
        <f>IF(Capacity_solar!$AD98=0,Capacity_solar!U98*CostRed_solar!F$13,Capacity_solar!U98*VLOOKUP($A97,CostRed_solar!$A$2:$M$12,6,FALSE))</f>
        <v>0</v>
      </c>
      <c r="G97">
        <f>IF(Capacity_solar!$AD98=0,Capacity_solar!V98*CostRed_solar!G$13,Capacity_solar!V98*VLOOKUP($A97,CostRed_solar!$A$2:$M$12,7,FALSE))</f>
        <v>0</v>
      </c>
      <c r="H97">
        <f>IF(Capacity_solar!$AD98=0,Capacity_solar!W98*CostRed_solar!H$13,Capacity_solar!W98*VLOOKUP($A97,CostRed_solar!$A$2:$M$12,8,FALSE))</f>
        <v>0</v>
      </c>
      <c r="I97">
        <f>IF(Capacity_solar!$AD98=0,Capacity_solar!X98*CostRed_solar!I$13,Capacity_solar!X98*VLOOKUP($A97,CostRed_solar!$A$2:$M$12,9,FALSE))</f>
        <v>1.0897646761839</v>
      </c>
      <c r="J97">
        <f>IF(Capacity_solar!$AD98=0,Capacity_solar!Y98*CostRed_solar!J$13,Capacity_solar!Y98*VLOOKUP($A97,CostRed_solar!$A$2:$M$12,10,FALSE))</f>
        <v>0</v>
      </c>
      <c r="K97">
        <f>IF(Capacity_solar!$AD98=0,Capacity_solar!Z98*CostRed_solar!K$13,Capacity_solar!Z98*VLOOKUP($A97,CostRed_solar!$A$2:$M$12,11,FALSE))</f>
        <v>0</v>
      </c>
      <c r="L97">
        <f>IF(Capacity_solar!$AD98=0,Capacity_solar!AA98*CostRed_solar!L$13,Capacity_solar!AA98*VLOOKUP($A97,CostRed_solar!$A$2:$M$12,12,FALSE))</f>
        <v>0</v>
      </c>
      <c r="M97">
        <f>IF(Capacity_solar!$AD98=0,Capacity_solar!AB98*CostRed_solar!M$13,Capacity_solar!AB98*VLOOKUP($A97,CostRed_solar!$A$2:$M$12,13,FALSE))</f>
        <v>16.1625368227378</v>
      </c>
      <c r="N97">
        <f>IF(Capacity_solar!$AD98=0,Capacity_solar!AC98*CostRed_solar!N$13,Capacity_solar!AC98*VLOOKUP($A97,CostRed_solar!$A$2:$N$12,14,FALSE))</f>
        <v>0</v>
      </c>
      <c r="O97" s="3">
        <f t="shared" si="2"/>
        <v>47.0650535558747</v>
      </c>
      <c r="P97" s="1" t="s">
        <v>210</v>
      </c>
      <c r="Q97">
        <f>IF(Capacity_solar!$AD98=0,Capacity_solar!Q98*CostRed_solar!B$26,Capacity_solar!Q98*VLOOKUP($A97,CostRed_solar!$A$14:$M$26,Q$1-2009,FALSE))</f>
        <v>0</v>
      </c>
      <c r="R97">
        <f>IF(Capacity_solar!$AD98=0,Capacity_solar!R98*CostRed_solar!C$26,Capacity_solar!R98*VLOOKUP($A97,CostRed_solar!$A$14:$M$26,R$1-2009,FALSE))</f>
        <v>0</v>
      </c>
      <c r="S97">
        <f>IF(Capacity_solar!$AD98=0,Capacity_solar!S98*CostRed_solar!D$26,Capacity_solar!S98*VLOOKUP($A97,CostRed_solar!$A$14:$M$26,S$1-2009,FALSE))</f>
        <v>51.2177992111422</v>
      </c>
      <c r="T97">
        <f>IF(Capacity_solar!$AD98=0,Capacity_solar!T98*CostRed_solar!E$26,Capacity_solar!T98*VLOOKUP($A97,CostRed_solar!$A$14:$M$26,T$1-2009,FALSE))</f>
        <v>13.6114081351929</v>
      </c>
      <c r="U97">
        <f>IF(Capacity_solar!$AD98=0,Capacity_solar!U98*CostRed_solar!F$26,Capacity_solar!U98*VLOOKUP($A97,CostRed_solar!$A$14:$M$26,U$1-2009,FALSE))</f>
        <v>0</v>
      </c>
      <c r="V97">
        <f>IF(Capacity_solar!$AD98=0,Capacity_solar!V98*CostRed_solar!G$26,Capacity_solar!V98*VLOOKUP($A97,CostRed_solar!$A$14:$M$26,V$1-2009,FALSE))</f>
        <v>0</v>
      </c>
      <c r="W97">
        <f>IF(Capacity_solar!$AD98=0,Capacity_solar!W98*CostRed_solar!H$26,Capacity_solar!W98*VLOOKUP($A97,CostRed_solar!$A$14:$M$26,W$1-2009,FALSE))</f>
        <v>0</v>
      </c>
      <c r="X97">
        <f>IF(Capacity_solar!$AD98=0,Capacity_solar!X98*CostRed_solar!I$26,Capacity_solar!X98*VLOOKUP($A97,CostRed_solar!$A$14:$M$26,X$1-2009,FALSE))</f>
        <v>1.00051500367403</v>
      </c>
      <c r="Y97">
        <f>IF(Capacity_solar!$AD98=0,Capacity_solar!Y98*CostRed_solar!J$26,Capacity_solar!Y98*VLOOKUP($A97,CostRed_solar!$A$14:$M$26,Y$1-2009,FALSE))</f>
        <v>0</v>
      </c>
      <c r="Z97">
        <f>IF(Capacity_solar!$AD98=0,Capacity_solar!Z98*CostRed_solar!K$26,Capacity_solar!Z98*VLOOKUP($A97,CostRed_solar!$A$14:$M$26,Z$1-2009,FALSE))</f>
        <v>0</v>
      </c>
      <c r="AA97">
        <f>IF(Capacity_solar!$AD98=0,Capacity_solar!AA98*CostRed_solar!L$26,Capacity_solar!AA98*VLOOKUP($A97,CostRed_solar!$A$14:$M$26,AA$1-2009,FALSE))</f>
        <v>0</v>
      </c>
      <c r="AB97">
        <f>IF(Capacity_solar!$AD98=0,Capacity_solar!AB98*CostRed_solar!M$26,Capacity_solar!AB98*VLOOKUP($A97,CostRed_solar!$A$14:$M$26,AB$1-2009,FALSE))</f>
        <v>5.58942545366322</v>
      </c>
      <c r="AC97">
        <f>IF(Capacity_solar!$AD98=0,Capacity_solar!AC98*CostRed_solar!N$26,Capacity_solar!AC98*VLOOKUP($A97,CostRed_solar!$A$14:$N$26,AC$1-2009,FALSE))</f>
        <v>0</v>
      </c>
      <c r="AD97" s="1">
        <f t="shared" si="3"/>
        <v>71.4191478036724</v>
      </c>
    </row>
    <row r="98" spans="1:30">
      <c r="A98" s="1" t="s">
        <v>206</v>
      </c>
      <c r="B98">
        <f>IF(Capacity_solar!$AD99=0,Capacity_solar!Q99*CostRed_solar!B$13,Capacity_solar!Q99*VLOOKUP($A98,CostRed_solar!$A$2:$M$12,2,FALSE))</f>
        <v>0.0273221532776886</v>
      </c>
      <c r="C98">
        <f>IF(Capacity_solar!$AD99=0,Capacity_solar!R99*CostRed_solar!C$13,Capacity_solar!R99*VLOOKUP($A98,CostRed_solar!$A$2:$M$12,3,FALSE))</f>
        <v>0.0781811541362591</v>
      </c>
      <c r="D98">
        <f>IF(Capacity_solar!$AD99=0,Capacity_solar!S99*CostRed_solar!D$13,Capacity_solar!S99*VLOOKUP($A98,CostRed_solar!$A$2:$M$12,4,FALSE))</f>
        <v>0.0593277447956644</v>
      </c>
      <c r="E98">
        <f>IF(Capacity_solar!$AD99=0,Capacity_solar!T99*CostRed_solar!E$13,Capacity_solar!T99*VLOOKUP($A98,CostRed_solar!$A$2:$M$12,5,FALSE))</f>
        <v>0.619281823912931</v>
      </c>
      <c r="F98">
        <f>IF(Capacity_solar!$AD99=0,Capacity_solar!U99*CostRed_solar!F$13,Capacity_solar!U99*VLOOKUP($A98,CostRed_solar!$A$2:$M$12,6,FALSE))</f>
        <v>0.83024090205995</v>
      </c>
      <c r="G98">
        <f>IF(Capacity_solar!$AD99=0,Capacity_solar!V99*CostRed_solar!G$13,Capacity_solar!V99*VLOOKUP($A98,CostRed_solar!$A$2:$M$12,7,FALSE))</f>
        <v>4.90144531107858</v>
      </c>
      <c r="H98">
        <f>IF(Capacity_solar!$AD99=0,Capacity_solar!W99*CostRed_solar!H$13,Capacity_solar!W99*VLOOKUP($A98,CostRed_solar!$A$2:$M$12,8,FALSE))</f>
        <v>18.7342585308599</v>
      </c>
      <c r="I98">
        <f>IF(Capacity_solar!$AD99=0,Capacity_solar!X99*CostRed_solar!I$13,Capacity_solar!X99*VLOOKUP($A98,CostRed_solar!$A$2:$M$12,9,FALSE))</f>
        <v>28.0710463779163</v>
      </c>
      <c r="J98">
        <f>IF(Capacity_solar!$AD99=0,Capacity_solar!Y99*CostRed_solar!J$13,Capacity_solar!Y99*VLOOKUP($A98,CostRed_solar!$A$2:$M$12,10,FALSE))</f>
        <v>53.974057377595</v>
      </c>
      <c r="K98">
        <f>IF(Capacity_solar!$AD99=0,Capacity_solar!Z99*CostRed_solar!K$13,Capacity_solar!Z99*VLOOKUP($A98,CostRed_solar!$A$2:$M$12,11,FALSE))</f>
        <v>78.3008926869396</v>
      </c>
      <c r="L98">
        <f>IF(Capacity_solar!$AD99=0,Capacity_solar!AA99*CostRed_solar!L$13,Capacity_solar!AA99*VLOOKUP($A98,CostRed_solar!$A$2:$M$12,12,FALSE))</f>
        <v>143.749333972209</v>
      </c>
      <c r="M98">
        <f>IF(Capacity_solar!$AD99=0,Capacity_solar!AB99*CostRed_solar!M$13,Capacity_solar!AB99*VLOOKUP($A98,CostRed_solar!$A$2:$M$12,13,FALSE))</f>
        <v>0</v>
      </c>
      <c r="N98">
        <f>IF(Capacity_solar!$AD99=0,Capacity_solar!AC99*CostRed_solar!N$13,Capacity_solar!AC99*VLOOKUP($A98,CostRed_solar!$A$2:$N$12,14,FALSE))</f>
        <v>2437.1754568117</v>
      </c>
      <c r="O98" s="3">
        <f t="shared" si="2"/>
        <v>329.345388034781</v>
      </c>
      <c r="P98" s="1" t="s">
        <v>206</v>
      </c>
      <c r="Q98">
        <f>IF(Capacity_solar!$AD99=0,Capacity_solar!Q99*CostRed_solar!B$26,Capacity_solar!Q99*VLOOKUP($A98,CostRed_solar!$A$14:$M$26,Q$1-2009,FALSE))</f>
        <v>0.141479804186923</v>
      </c>
      <c r="R98">
        <f>IF(Capacity_solar!$AD99=0,Capacity_solar!R99*CostRed_solar!C$26,Capacity_solar!R99*VLOOKUP($A98,CostRed_solar!$A$14:$M$26,R$1-2009,FALSE))</f>
        <v>0.245681504020631</v>
      </c>
      <c r="S98">
        <f>IF(Capacity_solar!$AD99=0,Capacity_solar!S99*CostRed_solar!D$26,Capacity_solar!S99*VLOOKUP($A98,CostRed_solar!$A$14:$M$26,S$1-2009,FALSE))</f>
        <v>0.133687127860464</v>
      </c>
      <c r="T98">
        <f>IF(Capacity_solar!$AD99=0,Capacity_solar!T99*CostRed_solar!E$26,Capacity_solar!T99*VLOOKUP($A98,CostRed_solar!$A$14:$M$26,T$1-2009,FALSE))</f>
        <v>1.19002579838747</v>
      </c>
      <c r="U98">
        <f>IF(Capacity_solar!$AD99=0,Capacity_solar!U99*CostRed_solar!F$26,Capacity_solar!U99*VLOOKUP($A98,CostRed_solar!$A$14:$M$26,U$1-2009,FALSE))</f>
        <v>1.40153109506429</v>
      </c>
      <c r="V98">
        <f>IF(Capacity_solar!$AD99=0,Capacity_solar!V99*CostRed_solar!G$26,Capacity_solar!V99*VLOOKUP($A98,CostRed_solar!$A$14:$M$26,V$1-2009,FALSE))</f>
        <v>7.04367570934685</v>
      </c>
      <c r="W98">
        <f>IF(Capacity_solar!$AD99=0,Capacity_solar!W99*CostRed_solar!H$26,Capacity_solar!W99*VLOOKUP($A98,CostRed_solar!$A$14:$M$26,W$1-2009,FALSE))</f>
        <v>21.9382510177016</v>
      </c>
      <c r="X98">
        <f>IF(Capacity_solar!$AD99=0,Capacity_solar!X99*CostRed_solar!I$26,Capacity_solar!X99*VLOOKUP($A98,CostRed_solar!$A$14:$M$26,X$1-2009,FALSE))</f>
        <v>25.7720806002665</v>
      </c>
      <c r="Y98">
        <f>IF(Capacity_solar!$AD99=0,Capacity_solar!Y99*CostRed_solar!J$26,Capacity_solar!Y99*VLOOKUP($A98,CostRed_solar!$A$14:$M$26,Y$1-2009,FALSE))</f>
        <v>34.8439951083533</v>
      </c>
      <c r="Z98">
        <f>IF(Capacity_solar!$AD99=0,Capacity_solar!Z99*CostRed_solar!K$26,Capacity_solar!Z99*VLOOKUP($A98,CostRed_solar!$A$14:$M$26,Z$1-2009,FALSE))</f>
        <v>38.0705658961024</v>
      </c>
      <c r="AA98">
        <f>IF(Capacity_solar!$AD99=0,Capacity_solar!AA99*CostRed_solar!L$26,Capacity_solar!AA99*VLOOKUP($A98,CostRed_solar!$A$14:$M$26,AA$1-2009,FALSE))</f>
        <v>59.394582172745</v>
      </c>
      <c r="AB98">
        <f>IF(Capacity_solar!$AD99=0,Capacity_solar!AB99*CostRed_solar!M$26,Capacity_solar!AB99*VLOOKUP($A98,CostRed_solar!$A$14:$M$26,AB$1-2009,FALSE))</f>
        <v>0</v>
      </c>
      <c r="AC98">
        <f>IF(Capacity_solar!$AD99=0,Capacity_solar!AC99*CostRed_solar!N$26,Capacity_solar!AC99*VLOOKUP($A98,CostRed_solar!$A$14:$N$26,AC$1-2009,FALSE))</f>
        <v>744.413678373689</v>
      </c>
      <c r="AD98" s="1">
        <f t="shared" si="3"/>
        <v>190.175555834035</v>
      </c>
    </row>
    <row r="99" spans="1:30">
      <c r="A99" s="1" t="s">
        <v>214</v>
      </c>
      <c r="B99">
        <f>IF(Capacity_solar!$AD100=0,Capacity_solar!Q100*CostRed_solar!B$13,Capacity_solar!Q100*VLOOKUP($A99,CostRed_solar!$A$2:$M$12,2,FALSE))</f>
        <v>34.0957690214202</v>
      </c>
      <c r="C99">
        <f>IF(Capacity_solar!$AD100=0,Capacity_solar!R100*CostRed_solar!C$13,Capacity_solar!R100*VLOOKUP($A99,CostRed_solar!$A$2:$M$12,3,FALSE))</f>
        <v>46.7533812181379</v>
      </c>
      <c r="D99">
        <f>IF(Capacity_solar!$AD100=0,Capacity_solar!S100*CostRed_solar!D$13,Capacity_solar!S100*VLOOKUP($A99,CostRed_solar!$A$2:$M$12,4,FALSE))</f>
        <v>123.278430744238</v>
      </c>
      <c r="E99">
        <f>IF(Capacity_solar!$AD100=0,Capacity_solar!T100*CostRed_solar!E$13,Capacity_solar!T100*VLOOKUP($A99,CostRed_solar!$A$2:$M$12,5,FALSE))</f>
        <v>212.498665068163</v>
      </c>
      <c r="F99">
        <f>IF(Capacity_solar!$AD100=0,Capacity_solar!U100*CostRed_solar!F$13,Capacity_solar!U100*VLOOKUP($A99,CostRed_solar!$A$2:$M$12,6,FALSE))</f>
        <v>160.765838701474</v>
      </c>
      <c r="G99">
        <f>IF(Capacity_solar!$AD100=0,Capacity_solar!V100*CostRed_solar!G$13,Capacity_solar!V100*VLOOKUP($A99,CostRed_solar!$A$2:$M$12,7,FALSE))</f>
        <v>150.81374301035</v>
      </c>
      <c r="H99">
        <f>IF(Capacity_solar!$AD100=0,Capacity_solar!W100*CostRed_solar!H$13,Capacity_solar!W100*VLOOKUP($A99,CostRed_solar!$A$2:$M$12,8,FALSE))</f>
        <v>167.150692073238</v>
      </c>
      <c r="I99">
        <f>IF(Capacity_solar!$AD100=0,Capacity_solar!X100*CostRed_solar!I$13,Capacity_solar!X100*VLOOKUP($A99,CostRed_solar!$A$2:$M$12,9,FALSE))</f>
        <v>643.267410904912</v>
      </c>
      <c r="J99">
        <f>IF(Capacity_solar!$AD100=0,Capacity_solar!Y100*CostRed_solar!J$13,Capacity_solar!Y100*VLOOKUP($A99,CostRed_solar!$A$2:$M$12,10,FALSE))</f>
        <v>1672.69721778294</v>
      </c>
      <c r="K99">
        <f>IF(Capacity_solar!$AD100=0,Capacity_solar!Z100*CostRed_solar!K$13,Capacity_solar!Z100*VLOOKUP($A99,CostRed_solar!$A$2:$M$12,11,FALSE))</f>
        <v>1241.40276218581</v>
      </c>
      <c r="L99">
        <f>IF(Capacity_solar!$AD100=0,Capacity_solar!AA100*CostRed_solar!L$13,Capacity_solar!AA100*VLOOKUP($A99,CostRed_solar!$A$2:$M$12,12,FALSE))</f>
        <v>2974.45055322901</v>
      </c>
      <c r="M99">
        <f>IF(Capacity_solar!$AD100=0,Capacity_solar!AB100*CostRed_solar!M$13,Capacity_solar!AB100*VLOOKUP($A99,CostRed_solar!$A$2:$M$12,13,FALSE))</f>
        <v>2945.17445409022</v>
      </c>
      <c r="N99">
        <f>IF(Capacity_solar!$AD100=0,Capacity_solar!AC100*CostRed_solar!N$13,Capacity_solar!AC100*VLOOKUP($A99,CostRed_solar!$A$2:$N$12,14,FALSE))</f>
        <v>2793.74452941839</v>
      </c>
      <c r="O99" s="3">
        <f t="shared" si="2"/>
        <v>10372.3489180299</v>
      </c>
      <c r="P99" s="1" t="s">
        <v>214</v>
      </c>
      <c r="Q99">
        <f>IF(Capacity_solar!$AD100=0,Capacity_solar!Q100*CostRed_solar!B$26,Capacity_solar!Q100*VLOOKUP($A99,CostRed_solar!$A$14:$M$26,Q$1-2009,FALSE))</f>
        <v>176.554998272858</v>
      </c>
      <c r="R99">
        <f>IF(Capacity_solar!$AD100=0,Capacity_solar!R100*CostRed_solar!C$26,Capacity_solar!R100*VLOOKUP($A99,CostRed_solar!$A$14:$M$26,R$1-2009,FALSE))</f>
        <v>146.920842274888</v>
      </c>
      <c r="S99">
        <f>IF(Capacity_solar!$AD100=0,Capacity_solar!S100*CostRed_solar!D$26,Capacity_solar!S100*VLOOKUP($A99,CostRed_solar!$A$14:$M$26,S$1-2009,FALSE))</f>
        <v>277.79143451525</v>
      </c>
      <c r="T99">
        <f>IF(Capacity_solar!$AD100=0,Capacity_solar!T100*CostRed_solar!E$26,Capacity_solar!T100*VLOOKUP($A99,CostRed_solar!$A$14:$M$26,T$1-2009,FALSE))</f>
        <v>408.34218572119</v>
      </c>
      <c r="U99">
        <f>IF(Capacity_solar!$AD100=0,Capacity_solar!U100*CostRed_solar!F$26,Capacity_solar!U100*VLOOKUP($A99,CostRed_solar!$A$14:$M$26,U$1-2009,FALSE))</f>
        <v>271.389088883912</v>
      </c>
      <c r="V99">
        <f>IF(Capacity_solar!$AD100=0,Capacity_solar!V100*CostRed_solar!G$26,Capacity_solar!V100*VLOOKUP($A99,CostRed_solar!$A$14:$M$26,V$1-2009,FALSE))</f>
        <v>216.728542472286</v>
      </c>
      <c r="W99">
        <f>IF(Capacity_solar!$AD100=0,Capacity_solar!W100*CostRed_solar!H$26,Capacity_solar!W100*VLOOKUP($A99,CostRed_solar!$A$14:$M$26,W$1-2009,FALSE))</f>
        <v>195.737335130974</v>
      </c>
      <c r="X99">
        <f>IF(Capacity_solar!$AD100=0,Capacity_solar!X100*CostRed_solar!I$26,Capacity_solar!X100*VLOOKUP($A99,CostRed_solar!$A$14:$M$26,X$1-2009,FALSE))</f>
        <v>590.585022666218</v>
      </c>
      <c r="Y99">
        <f>IF(Capacity_solar!$AD100=0,Capacity_solar!Y100*CostRed_solar!J$26,Capacity_solar!Y100*VLOOKUP($A99,CostRed_solar!$A$14:$M$26,Y$1-2009,FALSE))</f>
        <v>1079.84199272702</v>
      </c>
      <c r="Z99">
        <f>IF(Capacity_solar!$AD100=0,Capacity_solar!Z100*CostRed_solar!K$26,Capacity_solar!Z100*VLOOKUP($A99,CostRed_solar!$A$14:$M$26,Z$1-2009,FALSE))</f>
        <v>603.580675003996</v>
      </c>
      <c r="AA99">
        <f>IF(Capacity_solar!$AD100=0,Capacity_solar!AA100*CostRed_solar!L$26,Capacity_solar!AA100*VLOOKUP($A99,CostRed_solar!$A$14:$M$26,AA$1-2009,FALSE))</f>
        <v>1228.98828760265</v>
      </c>
      <c r="AB99">
        <f>IF(Capacity_solar!$AD100=0,Capacity_solar!AB100*CostRed_solar!M$26,Capacity_solar!AB100*VLOOKUP($A99,CostRed_solar!$A$14:$M$26,AB$1-2009,FALSE))</f>
        <v>1018.51789974033</v>
      </c>
      <c r="AC99">
        <f>IF(Capacity_solar!$AD100=0,Capacity_solar!AC100*CostRed_solar!N$26,Capacity_solar!AC100*VLOOKUP($A99,CostRed_solar!$A$14:$N$26,AC$1-2009,FALSE))</f>
        <v>853.324546563983</v>
      </c>
      <c r="AD99" s="1">
        <f t="shared" si="3"/>
        <v>6214.97830501158</v>
      </c>
    </row>
    <row r="100" spans="1:30">
      <c r="A100" s="1" t="s">
        <v>216</v>
      </c>
      <c r="B100">
        <f>IF(Capacity_solar!$AD101=0,Capacity_solar!Q101*CostRed_solar!B$13,Capacity_solar!Q101*VLOOKUP($A100,CostRed_solar!$A$2:$M$12,2,FALSE))</f>
        <v>6296.22185450275</v>
      </c>
      <c r="C100">
        <f>IF(Capacity_solar!$AD101=0,Capacity_solar!R101*CostRed_solar!C$13,Capacity_solar!R101*VLOOKUP($A100,CostRed_solar!$A$2:$M$12,3,FALSE))</f>
        <v>2569.66193681006</v>
      </c>
      <c r="D100">
        <f>IF(Capacity_solar!$AD101=0,Capacity_solar!S101*CostRed_solar!D$13,Capacity_solar!S101*VLOOKUP($A100,CostRed_solar!$A$2:$M$12,4,FALSE))</f>
        <v>1003.58515045157</v>
      </c>
      <c r="E100">
        <f>IF(Capacity_solar!$AD101=0,Capacity_solar!T101*CostRed_solar!E$13,Capacity_solar!T101*VLOOKUP($A100,CostRed_solar!$A$2:$M$12,5,FALSE))</f>
        <v>311.83108506489</v>
      </c>
      <c r="F100">
        <f>IF(Capacity_solar!$AD101=0,Capacity_solar!U101*CostRed_solar!F$13,Capacity_solar!U101*VLOOKUP($A100,CostRed_solar!$A$2:$M$12,6,FALSE))</f>
        <v>223.641388312867</v>
      </c>
      <c r="G100">
        <f>IF(Capacity_solar!$AD101=0,Capacity_solar!V101*CostRed_solar!G$13,Capacity_solar!V101*VLOOKUP($A100,CostRed_solar!$A$2:$M$12,7,FALSE))</f>
        <v>280.420418882633</v>
      </c>
      <c r="H100">
        <f>IF(Capacity_solar!$AD101=0,Capacity_solar!W101*CostRed_solar!H$13,Capacity_solar!W101*VLOOKUP($A100,CostRed_solar!$A$2:$M$12,8,FALSE))</f>
        <v>302.412640506135</v>
      </c>
      <c r="I100">
        <f>IF(Capacity_solar!$AD101=0,Capacity_solar!X101*CostRed_solar!I$13,Capacity_solar!X101*VLOOKUP($A100,CostRed_solar!$A$2:$M$12,9,FALSE))</f>
        <v>312.384770433523</v>
      </c>
      <c r="J100">
        <f>IF(Capacity_solar!$AD101=0,Capacity_solar!Y101*CostRed_solar!J$13,Capacity_solar!Y101*VLOOKUP($A100,CostRed_solar!$A$2:$M$12,10,FALSE))</f>
        <v>527.935890321404</v>
      </c>
      <c r="K100">
        <f>IF(Capacity_solar!$AD101=0,Capacity_solar!Z101*CostRed_solar!K$13,Capacity_solar!Z101*VLOOKUP($A100,CostRed_solar!$A$2:$M$12,11,FALSE))</f>
        <v>565.629374323061</v>
      </c>
      <c r="L100">
        <f>IF(Capacity_solar!$AD101=0,Capacity_solar!AA101*CostRed_solar!L$13,Capacity_solar!AA101*VLOOKUP($A100,CostRed_solar!$A$2:$M$12,12,FALSE))</f>
        <v>875.770335969721</v>
      </c>
      <c r="M100">
        <f>IF(Capacity_solar!$AD101=0,Capacity_solar!AB101*CostRed_solar!M$13,Capacity_solar!AB101*VLOOKUP($A100,CostRed_solar!$A$2:$M$12,13,FALSE))</f>
        <v>2665.54123877572</v>
      </c>
      <c r="N100">
        <f>IF(Capacity_solar!$AD101=0,Capacity_solar!AC101*CostRed_solar!N$13,Capacity_solar!AC101*VLOOKUP($A100,CostRed_solar!$A$2:$N$12,14,FALSE))</f>
        <v>4455.27115371366</v>
      </c>
      <c r="O100" s="3">
        <f t="shared" si="2"/>
        <v>15935.0360843543</v>
      </c>
      <c r="P100" s="1" t="s">
        <v>216</v>
      </c>
      <c r="Q100">
        <f>IF(Capacity_solar!$AD101=0,Capacity_solar!Q101*CostRed_solar!B$26,Capacity_solar!Q101*VLOOKUP($A100,CostRed_solar!$A$14:$M$26,Q$1-2009,FALSE))</f>
        <v>9586.34138803035</v>
      </c>
      <c r="R100">
        <f>IF(Capacity_solar!$AD101=0,Capacity_solar!R101*CostRed_solar!C$26,Capacity_solar!R101*VLOOKUP($A100,CostRed_solar!$A$14:$M$26,R$1-2009,FALSE))</f>
        <v>4665.77423601855</v>
      </c>
      <c r="S100">
        <f>IF(Capacity_solar!$AD101=0,Capacity_solar!S101*CostRed_solar!D$26,Capacity_solar!S101*VLOOKUP($A100,CostRed_solar!$A$14:$M$26,S$1-2009,FALSE))</f>
        <v>2201.56765642412</v>
      </c>
      <c r="T100">
        <f>IF(Capacity_solar!$AD101=0,Capacity_solar!T101*CostRed_solar!E$26,Capacity_solar!T101*VLOOKUP($A100,CostRed_solar!$A$14:$M$26,T$1-2009,FALSE))</f>
        <v>793.890278674122</v>
      </c>
      <c r="U100">
        <f>IF(Capacity_solar!$AD101=0,Capacity_solar!U101*CostRed_solar!F$26,Capacity_solar!U101*VLOOKUP($A100,CostRed_solar!$A$14:$M$26,U$1-2009,FALSE))</f>
        <v>632.933202517107</v>
      </c>
      <c r="V100">
        <f>IF(Capacity_solar!$AD101=0,Capacity_solar!V101*CostRed_solar!G$26,Capacity_solar!V101*VLOOKUP($A100,CostRed_solar!$A$14:$M$26,V$1-2009,FALSE))</f>
        <v>867.220860923746</v>
      </c>
      <c r="W100">
        <f>IF(Capacity_solar!$AD101=0,Capacity_solar!W101*CostRed_solar!H$26,Capacity_solar!W101*VLOOKUP($A100,CostRed_solar!$A$14:$M$26,W$1-2009,FALSE))</f>
        <v>996.671819378994</v>
      </c>
      <c r="X100">
        <f>IF(Capacity_solar!$AD101=0,Capacity_solar!X101*CostRed_solar!I$26,Capacity_solar!X101*VLOOKUP($A100,CostRed_solar!$A$14:$M$26,X$1-2009,FALSE))</f>
        <v>1061.05489350337</v>
      </c>
      <c r="Y100">
        <f>IF(Capacity_solar!$AD101=0,Capacity_solar!Y101*CostRed_solar!J$26,Capacity_solar!Y101*VLOOKUP($A100,CostRed_solar!$A$14:$M$26,Y$1-2009,FALSE))</f>
        <v>1791.31114060049</v>
      </c>
      <c r="Z100">
        <f>IF(Capacity_solar!$AD101=0,Capacity_solar!Z101*CostRed_solar!K$26,Capacity_solar!Z101*VLOOKUP($A100,CostRed_solar!$A$14:$M$26,Z$1-2009,FALSE))</f>
        <v>1909.85856114827</v>
      </c>
      <c r="AA100">
        <f>IF(Capacity_solar!$AD101=0,Capacity_solar!AA101*CostRed_solar!L$26,Capacity_solar!AA101*VLOOKUP($A100,CostRed_solar!$A$14:$M$26,AA$1-2009,FALSE))</f>
        <v>2902.53429678082</v>
      </c>
      <c r="AB100">
        <f>IF(Capacity_solar!$AD101=0,Capacity_solar!AB101*CostRed_solar!M$26,Capacity_solar!AB101*VLOOKUP($A100,CostRed_solar!$A$14:$M$26,AB$1-2009,FALSE))</f>
        <v>8090.53041424935</v>
      </c>
      <c r="AC100">
        <f>IF(Capacity_solar!$AD101=0,Capacity_solar!AC101*CostRed_solar!N$26,Capacity_solar!AC101*VLOOKUP($A100,CostRed_solar!$A$14:$N$26,AC$1-2009,FALSE))</f>
        <v>11405.6685362708</v>
      </c>
      <c r="AD100" s="1">
        <f t="shared" si="3"/>
        <v>35499.6887482493</v>
      </c>
    </row>
    <row r="101" spans="1:30">
      <c r="A101" s="1" t="s">
        <v>218</v>
      </c>
      <c r="B101">
        <f>IF(Capacity_solar!$AD102=0,Capacity_solar!Q102*CostRed_solar!B$13,Capacity_solar!Q102*VLOOKUP($A101,CostRed_solar!$A$2:$M$12,2,FALSE))</f>
        <v>0.142302881654628</v>
      </c>
      <c r="C101">
        <f>IF(Capacity_solar!$AD102=0,Capacity_solar!R102*CostRed_solar!C$13,Capacity_solar!R102*VLOOKUP($A101,CostRed_solar!$A$2:$M$12,3,FALSE))</f>
        <v>0.155326796297203</v>
      </c>
      <c r="D101">
        <f>IF(Capacity_solar!$AD102=0,Capacity_solar!S102*CostRed_solar!D$13,Capacity_solar!S102*VLOOKUP($A101,CostRed_solar!$A$2:$M$12,4,FALSE))</f>
        <v>0.235769998798355</v>
      </c>
      <c r="E101">
        <f>IF(Capacity_solar!$AD102=0,Capacity_solar!T102*CostRed_solar!E$13,Capacity_solar!T102*VLOOKUP($A101,CostRed_solar!$A$2:$M$12,5,FALSE))</f>
        <v>2.02582060698315</v>
      </c>
      <c r="F101">
        <f>IF(Capacity_solar!$AD102=0,Capacity_solar!U102*CostRed_solar!F$13,Capacity_solar!U102*VLOOKUP($A101,CostRed_solar!$A$2:$M$12,6,FALSE))</f>
        <v>2.761729183534</v>
      </c>
      <c r="G101">
        <f>IF(Capacity_solar!$AD102=0,Capacity_solar!V102*CostRed_solar!G$13,Capacity_solar!V102*VLOOKUP($A101,CostRed_solar!$A$2:$M$12,7,FALSE))</f>
        <v>28.7917067224196</v>
      </c>
      <c r="H101">
        <f>IF(Capacity_solar!$AD102=0,Capacity_solar!W102*CostRed_solar!H$13,Capacity_solar!W102*VLOOKUP($A101,CostRed_solar!$A$2:$M$12,8,FALSE))</f>
        <v>46.8022094926763</v>
      </c>
      <c r="I101">
        <f>IF(Capacity_solar!$AD102=0,Capacity_solar!X102*CostRed_solar!I$13,Capacity_solar!X102*VLOOKUP($A101,CostRed_solar!$A$2:$M$12,9,FALSE))</f>
        <v>0</v>
      </c>
      <c r="J101">
        <f>IF(Capacity_solar!$AD102=0,Capacity_solar!Y102*CostRed_solar!J$13,Capacity_solar!Y102*VLOOKUP($A101,CostRed_solar!$A$2:$M$12,10,FALSE))</f>
        <v>78.1436789300181</v>
      </c>
      <c r="K101">
        <f>IF(Capacity_solar!$AD102=0,Capacity_solar!Z102*CostRed_solar!K$13,Capacity_solar!Z102*VLOOKUP($A101,CostRed_solar!$A$2:$M$12,11,FALSE))</f>
        <v>0</v>
      </c>
      <c r="L101">
        <f>IF(Capacity_solar!$AD102=0,Capacity_solar!AA102*CostRed_solar!L$13,Capacity_solar!AA102*VLOOKUP($A101,CostRed_solar!$A$2:$M$12,12,FALSE))</f>
        <v>0</v>
      </c>
      <c r="M101">
        <f>IF(Capacity_solar!$AD102=0,Capacity_solar!AB102*CostRed_solar!M$13,Capacity_solar!AB102*VLOOKUP($A101,CostRed_solar!$A$2:$M$12,13,FALSE))</f>
        <v>0.17961965922337</v>
      </c>
      <c r="N101">
        <f>IF(Capacity_solar!$AD102=0,Capacity_solar!AC102*CostRed_solar!N$13,Capacity_solar!AC102*VLOOKUP($A101,CostRed_solar!$A$2:$N$12,14,FALSE))</f>
        <v>66.3635629486681</v>
      </c>
      <c r="O101" s="3">
        <f t="shared" si="2"/>
        <v>159.238164271605</v>
      </c>
      <c r="P101" s="1" t="s">
        <v>218</v>
      </c>
      <c r="Q101">
        <f>IF(Capacity_solar!$AD102=0,Capacity_solar!Q102*CostRed_solar!B$26,Capacity_solar!Q102*VLOOKUP($A101,CostRed_solar!$A$14:$M$26,Q$1-2009,FALSE))</f>
        <v>0.736873980140227</v>
      </c>
      <c r="R101">
        <f>IF(Capacity_solar!$AD102=0,Capacity_solar!R102*CostRed_solar!C$26,Capacity_solar!R102*VLOOKUP($A101,CostRed_solar!$A$14:$M$26,R$1-2009,FALSE))</f>
        <v>0.48810894838536</v>
      </c>
      <c r="S101">
        <f>IF(Capacity_solar!$AD102=0,Capacity_solar!S102*CostRed_solar!D$26,Capacity_solar!S102*VLOOKUP($A101,CostRed_solar!$A$14:$M$26,S$1-2009,FALSE))</f>
        <v>0.531276118510415</v>
      </c>
      <c r="T101">
        <f>IF(Capacity_solar!$AD102=0,Capacity_solar!T102*CostRed_solar!E$26,Capacity_solar!T102*VLOOKUP($A101,CostRed_solar!$A$14:$M$26,T$1-2009,FALSE))</f>
        <v>3.89286217054201</v>
      </c>
      <c r="U101">
        <f>IF(Capacity_solar!$AD102=0,Capacity_solar!U102*CostRed_solar!F$26,Capacity_solar!U102*VLOOKUP($A101,CostRed_solar!$A$14:$M$26,U$1-2009,FALSE))</f>
        <v>4.66207978583779</v>
      </c>
      <c r="V101">
        <f>IF(Capacity_solar!$AD102=0,Capacity_solar!V102*CostRed_solar!G$26,Capacity_solar!V102*VLOOKUP($A101,CostRed_solar!$A$14:$M$26,V$1-2009,FALSE))</f>
        <v>41.3754377332262</v>
      </c>
      <c r="W101">
        <f>IF(Capacity_solar!$AD102=0,Capacity_solar!W102*CostRed_solar!H$26,Capacity_solar!W102*VLOOKUP($A101,CostRed_solar!$A$14:$M$26,W$1-2009,FALSE))</f>
        <v>54.8064722359878</v>
      </c>
      <c r="X101">
        <f>IF(Capacity_solar!$AD102=0,Capacity_solar!X102*CostRed_solar!I$26,Capacity_solar!X102*VLOOKUP($A101,CostRed_solar!$A$14:$M$26,X$1-2009,FALSE))</f>
        <v>0</v>
      </c>
      <c r="Y101">
        <f>IF(Capacity_solar!$AD102=0,Capacity_solar!Y102*CostRed_solar!J$26,Capacity_solar!Y102*VLOOKUP($A101,CostRed_solar!$A$14:$M$26,Y$1-2009,FALSE))</f>
        <v>50.4471610747675</v>
      </c>
      <c r="Z101">
        <f>IF(Capacity_solar!$AD102=0,Capacity_solar!Z102*CostRed_solar!K$26,Capacity_solar!Z102*VLOOKUP($A101,CostRed_solar!$A$14:$M$26,Z$1-2009,FALSE))</f>
        <v>0</v>
      </c>
      <c r="AA101">
        <f>IF(Capacity_solar!$AD102=0,Capacity_solar!AA102*CostRed_solar!L$26,Capacity_solar!AA102*VLOOKUP($A101,CostRed_solar!$A$14:$M$26,AA$1-2009,FALSE))</f>
        <v>0</v>
      </c>
      <c r="AB101">
        <f>IF(Capacity_solar!$AD102=0,Capacity_solar!AB102*CostRed_solar!M$26,Capacity_solar!AB102*VLOOKUP($A101,CostRed_solar!$A$14:$M$26,AB$1-2009,FALSE))</f>
        <v>0.0621171482083811</v>
      </c>
      <c r="AC101">
        <f>IF(Capacity_solar!$AD102=0,Capacity_solar!AC102*CostRed_solar!N$26,Capacity_solar!AC102*VLOOKUP($A101,CostRed_solar!$A$14:$N$26,AC$1-2009,FALSE))</f>
        <v>20.2701630965992</v>
      </c>
      <c r="AD101" s="1">
        <f t="shared" si="3"/>
        <v>157.002389195606</v>
      </c>
    </row>
    <row r="102" spans="1:30">
      <c r="A102" s="1" t="s">
        <v>222</v>
      </c>
      <c r="B102">
        <f>IF(Capacity_solar!$AD103=0,Capacity_solar!Q103*CostRed_solar!B$13,Capacity_solar!Q103*VLOOKUP($A102,CostRed_solar!$A$2:$M$12,2,FALSE))</f>
        <v>91.3229579361052</v>
      </c>
      <c r="C102">
        <f>IF(Capacity_solar!$AD103=0,Capacity_solar!R103*CostRed_solar!C$13,Capacity_solar!R103*VLOOKUP($A102,CostRed_solar!$A$2:$M$12,3,FALSE))</f>
        <v>247.468403794851</v>
      </c>
      <c r="D102">
        <f>IF(Capacity_solar!$AD103=0,Capacity_solar!S103*CostRed_solar!D$13,Capacity_solar!S103*VLOOKUP($A102,CostRed_solar!$A$2:$M$12,4,FALSE))</f>
        <v>2917.26958861816</v>
      </c>
      <c r="E102">
        <f>IF(Capacity_solar!$AD103=0,Capacity_solar!T103*CostRed_solar!E$13,Capacity_solar!T103*VLOOKUP($A102,CostRed_solar!$A$2:$M$12,5,FALSE))</f>
        <v>7275.99129553743</v>
      </c>
      <c r="F102">
        <f>IF(Capacity_solar!$AD103=0,Capacity_solar!U103*CostRed_solar!F$13,Capacity_solar!U103*VLOOKUP($A102,CostRed_solar!$A$2:$M$12,6,FALSE))</f>
        <v>10819.9086221986</v>
      </c>
      <c r="G102">
        <f>IF(Capacity_solar!$AD103=0,Capacity_solar!V103*CostRed_solar!G$13,Capacity_solar!V103*VLOOKUP($A102,CostRed_solar!$A$2:$M$12,7,FALSE))</f>
        <v>9168.6926995789</v>
      </c>
      <c r="H102">
        <f>IF(Capacity_solar!$AD103=0,Capacity_solar!W103*CostRed_solar!H$13,Capacity_solar!W103*VLOOKUP($A102,CostRed_solar!$A$2:$M$12,8,FALSE))</f>
        <v>9759.17062038196</v>
      </c>
      <c r="I102">
        <f>IF(Capacity_solar!$AD103=0,Capacity_solar!X103*CostRed_solar!I$13,Capacity_solar!X103*VLOOKUP($A102,CostRed_solar!$A$2:$M$12,9,FALSE))</f>
        <v>9222.69675892297</v>
      </c>
      <c r="J102">
        <f>IF(Capacity_solar!$AD103=0,Capacity_solar!Y103*CostRed_solar!J$13,Capacity_solar!Y103*VLOOKUP($A102,CostRed_solar!$A$2:$M$12,10,FALSE))</f>
        <v>10020.2916615703</v>
      </c>
      <c r="K102">
        <f>IF(Capacity_solar!$AD103=0,Capacity_solar!Z103*CostRed_solar!K$13,Capacity_solar!Z103*VLOOKUP($A102,CostRed_solar!$A$2:$M$12,11,FALSE))</f>
        <v>9926.23975262763</v>
      </c>
      <c r="L102">
        <f>IF(Capacity_solar!$AD103=0,Capacity_solar!AA103*CostRed_solar!L$13,Capacity_solar!AA103*VLOOKUP($A102,CostRed_solar!$A$2:$M$12,12,FALSE))</f>
        <v>7697.28593275263</v>
      </c>
      <c r="M102">
        <f>IF(Capacity_solar!$AD103=0,Capacity_solar!AB103*CostRed_solar!M$13,Capacity_solar!AB103*VLOOKUP($A102,CostRed_solar!$A$2:$M$12,13,FALSE))</f>
        <v>8579.22557426738</v>
      </c>
      <c r="N102">
        <f>IF(Capacity_solar!$AD103=0,Capacity_solar!AC103*CostRed_solar!N$13,Capacity_solar!AC103*VLOOKUP($A102,CostRed_solar!$A$2:$N$12,14,FALSE))</f>
        <v>17761.6390550973</v>
      </c>
      <c r="O102" s="3">
        <f t="shared" si="2"/>
        <v>85725.5638681869</v>
      </c>
      <c r="P102" s="1" t="s">
        <v>222</v>
      </c>
      <c r="Q102">
        <f>IF(Capacity_solar!$AD103=0,Capacity_solar!Q103*CostRed_solar!B$26,Capacity_solar!Q103*VLOOKUP($A102,CostRed_solar!$A$14:$M$26,Q$1-2009,FALSE))</f>
        <v>1466.15742891238</v>
      </c>
      <c r="R102">
        <f>IF(Capacity_solar!$AD103=0,Capacity_solar!R103*CostRed_solar!C$26,Capacity_solar!R103*VLOOKUP($A102,CostRed_solar!$A$14:$M$26,R$1-2009,FALSE))</f>
        <v>2563.05587420714</v>
      </c>
      <c r="S102">
        <f>IF(Capacity_solar!$AD103=0,Capacity_solar!S103*CostRed_solar!D$26,Capacity_solar!S103*VLOOKUP($A102,CostRed_solar!$A$14:$M$26,S$1-2009,FALSE))</f>
        <v>11027.4332127184</v>
      </c>
      <c r="T102">
        <f>IF(Capacity_solar!$AD103=0,Capacity_solar!T103*CostRed_solar!E$26,Capacity_solar!T103*VLOOKUP($A102,CostRed_solar!$A$14:$M$26,T$1-2009,FALSE))</f>
        <v>15731.8583419636</v>
      </c>
      <c r="U102">
        <f>IF(Capacity_solar!$AD103=0,Capacity_solar!U103*CostRed_solar!F$26,Capacity_solar!U103*VLOOKUP($A102,CostRed_solar!$A$14:$M$26,U$1-2009,FALSE))</f>
        <v>16905.9959684475</v>
      </c>
      <c r="V102">
        <f>IF(Capacity_solar!$AD103=0,Capacity_solar!V103*CostRed_solar!G$26,Capacity_solar!V103*VLOOKUP($A102,CostRed_solar!$A$14:$M$26,V$1-2009,FALSE))</f>
        <v>13198.2458061246</v>
      </c>
      <c r="W102">
        <f>IF(Capacity_solar!$AD103=0,Capacity_solar!W103*CostRed_solar!H$26,Capacity_solar!W103*VLOOKUP($A102,CostRed_solar!$A$14:$M$26,W$1-2009,FALSE))</f>
        <v>13452.2701998931</v>
      </c>
      <c r="X102">
        <f>IF(Capacity_solar!$AD103=0,Capacity_solar!X103*CostRed_solar!I$26,Capacity_solar!X103*VLOOKUP($A102,CostRed_solar!$A$14:$M$26,X$1-2009,FALSE))</f>
        <v>12188.5624456947</v>
      </c>
      <c r="Y102">
        <f>IF(Capacity_solar!$AD103=0,Capacity_solar!Y103*CostRed_solar!J$26,Capacity_solar!Y103*VLOOKUP($A102,CostRed_solar!$A$14:$M$26,Y$1-2009,FALSE))</f>
        <v>12634.8212031624</v>
      </c>
      <c r="Z102">
        <f>IF(Capacity_solar!$AD103=0,Capacity_solar!Z103*CostRed_solar!K$26,Capacity_solar!Z103*VLOOKUP($A102,CostRed_solar!$A$14:$M$26,Z$1-2009,FALSE))</f>
        <v>12165.402763053</v>
      </c>
      <c r="AA102">
        <f>IF(Capacity_solar!$AD103=0,Capacity_solar!AA103*CostRed_solar!L$26,Capacity_solar!AA103*VLOOKUP($A102,CostRed_solar!$A$14:$M$26,AA$1-2009,FALSE))</f>
        <v>9432.56376096744</v>
      </c>
      <c r="AB102">
        <f>IF(Capacity_solar!$AD103=0,Capacity_solar!AB103*CostRed_solar!M$26,Capacity_solar!AB103*VLOOKUP($A102,CostRed_solar!$A$14:$M$26,AB$1-2009,FALSE))</f>
        <v>10548.243350568</v>
      </c>
      <c r="AC102">
        <f>IF(Capacity_solar!$AD103=0,Capacity_solar!AC103*CostRed_solar!N$26,Capacity_solar!AC103*VLOOKUP($A102,CostRed_solar!$A$14:$N$26,AC$1-2009,FALSE))</f>
        <v>22530.0359884857</v>
      </c>
      <c r="AD102" s="1">
        <f t="shared" si="3"/>
        <v>131314.610355712</v>
      </c>
    </row>
    <row r="103" spans="1:30">
      <c r="A103" s="1" t="s">
        <v>220</v>
      </c>
      <c r="B103">
        <f>IF(Capacity_solar!$AD104=0,Capacity_solar!Q104*CostRed_solar!B$13,Capacity_solar!Q104*VLOOKUP($A103,CostRed_solar!$A$2:$M$12,2,FALSE))</f>
        <v>0.00796896137265919</v>
      </c>
      <c r="C103">
        <f>IF(Capacity_solar!$AD104=0,Capacity_solar!R104*CostRed_solar!C$13,Capacity_solar!R104*VLOOKUP($A103,CostRed_solar!$A$2:$M$12,3,FALSE))</f>
        <v>0.0155326796297203</v>
      </c>
      <c r="D103">
        <f>IF(Capacity_solar!$AD104=0,Capacity_solar!S104*CostRed_solar!D$13,Capacity_solar!S104*VLOOKUP($A103,CostRed_solar!$A$2:$M$12,4,FALSE))</f>
        <v>0.0523933330663011</v>
      </c>
      <c r="E103">
        <f>IF(Capacity_solar!$AD104=0,Capacity_solar!T104*CostRed_solar!E$13,Capacity_solar!T104*VLOOKUP($A103,CostRed_solar!$A$2:$M$12,5,FALSE))</f>
        <v>0.0961303484832164</v>
      </c>
      <c r="F103">
        <f>IF(Capacity_solar!$AD104=0,Capacity_solar!U104*CostRed_solar!F$13,Capacity_solar!U104*VLOOKUP($A103,CostRed_solar!$A$2:$M$12,6,FALSE))</f>
        <v>6.11025265574259</v>
      </c>
      <c r="G103">
        <f>IF(Capacity_solar!$AD104=0,Capacity_solar!V104*CostRed_solar!G$13,Capacity_solar!V104*VLOOKUP($A103,CostRed_solar!$A$2:$M$12,7,FALSE))</f>
        <v>385.309812459534</v>
      </c>
      <c r="H103">
        <f>IF(Capacity_solar!$AD104=0,Capacity_solar!W104*CostRed_solar!H$13,Capacity_solar!W104*VLOOKUP($A103,CostRed_solar!$A$2:$M$12,8,FALSE))</f>
        <v>183.857509048418</v>
      </c>
      <c r="I103">
        <f>IF(Capacity_solar!$AD104=0,Capacity_solar!X104*CostRed_solar!I$13,Capacity_solar!X104*VLOOKUP($A103,CostRed_solar!$A$2:$M$12,9,FALSE))</f>
        <v>573.330868811268</v>
      </c>
      <c r="J103">
        <f>IF(Capacity_solar!$AD104=0,Capacity_solar!Y104*CostRed_solar!J$13,Capacity_solar!Y104*VLOOKUP($A103,CostRed_solar!$A$2:$M$12,10,FALSE))</f>
        <v>1026.52720738208</v>
      </c>
      <c r="K103">
        <f>IF(Capacity_solar!$AD104=0,Capacity_solar!Z104*CostRed_solar!K$13,Capacity_solar!Z104*VLOOKUP($A103,CostRed_solar!$A$2:$M$12,11,FALSE))</f>
        <v>634.603325899381</v>
      </c>
      <c r="L103">
        <f>IF(Capacity_solar!$AD104=0,Capacity_solar!AA104*CostRed_solar!L$13,Capacity_solar!AA104*VLOOKUP($A103,CostRed_solar!$A$2:$M$12,12,FALSE))</f>
        <v>228.706153609489</v>
      </c>
      <c r="M103">
        <f>IF(Capacity_solar!$AD104=0,Capacity_solar!AB104*CostRed_solar!M$13,Capacity_solar!AB104*VLOOKUP($A103,CostRed_solar!$A$2:$M$12,13,FALSE))</f>
        <v>1414.40191489951</v>
      </c>
      <c r="N103">
        <f>IF(Capacity_solar!$AD104=0,Capacity_solar!AC104*CostRed_solar!N$13,Capacity_solar!AC104*VLOOKUP($A103,CostRed_solar!$A$2:$N$12,14,FALSE))</f>
        <v>244.573804397738</v>
      </c>
      <c r="O103" s="3">
        <f t="shared" si="2"/>
        <v>4453.01907008798</v>
      </c>
      <c r="P103" s="1" t="s">
        <v>220</v>
      </c>
      <c r="Q103">
        <f>IF(Capacity_solar!$AD104=0,Capacity_solar!Q104*CostRed_solar!B$26,Capacity_solar!Q104*VLOOKUP($A103,CostRed_solar!$A$14:$M$26,Q$1-2009,FALSE))</f>
        <v>0.0412649428878527</v>
      </c>
      <c r="R103">
        <f>IF(Capacity_solar!$AD104=0,Capacity_solar!R104*CostRed_solar!C$26,Capacity_solar!R104*VLOOKUP($A103,CostRed_solar!$A$14:$M$26,R$1-2009,FALSE))</f>
        <v>0.048810894838536</v>
      </c>
      <c r="S103">
        <f>IF(Capacity_solar!$AD104=0,Capacity_solar!S104*CostRed_solar!D$26,Capacity_solar!S104*VLOOKUP($A103,CostRed_solar!$A$14:$M$26,S$1-2009,FALSE))</f>
        <v>0.118061359668981</v>
      </c>
      <c r="T103">
        <f>IF(Capacity_solar!$AD104=0,Capacity_solar!T104*CostRed_solar!E$26,Capacity_solar!T104*VLOOKUP($A103,CostRed_solar!$A$14:$M$26,T$1-2009,FALSE))</f>
        <v>0.184726226873872</v>
      </c>
      <c r="U103">
        <f>IF(Capacity_solar!$AD104=0,Capacity_solar!U104*CostRed_solar!F$26,Capacity_solar!U104*VLOOKUP($A103,CostRed_solar!$A$14:$M$26,U$1-2009,FALSE))</f>
        <v>10.314728019873</v>
      </c>
      <c r="V103">
        <f>IF(Capacity_solar!$AD104=0,Capacity_solar!V104*CostRed_solar!G$26,Capacity_solar!V104*VLOOKUP($A103,CostRed_solar!$A$14:$M$26,V$1-2009,FALSE))</f>
        <v>553.71368940093</v>
      </c>
      <c r="W103">
        <f>IF(Capacity_solar!$AD104=0,Capacity_solar!W104*CostRed_solar!H$26,Capacity_solar!W104*VLOOKUP($A103,CostRed_solar!$A$14:$M$26,W$1-2009,FALSE))</f>
        <v>215.301405088937</v>
      </c>
      <c r="X103">
        <f>IF(Capacity_solar!$AD104=0,Capacity_solar!X104*CostRed_solar!I$26,Capacity_solar!X104*VLOOKUP($A103,CostRed_solar!$A$14:$M$26,X$1-2009,FALSE))</f>
        <v>526.376151522773</v>
      </c>
      <c r="Y103">
        <f>IF(Capacity_solar!$AD104=0,Capacity_solar!Y104*CostRed_solar!J$26,Capacity_solar!Y104*VLOOKUP($A103,CostRed_solar!$A$14:$M$26,Y$1-2009,FALSE))</f>
        <v>662.694463423095</v>
      </c>
      <c r="Z103">
        <f>IF(Capacity_solar!$AD104=0,Capacity_solar!Z104*CostRed_solar!K$26,Capacity_solar!Z104*VLOOKUP($A103,CostRed_solar!$A$14:$M$26,Z$1-2009,FALSE))</f>
        <v>308.549582354479</v>
      </c>
      <c r="AA103">
        <f>IF(Capacity_solar!$AD104=0,Capacity_solar!AA104*CostRed_solar!L$26,Capacity_solar!AA104*VLOOKUP($A103,CostRed_solar!$A$14:$M$26,AA$1-2009,FALSE))</f>
        <v>94.4971782380386</v>
      </c>
      <c r="AB103">
        <f>IF(Capacity_solar!$AD104=0,Capacity_solar!AB104*CostRed_solar!M$26,Capacity_solar!AB104*VLOOKUP($A103,CostRed_solar!$A$14:$M$26,AB$1-2009,FALSE))</f>
        <v>489.136956132249</v>
      </c>
      <c r="AC103">
        <f>IF(Capacity_solar!$AD104=0,Capacity_solar!AC104*CostRed_solar!N$26,Capacity_solar!AC104*VLOOKUP($A103,CostRed_solar!$A$14:$N$26,AC$1-2009,FALSE))</f>
        <v>74.7029044858929</v>
      </c>
      <c r="AD103" s="1">
        <f t="shared" si="3"/>
        <v>2860.97701760464</v>
      </c>
    </row>
    <row r="104" spans="1:30">
      <c r="A104" s="1" t="s">
        <v>224</v>
      </c>
      <c r="B104">
        <f>IF(Capacity_solar!$AD105=0,Capacity_solar!Q105*CostRed_solar!B$13,Capacity_solar!Q105*VLOOKUP($A104,CostRed_solar!$A$2:$M$12,2,FALSE))</f>
        <v>-0.0774127676201178</v>
      </c>
      <c r="C104">
        <f>IF(Capacity_solar!$AD105=0,Capacity_solar!R105*CostRed_solar!C$13,Capacity_solar!R105*VLOOKUP($A104,CostRed_solar!$A$2:$M$12,3,FALSE))</f>
        <v>0.746086378214234</v>
      </c>
      <c r="D104">
        <f>IF(Capacity_solar!$AD105=0,Capacity_solar!S105*CostRed_solar!D$13,Capacity_solar!S105*VLOOKUP($A104,CostRed_solar!$A$2:$M$12,4,FALSE))</f>
        <v>10.2675530711009</v>
      </c>
      <c r="E104">
        <f>IF(Capacity_solar!$AD105=0,Capacity_solar!T105*CostRed_solar!E$13,Capacity_solar!T105*VLOOKUP($A104,CostRed_solar!$A$2:$M$12,5,FALSE))</f>
        <v>61.253245143202</v>
      </c>
      <c r="F104">
        <f>IF(Capacity_solar!$AD105=0,Capacity_solar!U105*CostRed_solar!F$13,Capacity_solar!U105*VLOOKUP($A104,CostRed_solar!$A$2:$M$12,6,FALSE))</f>
        <v>77.2571886705246</v>
      </c>
      <c r="G104">
        <f>IF(Capacity_solar!$AD105=0,Capacity_solar!V105*CostRed_solar!G$13,Capacity_solar!V105*VLOOKUP($A104,CostRed_solar!$A$2:$M$12,7,FALSE))</f>
        <v>18.3938012050023</v>
      </c>
      <c r="H104">
        <f>IF(Capacity_solar!$AD105=0,Capacity_solar!W105*CostRed_solar!H$13,Capacity_solar!W105*VLOOKUP($A104,CostRed_solar!$A$2:$M$12,8,FALSE))</f>
        <v>30.8677108504088</v>
      </c>
      <c r="I104">
        <f>IF(Capacity_solar!$AD105=0,Capacity_solar!X105*CostRed_solar!I$13,Capacity_solar!X105*VLOOKUP($A104,CostRed_solar!$A$2:$M$12,9,FALSE))</f>
        <v>595.219000930738</v>
      </c>
      <c r="J104">
        <f>IF(Capacity_solar!$AD105=0,Capacity_solar!Y105*CostRed_solar!J$13,Capacity_solar!Y105*VLOOKUP($A104,CostRed_solar!$A$2:$M$12,10,FALSE))</f>
        <v>1393.15396787553</v>
      </c>
      <c r="K104">
        <f>IF(Capacity_solar!$AD105=0,Capacity_solar!Z105*CostRed_solar!K$13,Capacity_solar!Z105*VLOOKUP($A104,CostRed_solar!$A$2:$M$12,11,FALSE))</f>
        <v>1374.26326908189</v>
      </c>
      <c r="L104">
        <f>IF(Capacity_solar!$AD105=0,Capacity_solar!AA105*CostRed_solar!L$13,Capacity_solar!AA105*VLOOKUP($A104,CostRed_solar!$A$2:$M$12,12,FALSE))</f>
        <v>647.04956715745</v>
      </c>
      <c r="M104">
        <f>IF(Capacity_solar!$AD105=0,Capacity_solar!AB105*CostRed_solar!M$13,Capacity_solar!AB105*VLOOKUP($A104,CostRed_solar!$A$2:$M$12,13,FALSE))</f>
        <v>390.135264669579</v>
      </c>
      <c r="N104">
        <f>IF(Capacity_solar!$AD105=0,Capacity_solar!AC105*CostRed_solar!N$13,Capacity_solar!AC105*VLOOKUP($A104,CostRed_solar!$A$2:$N$12,14,FALSE))</f>
        <v>0</v>
      </c>
      <c r="O104" s="3">
        <f t="shared" si="2"/>
        <v>4598.52924226602</v>
      </c>
      <c r="P104" s="1" t="s">
        <v>224</v>
      </c>
      <c r="Q104">
        <f>IF(Capacity_solar!$AD105=0,Capacity_solar!Q105*CostRed_solar!B$26,Capacity_solar!Q105*VLOOKUP($A104,CostRed_solar!$A$14:$M$26,Q$1-2009,FALSE))</f>
        <v>-0.400859445196283</v>
      </c>
      <c r="R104">
        <f>IF(Capacity_solar!$AD105=0,Capacity_solar!R105*CostRed_solar!C$26,Capacity_solar!R105*VLOOKUP($A104,CostRed_solar!$A$14:$M$26,R$1-2009,FALSE))</f>
        <v>2.34454998207768</v>
      </c>
      <c r="S104">
        <f>IF(Capacity_solar!$AD105=0,Capacity_solar!S105*CostRed_solar!D$26,Capacity_solar!S105*VLOOKUP($A104,CostRed_solar!$A$14:$M$26,S$1-2009,FALSE))</f>
        <v>23.1365558383854</v>
      </c>
      <c r="T104">
        <f>IF(Capacity_solar!$AD105=0,Capacity_solar!T105*CostRed_solar!E$26,Capacity_solar!T105*VLOOKUP($A104,CostRed_solar!$A$14:$M$26,T$1-2009,FALSE))</f>
        <v>117.705605332946</v>
      </c>
      <c r="U104">
        <f>IF(Capacity_solar!$AD105=0,Capacity_solar!U105*CostRed_solar!F$26,Capacity_solar!U105*VLOOKUP($A104,CostRed_solar!$A$14:$M$26,U$1-2009,FALSE))</f>
        <v>130.417993103369</v>
      </c>
      <c r="V104">
        <f>IF(Capacity_solar!$AD105=0,Capacity_solar!V105*CostRed_solar!G$26,Capacity_solar!V105*VLOOKUP($A104,CostRed_solar!$A$14:$M$26,V$1-2009,FALSE))</f>
        <v>26.4330136373019</v>
      </c>
      <c r="W104">
        <f>IF(Capacity_solar!$AD105=0,Capacity_solar!W105*CostRed_solar!H$26,Capacity_solar!W105*VLOOKUP($A104,CostRed_solar!$A$14:$M$26,W$1-2009,FALSE))</f>
        <v>36.1468049489449</v>
      </c>
      <c r="X104">
        <f>IF(Capacity_solar!$AD105=0,Capacity_solar!X105*CostRed_solar!I$26,Capacity_solar!X105*VLOOKUP($A104,CostRed_solar!$A$14:$M$26,X$1-2009,FALSE))</f>
        <v>546.471686886073</v>
      </c>
      <c r="Y104">
        <f>IF(Capacity_solar!$AD105=0,Capacity_solar!Y105*CostRed_solar!J$26,Capacity_solar!Y105*VLOOKUP($A104,CostRed_solar!$A$14:$M$26,Y$1-2009,FALSE))</f>
        <v>899.377449099992</v>
      </c>
      <c r="Z104">
        <f>IF(Capacity_solar!$AD105=0,Capacity_solar!Z105*CostRed_solar!K$26,Capacity_solar!Z105*VLOOKUP($A104,CostRed_solar!$A$14:$M$26,Z$1-2009,FALSE))</f>
        <v>668.178593484947</v>
      </c>
      <c r="AA104">
        <f>IF(Capacity_solar!$AD105=0,Capacity_solar!AA105*CostRed_solar!L$26,Capacity_solar!AA105*VLOOKUP($A104,CostRed_solar!$A$14:$M$26,AA$1-2009,FALSE))</f>
        <v>267.348986074621</v>
      </c>
      <c r="AB104">
        <f>IF(Capacity_solar!$AD105=0,Capacity_solar!AB105*CostRed_solar!M$26,Capacity_solar!AB105*VLOOKUP($A104,CostRed_solar!$A$14:$M$26,AB$1-2009,FALSE))</f>
        <v>134.918917904523</v>
      </c>
      <c r="AC104">
        <f>IF(Capacity_solar!$AD105=0,Capacity_solar!AC105*CostRed_solar!N$26,Capacity_solar!AC105*VLOOKUP($A104,CostRed_solar!$A$14:$N$26,AC$1-2009,FALSE))</f>
        <v>0</v>
      </c>
      <c r="AD104" s="1">
        <f t="shared" si="3"/>
        <v>2852.07929684798</v>
      </c>
    </row>
    <row r="105" spans="1:30">
      <c r="A105" s="1" t="s">
        <v>226</v>
      </c>
      <c r="B105">
        <f>IF(Capacity_solar!$AD106=0,Capacity_solar!Q106*CostRed_solar!B$13,Capacity_solar!Q106*VLOOKUP($A105,CostRed_solar!$A$2:$M$12,2,FALSE))</f>
        <v>0.352626540740169</v>
      </c>
      <c r="C105">
        <f>IF(Capacity_solar!$AD106=0,Capacity_solar!R106*CostRed_solar!C$13,Capacity_solar!R106*VLOOKUP($A105,CostRed_solar!$A$2:$M$12,3,FALSE))</f>
        <v>1.01946153969731</v>
      </c>
      <c r="D105">
        <f>IF(Capacity_solar!$AD106=0,Capacity_solar!S106*CostRed_solar!D$13,Capacity_solar!S106*VLOOKUP($A105,CostRed_solar!$A$2:$M$12,4,FALSE))</f>
        <v>3.09582959206467</v>
      </c>
      <c r="E105">
        <f>IF(Capacity_solar!$AD106=0,Capacity_solar!T106*CostRed_solar!E$13,Capacity_solar!T106*VLOOKUP($A105,CostRed_solar!$A$2:$M$12,5,FALSE))</f>
        <v>9.60595257138444</v>
      </c>
      <c r="F105">
        <f>IF(Capacity_solar!$AD106=0,Capacity_solar!U106*CostRed_solar!F$13,Capacity_solar!U106*VLOOKUP($A105,CostRed_solar!$A$2:$M$12,6,FALSE))</f>
        <v>16.4566826240391</v>
      </c>
      <c r="G105">
        <f>IF(Capacity_solar!$AD106=0,Capacity_solar!V106*CostRed_solar!G$13,Capacity_solar!V106*VLOOKUP($A105,CostRed_solar!$A$2:$M$12,7,FALSE))</f>
        <v>7.11292259409109</v>
      </c>
      <c r="H105">
        <f>IF(Capacity_solar!$AD106=0,Capacity_solar!W106*CostRed_solar!H$13,Capacity_solar!W106*VLOOKUP($A105,CostRed_solar!$A$2:$M$12,8,FALSE))</f>
        <v>16.5746709413974</v>
      </c>
      <c r="I105">
        <f>IF(Capacity_solar!$AD106=0,Capacity_solar!X106*CostRed_solar!I$13,Capacity_solar!X106*VLOOKUP($A105,CostRed_solar!$A$2:$M$12,9,FALSE))</f>
        <v>114.00777840906</v>
      </c>
      <c r="J105">
        <f>IF(Capacity_solar!$AD106=0,Capacity_solar!Y106*CostRed_solar!J$13,Capacity_solar!Y106*VLOOKUP($A105,CostRed_solar!$A$2:$M$12,10,FALSE))</f>
        <v>43.0994092465865</v>
      </c>
      <c r="K105">
        <f>IF(Capacity_solar!$AD106=0,Capacity_solar!Z106*CostRed_solar!K$13,Capacity_solar!Z106*VLOOKUP($A105,CostRed_solar!$A$2:$M$12,11,FALSE))</f>
        <v>47.9941336440833</v>
      </c>
      <c r="L105">
        <f>IF(Capacity_solar!$AD106=0,Capacity_solar!AA106*CostRed_solar!L$13,Capacity_solar!AA106*VLOOKUP($A105,CostRed_solar!$A$2:$M$12,12,FALSE))</f>
        <v>224.179824487784</v>
      </c>
      <c r="M105">
        <f>IF(Capacity_solar!$AD106=0,Capacity_solar!AB106*CostRed_solar!M$13,Capacity_solar!AB106*VLOOKUP($A105,CostRed_solar!$A$2:$M$12,13,FALSE))</f>
        <v>321.684766220374</v>
      </c>
      <c r="N105">
        <f>IF(Capacity_solar!$AD106=0,Capacity_solar!AC106*CostRed_solar!N$13,Capacity_solar!AC106*VLOOKUP($A105,CostRed_solar!$A$2:$N$12,14,FALSE))</f>
        <v>199.618457477478</v>
      </c>
      <c r="O105" s="3">
        <f t="shared" si="2"/>
        <v>805.184058411303</v>
      </c>
      <c r="P105" s="1" t="s">
        <v>226</v>
      </c>
      <c r="Q105">
        <f>IF(Capacity_solar!$AD106=0,Capacity_solar!Q106*CostRed_solar!B$26,Capacity_solar!Q106*VLOOKUP($A105,CostRed_solar!$A$14:$M$26,Q$1-2009,FALSE))</f>
        <v>1.82597372278748</v>
      </c>
      <c r="R105">
        <f>IF(Capacity_solar!$AD106=0,Capacity_solar!R106*CostRed_solar!C$26,Capacity_solar!R106*VLOOKUP($A105,CostRed_solar!$A$14:$M$26,R$1-2009,FALSE))</f>
        <v>3.20362173123591</v>
      </c>
      <c r="S105">
        <f>IF(Capacity_solar!$AD106=0,Capacity_solar!S106*CostRed_solar!D$26,Capacity_solar!S106*VLOOKUP($A105,CostRed_solar!$A$14:$M$26,S$1-2009,FALSE))</f>
        <v>6.97603739926422</v>
      </c>
      <c r="T105">
        <f>IF(Capacity_solar!$AD106=0,Capacity_solar!T106*CostRed_solar!E$26,Capacity_solar!T106*VLOOKUP($A105,CostRed_solar!$A$14:$M$26,T$1-2009,FALSE))</f>
        <v>18.4590132256831</v>
      </c>
      <c r="U105">
        <f>IF(Capacity_solar!$AD106=0,Capacity_solar!U106*CostRed_solar!F$26,Capacity_solar!U106*VLOOKUP($A105,CostRed_solar!$A$14:$M$26,U$1-2009,FALSE))</f>
        <v>27.7805542487349</v>
      </c>
      <c r="V105">
        <f>IF(Capacity_solar!$AD106=0,Capacity_solar!V106*CostRed_solar!G$26,Capacity_solar!V106*VLOOKUP($A105,CostRed_solar!$A$14:$M$26,V$1-2009,FALSE))</f>
        <v>10.2217033790466</v>
      </c>
      <c r="W105">
        <f>IF(Capacity_solar!$AD106=0,Capacity_solar!W106*CostRed_solar!H$26,Capacity_solar!W106*VLOOKUP($A105,CostRed_solar!$A$14:$M$26,W$1-2009,FALSE))</f>
        <v>19.4093238891313</v>
      </c>
      <c r="X105">
        <f>IF(Capacity_solar!$AD106=0,Capacity_solar!X106*CostRed_solar!I$26,Capacity_solar!X106*VLOOKUP($A105,CostRed_solar!$A$14:$M$26,X$1-2009,FALSE))</f>
        <v>104.670756289554</v>
      </c>
      <c r="Y105">
        <f>IF(Capacity_solar!$AD106=0,Capacity_solar!Y106*CostRed_solar!J$26,Capacity_solar!Y106*VLOOKUP($A105,CostRed_solar!$A$14:$M$26,Y$1-2009,FALSE))</f>
        <v>27.8236559918944</v>
      </c>
      <c r="Z105">
        <f>IF(Capacity_solar!$AD106=0,Capacity_solar!Z106*CostRed_solar!K$26,Capacity_solar!Z106*VLOOKUP($A105,CostRed_solar!$A$14:$M$26,Z$1-2009,FALSE))</f>
        <v>23.3351595980997</v>
      </c>
      <c r="AA105">
        <f>IF(Capacity_solar!$AD106=0,Capacity_solar!AA106*CostRed_solar!L$26,Capacity_solar!AA106*VLOOKUP($A105,CostRed_solar!$A$14:$M$26,AA$1-2009,FALSE))</f>
        <v>92.6269822549955</v>
      </c>
      <c r="AB105">
        <f>IF(Capacity_solar!$AD106=0,Capacity_solar!AB106*CostRed_solar!M$26,Capacity_solar!AB106*VLOOKUP($A105,CostRed_solar!$A$14:$M$26,AB$1-2009,FALSE))</f>
        <v>111.246955851532</v>
      </c>
      <c r="AC105">
        <f>IF(Capacity_solar!$AD106=0,Capacity_solar!AC106*CostRed_solar!N$26,Capacity_solar!AC106*VLOOKUP($A105,CostRed_solar!$A$14:$N$26,AC$1-2009,FALSE))</f>
        <v>60.9716915484152</v>
      </c>
      <c r="AD105" s="1">
        <f t="shared" si="3"/>
        <v>447.579737581958</v>
      </c>
    </row>
    <row r="106" spans="1:30">
      <c r="A106" s="1" t="s">
        <v>232</v>
      </c>
      <c r="B106">
        <f>IF(Capacity_solar!$AD107=0,Capacity_solar!Q107*CostRed_solar!B$13,Capacity_solar!Q107*VLOOKUP($A106,CostRed_solar!$A$2:$M$12,2,FALSE))</f>
        <v>0.00967659595251474</v>
      </c>
      <c r="C106">
        <f>IF(Capacity_solar!$AD107=0,Capacity_solar!R107*CostRed_solar!C$13,Capacity_solar!R107*VLOOKUP($A106,CostRed_solar!$A$2:$M$12,3,FALSE))</f>
        <v>0.0207102395062938</v>
      </c>
      <c r="D106">
        <f>IF(Capacity_solar!$AD107=0,Capacity_solar!S107*CostRed_solar!D$13,Capacity_solar!S107*VLOOKUP($A106,CostRed_solar!$A$2:$M$12,4,FALSE))</f>
        <v>0.0277376469174535</v>
      </c>
      <c r="E106">
        <f>IF(Capacity_solar!$AD107=0,Capacity_solar!T107*CostRed_solar!E$13,Capacity_solar!T107*VLOOKUP($A106,CostRed_solar!$A$2:$M$12,5,FALSE))</f>
        <v>0.253986499676709</v>
      </c>
      <c r="F106">
        <f>IF(Capacity_solar!$AD107=0,Capacity_solar!U107*CostRed_solar!F$13,Capacity_solar!U107*VLOOKUP($A106,CostRed_solar!$A$2:$M$12,6,FALSE))</f>
        <v>1.78679784731021</v>
      </c>
      <c r="G106">
        <f>IF(Capacity_solar!$AD107=0,Capacity_solar!V107*CostRed_solar!G$13,Capacity_solar!V107*VLOOKUP($A106,CostRed_solar!$A$2:$M$12,7,FALSE))</f>
        <v>0.75818161035705</v>
      </c>
      <c r="H106">
        <f>IF(Capacity_solar!$AD107=0,Capacity_solar!W107*CostRed_solar!H$13,Capacity_solar!W107*VLOOKUP($A106,CostRed_solar!$A$2:$M$12,8,FALSE))</f>
        <v>0</v>
      </c>
      <c r="I106">
        <f>IF(Capacity_solar!$AD107=0,Capacity_solar!X107*CostRed_solar!I$13,Capacity_solar!X107*VLOOKUP($A106,CostRed_solar!$A$2:$M$12,9,FALSE))</f>
        <v>0</v>
      </c>
      <c r="J106">
        <f>IF(Capacity_solar!$AD107=0,Capacity_solar!Y107*CostRed_solar!J$13,Capacity_solar!Y107*VLOOKUP($A106,CostRed_solar!$A$2:$M$12,10,FALSE))</f>
        <v>0</v>
      </c>
      <c r="K106">
        <f>IF(Capacity_solar!$AD107=0,Capacity_solar!Z107*CostRed_solar!K$13,Capacity_solar!Z107*VLOOKUP($A106,CostRed_solar!$A$2:$M$12,11,FALSE))</f>
        <v>0</v>
      </c>
      <c r="L106">
        <f>IF(Capacity_solar!$AD107=0,Capacity_solar!AA107*CostRed_solar!L$13,Capacity_solar!AA107*VLOOKUP($A106,CostRed_solar!$A$2:$M$12,12,FALSE))</f>
        <v>0</v>
      </c>
      <c r="M106">
        <f>IF(Capacity_solar!$AD107=0,Capacity_solar!AB107*CostRed_solar!M$13,Capacity_solar!AB107*VLOOKUP($A106,CostRed_solar!$A$2:$M$12,13,FALSE))</f>
        <v>0</v>
      </c>
      <c r="N106">
        <f>IF(Capacity_solar!$AD107=0,Capacity_solar!AC107*CostRed_solar!N$13,Capacity_solar!AC107*VLOOKUP($A106,CostRed_solar!$A$2:$N$12,14,FALSE))</f>
        <v>0</v>
      </c>
      <c r="O106" s="3">
        <f t="shared" si="2"/>
        <v>2.85709043972023</v>
      </c>
      <c r="P106" s="1" t="s">
        <v>232</v>
      </c>
      <c r="Q106">
        <f>IF(Capacity_solar!$AD107=0,Capacity_solar!Q107*CostRed_solar!B$26,Capacity_solar!Q107*VLOOKUP($A106,CostRed_solar!$A$14:$M$26,Q$1-2009,FALSE))</f>
        <v>0.0501074306495354</v>
      </c>
      <c r="R106">
        <f>IF(Capacity_solar!$AD107=0,Capacity_solar!R107*CostRed_solar!C$26,Capacity_solar!R107*VLOOKUP($A106,CostRed_solar!$A$14:$M$26,R$1-2009,FALSE))</f>
        <v>0.065081193118048</v>
      </c>
      <c r="S106">
        <f>IF(Capacity_solar!$AD107=0,Capacity_solar!S107*CostRed_solar!D$26,Capacity_solar!S107*VLOOKUP($A106,CostRed_solar!$A$14:$M$26,S$1-2009,FALSE))</f>
        <v>0.0625030727659312</v>
      </c>
      <c r="T106">
        <f>IF(Capacity_solar!$AD107=0,Capacity_solar!T107*CostRed_solar!E$26,Capacity_solar!T107*VLOOKUP($A106,CostRed_solar!$A$14:$M$26,T$1-2009,FALSE))</f>
        <v>0.488066136266756</v>
      </c>
      <c r="U106">
        <f>IF(Capacity_solar!$AD107=0,Capacity_solar!U107*CostRed_solar!F$26,Capacity_solar!U107*VLOOKUP($A106,CostRed_solar!$A$14:$M$26,U$1-2009,FALSE))</f>
        <v>3.01629651994473</v>
      </c>
      <c r="V106">
        <f>IF(Capacity_solar!$AD107=0,Capacity_solar!V107*CostRed_solar!G$26,Capacity_solar!V107*VLOOKUP($A106,CostRed_solar!$A$14:$M$26,V$1-2009,FALSE))</f>
        <v>1.08955319364162</v>
      </c>
      <c r="W106">
        <f>IF(Capacity_solar!$AD107=0,Capacity_solar!W107*CostRed_solar!H$26,Capacity_solar!W107*VLOOKUP($A106,CostRed_solar!$A$14:$M$26,W$1-2009,FALSE))</f>
        <v>0</v>
      </c>
      <c r="X106">
        <f>IF(Capacity_solar!$AD107=0,Capacity_solar!X107*CostRed_solar!I$26,Capacity_solar!X107*VLOOKUP($A106,CostRed_solar!$A$14:$M$26,X$1-2009,FALSE))</f>
        <v>0</v>
      </c>
      <c r="Y106">
        <f>IF(Capacity_solar!$AD107=0,Capacity_solar!Y107*CostRed_solar!J$26,Capacity_solar!Y107*VLOOKUP($A106,CostRed_solar!$A$14:$M$26,Y$1-2009,FALSE))</f>
        <v>0</v>
      </c>
      <c r="Z106">
        <f>IF(Capacity_solar!$AD107=0,Capacity_solar!Z107*CostRed_solar!K$26,Capacity_solar!Z107*VLOOKUP($A106,CostRed_solar!$A$14:$M$26,Z$1-2009,FALSE))</f>
        <v>0</v>
      </c>
      <c r="AA106">
        <f>IF(Capacity_solar!$AD107=0,Capacity_solar!AA107*CostRed_solar!L$26,Capacity_solar!AA107*VLOOKUP($A106,CostRed_solar!$A$14:$M$26,AA$1-2009,FALSE))</f>
        <v>0</v>
      </c>
      <c r="AB106">
        <f>IF(Capacity_solar!$AD107=0,Capacity_solar!AB107*CostRed_solar!M$26,Capacity_solar!AB107*VLOOKUP($A106,CostRed_solar!$A$14:$M$26,AB$1-2009,FALSE))</f>
        <v>0</v>
      </c>
      <c r="AC106">
        <f>IF(Capacity_solar!$AD107=0,Capacity_solar!AC107*CostRed_solar!N$26,Capacity_solar!AC107*VLOOKUP($A106,CostRed_solar!$A$14:$N$26,AC$1-2009,FALSE))</f>
        <v>0</v>
      </c>
      <c r="AD106" s="1">
        <f t="shared" si="3"/>
        <v>4.77160754638663</v>
      </c>
    </row>
    <row r="107" spans="1:30">
      <c r="A107" s="1" t="s">
        <v>458</v>
      </c>
      <c r="B107">
        <f>IF(Capacity_solar!$AD108=0,Capacity_solar!Q108*CostRed_solar!B$13,Capacity_solar!Q108*VLOOKUP($A107,CostRed_solar!$A$2:$M$12,2,FALSE))</f>
        <v>0</v>
      </c>
      <c r="C107">
        <f>IF(Capacity_solar!$AD108=0,Capacity_solar!R108*CostRed_solar!C$13,Capacity_solar!R108*VLOOKUP($A107,CostRed_solar!$A$2:$M$12,3,FALSE))</f>
        <v>0</v>
      </c>
      <c r="D107">
        <f>IF(Capacity_solar!$AD108=0,Capacity_solar!S108*CostRed_solar!D$13,Capacity_solar!S108*VLOOKUP($A107,CostRed_solar!$A$2:$M$12,4,FALSE))</f>
        <v>0</v>
      </c>
      <c r="E107">
        <f>IF(Capacity_solar!$AD108=0,Capacity_solar!T108*CostRed_solar!E$13,Capacity_solar!T108*VLOOKUP($A107,CostRed_solar!$A$2:$M$12,5,FALSE))</f>
        <v>0</v>
      </c>
      <c r="F107">
        <f>IF(Capacity_solar!$AD108=0,Capacity_solar!U108*CostRed_solar!F$13,Capacity_solar!U108*VLOOKUP($A107,CostRed_solar!$A$2:$M$12,6,FALSE))</f>
        <v>0.117129421867379</v>
      </c>
      <c r="G107">
        <f>IF(Capacity_solar!$AD108=0,Capacity_solar!V108*CostRed_solar!G$13,Capacity_solar!V108*VLOOKUP($A107,CostRed_solar!$A$2:$M$12,7,FALSE))</f>
        <v>2.53367019157293</v>
      </c>
      <c r="H107">
        <f>IF(Capacity_solar!$AD108=0,Capacity_solar!W108*CostRed_solar!H$13,Capacity_solar!W108*VLOOKUP($A107,CostRed_solar!$A$2:$M$12,8,FALSE))</f>
        <v>7.77585252800278</v>
      </c>
      <c r="I107">
        <f>IF(Capacity_solar!$AD108=0,Capacity_solar!X108*CostRed_solar!I$13,Capacity_solar!X108*VLOOKUP($A107,CostRed_solar!$A$2:$M$12,9,FALSE))</f>
        <v>0</v>
      </c>
      <c r="J107">
        <f>IF(Capacity_solar!$AD108=0,Capacity_solar!Y108*CostRed_solar!J$13,Capacity_solar!Y108*VLOOKUP($A107,CostRed_solar!$A$2:$M$12,10,FALSE))</f>
        <v>7.17654901353996</v>
      </c>
      <c r="K107">
        <f>IF(Capacity_solar!$AD108=0,Capacity_solar!Z108*CostRed_solar!K$13,Capacity_solar!Z108*VLOOKUP($A107,CostRed_solar!$A$2:$M$12,11,FALSE))</f>
        <v>0</v>
      </c>
      <c r="L107">
        <f>IF(Capacity_solar!$AD108=0,Capacity_solar!AA108*CostRed_solar!L$13,Capacity_solar!AA108*VLOOKUP($A107,CostRed_solar!$A$2:$M$12,12,FALSE))</f>
        <v>0</v>
      </c>
      <c r="M107">
        <f>IF(Capacity_solar!$AD108=0,Capacity_solar!AB108*CostRed_solar!M$13,Capacity_solar!AB108*VLOOKUP($A107,CostRed_solar!$A$2:$M$12,13,FALSE))</f>
        <v>0</v>
      </c>
      <c r="N107">
        <f>IF(Capacity_solar!$AD108=0,Capacity_solar!AC108*CostRed_solar!N$13,Capacity_solar!AC108*VLOOKUP($A107,CostRed_solar!$A$2:$N$12,14,FALSE))</f>
        <v>30.9092459396478</v>
      </c>
      <c r="O107" s="3">
        <f t="shared" si="2"/>
        <v>17.603201154983</v>
      </c>
      <c r="P107" s="1" t="s">
        <v>458</v>
      </c>
      <c r="Q107">
        <f>IF(Capacity_solar!$AD108=0,Capacity_solar!Q108*CostRed_solar!B$26,Capacity_solar!Q108*VLOOKUP($A107,CostRed_solar!$A$14:$M$26,Q$1-2009,FALSE))</f>
        <v>0</v>
      </c>
      <c r="R107">
        <f>IF(Capacity_solar!$AD108=0,Capacity_solar!R108*CostRed_solar!C$26,Capacity_solar!R108*VLOOKUP($A107,CostRed_solar!$A$14:$M$26,R$1-2009,FALSE))</f>
        <v>0</v>
      </c>
      <c r="S107">
        <f>IF(Capacity_solar!$AD108=0,Capacity_solar!S108*CostRed_solar!D$26,Capacity_solar!S108*VLOOKUP($A107,CostRed_solar!$A$14:$M$26,S$1-2009,FALSE))</f>
        <v>0</v>
      </c>
      <c r="T107">
        <f>IF(Capacity_solar!$AD108=0,Capacity_solar!T108*CostRed_solar!E$26,Capacity_solar!T108*VLOOKUP($A107,CostRed_solar!$A$14:$M$26,T$1-2009,FALSE))</f>
        <v>0</v>
      </c>
      <c r="U107">
        <f>IF(Capacity_solar!$AD108=0,Capacity_solar!U108*CostRed_solar!F$26,Capacity_solar!U108*VLOOKUP($A107,CostRed_solar!$A$14:$M$26,U$1-2009,FALSE))</f>
        <v>0.197726378556788</v>
      </c>
      <c r="V107">
        <f>IF(Capacity_solar!$AD108=0,Capacity_solar!V108*CostRed_solar!G$26,Capacity_solar!V108*VLOOKUP($A107,CostRed_solar!$A$14:$M$26,V$1-2009,FALSE))</f>
        <v>3.64103852052391</v>
      </c>
      <c r="W107">
        <f>IF(Capacity_solar!$AD108=0,Capacity_solar!W108*CostRed_solar!H$26,Capacity_solar!W108*VLOOKUP($A107,CostRed_solar!$A$14:$M$26,W$1-2009,FALSE))</f>
        <v>9.10570356200399</v>
      </c>
      <c r="X107">
        <f>IF(Capacity_solar!$AD108=0,Capacity_solar!X108*CostRed_solar!I$26,Capacity_solar!X108*VLOOKUP($A107,CostRed_solar!$A$14:$M$26,X$1-2009,FALSE))</f>
        <v>0</v>
      </c>
      <c r="Y107">
        <f>IF(Capacity_solar!$AD108=0,Capacity_solar!Y108*CostRed_solar!J$26,Capacity_solar!Y108*VLOOKUP($A107,CostRed_solar!$A$14:$M$26,Y$1-2009,FALSE))</f>
        <v>4.63295981203083</v>
      </c>
      <c r="Z107">
        <f>IF(Capacity_solar!$AD108=0,Capacity_solar!Z108*CostRed_solar!K$26,Capacity_solar!Z108*VLOOKUP($A107,CostRed_solar!$A$14:$M$26,Z$1-2009,FALSE))</f>
        <v>0</v>
      </c>
      <c r="AA107">
        <f>IF(Capacity_solar!$AD108=0,Capacity_solar!AA108*CostRed_solar!L$26,Capacity_solar!AA108*VLOOKUP($A107,CostRed_solar!$A$14:$M$26,AA$1-2009,FALSE))</f>
        <v>0</v>
      </c>
      <c r="AB107">
        <f>IF(Capacity_solar!$AD108=0,Capacity_solar!AB108*CostRed_solar!M$26,Capacity_solar!AB108*VLOOKUP($A107,CostRed_solar!$A$14:$M$26,AB$1-2009,FALSE))</f>
        <v>0</v>
      </c>
      <c r="AC107">
        <f>IF(Capacity_solar!$AD108=0,Capacity_solar!AC108*CostRed_solar!N$26,Capacity_solar!AC108*VLOOKUP($A107,CostRed_solar!$A$14:$N$26,AC$1-2009,FALSE))</f>
        <v>9.44095567735234</v>
      </c>
      <c r="AD107" s="1">
        <f t="shared" si="3"/>
        <v>17.5774282731155</v>
      </c>
    </row>
    <row r="108" spans="1:30">
      <c r="A108" s="1" t="s">
        <v>238</v>
      </c>
      <c r="B108">
        <f>IF(Capacity_solar!$AD109=0,Capacity_solar!Q109*CostRed_solar!B$13,Capacity_solar!Q109*VLOOKUP($A108,CostRed_solar!$A$2:$M$12,2,FALSE))</f>
        <v>0.0019922403431648</v>
      </c>
      <c r="C108">
        <f>IF(Capacity_solar!$AD109=0,Capacity_solar!R109*CostRed_solar!C$13,Capacity_solar!R109*VLOOKUP($A108,CostRed_solar!$A$2:$M$12,3,FALSE))</f>
        <v>0</v>
      </c>
      <c r="D108">
        <f>IF(Capacity_solar!$AD109=0,Capacity_solar!S109*CostRed_solar!D$13,Capacity_solar!S109*VLOOKUP($A108,CostRed_solar!$A$2:$M$12,4,FALSE))</f>
        <v>0.0824424505602091</v>
      </c>
      <c r="E108">
        <f>IF(Capacity_solar!$AD109=0,Capacity_solar!T109*CostRed_solar!E$13,Capacity_solar!T109*VLOOKUP($A108,CostRed_solar!$A$2:$M$12,5,FALSE))</f>
        <v>1.95802341384236</v>
      </c>
      <c r="F108">
        <f>IF(Capacity_solar!$AD109=0,Capacity_solar!U109*CostRed_solar!F$13,Capacity_solar!U109*VLOOKUP($A108,CostRed_solar!$A$2:$M$12,6,FALSE))</f>
        <v>1.29990691719483</v>
      </c>
      <c r="G108">
        <f>IF(Capacity_solar!$AD109=0,Capacity_solar!V109*CostRed_solar!G$13,Capacity_solar!V109*VLOOKUP($A108,CostRed_solar!$A$2:$M$12,7,FALSE))</f>
        <v>37.467611794543</v>
      </c>
      <c r="H108">
        <f>IF(Capacity_solar!$AD109=0,Capacity_solar!W109*CostRed_solar!H$13,Capacity_solar!W109*VLOOKUP($A108,CostRed_solar!$A$2:$M$12,8,FALSE))</f>
        <v>2.50725611875464</v>
      </c>
      <c r="I108">
        <f>IF(Capacity_solar!$AD109=0,Capacity_solar!X109*CostRed_solar!I$13,Capacity_solar!X109*VLOOKUP($A108,CostRed_solar!$A$2:$M$12,9,FALSE))</f>
        <v>20.9251043296997</v>
      </c>
      <c r="J108">
        <f>IF(Capacity_solar!$AD109=0,Capacity_solar!Y109*CostRed_solar!J$13,Capacity_solar!Y109*VLOOKUP($A108,CostRed_solar!$A$2:$M$12,10,FALSE))</f>
        <v>106.180369474795</v>
      </c>
      <c r="K108">
        <f>IF(Capacity_solar!$AD109=0,Capacity_solar!Z109*CostRed_solar!K$13,Capacity_solar!Z109*VLOOKUP($A108,CostRed_solar!$A$2:$M$12,11,FALSE))</f>
        <v>0</v>
      </c>
      <c r="L108">
        <f>IF(Capacity_solar!$AD109=0,Capacity_solar!AA109*CostRed_solar!L$13,Capacity_solar!AA109*VLOOKUP($A108,CostRed_solar!$A$2:$M$12,12,FALSE))</f>
        <v>0</v>
      </c>
      <c r="M108">
        <f>IF(Capacity_solar!$AD109=0,Capacity_solar!AB109*CostRed_solar!M$13,Capacity_solar!AB109*VLOOKUP($A108,CostRed_solar!$A$2:$M$12,13,FALSE))</f>
        <v>0</v>
      </c>
      <c r="N108">
        <f>IF(Capacity_solar!$AD109=0,Capacity_solar!AC109*CostRed_solar!N$13,Capacity_solar!AC109*VLOOKUP($A108,CostRed_solar!$A$2:$N$12,14,FALSE))</f>
        <v>0</v>
      </c>
      <c r="O108" s="3">
        <f t="shared" si="2"/>
        <v>170.422706739733</v>
      </c>
      <c r="P108" s="1" t="s">
        <v>238</v>
      </c>
      <c r="Q108">
        <f>IF(Capacity_solar!$AD109=0,Capacity_solar!Q109*CostRed_solar!B$26,Capacity_solar!Q109*VLOOKUP($A108,CostRed_solar!$A$14:$M$26,Q$1-2009,FALSE))</f>
        <v>0.0103162357219632</v>
      </c>
      <c r="R108">
        <f>IF(Capacity_solar!$AD109=0,Capacity_solar!R109*CostRed_solar!C$26,Capacity_solar!R109*VLOOKUP($A108,CostRed_solar!$A$14:$M$26,R$1-2009,FALSE))</f>
        <v>0</v>
      </c>
      <c r="S108">
        <f>IF(Capacity_solar!$AD109=0,Capacity_solar!S109*CostRed_solar!D$26,Capacity_solar!S109*VLOOKUP($A108,CostRed_solar!$A$14:$M$26,S$1-2009,FALSE))</f>
        <v>0.185773021832074</v>
      </c>
      <c r="T108">
        <f>IF(Capacity_solar!$AD109=0,Capacity_solar!T109*CostRed_solar!E$26,Capacity_solar!T109*VLOOKUP($A108,CostRed_solar!$A$14:$M$26,T$1-2009,FALSE))</f>
        <v>3.76258156843097</v>
      </c>
      <c r="U108">
        <f>IF(Capacity_solar!$AD109=0,Capacity_solar!U109*CostRed_solar!F$26,Capacity_solar!U109*VLOOKUP($A108,CostRed_solar!$A$14:$M$26,U$1-2009,FALSE))</f>
        <v>2.19437510319887</v>
      </c>
      <c r="V108">
        <f>IF(Capacity_solar!$AD109=0,Capacity_solar!V109*CostRed_solar!G$26,Capacity_solar!V109*VLOOKUP($A108,CostRed_solar!$A$14:$M$26,V$1-2009,FALSE))</f>
        <v>53.8432422142819</v>
      </c>
      <c r="W108">
        <f>IF(Capacity_solar!$AD109=0,Capacity_solar!W109*CostRed_solar!H$26,Capacity_solar!W109*VLOOKUP($A108,CostRed_solar!$A$14:$M$26,W$1-2009,FALSE))</f>
        <v>2.93605503566107</v>
      </c>
      <c r="X108">
        <f>IF(Capacity_solar!$AD109=0,Capacity_solar!X109*CostRed_solar!I$26,Capacity_solar!X109*VLOOKUP($A108,CostRed_solar!$A$14:$M$26,X$1-2009,FALSE))</f>
        <v>19.2113777339724</v>
      </c>
      <c r="Y108">
        <f>IF(Capacity_solar!$AD109=0,Capacity_solar!Y109*CostRed_solar!J$26,Capacity_solar!Y109*VLOOKUP($A108,CostRed_solar!$A$14:$M$26,Y$1-2009,FALSE))</f>
        <v>68.5467881115544</v>
      </c>
      <c r="Z108">
        <f>IF(Capacity_solar!$AD109=0,Capacity_solar!Z109*CostRed_solar!K$26,Capacity_solar!Z109*VLOOKUP($A108,CostRed_solar!$A$14:$M$26,Z$1-2009,FALSE))</f>
        <v>0</v>
      </c>
      <c r="AA108">
        <f>IF(Capacity_solar!$AD109=0,Capacity_solar!AA109*CostRed_solar!L$26,Capacity_solar!AA109*VLOOKUP($A108,CostRed_solar!$A$14:$M$26,AA$1-2009,FALSE))</f>
        <v>0</v>
      </c>
      <c r="AB108">
        <f>IF(Capacity_solar!$AD109=0,Capacity_solar!AB109*CostRed_solar!M$26,Capacity_solar!AB109*VLOOKUP($A108,CostRed_solar!$A$14:$M$26,AB$1-2009,FALSE))</f>
        <v>0</v>
      </c>
      <c r="AC108">
        <f>IF(Capacity_solar!$AD109=0,Capacity_solar!AC109*CostRed_solar!N$26,Capacity_solar!AC109*VLOOKUP($A108,CostRed_solar!$A$14:$N$26,AC$1-2009,FALSE))</f>
        <v>0</v>
      </c>
      <c r="AD108" s="1">
        <f t="shared" si="3"/>
        <v>150.690509024654</v>
      </c>
    </row>
    <row r="109" spans="1:30">
      <c r="A109" s="1" t="s">
        <v>240</v>
      </c>
      <c r="B109">
        <f>IF(Capacity_solar!$AD110=0,Capacity_solar!Q110*CostRed_solar!B$13,Capacity_solar!Q110*VLOOKUP($A109,CostRed_solar!$A$2:$M$12,2,FALSE))</f>
        <v>0.000284605763309257</v>
      </c>
      <c r="C109">
        <f>IF(Capacity_solar!$AD110=0,Capacity_solar!R110*CostRed_solar!C$13,Capacity_solar!R110*VLOOKUP($A109,CostRed_solar!$A$2:$M$12,3,FALSE))</f>
        <v>0</v>
      </c>
      <c r="D109">
        <f>IF(Capacity_solar!$AD110=0,Capacity_solar!S110*CostRed_solar!D$13,Capacity_solar!S110*VLOOKUP($A109,CostRed_solar!$A$2:$M$12,4,FALSE))</f>
        <v>0.354425488389684</v>
      </c>
      <c r="E109">
        <f>IF(Capacity_solar!$AD110=0,Capacity_solar!T110*CostRed_solar!E$13,Capacity_solar!T110*VLOOKUP($A109,CostRed_solar!$A$2:$M$12,5,FALSE))</f>
        <v>1.07463610620185</v>
      </c>
      <c r="F109">
        <f>IF(Capacity_solar!$AD110=0,Capacity_solar!U110*CostRed_solar!F$13,Capacity_solar!U110*VLOOKUP($A109,CostRed_solar!$A$2:$M$12,6,FALSE))</f>
        <v>0.404211338208993</v>
      </c>
      <c r="G109">
        <f>IF(Capacity_solar!$AD110=0,Capacity_solar!V110*CostRed_solar!G$13,Capacity_solar!V110*VLOOKUP($A109,CostRed_solar!$A$2:$M$12,7,FALSE))</f>
        <v>0.212510216284526</v>
      </c>
      <c r="H109">
        <f>IF(Capacity_solar!$AD110=0,Capacity_solar!W110*CostRed_solar!H$13,Capacity_solar!W110*VLOOKUP($A109,CostRed_solar!$A$2:$M$12,8,FALSE))</f>
        <v>10.1493930675049</v>
      </c>
      <c r="I109">
        <f>IF(Capacity_solar!$AD110=0,Capacity_solar!X110*CostRed_solar!I$13,Capacity_solar!X110*VLOOKUP($A109,CostRed_solar!$A$2:$M$12,9,FALSE))</f>
        <v>49.0548015425365</v>
      </c>
      <c r="J109">
        <f>IF(Capacity_solar!$AD110=0,Capacity_solar!Y110*CostRed_solar!J$13,Capacity_solar!Y110*VLOOKUP($A109,CostRed_solar!$A$2:$M$12,10,FALSE))</f>
        <v>0</v>
      </c>
      <c r="K109">
        <f>IF(Capacity_solar!$AD110=0,Capacity_solar!Z110*CostRed_solar!K$13,Capacity_solar!Z110*VLOOKUP($A109,CostRed_solar!$A$2:$M$12,11,FALSE))</f>
        <v>0</v>
      </c>
      <c r="L109">
        <f>IF(Capacity_solar!$AD110=0,Capacity_solar!AA110*CostRed_solar!L$13,Capacity_solar!AA110*VLOOKUP($A109,CostRed_solar!$A$2:$M$12,12,FALSE))</f>
        <v>0.0158479012645316</v>
      </c>
      <c r="M109">
        <f>IF(Capacity_solar!$AD110=0,Capacity_solar!AB110*CostRed_solar!M$13,Capacity_solar!AB110*VLOOKUP($A109,CostRed_solar!$A$2:$M$12,13,FALSE))</f>
        <v>0</v>
      </c>
      <c r="N109">
        <f>IF(Capacity_solar!$AD110=0,Capacity_solar!AC110*CostRed_solar!N$13,Capacity_solar!AC110*VLOOKUP($A109,CostRed_solar!$A$2:$N$12,14,FALSE))</f>
        <v>77.8784787097662</v>
      </c>
      <c r="O109" s="3">
        <f t="shared" si="2"/>
        <v>61.2661102661543</v>
      </c>
      <c r="P109" s="1" t="s">
        <v>240</v>
      </c>
      <c r="Q109">
        <f>IF(Capacity_solar!$AD110=0,Capacity_solar!Q110*CostRed_solar!B$26,Capacity_solar!Q110*VLOOKUP($A109,CostRed_solar!$A$14:$M$26,Q$1-2009,FALSE))</f>
        <v>0.00147374796028045</v>
      </c>
      <c r="R109">
        <f>IF(Capacity_solar!$AD110=0,Capacity_solar!R110*CostRed_solar!C$26,Capacity_solar!R110*VLOOKUP($A109,CostRed_solar!$A$14:$M$26,R$1-2009,FALSE))</f>
        <v>0</v>
      </c>
      <c r="S109">
        <f>IF(Capacity_solar!$AD110=0,Capacity_solar!S110*CostRed_solar!D$26,Capacity_solar!S110*VLOOKUP($A109,CostRed_solar!$A$14:$M$26,S$1-2009,FALSE))</f>
        <v>0.798650374231344</v>
      </c>
      <c r="T109">
        <f>IF(Capacity_solar!$AD110=0,Capacity_solar!T110*CostRed_solar!E$26,Capacity_solar!T110*VLOOKUP($A109,CostRed_solar!$A$14:$M$26,T$1-2009,FALSE))</f>
        <v>2.06504476779002</v>
      </c>
      <c r="U109">
        <f>IF(Capacity_solar!$AD110=0,Capacity_solar!U110*CostRed_solar!F$26,Capacity_solar!U110*VLOOKUP($A109,CostRed_solar!$A$14:$M$26,U$1-2009,FALSE))</f>
        <v>0.682349855411662</v>
      </c>
      <c r="V109">
        <f>IF(Capacity_solar!$AD110=0,Capacity_solar!V110*CostRed_solar!G$26,Capacity_solar!V110*VLOOKUP($A109,CostRed_solar!$A$14:$M$26,V$1-2009,FALSE))</f>
        <v>0.305390135650003</v>
      </c>
      <c r="W109">
        <f>IF(Capacity_solar!$AD110=0,Capacity_solar!W110*CostRed_solar!H$26,Capacity_solar!W110*VLOOKUP($A109,CostRed_solar!$A$14:$M$26,W$1-2009,FALSE))</f>
        <v>11.8851745547051</v>
      </c>
      <c r="X109">
        <f>IF(Capacity_solar!$AD110=0,Capacity_solar!X110*CostRed_solar!I$26,Capacity_solar!X110*VLOOKUP($A109,CostRed_solar!$A$14:$M$26,X$1-2009,FALSE))</f>
        <v>45.0373057763504</v>
      </c>
      <c r="Y109">
        <f>IF(Capacity_solar!$AD110=0,Capacity_solar!Y110*CostRed_solar!J$26,Capacity_solar!Y110*VLOOKUP($A109,CostRed_solar!$A$14:$M$26,Y$1-2009,FALSE))</f>
        <v>0</v>
      </c>
      <c r="Z109">
        <f>IF(Capacity_solar!$AD110=0,Capacity_solar!Z110*CostRed_solar!K$26,Capacity_solar!Z110*VLOOKUP($A109,CostRed_solar!$A$14:$M$26,Z$1-2009,FALSE))</f>
        <v>0</v>
      </c>
      <c r="AA109">
        <f>IF(Capacity_solar!$AD110=0,Capacity_solar!AA110*CostRed_solar!L$26,Capacity_solar!AA110*VLOOKUP($A109,CostRed_solar!$A$14:$M$26,AA$1-2009,FALSE))</f>
        <v>0.00654806146165342</v>
      </c>
      <c r="AB109">
        <f>IF(Capacity_solar!$AD110=0,Capacity_solar!AB110*CostRed_solar!M$26,Capacity_solar!AB110*VLOOKUP($A109,CostRed_solar!$A$14:$M$26,AB$1-2009,FALSE))</f>
        <v>0</v>
      </c>
      <c r="AC109">
        <f>IF(Capacity_solar!$AD110=0,Capacity_solar!AC110*CostRed_solar!N$26,Capacity_solar!AC110*VLOOKUP($A109,CostRed_solar!$A$14:$N$26,AC$1-2009,FALSE))</f>
        <v>23.787292228162</v>
      </c>
      <c r="AD109" s="1">
        <f t="shared" si="3"/>
        <v>60.7819372735605</v>
      </c>
    </row>
    <row r="110" spans="1:30">
      <c r="A110" s="1" t="s">
        <v>260</v>
      </c>
      <c r="B110">
        <f>IF(Capacity_solar!$AD111=0,Capacity_solar!Q111*CostRed_solar!B$13,Capacity_solar!Q111*VLOOKUP($A110,CostRed_solar!$A$2:$M$12,2,FALSE))</f>
        <v>0</v>
      </c>
      <c r="C110">
        <f>IF(Capacity_solar!$AD111=0,Capacity_solar!R111*CostRed_solar!C$13,Capacity_solar!R111*VLOOKUP($A110,CostRed_solar!$A$2:$M$12,3,FALSE))</f>
        <v>0</v>
      </c>
      <c r="D110">
        <f>IF(Capacity_solar!$AD111=0,Capacity_solar!S111*CostRed_solar!D$13,Capacity_solar!S111*VLOOKUP($A110,CostRed_solar!$A$2:$M$12,4,FALSE))</f>
        <v>0</v>
      </c>
      <c r="E110">
        <f>IF(Capacity_solar!$AD111=0,Capacity_solar!T111*CostRed_solar!E$13,Capacity_solar!T111*VLOOKUP($A110,CostRed_solar!$A$2:$M$12,5,FALSE))</f>
        <v>0</v>
      </c>
      <c r="F110">
        <f>IF(Capacity_solar!$AD111=0,Capacity_solar!U111*CostRed_solar!F$13,Capacity_solar!U111*VLOOKUP($A110,CostRed_solar!$A$2:$M$12,6,FALSE))</f>
        <v>0</v>
      </c>
      <c r="G110">
        <f>IF(Capacity_solar!$AD111=0,Capacity_solar!V111*CostRed_solar!G$13,Capacity_solar!V111*VLOOKUP($A110,CostRed_solar!$A$2:$M$12,7,FALSE))</f>
        <v>0.946013220879501</v>
      </c>
      <c r="H110">
        <f>IF(Capacity_solar!$AD111=0,Capacity_solar!W111*CostRed_solar!H$13,Capacity_solar!W111*VLOOKUP($A110,CostRed_solar!$A$2:$M$12,8,FALSE))</f>
        <v>0</v>
      </c>
      <c r="I110">
        <f>IF(Capacity_solar!$AD111=0,Capacity_solar!X111*CostRed_solar!I$13,Capacity_solar!X111*VLOOKUP($A110,CostRed_solar!$A$2:$M$12,9,FALSE))</f>
        <v>2.40657619415714</v>
      </c>
      <c r="J110">
        <f>IF(Capacity_solar!$AD111=0,Capacity_solar!Y111*CostRed_solar!J$13,Capacity_solar!Y111*VLOOKUP($A110,CostRed_solar!$A$2:$M$12,10,FALSE))</f>
        <v>2.83006852503679</v>
      </c>
      <c r="K110">
        <f>IF(Capacity_solar!$AD111=0,Capacity_solar!Z111*CostRed_solar!K$13,Capacity_solar!Z111*VLOOKUP($A110,CostRed_solar!$A$2:$M$12,11,FALSE))</f>
        <v>4.34817236528506</v>
      </c>
      <c r="L110">
        <f>IF(Capacity_solar!$AD111=0,Capacity_solar!AA111*CostRed_solar!L$13,Capacity_solar!AA111*VLOOKUP($A110,CostRed_solar!$A$2:$M$12,12,FALSE))</f>
        <v>6.50324631142537</v>
      </c>
      <c r="M110">
        <f>IF(Capacity_solar!$AD111=0,Capacity_solar!AB111*CostRed_solar!M$13,Capacity_solar!AB111*VLOOKUP($A110,CostRed_solar!$A$2:$M$12,13,FALSE))</f>
        <v>175.992064033692</v>
      </c>
      <c r="N110">
        <f>IF(Capacity_solar!$AD111=0,Capacity_solar!AC111*CostRed_solar!N$13,Capacity_solar!AC111*VLOOKUP($A110,CostRed_solar!$A$2:$N$12,14,FALSE))</f>
        <v>850.894595716519</v>
      </c>
      <c r="O110" s="3">
        <f t="shared" si="2"/>
        <v>193.026140650476</v>
      </c>
      <c r="P110" s="1" t="s">
        <v>260</v>
      </c>
      <c r="Q110">
        <f>IF(Capacity_solar!$AD111=0,Capacity_solar!Q111*CostRed_solar!B$26,Capacity_solar!Q111*VLOOKUP($A110,CostRed_solar!$A$14:$M$26,Q$1-2009,FALSE))</f>
        <v>0</v>
      </c>
      <c r="R110">
        <f>IF(Capacity_solar!$AD111=0,Capacity_solar!R111*CostRed_solar!C$26,Capacity_solar!R111*VLOOKUP($A110,CostRed_solar!$A$14:$M$26,R$1-2009,FALSE))</f>
        <v>0</v>
      </c>
      <c r="S110">
        <f>IF(Capacity_solar!$AD111=0,Capacity_solar!S111*CostRed_solar!D$26,Capacity_solar!S111*VLOOKUP($A110,CostRed_solar!$A$14:$M$26,S$1-2009,FALSE))</f>
        <v>0</v>
      </c>
      <c r="T110">
        <f>IF(Capacity_solar!$AD111=0,Capacity_solar!T111*CostRed_solar!E$26,Capacity_solar!T111*VLOOKUP($A110,CostRed_solar!$A$14:$M$26,T$1-2009,FALSE))</f>
        <v>0</v>
      </c>
      <c r="U110">
        <f>IF(Capacity_solar!$AD111=0,Capacity_solar!U111*CostRed_solar!F$26,Capacity_solar!U111*VLOOKUP($A110,CostRed_solar!$A$14:$M$26,U$1-2009,FALSE))</f>
        <v>0</v>
      </c>
      <c r="V110">
        <f>IF(Capacity_solar!$AD111=0,Capacity_solar!V111*CostRed_solar!G$26,Capacity_solar!V111*VLOOKUP($A110,CostRed_solar!$A$14:$M$26,V$1-2009,FALSE))</f>
        <v>1.35947866837743</v>
      </c>
      <c r="W110">
        <f>IF(Capacity_solar!$AD111=0,Capacity_solar!W111*CostRed_solar!H$26,Capacity_solar!W111*VLOOKUP($A110,CostRed_solar!$A$14:$M$26,W$1-2009,FALSE))</f>
        <v>0</v>
      </c>
      <c r="X110">
        <f>IF(Capacity_solar!$AD111=0,Capacity_solar!X111*CostRed_solar!I$26,Capacity_solar!X111*VLOOKUP($A110,CostRed_solar!$A$14:$M$26,X$1-2009,FALSE))</f>
        <v>2.20948214083299</v>
      </c>
      <c r="Y110">
        <f>IF(Capacity_solar!$AD111=0,Capacity_solar!Y111*CostRed_solar!J$26,Capacity_solar!Y111*VLOOKUP($A110,CostRed_solar!$A$14:$M$26,Y$1-2009,FALSE))</f>
        <v>1.82700539173511</v>
      </c>
      <c r="Z110">
        <f>IF(Capacity_solar!$AD111=0,Capacity_solar!Z111*CostRed_solar!K$26,Capacity_solar!Z111*VLOOKUP($A110,CostRed_solar!$A$14:$M$26,Z$1-2009,FALSE))</f>
        <v>2.11411871410001</v>
      </c>
      <c r="AA110">
        <f>IF(Capacity_solar!$AD111=0,Capacity_solar!AA111*CostRed_solar!L$26,Capacity_solar!AA111*VLOOKUP($A110,CostRed_solar!$A$14:$M$26,AA$1-2009,FALSE))</f>
        <v>2.68702182305922</v>
      </c>
      <c r="AB110">
        <f>IF(Capacity_solar!$AD111=0,Capacity_solar!AB111*CostRed_solar!M$26,Capacity_solar!AB111*VLOOKUP($A110,CostRed_solar!$A$14:$M$26,AB$1-2009,FALSE))</f>
        <v>60.8626314755716</v>
      </c>
      <c r="AC110">
        <f>IF(Capacity_solar!$AD111=0,Capacity_solar!AC111*CostRed_solar!N$26,Capacity_solar!AC111*VLOOKUP($A110,CostRed_solar!$A$14:$N$26,AC$1-2009,FALSE))</f>
        <v>259.898225273555</v>
      </c>
      <c r="AD110" s="1">
        <f t="shared" si="3"/>
        <v>71.0597382136764</v>
      </c>
    </row>
    <row r="111" spans="1:30">
      <c r="A111" s="1" t="s">
        <v>242</v>
      </c>
      <c r="B111">
        <f>IF(Capacity_solar!$AD112=0,Capacity_solar!Q112*CostRed_solar!B$13,Capacity_solar!Q112*VLOOKUP($A111,CostRed_solar!$A$2:$M$12,2,FALSE))</f>
        <v>0.039844806863296</v>
      </c>
      <c r="C111">
        <f>IF(Capacity_solar!$AD112=0,Capacity_solar!R112*CostRed_solar!C$13,Capacity_solar!R112*VLOOKUP($A111,CostRed_solar!$A$2:$M$12,3,FALSE))</f>
        <v>-0.0921605658030074</v>
      </c>
      <c r="D111">
        <f>IF(Capacity_solar!$AD112=0,Capacity_solar!S112*CostRed_solar!D$13,Capacity_solar!S112*VLOOKUP($A111,CostRed_solar!$A$2:$M$12,4,FALSE))</f>
        <v>1.20658764090923</v>
      </c>
      <c r="E111">
        <f>IF(Capacity_solar!$AD112=0,Capacity_solar!T112*CostRed_solar!E$13,Capacity_solar!T112*VLOOKUP($A111,CostRed_solar!$A$2:$M$12,5,FALSE))</f>
        <v>2.93450537475082</v>
      </c>
      <c r="F111">
        <f>IF(Capacity_solar!$AD112=0,Capacity_solar!U112*CostRed_solar!F$13,Capacity_solar!U112*VLOOKUP($A111,CostRed_solar!$A$2:$M$12,6,FALSE))</f>
        <v>7.14259807857938</v>
      </c>
      <c r="G111">
        <f>IF(Capacity_solar!$AD112=0,Capacity_solar!V112*CostRed_solar!G$13,Capacity_solar!V112*VLOOKUP($A111,CostRed_solar!$A$2:$M$12,7,FALSE))</f>
        <v>17.8234388658648</v>
      </c>
      <c r="H111">
        <f>IF(Capacity_solar!$AD112=0,Capacity_solar!W112*CostRed_solar!H$13,Capacity_solar!W112*VLOOKUP($A111,CostRed_solar!$A$2:$M$12,8,FALSE))</f>
        <v>21.2782878129026</v>
      </c>
      <c r="I111">
        <f>IF(Capacity_solar!$AD112=0,Capacity_solar!X112*CostRed_solar!I$13,Capacity_solar!X112*VLOOKUP($A111,CostRed_solar!$A$2:$M$12,9,FALSE))</f>
        <v>34.4526356097496</v>
      </c>
      <c r="J111">
        <f>IF(Capacity_solar!$AD112=0,Capacity_solar!Y112*CostRed_solar!J$13,Capacity_solar!Y112*VLOOKUP($A111,CostRed_solar!$A$2:$M$12,10,FALSE))</f>
        <v>44.6897387983422</v>
      </c>
      <c r="K111">
        <f>IF(Capacity_solar!$AD112=0,Capacity_solar!Z112*CostRed_solar!K$13,Capacity_solar!Z112*VLOOKUP($A111,CostRed_solar!$A$2:$M$12,11,FALSE))</f>
        <v>33.2393436149882</v>
      </c>
      <c r="L111">
        <f>IF(Capacity_solar!$AD112=0,Capacity_solar!AA112*CostRed_solar!L$13,Capacity_solar!AA112*VLOOKUP($A111,CostRed_solar!$A$2:$M$12,12,FALSE))</f>
        <v>316.767964511708</v>
      </c>
      <c r="M111">
        <f>IF(Capacity_solar!$AD112=0,Capacity_solar!AB112*CostRed_solar!M$13,Capacity_solar!AB112*VLOOKUP($A111,CostRed_solar!$A$2:$M$12,13,FALSE))</f>
        <v>897.918784207817</v>
      </c>
      <c r="N111">
        <f>IF(Capacity_solar!$AD112=0,Capacity_solar!AC112*CostRed_solar!N$13,Capacity_solar!AC112*VLOOKUP($A111,CostRed_solar!$A$2:$N$12,14,FALSE))</f>
        <v>1829.20722970468</v>
      </c>
      <c r="O111" s="3">
        <f t="shared" si="2"/>
        <v>1377.40156875667</v>
      </c>
      <c r="P111" s="1" t="s">
        <v>242</v>
      </c>
      <c r="Q111">
        <f>IF(Capacity_solar!$AD112=0,Capacity_solar!Q112*CostRed_solar!B$26,Capacity_solar!Q112*VLOOKUP($A111,CostRed_solar!$A$14:$M$26,Q$1-2009,FALSE))</f>
        <v>0.206324714439263</v>
      </c>
      <c r="R111">
        <f>IF(Capacity_solar!$AD112=0,Capacity_solar!R112*CostRed_solar!C$26,Capacity_solar!R112*VLOOKUP($A111,CostRed_solar!$A$14:$M$26,R$1-2009,FALSE))</f>
        <v>-0.289611309375314</v>
      </c>
      <c r="S111">
        <f>IF(Capacity_solar!$AD112=0,Capacity_solar!S112*CostRed_solar!D$26,Capacity_solar!S112*VLOOKUP($A111,CostRed_solar!$A$14:$M$26,S$1-2009,FALSE))</f>
        <v>2.71888366531801</v>
      </c>
      <c r="T111">
        <f>IF(Capacity_solar!$AD112=0,Capacity_solar!T112*CostRed_solar!E$26,Capacity_solar!T112*VLOOKUP($A111,CostRed_solar!$A$14:$M$26,T$1-2009,FALSE))</f>
        <v>5.63901113614977</v>
      </c>
      <c r="U111">
        <f>IF(Capacity_solar!$AD112=0,Capacity_solar!U112*CostRed_solar!F$26,Capacity_solar!U112*VLOOKUP($A111,CostRed_solar!$A$14:$M$26,U$1-2009,FALSE))</f>
        <v>12.0574321041493</v>
      </c>
      <c r="V111">
        <f>IF(Capacity_solar!$AD112=0,Capacity_solar!V112*CostRed_solar!G$26,Capacity_solar!V112*VLOOKUP($A111,CostRed_solar!$A$14:$M$26,V$1-2009,FALSE))</f>
        <v>25.6133681860657</v>
      </c>
      <c r="W111">
        <f>IF(Capacity_solar!$AD112=0,Capacity_solar!W112*CostRed_solar!H$26,Capacity_solar!W112*VLOOKUP($A111,CostRed_solar!$A$14:$M$26,W$1-2009,FALSE))</f>
        <v>24.9173682800101</v>
      </c>
      <c r="X111">
        <f>IF(Capacity_solar!$AD112=0,Capacity_solar!X112*CostRed_solar!I$26,Capacity_solar!X112*VLOOKUP($A111,CostRed_solar!$A$14:$M$26,X$1-2009,FALSE))</f>
        <v>31.6310297048496</v>
      </c>
      <c r="Y111">
        <f>IF(Capacity_solar!$AD112=0,Capacity_solar!Y112*CostRed_solar!J$26,Capacity_solar!Y112*VLOOKUP($A111,CostRed_solar!$A$14:$M$26,Y$1-2009,FALSE))</f>
        <v>28.8503239471008</v>
      </c>
      <c r="Z111">
        <f>IF(Capacity_solar!$AD112=0,Capacity_solar!Z112*CostRed_solar!K$26,Capacity_solar!Z112*VLOOKUP($A111,CostRed_solar!$A$14:$M$26,Z$1-2009,FALSE))</f>
        <v>16.1612540804234</v>
      </c>
      <c r="AA111">
        <f>IF(Capacity_solar!$AD112=0,Capacity_solar!AA112*CostRed_solar!L$26,Capacity_solar!AA112*VLOOKUP($A111,CostRed_solar!$A$14:$M$26,AA$1-2009,FALSE))</f>
        <v>130.882699613211</v>
      </c>
      <c r="AB111">
        <f>IF(Capacity_solar!$AD112=0,Capacity_solar!AB112*CostRed_solar!M$26,Capacity_solar!AB112*VLOOKUP($A111,CostRed_solar!$A$14:$M$26,AB$1-2009,FALSE))</f>
        <v>310.523661156514</v>
      </c>
      <c r="AC111">
        <f>IF(Capacity_solar!$AD112=0,Capacity_solar!AC112*CostRed_solar!N$26,Capacity_solar!AC112*VLOOKUP($A111,CostRed_solar!$A$14:$N$26,AC$1-2009,FALSE))</f>
        <v>558.715162901549</v>
      </c>
      <c r="AD111" s="1">
        <f t="shared" si="3"/>
        <v>588.911745278856</v>
      </c>
    </row>
    <row r="112" spans="1:30">
      <c r="A112" s="1" t="s">
        <v>254</v>
      </c>
      <c r="B112">
        <f>IF(Capacity_solar!$AD113=0,Capacity_solar!Q113*CostRed_solar!B$13,Capacity_solar!Q113*VLOOKUP($A112,CostRed_solar!$A$2:$M$12,2,FALSE))</f>
        <v>0</v>
      </c>
      <c r="C112">
        <f>IF(Capacity_solar!$AD113=0,Capacity_solar!R113*CostRed_solar!C$13,Capacity_solar!R113*VLOOKUP($A112,CostRed_solar!$A$2:$M$12,3,FALSE))</f>
        <v>0</v>
      </c>
      <c r="D112">
        <f>IF(Capacity_solar!$AD113=0,Capacity_solar!S113*CostRed_solar!D$13,Capacity_solar!S113*VLOOKUP($A112,CostRed_solar!$A$2:$M$12,4,FALSE))</f>
        <v>0.27968793975099</v>
      </c>
      <c r="E112">
        <f>IF(Capacity_solar!$AD113=0,Capacity_solar!T113*CostRed_solar!E$13,Capacity_solar!T113*VLOOKUP($A112,CostRed_solar!$A$2:$M$12,5,FALSE))</f>
        <v>0</v>
      </c>
      <c r="F112">
        <f>IF(Capacity_solar!$AD113=0,Capacity_solar!U113*CostRed_solar!F$13,Capacity_solar!U113*VLOOKUP($A112,CostRed_solar!$A$2:$M$12,6,FALSE))</f>
        <v>0</v>
      </c>
      <c r="G112">
        <f>IF(Capacity_solar!$AD113=0,Capacity_solar!V113*CostRed_solar!G$13,Capacity_solar!V113*VLOOKUP($A112,CostRed_solar!$A$2:$M$12,7,FALSE))</f>
        <v>0</v>
      </c>
      <c r="H112">
        <f>IF(Capacity_solar!$AD113=0,Capacity_solar!W113*CostRed_solar!H$13,Capacity_solar!W113*VLOOKUP($A112,CostRed_solar!$A$2:$M$12,8,FALSE))</f>
        <v>0</v>
      </c>
      <c r="I112">
        <f>IF(Capacity_solar!$AD113=0,Capacity_solar!X113*CostRed_solar!I$13,Capacity_solar!X113*VLOOKUP($A112,CostRed_solar!$A$2:$M$12,9,FALSE))</f>
        <v>0</v>
      </c>
      <c r="J112">
        <f>IF(Capacity_solar!$AD113=0,Capacity_solar!Y113*CostRed_solar!J$13,Capacity_solar!Y113*VLOOKUP($A112,CostRed_solar!$A$2:$M$12,10,FALSE))</f>
        <v>0</v>
      </c>
      <c r="K112">
        <f>IF(Capacity_solar!$AD113=0,Capacity_solar!Z113*CostRed_solar!K$13,Capacity_solar!Z113*VLOOKUP($A112,CostRed_solar!$A$2:$M$12,11,FALSE))</f>
        <v>0</v>
      </c>
      <c r="L112">
        <f>IF(Capacity_solar!$AD113=0,Capacity_solar!AA113*CostRed_solar!L$13,Capacity_solar!AA113*VLOOKUP($A112,CostRed_solar!$A$2:$M$12,12,FALSE))</f>
        <v>0.158383982255854</v>
      </c>
      <c r="M112">
        <f>IF(Capacity_solar!$AD113=0,Capacity_solar!AB113*CostRed_solar!M$13,Capacity_solar!AB113*VLOOKUP($A112,CostRed_solar!$A$2:$M$12,13,FALSE))</f>
        <v>0</v>
      </c>
      <c r="N112">
        <f>IF(Capacity_solar!$AD113=0,Capacity_solar!AC113*CostRed_solar!N$13,Capacity_solar!AC113*VLOOKUP($A112,CostRed_solar!$A$2:$N$12,14,FALSE))</f>
        <v>91.8795884099992</v>
      </c>
      <c r="O112" s="3">
        <f t="shared" si="2"/>
        <v>0.438071922006844</v>
      </c>
      <c r="P112" s="1" t="s">
        <v>254</v>
      </c>
      <c r="Q112">
        <f>IF(Capacity_solar!$AD113=0,Capacity_solar!Q113*CostRed_solar!B$26,Capacity_solar!Q113*VLOOKUP($A112,CostRed_solar!$A$14:$M$26,Q$1-2009,FALSE))</f>
        <v>0</v>
      </c>
      <c r="R112">
        <f>IF(Capacity_solar!$AD113=0,Capacity_solar!R113*CostRed_solar!C$26,Capacity_solar!R113*VLOOKUP($A112,CostRed_solar!$A$14:$M$26,R$1-2009,FALSE))</f>
        <v>0</v>
      </c>
      <c r="S112">
        <f>IF(Capacity_solar!$AD113=0,Capacity_solar!S113*CostRed_solar!D$26,Capacity_solar!S113*VLOOKUP($A112,CostRed_solar!$A$14:$M$26,S$1-2009,FALSE))</f>
        <v>0.630239317056474</v>
      </c>
      <c r="T112">
        <f>IF(Capacity_solar!$AD113=0,Capacity_solar!T113*CostRed_solar!E$26,Capacity_solar!T113*VLOOKUP($A112,CostRed_solar!$A$14:$M$26,T$1-2009,FALSE))</f>
        <v>0</v>
      </c>
      <c r="U112">
        <f>IF(Capacity_solar!$AD113=0,Capacity_solar!U113*CostRed_solar!F$26,Capacity_solar!U113*VLOOKUP($A112,CostRed_solar!$A$14:$M$26,U$1-2009,FALSE))</f>
        <v>0</v>
      </c>
      <c r="V112">
        <f>IF(Capacity_solar!$AD113=0,Capacity_solar!V113*CostRed_solar!G$26,Capacity_solar!V113*VLOOKUP($A112,CostRed_solar!$A$14:$M$26,V$1-2009,FALSE))</f>
        <v>0</v>
      </c>
      <c r="W112">
        <f>IF(Capacity_solar!$AD113=0,Capacity_solar!W113*CostRed_solar!H$26,Capacity_solar!W113*VLOOKUP($A112,CostRed_solar!$A$14:$M$26,W$1-2009,FALSE))</f>
        <v>0</v>
      </c>
      <c r="X112">
        <f>IF(Capacity_solar!$AD113=0,Capacity_solar!X113*CostRed_solar!I$26,Capacity_solar!X113*VLOOKUP($A112,CostRed_solar!$A$14:$M$26,X$1-2009,FALSE))</f>
        <v>0</v>
      </c>
      <c r="Y112">
        <f>IF(Capacity_solar!$AD113=0,Capacity_solar!Y113*CostRed_solar!J$26,Capacity_solar!Y113*VLOOKUP($A112,CostRed_solar!$A$14:$M$26,Y$1-2009,FALSE))</f>
        <v>0</v>
      </c>
      <c r="Z112">
        <f>IF(Capacity_solar!$AD113=0,Capacity_solar!Z113*CostRed_solar!K$26,Capacity_solar!Z113*VLOOKUP($A112,CostRed_solar!$A$14:$M$26,Z$1-2009,FALSE))</f>
        <v>0</v>
      </c>
      <c r="AA112">
        <f>IF(Capacity_solar!$AD113=0,Capacity_solar!AA113*CostRed_solar!L$26,Capacity_solar!AA113*VLOOKUP($A112,CostRed_solar!$A$14:$M$26,AA$1-2009,FALSE))</f>
        <v>0.0654413498066055</v>
      </c>
      <c r="AB112">
        <f>IF(Capacity_solar!$AD113=0,Capacity_solar!AB113*CostRed_solar!M$26,Capacity_solar!AB113*VLOOKUP($A112,CostRed_solar!$A$14:$M$26,AB$1-2009,FALSE))</f>
        <v>0</v>
      </c>
      <c r="AC112">
        <f>IF(Capacity_solar!$AD113=0,Capacity_solar!AC113*CostRed_solar!N$26,Capacity_solar!AC113*VLOOKUP($A112,CostRed_solar!$A$14:$N$26,AC$1-2009,FALSE))</f>
        <v>28.0638072997928</v>
      </c>
      <c r="AD112" s="1">
        <f t="shared" si="3"/>
        <v>0.695680666863079</v>
      </c>
    </row>
    <row r="113" spans="1:30">
      <c r="A113" s="1" t="s">
        <v>244</v>
      </c>
      <c r="B113">
        <f>IF(Capacity_solar!$AD114=0,Capacity_solar!Q114*CostRed_solar!B$13,Capacity_solar!Q114*VLOOKUP($A113,CostRed_solar!$A$2:$M$12,2,FALSE))</f>
        <v>0</v>
      </c>
      <c r="C113">
        <f>IF(Capacity_solar!$AD114=0,Capacity_solar!R114*CostRed_solar!C$13,Capacity_solar!R114*VLOOKUP($A113,CostRed_solar!$A$2:$M$12,3,FALSE))</f>
        <v>0.0181214595680071</v>
      </c>
      <c r="D113">
        <f>IF(Capacity_solar!$AD114=0,Capacity_solar!S114*CostRed_solar!D$13,Capacity_solar!S114*VLOOKUP($A113,CostRed_solar!$A$2:$M$12,4,FALSE))</f>
        <v>0</v>
      </c>
      <c r="E113">
        <f>IF(Capacity_solar!$AD114=0,Capacity_solar!T114*CostRed_solar!E$13,Capacity_solar!T114*VLOOKUP($A113,CostRed_solar!$A$2:$M$12,5,FALSE))</f>
        <v>0</v>
      </c>
      <c r="F113">
        <f>IF(Capacity_solar!$AD114=0,Capacity_solar!U114*CostRed_solar!F$13,Capacity_solar!U114*VLOOKUP($A113,CostRed_solar!$A$2:$M$12,6,FALSE))</f>
        <v>0.0195215703112298</v>
      </c>
      <c r="G113">
        <f>IF(Capacity_solar!$AD114=0,Capacity_solar!V114*CostRed_solar!G$13,Capacity_solar!V114*VLOOKUP($A113,CostRed_solar!$A$2:$M$12,7,FALSE))</f>
        <v>0.0027420673068971</v>
      </c>
      <c r="H113">
        <f>IF(Capacity_solar!$AD114=0,Capacity_solar!W114*CostRed_solar!H$13,Capacity_solar!W114*VLOOKUP($A113,CostRed_solar!$A$2:$M$12,8,FALSE))</f>
        <v>3.92302791986727</v>
      </c>
      <c r="I113">
        <f>IF(Capacity_solar!$AD114=0,Capacity_solar!X114*CostRed_solar!I$13,Capacity_solar!X114*VLOOKUP($A113,CostRed_solar!$A$2:$M$12,9,FALSE))</f>
        <v>0.334877347771866</v>
      </c>
      <c r="J113">
        <f>IF(Capacity_solar!$AD114=0,Capacity_solar!Y114*CostRed_solar!J$13,Capacity_solar!Y114*VLOOKUP($A113,CostRed_solar!$A$2:$M$12,10,FALSE))</f>
        <v>0</v>
      </c>
      <c r="K113">
        <f>IF(Capacity_solar!$AD114=0,Capacity_solar!Z114*CostRed_solar!K$13,Capacity_solar!Z114*VLOOKUP($A113,CostRed_solar!$A$2:$M$12,11,FALSE))</f>
        <v>0</v>
      </c>
      <c r="L113">
        <f>IF(Capacity_solar!$AD114=0,Capacity_solar!AA114*CostRed_solar!L$13,Capacity_solar!AA114*VLOOKUP($A113,CostRed_solar!$A$2:$M$12,12,FALSE))</f>
        <v>0</v>
      </c>
      <c r="M113">
        <f>IF(Capacity_solar!$AD114=0,Capacity_solar!AB114*CostRed_solar!M$13,Capacity_solar!AB114*VLOOKUP($A113,CostRed_solar!$A$2:$M$12,13,FALSE))</f>
        <v>0</v>
      </c>
      <c r="N113">
        <f>IF(Capacity_solar!$AD114=0,Capacity_solar!AC114*CostRed_solar!N$13,Capacity_solar!AC114*VLOOKUP($A113,CostRed_solar!$A$2:$N$12,14,FALSE))</f>
        <v>3.37321299144596</v>
      </c>
      <c r="O113" s="3">
        <f t="shared" si="2"/>
        <v>4.29829036482527</v>
      </c>
      <c r="P113" s="1" t="s">
        <v>244</v>
      </c>
      <c r="Q113">
        <f>IF(Capacity_solar!$AD114=0,Capacity_solar!Q114*CostRed_solar!B$26,Capacity_solar!Q114*VLOOKUP($A113,CostRed_solar!$A$14:$M$26,Q$1-2009,FALSE))</f>
        <v>0</v>
      </c>
      <c r="R113">
        <f>IF(Capacity_solar!$AD114=0,Capacity_solar!R114*CostRed_solar!C$26,Capacity_solar!R114*VLOOKUP($A113,CostRed_solar!$A$14:$M$26,R$1-2009,FALSE))</f>
        <v>0.056946043978292</v>
      </c>
      <c r="S113">
        <f>IF(Capacity_solar!$AD114=0,Capacity_solar!S114*CostRed_solar!D$26,Capacity_solar!S114*VLOOKUP($A113,CostRed_solar!$A$14:$M$26,S$1-2009,FALSE))</f>
        <v>0</v>
      </c>
      <c r="T113">
        <f>IF(Capacity_solar!$AD114=0,Capacity_solar!T114*CostRed_solar!E$26,Capacity_solar!T114*VLOOKUP($A113,CostRed_solar!$A$14:$M$26,T$1-2009,FALSE))</f>
        <v>0</v>
      </c>
      <c r="U113">
        <f>IF(Capacity_solar!$AD114=0,Capacity_solar!U114*CostRed_solar!F$26,Capacity_solar!U114*VLOOKUP($A113,CostRed_solar!$A$14:$M$26,U$1-2009,FALSE))</f>
        <v>0.0329543964261314</v>
      </c>
      <c r="V113">
        <f>IF(Capacity_solar!$AD114=0,Capacity_solar!V114*CostRed_solar!G$26,Capacity_solar!V114*VLOOKUP($A113,CostRed_solar!$A$14:$M$26,V$1-2009,FALSE))</f>
        <v>0.00394051787935487</v>
      </c>
      <c r="W113">
        <f>IF(Capacity_solar!$AD114=0,Capacity_solar!W114*CostRed_solar!H$26,Capacity_solar!W114*VLOOKUP($A113,CostRed_solar!$A$14:$M$26,W$1-2009,FALSE))</f>
        <v>4.59395663371095</v>
      </c>
      <c r="X113">
        <f>IF(Capacity_solar!$AD114=0,Capacity_solar!X114*CostRed_solar!I$26,Capacity_solar!X114*VLOOKUP($A113,CostRed_solar!$A$14:$M$26,X$1-2009,FALSE))</f>
        <v>0.307451524314024</v>
      </c>
      <c r="Y113">
        <f>IF(Capacity_solar!$AD114=0,Capacity_solar!Y114*CostRed_solar!J$26,Capacity_solar!Y114*VLOOKUP($A113,CostRed_solar!$A$14:$M$26,Y$1-2009,FALSE))</f>
        <v>0</v>
      </c>
      <c r="Z113">
        <f>IF(Capacity_solar!$AD114=0,Capacity_solar!Z114*CostRed_solar!K$26,Capacity_solar!Z114*VLOOKUP($A113,CostRed_solar!$A$14:$M$26,Z$1-2009,FALSE))</f>
        <v>0</v>
      </c>
      <c r="AA113">
        <f>IF(Capacity_solar!$AD114=0,Capacity_solar!AA114*CostRed_solar!L$26,Capacity_solar!AA114*VLOOKUP($A113,CostRed_solar!$A$14:$M$26,AA$1-2009,FALSE))</f>
        <v>0</v>
      </c>
      <c r="AB113">
        <f>IF(Capacity_solar!$AD114=0,Capacity_solar!AB114*CostRed_solar!M$26,Capacity_solar!AB114*VLOOKUP($A113,CostRed_solar!$A$14:$M$26,AB$1-2009,FALSE))</f>
        <v>0</v>
      </c>
      <c r="AC113">
        <f>IF(Capacity_solar!$AD114=0,Capacity_solar!AC114*CostRed_solar!N$26,Capacity_solar!AC114*VLOOKUP($A113,CostRed_solar!$A$14:$N$26,AC$1-2009,FALSE))</f>
        <v>1.03031806096766</v>
      </c>
      <c r="AD113" s="1">
        <f t="shared" si="3"/>
        <v>4.99524911630876</v>
      </c>
    </row>
    <row r="114" spans="1:30">
      <c r="A114" s="1" t="s">
        <v>246</v>
      </c>
      <c r="B114">
        <f>IF(Capacity_solar!$AD115=0,Capacity_solar!Q115*CostRed_solar!B$13,Capacity_solar!Q115*VLOOKUP($A114,CostRed_solar!$A$2:$M$12,2,FALSE))</f>
        <v>0.142302881654628</v>
      </c>
      <c r="C114">
        <f>IF(Capacity_solar!$AD115=0,Capacity_solar!R115*CostRed_solar!C$13,Capacity_solar!R115*VLOOKUP($A114,CostRed_solar!$A$2:$M$12,3,FALSE))</f>
        <v>0.362429709116129</v>
      </c>
      <c r="D114">
        <f>IF(Capacity_solar!$AD115=0,Capacity_solar!S115*CostRed_solar!D$13,Capacity_solar!S115*VLOOKUP($A114,CostRed_solar!$A$2:$M$12,4,FALSE))</f>
        <v>0</v>
      </c>
      <c r="E114">
        <f>IF(Capacity_solar!$AD115=0,Capacity_solar!T115*CostRed_solar!E$13,Capacity_solar!T115*VLOOKUP($A114,CostRed_solar!$A$2:$M$12,5,FALSE))</f>
        <v>0</v>
      </c>
      <c r="F114">
        <f>IF(Capacity_solar!$AD115=0,Capacity_solar!U115*CostRed_solar!F$13,Capacity_solar!U115*VLOOKUP($A114,CostRed_solar!$A$2:$M$12,6,FALSE))</f>
        <v>0</v>
      </c>
      <c r="G114">
        <f>IF(Capacity_solar!$AD115=0,Capacity_solar!V115*CostRed_solar!G$13,Capacity_solar!V115*VLOOKUP($A114,CostRed_solar!$A$2:$M$12,7,FALSE))</f>
        <v>0</v>
      </c>
      <c r="H114">
        <f>IF(Capacity_solar!$AD115=0,Capacity_solar!W115*CostRed_solar!H$13,Capacity_solar!W115*VLOOKUP($A114,CostRed_solar!$A$2:$M$12,8,FALSE))</f>
        <v>0.351014887151344</v>
      </c>
      <c r="I114">
        <f>IF(Capacity_solar!$AD115=0,Capacity_solar!X115*CostRed_solar!I$13,Capacity_solar!X115*VLOOKUP($A114,CostRed_solar!$A$2:$M$12,9,FALSE))</f>
        <v>0</v>
      </c>
      <c r="J114">
        <f>IF(Capacity_solar!$AD115=0,Capacity_solar!Y115*CostRed_solar!J$13,Capacity_solar!Y115*VLOOKUP($A114,CostRed_solar!$A$2:$M$12,10,FALSE))</f>
        <v>0</v>
      </c>
      <c r="K114">
        <f>IF(Capacity_solar!$AD115=0,Capacity_solar!Z115*CostRed_solar!K$13,Capacity_solar!Z115*VLOOKUP($A114,CostRed_solar!$A$2:$M$12,11,FALSE))</f>
        <v>0.00241806562199266</v>
      </c>
      <c r="L114">
        <f>IF(Capacity_solar!$AD115=0,Capacity_solar!AA115*CostRed_solar!L$13,Capacity_solar!AA115*VLOOKUP($A114,CostRed_solar!$A$2:$M$12,12,FALSE))</f>
        <v>3.87090452633307</v>
      </c>
      <c r="M114">
        <f>IF(Capacity_solar!$AD115=0,Capacity_solar!AB115*CostRed_solar!M$13,Capacity_solar!AB115*VLOOKUP($A114,CostRed_solar!$A$2:$M$12,13,FALSE))</f>
        <v>0</v>
      </c>
      <c r="N114">
        <f>IF(Capacity_solar!$AD115=0,Capacity_solar!AC115*CostRed_solar!N$13,Capacity_solar!AC115*VLOOKUP($A114,CostRed_solar!$A$2:$N$12,14,FALSE))</f>
        <v>6.47449386725424</v>
      </c>
      <c r="O114" s="3">
        <f t="shared" si="2"/>
        <v>4.72907006987717</v>
      </c>
      <c r="P114" s="1" t="s">
        <v>246</v>
      </c>
      <c r="Q114">
        <f>IF(Capacity_solar!$AD115=0,Capacity_solar!Q115*CostRed_solar!B$26,Capacity_solar!Q115*VLOOKUP($A114,CostRed_solar!$A$14:$M$26,Q$1-2009,FALSE))</f>
        <v>0.736873980140226</v>
      </c>
      <c r="R114">
        <f>IF(Capacity_solar!$AD115=0,Capacity_solar!R115*CostRed_solar!C$26,Capacity_solar!R115*VLOOKUP($A114,CostRed_solar!$A$14:$M$26,R$1-2009,FALSE))</f>
        <v>1.13892250659567</v>
      </c>
      <c r="S114">
        <f>IF(Capacity_solar!$AD115=0,Capacity_solar!S115*CostRed_solar!D$26,Capacity_solar!S115*VLOOKUP($A114,CostRed_solar!$A$14:$M$26,S$1-2009,FALSE))</f>
        <v>0</v>
      </c>
      <c r="T114">
        <f>IF(Capacity_solar!$AD115=0,Capacity_solar!T115*CostRed_solar!E$26,Capacity_solar!T115*VLOOKUP($A114,CostRed_solar!$A$14:$M$26,T$1-2009,FALSE))</f>
        <v>0</v>
      </c>
      <c r="U114">
        <f>IF(Capacity_solar!$AD115=0,Capacity_solar!U115*CostRed_solar!F$26,Capacity_solar!U115*VLOOKUP($A114,CostRed_solar!$A$14:$M$26,U$1-2009,FALSE))</f>
        <v>0</v>
      </c>
      <c r="V114">
        <f>IF(Capacity_solar!$AD115=0,Capacity_solar!V115*CostRed_solar!G$26,Capacity_solar!V115*VLOOKUP($A114,CostRed_solar!$A$14:$M$26,V$1-2009,FALSE))</f>
        <v>0</v>
      </c>
      <c r="W114">
        <f>IF(Capacity_solar!$AD115=0,Capacity_solar!W115*CostRed_solar!H$26,Capacity_solar!W115*VLOOKUP($A114,CostRed_solar!$A$14:$M$26,W$1-2009,FALSE))</f>
        <v>0.411046569715665</v>
      </c>
      <c r="X114">
        <f>IF(Capacity_solar!$AD115=0,Capacity_solar!X115*CostRed_solar!I$26,Capacity_solar!X115*VLOOKUP($A114,CostRed_solar!$A$14:$M$26,X$1-2009,FALSE))</f>
        <v>0</v>
      </c>
      <c r="Y114">
        <f>IF(Capacity_solar!$AD115=0,Capacity_solar!Y115*CostRed_solar!J$26,Capacity_solar!Y115*VLOOKUP($A114,CostRed_solar!$A$14:$M$26,Y$1-2009,FALSE))</f>
        <v>0</v>
      </c>
      <c r="Z114">
        <f>IF(Capacity_solar!$AD115=0,Capacity_solar!Z115*CostRed_solar!K$26,Capacity_solar!Z115*VLOOKUP($A114,CostRed_solar!$A$14:$M$26,Z$1-2009,FALSE))</f>
        <v>0.00117568425396159</v>
      </c>
      <c r="AA114">
        <f>IF(Capacity_solar!$AD115=0,Capacity_solar!AA115*CostRed_solar!L$26,Capacity_solar!AA115*VLOOKUP($A114,CostRed_solar!$A$14:$M$26,AA$1-2009,FALSE))</f>
        <v>1.59938658927344</v>
      </c>
      <c r="AB114">
        <f>IF(Capacity_solar!$AD115=0,Capacity_solar!AB115*CostRed_solar!M$26,Capacity_solar!AB115*VLOOKUP($A114,CostRed_solar!$A$14:$M$26,AB$1-2009,FALSE))</f>
        <v>0</v>
      </c>
      <c r="AC114">
        <f>IF(Capacity_solar!$AD115=0,Capacity_solar!AC115*CostRed_solar!N$26,Capacity_solar!AC115*VLOOKUP($A114,CostRed_solar!$A$14:$N$26,AC$1-2009,FALSE))</f>
        <v>1.97757686335629</v>
      </c>
      <c r="AD114" s="1">
        <f t="shared" si="3"/>
        <v>3.88740532997896</v>
      </c>
    </row>
    <row r="115" spans="1:30">
      <c r="A115" s="1" t="s">
        <v>256</v>
      </c>
      <c r="B115">
        <f>IF(Capacity_solar!$AD116=0,Capacity_solar!Q116*CostRed_solar!B$13,Capacity_solar!Q116*VLOOKUP($A115,CostRed_solar!$A$2:$M$12,2,FALSE))</f>
        <v>0.0569211526618514</v>
      </c>
      <c r="C115">
        <f>IF(Capacity_solar!$AD116=0,Capacity_solar!R116*CostRed_solar!C$13,Capacity_solar!R116*VLOOKUP($A115,CostRed_solar!$A$2:$M$12,3,FALSE))</f>
        <v>3.46896511730421</v>
      </c>
      <c r="D115">
        <f>IF(Capacity_solar!$AD116=0,Capacity_solar!S116*CostRed_solar!D$13,Capacity_solar!S116*VLOOKUP($A115,CostRed_solar!$A$2:$M$12,4,FALSE))</f>
        <v>46.9999017212407</v>
      </c>
      <c r="E115">
        <f>IF(Capacity_solar!$AD116=0,Capacity_solar!T116*CostRed_solar!E$13,Capacity_solar!T116*VLOOKUP($A115,CostRed_solar!$A$2:$M$12,5,FALSE))</f>
        <v>1.01190447647692</v>
      </c>
      <c r="F115">
        <f>IF(Capacity_solar!$AD116=0,Capacity_solar!U116*CostRed_solar!F$13,Capacity_solar!U116*VLOOKUP($A115,CostRed_solar!$A$2:$M$12,6,FALSE))</f>
        <v>0</v>
      </c>
      <c r="G115">
        <f>IF(Capacity_solar!$AD116=0,Capacity_solar!V116*CostRed_solar!G$13,Capacity_solar!V116*VLOOKUP($A115,CostRed_solar!$A$2:$M$12,7,FALSE))</f>
        <v>1.37102542724664</v>
      </c>
      <c r="H115">
        <f>IF(Capacity_solar!$AD116=0,Capacity_solar!W116*CostRed_solar!H$13,Capacity_solar!W116*VLOOKUP($A115,CostRed_solar!$A$2:$M$12,8,FALSE))</f>
        <v>6.26982434061443</v>
      </c>
      <c r="I115">
        <f>IF(Capacity_solar!$AD116=0,Capacity_solar!X116*CostRed_solar!I$13,Capacity_solar!X116*VLOOKUP($A115,CostRed_solar!$A$2:$M$12,9,FALSE))</f>
        <v>15.6067979761024</v>
      </c>
      <c r="J115">
        <f>IF(Capacity_solar!$AD116=0,Capacity_solar!Y116*CostRed_solar!J$13,Capacity_solar!Y116*VLOOKUP($A115,CostRed_solar!$A$2:$M$12,10,FALSE))</f>
        <v>44.3518412884014</v>
      </c>
      <c r="K115">
        <f>IF(Capacity_solar!$AD116=0,Capacity_solar!Z116*CostRed_solar!K$13,Capacity_solar!Z116*VLOOKUP($A115,CostRed_solar!$A$2:$M$12,11,FALSE))</f>
        <v>147.354624136689</v>
      </c>
      <c r="L115">
        <f>IF(Capacity_solar!$AD116=0,Capacity_solar!AA116*CostRed_solar!L$13,Capacity_solar!AA116*VLOOKUP($A115,CostRed_solar!$A$2:$M$12,12,FALSE))</f>
        <v>288.258942736044</v>
      </c>
      <c r="M115">
        <f>IF(Capacity_solar!$AD116=0,Capacity_solar!AB116*CostRed_solar!M$13,Capacity_solar!AB116*VLOOKUP($A115,CostRed_solar!$A$2:$M$12,13,FALSE))</f>
        <v>1124.1941201424</v>
      </c>
      <c r="N115">
        <f>IF(Capacity_solar!$AD116=0,Capacity_solar!AC116*CostRed_solar!N$13,Capacity_solar!AC116*VLOOKUP($A115,CostRed_solar!$A$2:$N$12,14,FALSE))</f>
        <v>2447.35990550206</v>
      </c>
      <c r="O115" s="3">
        <f t="shared" si="2"/>
        <v>1678.94486851518</v>
      </c>
      <c r="P115" s="1" t="s">
        <v>256</v>
      </c>
      <c r="Q115">
        <f>IF(Capacity_solar!$AD116=0,Capacity_solar!Q116*CostRed_solar!B$26,Capacity_solar!Q116*VLOOKUP($A115,CostRed_solar!$A$14:$M$26,Q$1-2009,FALSE))</f>
        <v>0.294749592056091</v>
      </c>
      <c r="R115">
        <f>IF(Capacity_solar!$AD116=0,Capacity_solar!R116*CostRed_solar!C$26,Capacity_solar!R116*VLOOKUP($A115,CostRed_solar!$A$14:$M$26,R$1-2009,FALSE))</f>
        <v>10.901099847273</v>
      </c>
      <c r="S115">
        <f>IF(Capacity_solar!$AD116=0,Capacity_solar!S116*CostRed_solar!D$26,Capacity_solar!S116*VLOOKUP($A115,CostRed_solar!$A$14:$M$26,S$1-2009,FALSE))</f>
        <v>105.907984408939</v>
      </c>
      <c r="T115">
        <f>IF(Capacity_solar!$AD116=0,Capacity_solar!T116*CostRed_solar!E$26,Capacity_solar!T116*VLOOKUP($A115,CostRed_solar!$A$14:$M$26,T$1-2009,FALSE))</f>
        <v>1.94449826559192</v>
      </c>
      <c r="U115">
        <f>IF(Capacity_solar!$AD116=0,Capacity_solar!U116*CostRed_solar!F$26,Capacity_solar!U116*VLOOKUP($A115,CostRed_solar!$A$14:$M$26,U$1-2009,FALSE))</f>
        <v>0</v>
      </c>
      <c r="V115">
        <f>IF(Capacity_solar!$AD116=0,Capacity_solar!V116*CostRed_solar!G$26,Capacity_solar!V116*VLOOKUP($A115,CostRed_solar!$A$14:$M$26,V$1-2009,FALSE))</f>
        <v>1.97024711812381</v>
      </c>
      <c r="W115">
        <f>IF(Capacity_solar!$AD116=0,Capacity_solar!W116*CostRed_solar!H$26,Capacity_solar!W116*VLOOKUP($A115,CostRed_solar!$A$14:$M$26,W$1-2009,FALSE))</f>
        <v>7.34210964339571</v>
      </c>
      <c r="X115">
        <f>IF(Capacity_solar!$AD116=0,Capacity_solar!X116*CostRed_solar!I$26,Capacity_solar!X116*VLOOKUP($A115,CostRed_solar!$A$14:$M$26,X$1-2009,FALSE))</f>
        <v>14.3286306444429</v>
      </c>
      <c r="Y115">
        <f>IF(Capacity_solar!$AD116=0,Capacity_solar!Y116*CostRed_solar!J$26,Capacity_solar!Y116*VLOOKUP($A115,CostRed_solar!$A$14:$M$26,Y$1-2009,FALSE))</f>
        <v>28.6321876839488</v>
      </c>
      <c r="Z115">
        <f>IF(Capacity_solar!$AD116=0,Capacity_solar!Z116*CostRed_solar!K$26,Capacity_solar!Z116*VLOOKUP($A115,CostRed_solar!$A$14:$M$26,Z$1-2009,FALSE))</f>
        <v>71.6450826521284</v>
      </c>
      <c r="AA115">
        <f>IF(Capacity_solar!$AD116=0,Capacity_solar!AA116*CostRed_solar!L$26,Capacity_solar!AA116*VLOOKUP($A115,CostRed_solar!$A$14:$M$26,AA$1-2009,FALSE))</f>
        <v>119.103295912832</v>
      </c>
      <c r="AB115">
        <f>IF(Capacity_solar!$AD116=0,Capacity_solar!AB116*CostRed_solar!M$26,Capacity_solar!AB116*VLOOKUP($A115,CostRed_solar!$A$14:$M$26,AB$1-2009,FALSE))</f>
        <v>388.775555403072</v>
      </c>
      <c r="AC115">
        <f>IF(Capacity_solar!$AD116=0,Capacity_solar!AC116*CostRed_solar!N$26,Capacity_solar!AC116*VLOOKUP($A115,CostRed_solar!$A$14:$N$26,AC$1-2009,FALSE))</f>
        <v>747.524428110892</v>
      </c>
      <c r="AD115" s="1">
        <f t="shared" si="3"/>
        <v>750.845441171803</v>
      </c>
    </row>
    <row r="116" spans="1:30">
      <c r="A116" s="1" t="s">
        <v>258</v>
      </c>
      <c r="B116">
        <f>IF(Capacity_solar!$AD117=0,Capacity_solar!Q117*CostRed_solar!B$13,Capacity_solar!Q117*VLOOKUP($A116,CostRed_solar!$A$2:$M$12,2,FALSE))</f>
        <v>3.19185420472484</v>
      </c>
      <c r="C116">
        <f>IF(Capacity_solar!$AD117=0,Capacity_solar!R117*CostRed_solar!C$13,Capacity_solar!R117*VLOOKUP($A116,CostRed_solar!$A$2:$M$12,3,FALSE))</f>
        <v>17.5974915440098</v>
      </c>
      <c r="D116">
        <f>IF(Capacity_solar!$AD117=0,Capacity_solar!S117*CostRed_solar!D$13,Capacity_solar!S117*VLOOKUP($A116,CostRed_solar!$A$2:$M$12,4,FALSE))</f>
        <v>15.6925775960003</v>
      </c>
      <c r="E116">
        <f>IF(Capacity_solar!$AD117=0,Capacity_solar!T117*CostRed_solar!E$13,Capacity_solar!T117*VLOOKUP($A116,CostRed_solar!$A$2:$M$12,5,FALSE))</f>
        <v>15.0894229452593</v>
      </c>
      <c r="F116">
        <f>IF(Capacity_solar!$AD117=0,Capacity_solar!U117*CostRed_solar!F$13,Capacity_solar!U117*VLOOKUP($A116,CostRed_solar!$A$2:$M$12,6,FALSE))</f>
        <v>7.27925596072397</v>
      </c>
      <c r="G116">
        <f>IF(Capacity_solar!$AD117=0,Capacity_solar!V117*CostRed_solar!G$13,Capacity_solar!V117*VLOOKUP($A116,CostRed_solar!$A$2:$M$12,7,FALSE))</f>
        <v>7.71068778286006</v>
      </c>
      <c r="H116">
        <f>IF(Capacity_solar!$AD117=0,Capacity_solar!W117*CostRed_solar!H$13,Capacity_solar!W117*VLOOKUP($A116,CostRed_solar!$A$2:$M$12,8,FALSE))</f>
        <v>10.3750365404553</v>
      </c>
      <c r="I116">
        <f>IF(Capacity_solar!$AD117=0,Capacity_solar!X117*CostRed_solar!I$13,Capacity_solar!X117*VLOOKUP($A116,CostRed_solar!$A$2:$M$12,9,FALSE))</f>
        <v>4.7696372527281</v>
      </c>
      <c r="J116">
        <f>IF(Capacity_solar!$AD117=0,Capacity_solar!Y117*CostRed_solar!J$13,Capacity_solar!Y117*VLOOKUP($A116,CostRed_solar!$A$2:$M$12,10,FALSE))</f>
        <v>61.484315822057</v>
      </c>
      <c r="K116">
        <f>IF(Capacity_solar!$AD117=0,Capacity_solar!Z117*CostRed_solar!K$13,Capacity_solar!Z117*VLOOKUP($A116,CostRed_solar!$A$2:$M$12,11,FALSE))</f>
        <v>64.9979179536281</v>
      </c>
      <c r="L116">
        <f>IF(Capacity_solar!$AD117=0,Capacity_solar!AA117*CostRed_solar!L$13,Capacity_solar!AA117*VLOOKUP($A116,CostRed_solar!$A$2:$M$12,12,FALSE))</f>
        <v>286.732057793504</v>
      </c>
      <c r="M116">
        <f>IF(Capacity_solar!$AD117=0,Capacity_solar!AB117*CostRed_solar!M$13,Capacity_solar!AB117*VLOOKUP($A116,CostRed_solar!$A$2:$M$12,13,FALSE))</f>
        <v>150.850343678886</v>
      </c>
      <c r="N116">
        <f>IF(Capacity_solar!$AD117=0,Capacity_solar!AC117*CostRed_solar!N$13,Capacity_solar!AC117*VLOOKUP($A116,CostRed_solar!$A$2:$N$12,14,FALSE))</f>
        <v>243.101082913862</v>
      </c>
      <c r="O116" s="3">
        <f>SUM(B116:M116)</f>
        <v>645.770599074837</v>
      </c>
      <c r="P116" s="1" t="s">
        <v>258</v>
      </c>
      <c r="Q116">
        <f>IF(Capacity_solar!$AD117=0,Capacity_solar!Q117*CostRed_solar!B$26,Capacity_solar!Q117*VLOOKUP($A116,CostRed_solar!$A$14:$M$26,Q$1-2009,FALSE))</f>
        <v>16.5280863220412</v>
      </c>
      <c r="R116">
        <f>IF(Capacity_solar!$AD117=0,Capacity_solar!R117*CostRed_solar!C$26,Capacity_solar!R117*VLOOKUP($A116,CostRed_solar!$A$14:$M$26,R$1-2009,FALSE))</f>
        <v>55.2994930464651</v>
      </c>
      <c r="S116">
        <f>IF(Capacity_solar!$AD117=0,Capacity_solar!S117*CostRed_solar!D$26,Capacity_solar!S117*VLOOKUP($A116,CostRed_solar!$A$14:$M$26,S$1-2009,FALSE))</f>
        <v>35.361122098308</v>
      </c>
      <c r="T116">
        <f>IF(Capacity_solar!$AD117=0,Capacity_solar!T117*CostRed_solar!E$26,Capacity_solar!T117*VLOOKUP($A116,CostRed_solar!$A$14:$M$26,T$1-2009,FALSE))</f>
        <v>28.9961724924822</v>
      </c>
      <c r="U116">
        <f>IF(Capacity_solar!$AD117=0,Capacity_solar!U117*CostRed_solar!F$26,Capacity_solar!U117*VLOOKUP($A116,CostRed_solar!$A$14:$M$26,U$1-2009,FALSE))</f>
        <v>12.2881245100956</v>
      </c>
      <c r="V116">
        <f>IF(Capacity_solar!$AD117=0,Capacity_solar!V117*CostRed_solar!G$26,Capacity_solar!V117*VLOOKUP($A116,CostRed_solar!$A$14:$M$26,V$1-2009,FALSE))</f>
        <v>11.0807283957102</v>
      </c>
      <c r="W116">
        <f>IF(Capacity_solar!$AD117=0,Capacity_solar!W117*CostRed_solar!H$26,Capacity_solar!W117*VLOOKUP($A116,CostRed_solar!$A$14:$M$26,W$1-2009,FALSE))</f>
        <v>12.1494082921619</v>
      </c>
      <c r="X116">
        <f>IF(Capacity_solar!$AD117=0,Capacity_solar!X117*CostRed_solar!I$26,Capacity_solar!X117*VLOOKUP($A116,CostRed_solar!$A$14:$M$26,X$1-2009,FALSE))</f>
        <v>4.37901295364776</v>
      </c>
      <c r="Y116">
        <f>IF(Capacity_solar!$AD117=0,Capacity_solar!Y117*CostRed_solar!J$26,Capacity_solar!Y117*VLOOKUP($A116,CostRed_solar!$A$14:$M$26,Y$1-2009,FALSE))</f>
        <v>39.6923874882437</v>
      </c>
      <c r="Z116">
        <f>IF(Capacity_solar!$AD117=0,Capacity_solar!Z117*CostRed_solar!K$26,Capacity_solar!Z117*VLOOKUP($A116,CostRed_solar!$A$14:$M$26,Z$1-2009,FALSE))</f>
        <v>31.6025454327393</v>
      </c>
      <c r="AA116">
        <f>IF(Capacity_solar!$AD117=0,Capacity_solar!AA117*CostRed_solar!L$26,Capacity_solar!AA117*VLOOKUP($A116,CostRed_solar!$A$14:$M$26,AA$1-2009,FALSE))</f>
        <v>118.472415124156</v>
      </c>
      <c r="AB116">
        <f>IF(Capacity_solar!$AD117=0,Capacity_solar!AB117*CostRed_solar!M$26,Capacity_solar!AB117*VLOOKUP($A116,CostRed_solar!$A$14:$M$26,AB$1-2009,FALSE))</f>
        <v>52.1679709008568</v>
      </c>
      <c r="AC116">
        <f>IF(Capacity_solar!$AD117=0,Capacity_solar!AC117*CostRed_solar!N$26,Capacity_solar!AC117*VLOOKUP($A116,CostRed_solar!$A$14:$N$26,AC$1-2009,FALSE))</f>
        <v>74.2530747397548</v>
      </c>
      <c r="AD116" s="1">
        <f>SUM(Q116:AB116)</f>
        <v>418.017467056908</v>
      </c>
    </row>
    <row r="117" spans="1:30">
      <c r="A117" s="1" t="s">
        <v>268</v>
      </c>
      <c r="B117">
        <f>IF(Capacity_solar!$AD118=0,Capacity_solar!Q118*CostRed_solar!B$13,Capacity_solar!Q118*VLOOKUP($A117,CostRed_solar!$A$2:$M$12,2,FALSE))</f>
        <v>0.142302881654628</v>
      </c>
      <c r="C117">
        <f>IF(Capacity_solar!$AD118=0,Capacity_solar!R118*CostRed_solar!C$13,Capacity_solar!R118*VLOOKUP($A117,CostRed_solar!$A$2:$M$12,3,FALSE))</f>
        <v>0.310653592594407</v>
      </c>
      <c r="D117">
        <f>IF(Capacity_solar!$AD118=0,Capacity_solar!S118*CostRed_solar!D$13,Capacity_solar!S118*VLOOKUP($A117,CostRed_solar!$A$2:$M$12,4,FALSE))</f>
        <v>1.84917646116357</v>
      </c>
      <c r="E117">
        <f>IF(Capacity_solar!$AD118=0,Capacity_solar!T118*CostRed_solar!E$13,Capacity_solar!T118*VLOOKUP($A117,CostRed_solar!$A$2:$M$12,5,FALSE))</f>
        <v>2.02379681017298</v>
      </c>
      <c r="F117">
        <f>IF(Capacity_solar!$AD118=0,Capacity_solar!U118*CostRed_solar!F$13,Capacity_solar!U118*VLOOKUP($A117,CostRed_solar!$A$2:$M$12,6,FALSE))</f>
        <v>2.29665647906058</v>
      </c>
      <c r="G117">
        <f>IF(Capacity_solar!$AD118=0,Capacity_solar!V118*CostRed_solar!G$13,Capacity_solar!V118*VLOOKUP($A117,CostRed_solar!$A$2:$M$12,7,FALSE))</f>
        <v>2.74206730689711</v>
      </c>
      <c r="H117">
        <f>IF(Capacity_solar!$AD118=0,Capacity_solar!W118*CostRed_solar!H$13,Capacity_solar!W118*VLOOKUP($A117,CostRed_solar!$A$2:$M$12,8,FALSE))</f>
        <v>3.34301317286178</v>
      </c>
      <c r="I117">
        <f>IF(Capacity_solar!$AD118=0,Capacity_solar!X118*CostRed_solar!I$13,Capacity_solar!X118*VLOOKUP($A117,CostRed_solar!$A$2:$M$12,9,FALSE))</f>
        <v>37.8392483358041</v>
      </c>
      <c r="J117">
        <f>IF(Capacity_solar!$AD118=0,Capacity_solar!Y118*CostRed_solar!J$13,Capacity_solar!Y118*VLOOKUP($A117,CostRed_solar!$A$2:$M$12,10,FALSE))</f>
        <v>0</v>
      </c>
      <c r="K117">
        <f>IF(Capacity_solar!$AD118=0,Capacity_solar!Z118*CostRed_solar!K$13,Capacity_solar!Z118*VLOOKUP($A117,CostRed_solar!$A$2:$M$12,11,FALSE))</f>
        <v>0</v>
      </c>
      <c r="L117">
        <f>IF(Capacity_solar!$AD118=0,Capacity_solar!AA118*CostRed_solar!L$13,Capacity_solar!AA118*VLOOKUP($A117,CostRed_solar!$A$2:$M$12,12,FALSE))</f>
        <v>0</v>
      </c>
      <c r="M117">
        <f>IF(Capacity_solar!$AD118=0,Capacity_solar!AB118*CostRed_solar!M$13,Capacity_solar!AB118*VLOOKUP($A117,CostRed_solar!$A$2:$M$12,13,FALSE))</f>
        <v>0</v>
      </c>
      <c r="N117">
        <f>IF(Capacity_solar!$AD118=0,Capacity_solar!AC118*CostRed_solar!N$13,Capacity_solar!AC118*VLOOKUP($A117,CostRed_solar!$A$2:$N$12,14,FALSE))</f>
        <v>81.0024332744345</v>
      </c>
      <c r="O117" s="3">
        <f>SUM(B117:M117)</f>
        <v>50.5469150402092</v>
      </c>
      <c r="P117" s="1" t="s">
        <v>268</v>
      </c>
      <c r="Q117">
        <f>IF(Capacity_solar!$AD118=0,Capacity_solar!Q118*CostRed_solar!B$26,Capacity_solar!Q118*VLOOKUP($A117,CostRed_solar!$A$14:$M$26,Q$1-2009,FALSE))</f>
        <v>0.736873980140227</v>
      </c>
      <c r="R117">
        <f>IF(Capacity_solar!$AD118=0,Capacity_solar!R118*CostRed_solar!C$26,Capacity_solar!R118*VLOOKUP($A117,CostRed_solar!$A$14:$M$26,R$1-2009,FALSE))</f>
        <v>0.97621789677072</v>
      </c>
      <c r="S117">
        <f>IF(Capacity_solar!$AD118=0,Capacity_solar!S118*CostRed_solar!D$26,Capacity_solar!S118*VLOOKUP($A117,CostRed_solar!$A$14:$M$26,S$1-2009,FALSE))</f>
        <v>4.16687151772875</v>
      </c>
      <c r="T117">
        <f>IF(Capacity_solar!$AD118=0,Capacity_solar!T118*CostRed_solar!E$26,Capacity_solar!T118*VLOOKUP($A117,CostRed_solar!$A$14:$M$26,T$1-2009,FALSE))</f>
        <v>3.88897319734467</v>
      </c>
      <c r="U117">
        <f>IF(Capacity_solar!$AD118=0,Capacity_solar!U118*CostRed_solar!F$26,Capacity_solar!U118*VLOOKUP($A117,CostRed_solar!$A$14:$M$26,U$1-2009,FALSE))</f>
        <v>3.8769897533329</v>
      </c>
      <c r="V117">
        <f>IF(Capacity_solar!$AD118=0,Capacity_solar!V118*CostRed_solar!G$26,Capacity_solar!V118*VLOOKUP($A117,CostRed_solar!$A$14:$M$26,V$1-2009,FALSE))</f>
        <v>3.94051787935488</v>
      </c>
      <c r="W117">
        <f>IF(Capacity_solar!$AD118=0,Capacity_solar!W118*CostRed_solar!H$26,Capacity_solar!W118*VLOOKUP($A117,CostRed_solar!$A$14:$M$26,W$1-2009,FALSE))</f>
        <v>3.91474591966991</v>
      </c>
      <c r="X117">
        <f>IF(Capacity_solar!$AD118=0,Capacity_solar!X118*CostRed_solar!I$26,Capacity_solar!X118*VLOOKUP($A117,CostRed_solar!$A$14:$M$26,X$1-2009,FALSE))</f>
        <v>34.7402852332231</v>
      </c>
      <c r="Y117">
        <f>IF(Capacity_solar!$AD118=0,Capacity_solar!Y118*CostRed_solar!J$26,Capacity_solar!Y118*VLOOKUP($A117,CostRed_solar!$A$14:$M$26,Y$1-2009,FALSE))</f>
        <v>0</v>
      </c>
      <c r="Z117">
        <f>IF(Capacity_solar!$AD118=0,Capacity_solar!Z118*CostRed_solar!K$26,Capacity_solar!Z118*VLOOKUP($A117,CostRed_solar!$A$14:$M$26,Z$1-2009,FALSE))</f>
        <v>0</v>
      </c>
      <c r="AA117">
        <f>IF(Capacity_solar!$AD118=0,Capacity_solar!AA118*CostRed_solar!L$26,Capacity_solar!AA118*VLOOKUP($A117,CostRed_solar!$A$14:$M$26,AA$1-2009,FALSE))</f>
        <v>0</v>
      </c>
      <c r="AB117">
        <f>IF(Capacity_solar!$AD118=0,Capacity_solar!AB118*CostRed_solar!M$26,Capacity_solar!AB118*VLOOKUP($A117,CostRed_solar!$A$14:$M$26,AB$1-2009,FALSE))</f>
        <v>0</v>
      </c>
      <c r="AC117">
        <f>IF(Capacity_solar!$AD118=0,Capacity_solar!AC118*CostRed_solar!N$26,Capacity_solar!AC118*VLOOKUP($A117,CostRed_solar!$A$14:$N$26,AC$1-2009,FALSE))</f>
        <v>24.7414765081888</v>
      </c>
      <c r="AD117" s="1">
        <f>SUM(Q117:AB117)</f>
        <v>56.2414753775651</v>
      </c>
    </row>
    <row r="118" spans="1:30">
      <c r="A118" s="1" t="s">
        <v>294</v>
      </c>
      <c r="B118">
        <f>IF(Capacity_solar!$AD119=0,Capacity_solar!Q119*CostRed_solar!B$13,Capacity_solar!Q119*VLOOKUP($A118,CostRed_solar!$A$2:$M$12,2,FALSE))</f>
        <v>0.292859330445225</v>
      </c>
      <c r="C118">
        <f>IF(Capacity_solar!$AD119=0,Capacity_solar!R119*CostRed_solar!C$13,Capacity_solar!R119*VLOOKUP($A118,CostRed_solar!$A$2:$M$12,3,FALSE))</f>
        <v>0.479442044570701</v>
      </c>
      <c r="D118">
        <f>IF(Capacity_solar!$AD119=0,Capacity_solar!S119*CostRed_solar!D$13,Capacity_solar!S119*VLOOKUP($A118,CostRed_solar!$A$2:$M$12,4,FALSE))</f>
        <v>2.09111038149913</v>
      </c>
      <c r="E118">
        <f>IF(Capacity_solar!$AD119=0,Capacity_solar!T119*CostRed_solar!E$13,Capacity_solar!T119*VLOOKUP($A118,CostRed_solar!$A$2:$M$12,5,FALSE))</f>
        <v>2.29599849303965</v>
      </c>
      <c r="F118">
        <f>IF(Capacity_solar!$AD119=0,Capacity_solar!U119*CostRed_solar!F$13,Capacity_solar!U119*VLOOKUP($A118,CostRed_solar!$A$2:$M$12,6,FALSE))</f>
        <v>5.07905326391585</v>
      </c>
      <c r="G118">
        <f>IF(Capacity_solar!$AD119=0,Capacity_solar!V119*CostRed_solar!G$13,Capacity_solar!V119*VLOOKUP($A118,CostRed_solar!$A$2:$M$12,7,FALSE))</f>
        <v>0</v>
      </c>
      <c r="H118">
        <f>IF(Capacity_solar!$AD119=0,Capacity_solar!W119*CostRed_solar!H$13,Capacity_solar!W119*VLOOKUP($A118,CostRed_solar!$A$2:$M$12,8,FALSE))</f>
        <v>11.8342708775596</v>
      </c>
      <c r="I118">
        <f>IF(Capacity_solar!$AD119=0,Capacity_solar!X119*CostRed_solar!I$13,Capacity_solar!X119*VLOOKUP($A118,CostRed_solar!$A$2:$M$12,9,FALSE))</f>
        <v>12.4718200354059</v>
      </c>
      <c r="J118">
        <f>IF(Capacity_solar!$AD119=0,Capacity_solar!Y119*CostRed_solar!J$13,Capacity_solar!Y119*VLOOKUP($A118,CostRed_solar!$A$2:$M$12,10,FALSE))</f>
        <v>114.953590350374</v>
      </c>
      <c r="K118">
        <f>IF(Capacity_solar!$AD119=0,Capacity_solar!Z119*CostRed_solar!K$13,Capacity_solar!Z119*VLOOKUP($A118,CostRed_solar!$A$2:$M$12,11,FALSE))</f>
        <v>3.16931826938973</v>
      </c>
      <c r="L118">
        <f>IF(Capacity_solar!$AD119=0,Capacity_solar!AA119*CostRed_solar!L$13,Capacity_solar!AA119*VLOOKUP($A118,CostRed_solar!$A$2:$M$12,12,FALSE))</f>
        <v>190.022829904876</v>
      </c>
      <c r="M118">
        <f>IF(Capacity_solar!$AD119=0,Capacity_solar!AB119*CostRed_solar!M$13,Capacity_solar!AB119*VLOOKUP($A118,CostRed_solar!$A$2:$M$12,13,FALSE))</f>
        <v>4.66914138759797</v>
      </c>
      <c r="N118">
        <f>IF(Capacity_solar!$AD119=0,Capacity_solar!AC119*CostRed_solar!N$13,Capacity_solar!AC119*VLOOKUP($A118,CostRed_solar!$A$2:$N$12,14,FALSE))</f>
        <v>0</v>
      </c>
      <c r="O118" s="3">
        <f>SUM(B118:M118)</f>
        <v>347.359434338674</v>
      </c>
      <c r="P118" s="1" t="s">
        <v>294</v>
      </c>
      <c r="Q118">
        <f>IF(Capacity_solar!$AD119=0,Capacity_solar!Q119*CostRed_solar!B$26,Capacity_solar!Q119*VLOOKUP($A118,CostRed_solar!$A$14:$M$26,Q$1-2009,FALSE))</f>
        <v>1.51648665112859</v>
      </c>
      <c r="R118">
        <f>IF(Capacity_solar!$AD119=0,Capacity_solar!R119*CostRed_solar!C$26,Capacity_solar!R119*VLOOKUP($A118,CostRed_solar!$A$14:$M$26,R$1-2009,FALSE))</f>
        <v>1.50662962068281</v>
      </c>
      <c r="S118">
        <f>IF(Capacity_solar!$AD119=0,Capacity_solar!S119*CostRed_solar!D$26,Capacity_solar!S119*VLOOKUP($A118,CostRed_solar!$A$14:$M$26,S$1-2009,FALSE))</f>
        <v>4.71203720796493</v>
      </c>
      <c r="T118">
        <f>IF(Capacity_solar!$AD119=0,Capacity_solar!T119*CostRed_solar!E$26,Capacity_solar!T119*VLOOKUP($A118,CostRed_solar!$A$14:$M$26,T$1-2009,FALSE))</f>
        <v>4.41204203687413</v>
      </c>
      <c r="U118">
        <f>IF(Capacity_solar!$AD119=0,Capacity_solar!U119*CostRed_solar!F$26,Capacity_solar!U119*VLOOKUP($A118,CostRed_solar!$A$14:$M$26,U$1-2009,FALSE))</f>
        <v>8.57395855251642</v>
      </c>
      <c r="V118">
        <f>IF(Capacity_solar!$AD119=0,Capacity_solar!V119*CostRed_solar!G$26,Capacity_solar!V119*VLOOKUP($A118,CostRed_solar!$A$14:$M$26,V$1-2009,FALSE))</f>
        <v>0</v>
      </c>
      <c r="W118">
        <f>IF(Capacity_solar!$AD119=0,Capacity_solar!W119*CostRed_solar!H$26,Capacity_solar!W119*VLOOKUP($A118,CostRed_solar!$A$14:$M$26,W$1-2009,FALSE))</f>
        <v>13.8582055273613</v>
      </c>
      <c r="X118">
        <f>IF(Capacity_solar!$AD119=0,Capacity_solar!X119*CostRed_solar!I$26,Capacity_solar!X119*VLOOKUP($A118,CostRed_solar!$A$14:$M$26,X$1-2009,FALSE))</f>
        <v>11.4504014868988</v>
      </c>
      <c r="Y118">
        <f>IF(Capacity_solar!$AD119=0,Capacity_solar!Y119*CostRed_solar!J$26,Capacity_solar!Y119*VLOOKUP($A118,CostRed_solar!$A$14:$M$26,Y$1-2009,FALSE))</f>
        <v>74.2105102796807</v>
      </c>
      <c r="Z118">
        <f>IF(Capacity_solar!$AD119=0,Capacity_solar!Z119*CostRed_solar!K$26,Capacity_solar!Z119*VLOOKUP($A118,CostRed_solar!$A$14:$M$26,Z$1-2009,FALSE))</f>
        <v>1.54094973735399</v>
      </c>
      <c r="AA118">
        <f>IF(Capacity_solar!$AD119=0,Capacity_solar!AA119*CostRed_solar!L$26,Capacity_solar!AA119*VLOOKUP($A118,CostRed_solar!$A$14:$M$26,AA$1-2009,FALSE))</f>
        <v>78.5139400205129</v>
      </c>
      <c r="AB118">
        <f>IF(Capacity_solar!$AD119=0,Capacity_solar!AB119*CostRed_solar!M$26,Capacity_solar!AB119*VLOOKUP($A118,CostRed_solar!$A$14:$M$26,AB$1-2009,FALSE))</f>
        <v>1.61471048789059</v>
      </c>
      <c r="AC118">
        <f>IF(Capacity_solar!$AD119=0,Capacity_solar!AC119*CostRed_solar!N$26,Capacity_solar!AC119*VLOOKUP($A118,CostRed_solar!$A$14:$N$26,AC$1-2009,FALSE))</f>
        <v>0</v>
      </c>
      <c r="AD118" s="1">
        <f>SUM(Q118:AB118)</f>
        <v>201.909871608865</v>
      </c>
    </row>
    <row r="119" spans="1:30">
      <c r="A119" s="1" t="s">
        <v>296</v>
      </c>
      <c r="B119">
        <f>IF(Capacity_solar!$AD120=0,Capacity_solar!Q120*CostRed_solar!B$13,Capacity_solar!Q120*VLOOKUP($A119,CostRed_solar!$A$2:$M$12,2,FALSE))</f>
        <v>0</v>
      </c>
      <c r="C119">
        <f>IF(Capacity_solar!$AD120=0,Capacity_solar!R120*CostRed_solar!C$13,Capacity_solar!R120*VLOOKUP($A119,CostRed_solar!$A$2:$M$12,3,FALSE))</f>
        <v>16.071146892396</v>
      </c>
      <c r="D119">
        <f>IF(Capacity_solar!$AD120=0,Capacity_solar!S120*CostRed_solar!D$13,Capacity_solar!S120*VLOOKUP($A119,CostRed_solar!$A$2:$M$12,4,FALSE))</f>
        <v>82.5117931365223</v>
      </c>
      <c r="E119">
        <f>IF(Capacity_solar!$AD120=0,Capacity_solar!T120*CostRed_solar!E$13,Capacity_solar!T120*VLOOKUP($A119,CostRed_solar!$A$2:$M$12,5,FALSE))</f>
        <v>67.5078003159241</v>
      </c>
      <c r="F119">
        <f>IF(Capacity_solar!$AD120=0,Capacity_solar!U120*CostRed_solar!F$13,Capacity_solar!U120*VLOOKUP($A119,CostRed_solar!$A$2:$M$12,6,FALSE))</f>
        <v>69.9296983545446</v>
      </c>
      <c r="G119">
        <f>IF(Capacity_solar!$AD120=0,Capacity_solar!V120*CostRed_solar!G$13,Capacity_solar!V120*VLOOKUP($A119,CostRed_solar!$A$2:$M$12,7,FALSE))</f>
        <v>106.758318624088</v>
      </c>
      <c r="H119">
        <f>IF(Capacity_solar!$AD120=0,Capacity_solar!W120*CostRed_solar!H$13,Capacity_solar!W120*VLOOKUP($A119,CostRed_solar!$A$2:$M$12,8,FALSE))</f>
        <v>83.252803606897</v>
      </c>
      <c r="I119">
        <f>IF(Capacity_solar!$AD120=0,Capacity_solar!X120*CostRed_solar!I$13,Capacity_solar!X120*VLOOKUP($A119,CostRed_solar!$A$2:$M$12,9,FALSE))</f>
        <v>286.253819062237</v>
      </c>
      <c r="J119">
        <f>IF(Capacity_solar!$AD120=0,Capacity_solar!Y120*CostRed_solar!J$13,Capacity_solar!Y120*VLOOKUP($A119,CostRed_solar!$A$2:$M$12,10,FALSE))</f>
        <v>736.031127644662</v>
      </c>
      <c r="K119">
        <f>IF(Capacity_solar!$AD120=0,Capacity_solar!Z120*CostRed_solar!K$13,Capacity_solar!Z120*VLOOKUP($A119,CostRed_solar!$A$2:$M$12,11,FALSE))</f>
        <v>1423.26762754427</v>
      </c>
      <c r="L119">
        <f>IF(Capacity_solar!$AD120=0,Capacity_solar!AA120*CostRed_solar!L$13,Capacity_solar!AA120*VLOOKUP($A119,CostRed_solar!$A$2:$M$12,12,FALSE))</f>
        <v>963.547328595429</v>
      </c>
      <c r="M119">
        <f>IF(Capacity_solar!$AD120=0,Capacity_solar!AB120*CostRed_solar!M$13,Capacity_solar!AB120*VLOOKUP($A119,CostRed_solar!$A$2:$M$12,13,FALSE))</f>
        <v>524.76237222077</v>
      </c>
      <c r="N119">
        <f>IF(Capacity_solar!$AD120=0,Capacity_solar!AC120*CostRed_solar!N$13,Capacity_solar!AC120*VLOOKUP($A119,CostRed_solar!$A$2:$N$12,14,FALSE))</f>
        <v>689.931475751765</v>
      </c>
      <c r="O119" s="3">
        <f>SUM(B119:M119)</f>
        <v>4359.89383599774</v>
      </c>
      <c r="P119" s="1" t="s">
        <v>296</v>
      </c>
      <c r="Q119">
        <f>IF(Capacity_solar!$AD120=0,Capacity_solar!Q120*CostRed_solar!B$26,Capacity_solar!Q120*VLOOKUP($A119,CostRed_solar!$A$14:$M$26,Q$1-2009,FALSE))</f>
        <v>0</v>
      </c>
      <c r="R119">
        <f>IF(Capacity_solar!$AD120=0,Capacity_solar!R120*CostRed_solar!C$26,Capacity_solar!R120*VLOOKUP($A119,CostRed_solar!$A$14:$M$26,R$1-2009,FALSE))</f>
        <v>50.5030091136649</v>
      </c>
      <c r="S119">
        <f>IF(Capacity_solar!$AD120=0,Capacity_solar!S120*CostRed_solar!D$26,Capacity_solar!S120*VLOOKUP($A119,CostRed_solar!$A$14:$M$26,S$1-2009,FALSE))</f>
        <v>185.929276041595</v>
      </c>
      <c r="T119">
        <f>IF(Capacity_solar!$AD120=0,Capacity_solar!T120*CostRed_solar!E$26,Capacity_solar!T120*VLOOKUP($A119,CostRed_solar!$A$14:$M$26,T$1-2009,FALSE))</f>
        <v>129.724498388692</v>
      </c>
      <c r="U119">
        <f>IF(Capacity_solar!$AD120=0,Capacity_solar!U120*CostRed_solar!F$26,Capacity_solar!U120*VLOOKUP($A119,CostRed_solar!$A$14:$M$26,U$1-2009,FALSE))</f>
        <v>118.048444095186</v>
      </c>
      <c r="V119">
        <f>IF(Capacity_solar!$AD120=0,Capacity_solar!V120*CostRed_solar!G$26,Capacity_solar!V120*VLOOKUP($A119,CostRed_solar!$A$14:$M$26,V$1-2009,FALSE))</f>
        <v>153.418211963631</v>
      </c>
      <c r="W119">
        <f>IF(Capacity_solar!$AD120=0,Capacity_solar!W120*CostRed_solar!H$26,Capacity_solar!W120*VLOOKUP($A119,CostRed_solar!$A$14:$M$26,W$1-2009,FALSE))</f>
        <v>97.4909629034401</v>
      </c>
      <c r="X119">
        <f>IF(Capacity_solar!$AD120=0,Capacity_solar!X120*CostRed_solar!I$26,Capacity_solar!X120*VLOOKUP($A119,CostRed_solar!$A$14:$M$26,X$1-2009,FALSE))</f>
        <v>262.81017093862</v>
      </c>
      <c r="Y119">
        <f>IF(Capacity_solar!$AD120=0,Capacity_solar!Y120*CostRed_solar!J$26,Capacity_solar!Y120*VLOOKUP($A119,CostRed_solar!$A$14:$M$26,Y$1-2009,FALSE))</f>
        <v>475.15910897394</v>
      </c>
      <c r="Z119">
        <f>IF(Capacity_solar!$AD120=0,Capacity_solar!Z120*CostRed_solar!K$26,Capacity_solar!Z120*VLOOKUP($A119,CostRed_solar!$A$14:$M$26,Z$1-2009,FALSE))</f>
        <v>692.004933058078</v>
      </c>
      <c r="AA119">
        <f>IF(Capacity_solar!$AD120=0,Capacity_solar!AA120*CostRed_solar!L$26,Capacity_solar!AA120*VLOOKUP($A119,CostRed_solar!$A$14:$M$26,AA$1-2009,FALSE))</f>
        <v>398.120042745062</v>
      </c>
      <c r="AB119">
        <f>IF(Capacity_solar!$AD120=0,Capacity_solar!AB120*CostRed_solar!M$26,Capacity_solar!AB120*VLOOKUP($A119,CostRed_solar!$A$14:$M$26,AB$1-2009,FALSE))</f>
        <v>181.476471953901</v>
      </c>
      <c r="AC119">
        <f>IF(Capacity_solar!$AD120=0,Capacity_solar!AC120*CostRed_solar!N$26,Capacity_solar!AC120*VLOOKUP($A119,CostRed_solar!$A$14:$N$26,AC$1-2009,FALSE))</f>
        <v>210.733464533588</v>
      </c>
      <c r="AD119" s="1">
        <f>SUM(Q119:AB119)</f>
        <v>2744.68513017581</v>
      </c>
    </row>
    <row r="120" spans="1:30">
      <c r="A120" s="1" t="s">
        <v>270</v>
      </c>
      <c r="B120">
        <f>IF(Capacity_solar!$AD121=0,Capacity_solar!Q121*CostRed_solar!B$13,Capacity_solar!Q121*VLOOKUP($A120,CostRed_solar!$A$2:$M$12,2,FALSE))</f>
        <v>0.00512290373956662</v>
      </c>
      <c r="C120">
        <f>IF(Capacity_solar!$AD121=0,Capacity_solar!R121*CostRed_solar!C$13,Capacity_solar!R121*VLOOKUP($A120,CostRed_solar!$A$2:$M$12,3,FALSE))</f>
        <v>0.590241825929373</v>
      </c>
      <c r="D120">
        <f>IF(Capacity_solar!$AD121=0,Capacity_solar!S121*CostRed_solar!D$13,Capacity_solar!S121*VLOOKUP($A120,CostRed_solar!$A$2:$M$12,4,FALSE))</f>
        <v>0.330540292432988</v>
      </c>
      <c r="E120">
        <f>IF(Capacity_solar!$AD121=0,Capacity_solar!T121*CostRed_solar!E$13,Capacity_solar!T121*VLOOKUP($A120,CostRed_solar!$A$2:$M$12,5,FALSE))</f>
        <v>2.15433170442913</v>
      </c>
      <c r="F120">
        <f>IF(Capacity_solar!$AD121=0,Capacity_solar!U121*CostRed_solar!F$13,Capacity_solar!U121*VLOOKUP($A120,CostRed_solar!$A$2:$M$12,6,FALSE))</f>
        <v>1.05301646914104</v>
      </c>
      <c r="G120">
        <f>IF(Capacity_solar!$AD121=0,Capacity_solar!V121*CostRed_solar!G$13,Capacity_solar!V121*VLOOKUP($A120,CostRed_solar!$A$2:$M$12,7,FALSE))</f>
        <v>3.68670949412316</v>
      </c>
      <c r="H120">
        <f>IF(Capacity_solar!$AD121=0,Capacity_solar!W121*CostRed_solar!H$13,Capacity_solar!W121*VLOOKUP($A120,CostRed_solar!$A$2:$M$12,8,FALSE))</f>
        <v>5.52099068698317</v>
      </c>
      <c r="I120">
        <f>IF(Capacity_solar!$AD121=0,Capacity_solar!X121*CostRed_solar!I$13,Capacity_solar!X121*VLOOKUP($A120,CostRed_solar!$A$2:$M$12,9,FALSE))</f>
        <v>10.7595921562483</v>
      </c>
      <c r="J120">
        <f>IF(Capacity_solar!$AD121=0,Capacity_solar!Y121*CostRed_solar!J$13,Capacity_solar!Y121*VLOOKUP($A120,CostRed_solar!$A$2:$M$12,10,FALSE))</f>
        <v>8.71618443484313</v>
      </c>
      <c r="K120">
        <f>IF(Capacity_solar!$AD121=0,Capacity_solar!Z121*CostRed_solar!K$13,Capacity_solar!Z121*VLOOKUP($A120,CostRed_solar!$A$2:$M$12,11,FALSE))</f>
        <v>14.7354648293189</v>
      </c>
      <c r="L120">
        <f>IF(Capacity_solar!$AD121=0,Capacity_solar!AA121*CostRed_solar!L$13,Capacity_solar!AA121*VLOOKUP($A120,CostRed_solar!$A$2:$M$12,12,FALSE))</f>
        <v>12.9874897126597</v>
      </c>
      <c r="M120">
        <f>IF(Capacity_solar!$AD121=0,Capacity_solar!AB121*CostRed_solar!M$13,Capacity_solar!AB121*VLOOKUP($A120,CostRed_solar!$A$2:$M$12,13,FALSE))</f>
        <v>17.9583706558115</v>
      </c>
      <c r="N120">
        <f>IF(Capacity_solar!$AD121=0,Capacity_solar!AC121*CostRed_solar!N$13,Capacity_solar!AC121*VLOOKUP($A120,CostRed_solar!$A$2:$N$12,14,FALSE))</f>
        <v>62.1389859604656</v>
      </c>
      <c r="O120" s="3">
        <f>SUM(B120:M120)</f>
        <v>78.49805516566</v>
      </c>
      <c r="P120" s="1" t="s">
        <v>270</v>
      </c>
      <c r="Q120">
        <f>IF(Capacity_solar!$AD121=0,Capacity_solar!Q121*CostRed_solar!B$26,Capacity_solar!Q121*VLOOKUP($A120,CostRed_solar!$A$14:$M$26,Q$1-2009,FALSE))</f>
        <v>0.0265274632850482</v>
      </c>
      <c r="R120">
        <f>IF(Capacity_solar!$AD121=0,Capacity_solar!R121*CostRed_solar!C$26,Capacity_solar!R121*VLOOKUP($A120,CostRed_solar!$A$14:$M$26,R$1-2009,FALSE))</f>
        <v>1.85481400386437</v>
      </c>
      <c r="S120">
        <f>IF(Capacity_solar!$AD121=0,Capacity_solar!S121*CostRed_solar!D$26,Capacity_solar!S121*VLOOKUP($A120,CostRed_solar!$A$14:$M$26,S$1-2009,FALSE))</f>
        <v>0.744828283794014</v>
      </c>
      <c r="T120">
        <f>IF(Capacity_solar!$AD121=0,Capacity_solar!T121*CostRed_solar!E$26,Capacity_solar!T121*VLOOKUP($A120,CostRed_solar!$A$14:$M$26,T$1-2009,FALSE))</f>
        <v>4.1398119685734</v>
      </c>
      <c r="U120">
        <f>IF(Capacity_solar!$AD121=0,Capacity_solar!U121*CostRed_solar!F$26,Capacity_solar!U121*VLOOKUP($A120,CostRed_solar!$A$14:$M$26,U$1-2009,FALSE))</f>
        <v>1.77759891310368</v>
      </c>
      <c r="V120">
        <f>IF(Capacity_solar!$AD121=0,Capacity_solar!V121*CostRed_solar!G$26,Capacity_solar!V121*VLOOKUP($A120,CostRed_solar!$A$14:$M$26,V$1-2009,FALSE))</f>
        <v>5.29802628879264</v>
      </c>
      <c r="W120">
        <f>IF(Capacity_solar!$AD121=0,Capacity_solar!W121*CostRed_solar!H$26,Capacity_solar!W121*VLOOKUP($A120,CostRed_solar!$A$14:$M$26,W$1-2009,FALSE))</f>
        <v>6.46520807631185</v>
      </c>
      <c r="X120">
        <f>IF(Capacity_solar!$AD121=0,Capacity_solar!X121*CostRed_solar!I$26,Capacity_solar!X121*VLOOKUP($A120,CostRed_solar!$A$14:$M$26,X$1-2009,FALSE))</f>
        <v>9.87840184308124</v>
      </c>
      <c r="Y120">
        <f>IF(Capacity_solar!$AD121=0,Capacity_solar!Y121*CostRed_solar!J$26,Capacity_solar!Y121*VLOOKUP($A120,CostRed_solar!$A$14:$M$26,Y$1-2009,FALSE))</f>
        <v>5.62690119229853</v>
      </c>
      <c r="Z120">
        <f>IF(Capacity_solar!$AD121=0,Capacity_solar!Z121*CostRed_solar!K$26,Capacity_solar!Z121*VLOOKUP($A120,CostRed_solar!$A$14:$M$26,Z$1-2009,FALSE))</f>
        <v>7.16450943972258</v>
      </c>
      <c r="AA120">
        <f>IF(Capacity_solar!$AD121=0,Capacity_solar!AA121*CostRed_solar!L$26,Capacity_solar!AA121*VLOOKUP($A120,CostRed_solar!$A$14:$M$26,AA$1-2009,FALSE))</f>
        <v>5.36619199296864</v>
      </c>
      <c r="AB120">
        <f>IF(Capacity_solar!$AD121=0,Capacity_solar!AB121*CostRed_solar!M$26,Capacity_solar!AB121*VLOOKUP($A120,CostRed_solar!$A$14:$M$26,AB$1-2009,FALSE))</f>
        <v>6.21047148419792</v>
      </c>
      <c r="AC120">
        <f>IF(Capacity_solar!$AD121=0,Capacity_solar!AC121*CostRed_solar!N$26,Capacity_solar!AC121*VLOOKUP($A120,CostRed_solar!$A$14:$N$26,AC$1-2009,FALSE))</f>
        <v>18.9798034359637</v>
      </c>
      <c r="AD120" s="1">
        <f>SUM(Q120:AB120)</f>
        <v>54.5532909499939</v>
      </c>
    </row>
    <row r="121" spans="1:30">
      <c r="A121" s="1" t="s">
        <v>278</v>
      </c>
      <c r="B121">
        <f>IF(Capacity_solar!$AD122=0,Capacity_solar!Q122*CostRed_solar!B$13,Capacity_solar!Q122*VLOOKUP($A121,CostRed_solar!$A$2:$M$12,2,FALSE))</f>
        <v>0.123518901276217</v>
      </c>
      <c r="C121">
        <f>IF(Capacity_solar!$AD122=0,Capacity_solar!R122*CostRed_solar!C$13,Capacity_solar!R122*VLOOKUP($A121,CostRed_solar!$A$2:$M$12,3,FALSE))</f>
        <v>0.192605227408532</v>
      </c>
      <c r="D121">
        <f>IF(Capacity_solar!$AD122=0,Capacity_solar!S122*CostRed_solar!D$13,Capacity_solar!S122*VLOOKUP($A121,CostRed_solar!$A$2:$M$12,4,FALSE))</f>
        <v>1.53327548238146</v>
      </c>
      <c r="E121">
        <f>IF(Capacity_solar!$AD122=0,Capacity_solar!T122*CostRed_solar!E$13,Capacity_solar!T122*VLOOKUP($A121,CostRed_solar!$A$2:$M$12,5,FALSE))</f>
        <v>0.413866447680374</v>
      </c>
      <c r="F121">
        <f>IF(Capacity_solar!$AD122=0,Capacity_solar!U122*CostRed_solar!F$13,Capacity_solar!U122*VLOOKUP($A121,CostRed_solar!$A$2:$M$12,6,FALSE))</f>
        <v>1.18048083999672</v>
      </c>
      <c r="G121">
        <f>IF(Capacity_solar!$AD122=0,Capacity_solar!V122*CostRed_solar!G$13,Capacity_solar!V122*VLOOKUP($A121,CostRed_solar!$A$2:$M$12,7,FALSE))</f>
        <v>0.728018869981182</v>
      </c>
      <c r="H121">
        <f>IF(Capacity_solar!$AD122=0,Capacity_solar!W122*CostRed_solar!H$13,Capacity_solar!W122*VLOOKUP($A121,CostRed_solar!$A$2:$M$12,8,FALSE))</f>
        <v>3.07557365681967</v>
      </c>
      <c r="I121">
        <f>IF(Capacity_solar!$AD122=0,Capacity_solar!X122*CostRed_solar!I$13,Capacity_solar!X122*VLOOKUP($A121,CostRed_solar!$A$2:$M$12,9,FALSE))</f>
        <v>0.461638829696811</v>
      </c>
      <c r="J121">
        <f>IF(Capacity_solar!$AD122=0,Capacity_solar!Y122*CostRed_solar!J$13,Capacity_solar!Y122*VLOOKUP($A121,CostRed_solar!$A$2:$M$12,10,FALSE))</f>
        <v>1.76351496154795</v>
      </c>
      <c r="K121">
        <f>IF(Capacity_solar!$AD122=0,Capacity_solar!Z122*CostRed_solar!K$13,Capacity_solar!Z122*VLOOKUP($A121,CostRed_solar!$A$2:$M$12,11,FALSE))</f>
        <v>121.596570225895</v>
      </c>
      <c r="L121">
        <f>IF(Capacity_solar!$AD122=0,Capacity_solar!AA122*CostRed_solar!L$13,Capacity_solar!AA122*VLOOKUP($A121,CostRed_solar!$A$2:$M$12,12,FALSE))</f>
        <v>97.0608720060325</v>
      </c>
      <c r="M121">
        <f>IF(Capacity_solar!$AD122=0,Capacity_solar!AB122*CostRed_solar!M$13,Capacity_solar!AB122*VLOOKUP($A121,CostRed_solar!$A$2:$M$12,13,FALSE))</f>
        <v>502.834478929619</v>
      </c>
      <c r="N121">
        <f>IF(Capacity_solar!$AD122=0,Capacity_solar!AC122*CostRed_solar!N$13,Capacity_solar!AC122*VLOOKUP($A121,CostRed_solar!$A$2:$N$12,14,FALSE))</f>
        <v>0</v>
      </c>
      <c r="O121" s="3">
        <f>SUM(B121:M121)</f>
        <v>730.964414378336</v>
      </c>
      <c r="P121" s="1" t="s">
        <v>278</v>
      </c>
      <c r="Q121">
        <f>IF(Capacity_solar!$AD122=0,Capacity_solar!Q122*CostRed_solar!B$26,Capacity_solar!Q122*VLOOKUP($A121,CostRed_solar!$A$14:$M$26,Q$1-2009,FALSE))</f>
        <v>0.639606614761717</v>
      </c>
      <c r="R121">
        <f>IF(Capacity_solar!$AD122=0,Capacity_solar!R122*CostRed_solar!C$26,Capacity_solar!R122*VLOOKUP($A121,CostRed_solar!$A$14:$M$26,R$1-2009,FALSE))</f>
        <v>0.605255095997847</v>
      </c>
      <c r="S121">
        <f>IF(Capacity_solar!$AD122=0,Capacity_solar!S122*CostRed_solar!D$26,Capacity_solar!S122*VLOOKUP($A121,CostRed_solar!$A$14:$M$26,S$1-2009,FALSE))</f>
        <v>3.45503096678342</v>
      </c>
      <c r="T121">
        <f>IF(Capacity_solar!$AD122=0,Capacity_solar!T122*CostRed_solar!E$26,Capacity_solar!T122*VLOOKUP($A121,CostRed_solar!$A$14:$M$26,T$1-2009,FALSE))</f>
        <v>0.795295018856985</v>
      </c>
      <c r="U121">
        <f>IF(Capacity_solar!$AD122=0,Capacity_solar!U122*CostRed_solar!F$26,Capacity_solar!U122*VLOOKUP($A121,CostRed_solar!$A$14:$M$26,U$1-2009,FALSE))</f>
        <v>1.99277173682724</v>
      </c>
      <c r="V121">
        <f>IF(Capacity_solar!$AD122=0,Capacity_solar!V122*CostRed_solar!G$26,Capacity_solar!V122*VLOOKUP($A121,CostRed_solar!$A$14:$M$26,V$1-2009,FALSE))</f>
        <v>1.04620749696872</v>
      </c>
      <c r="W121">
        <f>IF(Capacity_solar!$AD122=0,Capacity_solar!W122*CostRed_solar!H$26,Capacity_solar!W122*VLOOKUP($A121,CostRed_solar!$A$14:$M$26,W$1-2009,FALSE))</f>
        <v>3.60156804688034</v>
      </c>
      <c r="X121">
        <f>IF(Capacity_solar!$AD122=0,Capacity_solar!X122*CostRed_solar!I$26,Capacity_solar!X122*VLOOKUP($A121,CostRed_solar!$A$14:$M$26,X$1-2009,FALSE))</f>
        <v>0.423831479845322</v>
      </c>
      <c r="Y121">
        <f>IF(Capacity_solar!$AD122=0,Capacity_solar!Y122*CostRed_solar!J$26,Capacity_solar!Y122*VLOOKUP($A121,CostRed_solar!$A$14:$M$26,Y$1-2009,FALSE))</f>
        <v>1.13847114112255</v>
      </c>
      <c r="Z121">
        <f>IF(Capacity_solar!$AD122=0,Capacity_solar!Z122*CostRed_solar!K$26,Capacity_solar!Z122*VLOOKUP($A121,CostRed_solar!$A$14:$M$26,Z$1-2009,FALSE))</f>
        <v>59.1212958201322</v>
      </c>
      <c r="AA121">
        <f>IF(Capacity_solar!$AD122=0,Capacity_solar!AA122*CostRed_solar!L$26,Capacity_solar!AA122*VLOOKUP($A121,CostRed_solar!$A$14:$M$26,AA$1-2009,FALSE))</f>
        <v>40.103767988484</v>
      </c>
      <c r="AB121">
        <f>IF(Capacity_solar!$AD122=0,Capacity_solar!AB122*CostRed_solar!M$26,Capacity_solar!AB122*VLOOKUP($A121,CostRed_solar!$A$14:$M$26,AB$1-2009,FALSE))</f>
        <v>173.893236336189</v>
      </c>
      <c r="AC121">
        <f>IF(Capacity_solar!$AD122=0,Capacity_solar!AC122*CostRed_solar!N$26,Capacity_solar!AC122*VLOOKUP($A121,CostRed_solar!$A$14:$N$26,AC$1-2009,FALSE))</f>
        <v>0</v>
      </c>
      <c r="AD121" s="1">
        <f>SUM(Q121:AB121)</f>
        <v>286.816337742849</v>
      </c>
    </row>
    <row r="122" spans="1:30">
      <c r="A122" s="1" t="s">
        <v>280</v>
      </c>
      <c r="B122">
        <f>IF(Capacity_solar!$AD123=0,Capacity_solar!Q123*CostRed_solar!B$13,Capacity_solar!Q123*VLOOKUP($A122,CostRed_solar!$A$2:$M$12,2,FALSE))</f>
        <v>1.28072593489166</v>
      </c>
      <c r="C122">
        <f>IF(Capacity_solar!$AD123=0,Capacity_solar!R123*CostRed_solar!C$13,Capacity_solar!R123*VLOOKUP($A122,CostRed_solar!$A$2:$M$12,3,FALSE))</f>
        <v>5.38466278939238</v>
      </c>
      <c r="D122">
        <f>IF(Capacity_solar!$AD123=0,Capacity_solar!S123*CostRed_solar!D$13,Capacity_solar!S123*VLOOKUP($A122,CostRed_solar!$A$2:$M$12,4,FALSE))</f>
        <v>9.86227523002922</v>
      </c>
      <c r="E122">
        <f>IF(Capacity_solar!$AD123=0,Capacity_solar!T123*CostRed_solar!E$13,Capacity_solar!T123*VLOOKUP($A122,CostRed_solar!$A$2:$M$12,5,FALSE))</f>
        <v>26.4105463489606</v>
      </c>
      <c r="F122">
        <f>IF(Capacity_solar!$AD123=0,Capacity_solar!U123*CostRed_solar!F$13,Capacity_solar!U123*VLOOKUP($A122,CostRed_solar!$A$2:$M$12,6,FALSE))</f>
        <v>23.1962303236791</v>
      </c>
      <c r="G122">
        <f>IF(Capacity_solar!$AD123=0,Capacity_solar!V123*CostRed_solar!G$13,Capacity_solar!V123*VLOOKUP($A122,CostRed_solar!$A$2:$M$12,7,FALSE))</f>
        <v>25.7754258296645</v>
      </c>
      <c r="H122">
        <f>IF(Capacity_solar!$AD123=0,Capacity_solar!W123*CostRed_solar!H$13,Capacity_solar!W123*VLOOKUP($A122,CostRed_solar!$A$2:$M$12,8,FALSE))</f>
        <v>30.3595976666761</v>
      </c>
      <c r="I122">
        <f>IF(Capacity_solar!$AD123=0,Capacity_solar!X123*CostRed_solar!I$13,Capacity_solar!X123*VLOOKUP($A122,CostRed_solar!$A$2:$M$12,9,FALSE))</f>
        <v>38.0795086431123</v>
      </c>
      <c r="J122">
        <f>IF(Capacity_solar!$AD123=0,Capacity_solar!Y123*CostRed_solar!J$13,Capacity_solar!Y123*VLOOKUP($A122,CostRed_solar!$A$2:$M$12,10,FALSE))</f>
        <v>49.2030856182592</v>
      </c>
      <c r="K122">
        <f>IF(Capacity_solar!$AD123=0,Capacity_solar!Z123*CostRed_solar!K$13,Capacity_solar!Z123*VLOOKUP($A122,CostRed_solar!$A$2:$M$12,11,FALSE))</f>
        <v>79.03038032809</v>
      </c>
      <c r="L122">
        <f>IF(Capacity_solar!$AD123=0,Capacity_solar!AA123*CostRed_solar!L$13,Capacity_solar!AA123*VLOOKUP($A122,CostRed_solar!$A$2:$M$12,12,FALSE))</f>
        <v>56.2326807369149</v>
      </c>
      <c r="M122">
        <f>IF(Capacity_solar!$AD123=0,Capacity_solar!AB123*CostRed_solar!M$13,Capacity_solar!AB123*VLOOKUP($A122,CostRed_solar!$A$2:$M$12,13,FALSE))</f>
        <v>0</v>
      </c>
      <c r="N122">
        <f>IF(Capacity_solar!$AD123=0,Capacity_solar!AC123*CostRed_solar!N$13,Capacity_solar!AC123*VLOOKUP($A122,CostRed_solar!$A$2:$N$12,14,FALSE))</f>
        <v>65.0427655393496</v>
      </c>
      <c r="O122" s="3">
        <f>SUM(B122:M122)</f>
        <v>344.81511944967</v>
      </c>
      <c r="P122" s="1" t="s">
        <v>280</v>
      </c>
      <c r="Q122">
        <f>IF(Capacity_solar!$AD123=0,Capacity_solar!Q123*CostRed_solar!B$26,Capacity_solar!Q123*VLOOKUP($A122,CostRed_solar!$A$14:$M$26,Q$1-2009,FALSE))</f>
        <v>6.63186582126204</v>
      </c>
      <c r="R122">
        <f>IF(Capacity_solar!$AD123=0,Capacity_solar!R123*CostRed_solar!C$26,Capacity_solar!R123*VLOOKUP($A122,CostRed_solar!$A$14:$M$26,R$1-2009,FALSE))</f>
        <v>16.9211118377223</v>
      </c>
      <c r="S122">
        <f>IF(Capacity_solar!$AD123=0,Capacity_solar!S123*CostRed_solar!D$26,Capacity_solar!S123*VLOOKUP($A122,CostRed_solar!$A$14:$M$26,S$1-2009,FALSE))</f>
        <v>22.2233164974165</v>
      </c>
      <c r="T122">
        <f>IF(Capacity_solar!$AD123=0,Capacity_solar!T123*CostRed_solar!E$26,Capacity_solar!T123*VLOOKUP($A122,CostRed_solar!$A$14:$M$26,T$1-2009,FALSE))</f>
        <v>50.7510963363747</v>
      </c>
      <c r="U122">
        <f>IF(Capacity_solar!$AD123=0,Capacity_solar!U123*CostRed_solar!F$26,Capacity_solar!U123*VLOOKUP($A122,CostRed_solar!$A$14:$M$26,U$1-2009,FALSE))</f>
        <v>39.1575963148128</v>
      </c>
      <c r="V122">
        <f>IF(Capacity_solar!$AD123=0,Capacity_solar!V123*CostRed_solar!G$26,Capacity_solar!V123*VLOOKUP($A122,CostRed_solar!$A$14:$M$26,V$1-2009,FALSE))</f>
        <v>37.0408582146412</v>
      </c>
      <c r="W122">
        <f>IF(Capacity_solar!$AD123=0,Capacity_solar!W123*CostRed_solar!H$26,Capacity_solar!W123*VLOOKUP($A122,CostRed_solar!$A$14:$M$26,W$1-2009,FALSE))</f>
        <v>35.5517926322434</v>
      </c>
      <c r="X122">
        <f>IF(Capacity_solar!$AD123=0,Capacity_solar!X123*CostRed_solar!I$26,Capacity_solar!X123*VLOOKUP($A122,CostRed_solar!$A$14:$M$26,X$1-2009,FALSE))</f>
        <v>34.9608686743114</v>
      </c>
      <c r="Y122">
        <f>IF(Capacity_solar!$AD123=0,Capacity_solar!Y123*CostRed_solar!J$26,Capacity_solar!Y123*VLOOKUP($A122,CostRed_solar!$A$14:$M$26,Y$1-2009,FALSE))</f>
        <v>31.764002150229</v>
      </c>
      <c r="Z122">
        <f>IF(Capacity_solar!$AD123=0,Capacity_solar!Z123*CostRed_solar!K$26,Capacity_solar!Z123*VLOOKUP($A122,CostRed_solar!$A$14:$M$26,Z$1-2009,FALSE))</f>
        <v>38.4252490466999</v>
      </c>
      <c r="AA122">
        <f>IF(Capacity_solar!$AD123=0,Capacity_solar!AA123*CostRed_solar!L$26,Capacity_solar!AA123*VLOOKUP($A122,CostRed_solar!$A$14:$M$26,AA$1-2009,FALSE))</f>
        <v>23.2343099236072</v>
      </c>
      <c r="AB122">
        <f>IF(Capacity_solar!$AD123=0,Capacity_solar!AB123*CostRed_solar!M$26,Capacity_solar!AB123*VLOOKUP($A122,CostRed_solar!$A$14:$M$26,AB$1-2009,FALSE))</f>
        <v>0</v>
      </c>
      <c r="AC122">
        <f>IF(Capacity_solar!$AD123=0,Capacity_solar!AC123*CostRed_solar!N$26,Capacity_solar!AC123*VLOOKUP($A122,CostRed_solar!$A$14:$N$26,AC$1-2009,FALSE))</f>
        <v>19.8667372147616</v>
      </c>
      <c r="AD122" s="1">
        <f>SUM(Q122:AB122)</f>
        <v>336.66206744932</v>
      </c>
    </row>
    <row r="123" spans="1:30">
      <c r="A123" s="1" t="s">
        <v>274</v>
      </c>
      <c r="B123">
        <f>IF(Capacity_solar!$AD124=0,Capacity_solar!Q124*CostRed_solar!B$13,Capacity_solar!Q124*VLOOKUP($A123,CostRed_solar!$A$2:$M$12,2,FALSE))</f>
        <v>0</v>
      </c>
      <c r="C123">
        <f>IF(Capacity_solar!$AD124=0,Capacity_solar!R124*CostRed_solar!C$13,Capacity_solar!R124*VLOOKUP($A123,CostRed_solar!$A$2:$M$12,3,FALSE))</f>
        <v>0.0502223308027625</v>
      </c>
      <c r="D123">
        <f>IF(Capacity_solar!$AD124=0,Capacity_solar!S124*CostRed_solar!D$13,Capacity_solar!S124*VLOOKUP($A123,CostRed_solar!$A$2:$M$12,4,FALSE))</f>
        <v>0.138688234587268</v>
      </c>
      <c r="E123">
        <f>IF(Capacity_solar!$AD124=0,Capacity_solar!T124*CostRed_solar!E$13,Capacity_solar!T124*VLOOKUP($A123,CostRed_solar!$A$2:$M$12,5,FALSE))</f>
        <v>0.43815200940245</v>
      </c>
      <c r="F123">
        <f>IF(Capacity_solar!$AD124=0,Capacity_solar!U124*CostRed_solar!F$13,Capacity_solar!U124*VLOOKUP($A123,CostRed_solar!$A$2:$M$12,6,FALSE))</f>
        <v>0</v>
      </c>
      <c r="G123">
        <f>IF(Capacity_solar!$AD124=0,Capacity_solar!V124*CostRed_solar!G$13,Capacity_solar!V124*VLOOKUP($A123,CostRed_solar!$A$2:$M$12,7,FALSE))</f>
        <v>0.822620192069132</v>
      </c>
      <c r="H123">
        <f>IF(Capacity_solar!$AD124=0,Capacity_solar!W124*CostRed_solar!H$13,Capacity_solar!W124*VLOOKUP($A123,CostRed_solar!$A$2:$M$12,8,FALSE))</f>
        <v>0.100290445331076</v>
      </c>
      <c r="I123">
        <f>IF(Capacity_solar!$AD124=0,Capacity_solar!X124*CostRed_solar!I$13,Capacity_solar!X124*VLOOKUP($A123,CostRed_solar!$A$2:$M$12,9,FALSE))</f>
        <v>0.0302713986686432</v>
      </c>
      <c r="J123">
        <f>IF(Capacity_solar!$AD124=0,Capacity_solar!Y124*CostRed_solar!J$13,Capacity_solar!Y124*VLOOKUP($A123,CostRed_solar!$A$2:$M$12,10,FALSE))</f>
        <v>0</v>
      </c>
      <c r="K123">
        <f>IF(Capacity_solar!$AD124=0,Capacity_solar!Z124*CostRed_solar!K$13,Capacity_solar!Z124*VLOOKUP($A123,CostRed_solar!$A$2:$M$12,11,FALSE))</f>
        <v>0</v>
      </c>
      <c r="L123">
        <f>IF(Capacity_solar!$AD124=0,Capacity_solar!AA124*CostRed_solar!L$13,Capacity_solar!AA124*VLOOKUP($A123,CostRed_solar!$A$2:$M$12,12,FALSE))</f>
        <v>0</v>
      </c>
      <c r="M123">
        <f>IF(Capacity_solar!$AD124=0,Capacity_solar!AB124*CostRed_solar!M$13,Capacity_solar!AB124*VLOOKUP($A123,CostRed_solar!$A$2:$M$12,13,FALSE))</f>
        <v>0.244233889765815</v>
      </c>
      <c r="N123">
        <f>IF(Capacity_solar!$AD124=0,Capacity_solar!AC124*CostRed_solar!N$13,Capacity_solar!AC124*VLOOKUP($A123,CostRed_solar!$A$2:$N$12,14,FALSE))</f>
        <v>0.369046334956659</v>
      </c>
      <c r="O123" s="3">
        <f>SUM(B123:M123)</f>
        <v>1.82447850062715</v>
      </c>
      <c r="P123" s="1" t="s">
        <v>274</v>
      </c>
      <c r="Q123">
        <f>IF(Capacity_solar!$AD124=0,Capacity_solar!Q124*CostRed_solar!B$26,Capacity_solar!Q124*VLOOKUP($A123,CostRed_solar!$A$14:$M$26,Q$1-2009,FALSE))</f>
        <v>0</v>
      </c>
      <c r="R123">
        <f>IF(Capacity_solar!$AD124=0,Capacity_solar!R124*CostRed_solar!C$26,Capacity_solar!R124*VLOOKUP($A123,CostRed_solar!$A$14:$M$26,R$1-2009,FALSE))</f>
        <v>0.157821893311266</v>
      </c>
      <c r="S123">
        <f>IF(Capacity_solar!$AD124=0,Capacity_solar!S124*CostRed_solar!D$26,Capacity_solar!S124*VLOOKUP($A123,CostRed_solar!$A$14:$M$26,S$1-2009,FALSE))</f>
        <v>0.312515363829656</v>
      </c>
      <c r="T123">
        <f>IF(Capacity_solar!$AD124=0,Capacity_solar!T124*CostRed_solar!E$26,Capacity_solar!T124*VLOOKUP($A123,CostRed_solar!$A$14:$M$26,T$1-2009,FALSE))</f>
        <v>0.841962697225121</v>
      </c>
      <c r="U123">
        <f>IF(Capacity_solar!$AD124=0,Capacity_solar!U124*CostRed_solar!F$26,Capacity_solar!U124*VLOOKUP($A123,CostRed_solar!$A$14:$M$26,U$1-2009,FALSE))</f>
        <v>0</v>
      </c>
      <c r="V123">
        <f>IF(Capacity_solar!$AD124=0,Capacity_solar!V124*CostRed_solar!G$26,Capacity_solar!V124*VLOOKUP($A123,CostRed_solar!$A$14:$M$26,V$1-2009,FALSE))</f>
        <v>1.18215536380646</v>
      </c>
      <c r="W123">
        <f>IF(Capacity_solar!$AD124=0,Capacity_solar!W124*CostRed_solar!H$26,Capacity_solar!W124*VLOOKUP($A123,CostRed_solar!$A$14:$M$26,W$1-2009,FALSE))</f>
        <v>0.117442436311316</v>
      </c>
      <c r="X123">
        <f>IF(Capacity_solar!$AD124=0,Capacity_solar!X124*CostRed_solar!I$26,Capacity_solar!X124*VLOOKUP($A123,CostRed_solar!$A$14:$M$26,X$1-2009,FALSE))</f>
        <v>0.0277922281865784</v>
      </c>
      <c r="Y123">
        <f>IF(Capacity_solar!$AD124=0,Capacity_solar!Y124*CostRed_solar!J$26,Capacity_solar!Y124*VLOOKUP($A123,CostRed_solar!$A$14:$M$26,Y$1-2009,FALSE))</f>
        <v>0</v>
      </c>
      <c r="Z123">
        <f>IF(Capacity_solar!$AD124=0,Capacity_solar!Z124*CostRed_solar!K$26,Capacity_solar!Z124*VLOOKUP($A123,CostRed_solar!$A$14:$M$26,Z$1-2009,FALSE))</f>
        <v>0</v>
      </c>
      <c r="AA123">
        <f>IF(Capacity_solar!$AD124=0,Capacity_solar!AA124*CostRed_solar!L$26,Capacity_solar!AA124*VLOOKUP($A123,CostRed_solar!$A$14:$M$26,AA$1-2009,FALSE))</f>
        <v>0</v>
      </c>
      <c r="AB123">
        <f>IF(Capacity_solar!$AD124=0,Capacity_solar!AB124*CostRed_solar!M$26,Capacity_solar!AB124*VLOOKUP($A123,CostRed_solar!$A$14:$M$26,AB$1-2009,FALSE))</f>
        <v>0.0844624290775774</v>
      </c>
      <c r="AC123">
        <f>IF(Capacity_solar!$AD124=0,Capacity_solar!AC124*CostRed_solar!N$26,Capacity_solar!AC124*VLOOKUP($A123,CostRed_solar!$A$14:$N$26,AC$1-2009,FALSE))</f>
        <v>0.112721937572277</v>
      </c>
      <c r="AD123" s="1">
        <f>SUM(Q123:AB123)</f>
        <v>2.72415241174798</v>
      </c>
    </row>
    <row r="124" spans="1:30">
      <c r="A124" s="1" t="s">
        <v>459</v>
      </c>
      <c r="B124">
        <f>IF(Capacity_solar!$AD125=0,Capacity_solar!Q125*CostRed_solar!B$13,Capacity_solar!Q125*VLOOKUP($A124,CostRed_solar!$A$2:$M$12,2,FALSE))</f>
        <v>6.14748391826842</v>
      </c>
      <c r="C124">
        <f>IF(Capacity_solar!$AD125=0,Capacity_solar!R125*CostRed_solar!C$13,Capacity_solar!R125*VLOOKUP($A124,CostRed_solar!$A$2:$M$12,3,FALSE))</f>
        <v>6.21307288740011</v>
      </c>
      <c r="D124">
        <f>IF(Capacity_solar!$AD125=0,Capacity_solar!S125*CostRed_solar!D$13,Capacity_solar!S125*VLOOKUP($A124,CostRed_solar!$A$2:$M$12,4,FALSE))</f>
        <v>1.54098115479317</v>
      </c>
      <c r="E124">
        <f>IF(Capacity_solar!$AD125=0,Capacity_solar!T125*CostRed_solar!E$13,Capacity_solar!T125*VLOOKUP($A124,CostRed_solar!$A$2:$M$12,5,FALSE))</f>
        <v>0.505946166848031</v>
      </c>
      <c r="F124">
        <f>IF(Capacity_solar!$AD125=0,Capacity_solar!U125*CostRed_solar!F$13,Capacity_solar!U125*VLOOKUP($A124,CostRed_solar!$A$2:$M$12,6,FALSE))</f>
        <v>3.33015482287339</v>
      </c>
      <c r="G124">
        <f>IF(Capacity_solar!$AD125=0,Capacity_solar!V125*CostRed_solar!G$13,Capacity_solar!V125*VLOOKUP($A124,CostRed_solar!$A$2:$M$12,7,FALSE))</f>
        <v>2.05655870637475</v>
      </c>
      <c r="H124">
        <f>IF(Capacity_solar!$AD125=0,Capacity_solar!W125*CostRed_solar!H$13,Capacity_solar!W125*VLOOKUP($A124,CostRed_solar!$A$2:$M$12,8,FALSE))</f>
        <v>2.5072444182027</v>
      </c>
      <c r="I124">
        <f>IF(Capacity_solar!$AD125=0,Capacity_solar!X125*CostRed_solar!I$13,Capacity_solar!X125*VLOOKUP($A124,CostRed_solar!$A$2:$M$12,9,FALSE))</f>
        <v>4.91910228365452</v>
      </c>
      <c r="J124">
        <f>IF(Capacity_solar!$AD125=0,Capacity_solar!Y125*CostRed_solar!J$13,Capacity_solar!Y125*VLOOKUP($A124,CostRed_solar!$A$2:$M$12,10,FALSE))</f>
        <v>10.2347105017375</v>
      </c>
      <c r="K124">
        <f>IF(Capacity_solar!$AD125=0,Capacity_solar!Z125*CostRed_solar!K$13,Capacity_solar!Z125*VLOOKUP($A124,CostRed_solar!$A$2:$M$12,11,FALSE))</f>
        <v>0.439657957507434</v>
      </c>
      <c r="L124">
        <f>IF(Capacity_solar!$AD125=0,Capacity_solar!AA125*CostRed_solar!L$13,Capacity_solar!AA125*VLOOKUP($A124,CostRed_solar!$A$2:$M$12,12,FALSE))</f>
        <v>7.19381948013878</v>
      </c>
      <c r="M124">
        <f>IF(Capacity_solar!$AD125=0,Capacity_solar!AB125*CostRed_solar!M$13,Capacity_solar!AB125*VLOOKUP($A124,CostRed_solar!$A$2:$M$12,13,FALSE))</f>
        <v>0</v>
      </c>
      <c r="N124">
        <f>IF(Capacity_solar!$AD125=0,Capacity_solar!AC125*CostRed_solar!N$13,Capacity_solar!AC125*VLOOKUP($A124,CostRed_solar!$A$2:$N$12,14,FALSE))</f>
        <v>32.9745813807472</v>
      </c>
      <c r="O124" s="3">
        <f>SUM(B124:M124)</f>
        <v>45.0887322977988</v>
      </c>
      <c r="P124" s="1" t="s">
        <v>459</v>
      </c>
      <c r="Q124">
        <f>IF(Capacity_solar!$AD125=0,Capacity_solar!Q125*CostRed_solar!B$26,Capacity_solar!Q125*VLOOKUP($A124,CostRed_solar!$A$14:$M$26,Q$1-2009,FALSE))</f>
        <v>31.8329529945619</v>
      </c>
      <c r="R124">
        <f>IF(Capacity_solar!$AD125=0,Capacity_solar!R125*CostRed_solar!C$26,Capacity_solar!R125*VLOOKUP($A124,CostRed_solar!$A$14:$M$26,R$1-2009,FALSE))</f>
        <v>19.5243611894741</v>
      </c>
      <c r="S124">
        <f>IF(Capacity_solar!$AD125=0,Capacity_solar!S125*CostRed_solar!D$26,Capacity_solar!S125*VLOOKUP($A124,CostRed_solar!$A$14:$M$26,S$1-2009,FALSE))</f>
        <v>3.47239466763709</v>
      </c>
      <c r="T124">
        <f>IF(Capacity_solar!$AD125=0,Capacity_solar!T125*CostRed_solar!E$26,Capacity_solar!T125*VLOOKUP($A124,CostRed_solar!$A$14:$M$26,T$1-2009,FALSE))</f>
        <v>0.972237465876375</v>
      </c>
      <c r="U124">
        <f>IF(Capacity_solar!$AD125=0,Capacity_solar!U125*CostRed_solar!F$26,Capacity_solar!U125*VLOOKUP($A124,CostRed_solar!$A$14:$M$26,U$1-2009,FALSE))</f>
        <v>5.62164008549216</v>
      </c>
      <c r="V124">
        <f>IF(Capacity_solar!$AD125=0,Capacity_solar!V125*CostRed_solar!G$26,Capacity_solar!V125*VLOOKUP($A124,CostRed_solar!$A$14:$M$26,V$1-2009,FALSE))</f>
        <v>2.95540023106979</v>
      </c>
      <c r="W124">
        <f>IF(Capacity_solar!$AD125=0,Capacity_solar!W125*CostRed_solar!H$26,Capacity_solar!W125*VLOOKUP($A124,CostRed_solar!$A$14:$M$26,W$1-2009,FALSE))</f>
        <v>2.93604133404351</v>
      </c>
      <c r="X124">
        <f>IF(Capacity_solar!$AD125=0,Capacity_solar!X125*CostRed_solar!I$26,Capacity_solar!X125*VLOOKUP($A124,CostRed_solar!$A$14:$M$26,X$1-2009,FALSE))</f>
        <v>4.51623708031899</v>
      </c>
      <c r="Y124">
        <f>IF(Capacity_solar!$AD125=0,Capacity_solar!Y125*CostRed_solar!J$26,Capacity_solar!Y125*VLOOKUP($A124,CostRed_solar!$A$14:$M$26,Y$1-2009,FALSE))</f>
        <v>6.6072150211555</v>
      </c>
      <c r="Z124">
        <f>IF(Capacity_solar!$AD125=0,Capacity_solar!Z125*CostRed_solar!K$26,Capacity_solar!Z125*VLOOKUP($A124,CostRed_solar!$A$14:$M$26,Z$1-2009,FALSE))</f>
        <v>0.213765471486437</v>
      </c>
      <c r="AA124">
        <f>IF(Capacity_solar!$AD125=0,Capacity_solar!AA125*CostRed_solar!L$26,Capacity_solar!AA125*VLOOKUP($A124,CostRed_solar!$A$14:$M$26,AA$1-2009,FALSE))</f>
        <v>2.972353961178</v>
      </c>
      <c r="AB124">
        <f>IF(Capacity_solar!$AD125=0,Capacity_solar!AB125*CostRed_solar!M$26,Capacity_solar!AB125*VLOOKUP($A124,CostRed_solar!$A$14:$M$26,AB$1-2009,FALSE))</f>
        <v>0</v>
      </c>
      <c r="AC124">
        <f>IF(Capacity_solar!$AD125=0,Capacity_solar!AC125*CostRed_solar!N$26,Capacity_solar!AC125*VLOOKUP($A124,CostRed_solar!$A$14:$N$26,AC$1-2009,FALSE))</f>
        <v>10.0717941130863</v>
      </c>
      <c r="AD124" s="1">
        <f>SUM(Q124:AB124)</f>
        <v>81.6245995022938</v>
      </c>
    </row>
    <row r="125" spans="1:30">
      <c r="A125" s="1" t="s">
        <v>290</v>
      </c>
      <c r="B125">
        <f>IF(Capacity_solar!$AD126=0,Capacity_solar!Q126*CostRed_solar!B$13,Capacity_solar!Q126*VLOOKUP($A125,CostRed_solar!$A$2:$M$12,2,FALSE))</f>
        <v>0</v>
      </c>
      <c r="C125">
        <f>IF(Capacity_solar!$AD126=0,Capacity_solar!R126*CostRed_solar!C$13,Capacity_solar!R126*VLOOKUP($A125,CostRed_solar!$A$2:$M$12,3,FALSE))</f>
        <v>0</v>
      </c>
      <c r="D125">
        <f>IF(Capacity_solar!$AD126=0,Capacity_solar!S126*CostRed_solar!D$13,Capacity_solar!S126*VLOOKUP($A125,CostRed_solar!$A$2:$M$12,4,FALSE))</f>
        <v>13.868824229217</v>
      </c>
      <c r="E125">
        <f>IF(Capacity_solar!$AD126=0,Capacity_solar!T126*CostRed_solar!E$13,Capacity_solar!T126*VLOOKUP($A125,CostRed_solar!$A$2:$M$12,5,FALSE))</f>
        <v>0.152795647269654</v>
      </c>
      <c r="F125">
        <f>IF(Capacity_solar!$AD126=0,Capacity_solar!U126*CostRed_solar!F$13,Capacity_solar!U126*VLOOKUP($A125,CostRed_solar!$A$2:$M$12,6,FALSE))</f>
        <v>0.0172272116358277</v>
      </c>
      <c r="G125">
        <f>IF(Capacity_solar!$AD126=0,Capacity_solar!V126*CostRed_solar!G$13,Capacity_solar!V126*VLOOKUP($A125,CostRed_solar!$A$2:$M$12,7,FALSE))</f>
        <v>22.7591559051787</v>
      </c>
      <c r="H125">
        <f>IF(Capacity_solar!$AD126=0,Capacity_solar!W126*CostRed_solar!H$13,Capacity_solar!W126*VLOOKUP($A125,CostRed_solar!$A$2:$M$12,8,FALSE))</f>
        <v>0</v>
      </c>
      <c r="I125">
        <f>IF(Capacity_solar!$AD126=0,Capacity_solar!X126*CostRed_solar!I$13,Capacity_solar!X126*VLOOKUP($A125,CostRed_solar!$A$2:$M$12,9,FALSE))</f>
        <v>98.5334026664339</v>
      </c>
      <c r="J125">
        <f>IF(Capacity_solar!$AD126=0,Capacity_solar!Y126*CostRed_solar!J$13,Capacity_solar!Y126*VLOOKUP($A125,CostRed_solar!$A$2:$M$12,10,FALSE))</f>
        <v>1.40026299441084</v>
      </c>
      <c r="K125">
        <f>IF(Capacity_solar!$AD126=0,Capacity_solar!Z126*CostRed_solar!K$13,Capacity_solar!Z126*VLOOKUP($A125,CostRed_solar!$A$2:$M$12,11,FALSE))</f>
        <v>0</v>
      </c>
      <c r="L125">
        <f>IF(Capacity_solar!$AD126=0,Capacity_solar!AA126*CostRed_solar!L$13,Capacity_solar!AA126*VLOOKUP($A125,CostRed_solar!$A$2:$M$12,12,FALSE))</f>
        <v>0</v>
      </c>
      <c r="M125">
        <f>IF(Capacity_solar!$AD126=0,Capacity_solar!AB126*CostRed_solar!M$13,Capacity_solar!AB126*VLOOKUP($A125,CostRed_solar!$A$2:$M$12,13,FALSE))</f>
        <v>5.38752664094531</v>
      </c>
      <c r="N125">
        <f>IF(Capacity_solar!$AD126=0,Capacity_solar!AC126*CostRed_solar!N$13,Capacity_solar!AC126*VLOOKUP($A125,CostRed_solar!$A$2:$N$12,14,FALSE))</f>
        <v>110.066418404062</v>
      </c>
      <c r="O125" s="3">
        <f>SUM(B125:M125)</f>
        <v>142.119195295091</v>
      </c>
      <c r="P125" s="1" t="s">
        <v>290</v>
      </c>
      <c r="Q125">
        <f>IF(Capacity_solar!$AD126=0,Capacity_solar!Q126*CostRed_solar!B$26,Capacity_solar!Q126*VLOOKUP($A125,CostRed_solar!$A$14:$M$26,Q$1-2009,FALSE))</f>
        <v>0</v>
      </c>
      <c r="R125">
        <f>IF(Capacity_solar!$AD126=0,Capacity_solar!R126*CostRed_solar!C$26,Capacity_solar!R126*VLOOKUP($A125,CostRed_solar!$A$14:$M$26,R$1-2009,FALSE))</f>
        <v>0</v>
      </c>
      <c r="S125">
        <f>IF(Capacity_solar!$AD126=0,Capacity_solar!S126*CostRed_solar!D$26,Capacity_solar!S126*VLOOKUP($A125,CostRed_solar!$A$14:$M$26,S$1-2009,FALSE))</f>
        <v>31.2515381191621</v>
      </c>
      <c r="T125">
        <f>IF(Capacity_solar!$AD126=0,Capacity_solar!T126*CostRed_solar!E$26,Capacity_solar!T126*VLOOKUP($A125,CostRed_solar!$A$14:$M$26,T$1-2009,FALSE))</f>
        <v>0.293615531912922</v>
      </c>
      <c r="U125">
        <f>IF(Capacity_solar!$AD126=0,Capacity_solar!U126*CostRed_solar!F$26,Capacity_solar!U126*VLOOKUP($A125,CostRed_solar!$A$14:$M$26,U$1-2009,FALSE))</f>
        <v>0.0290812855991074</v>
      </c>
      <c r="V125">
        <f>IF(Capacity_solar!$AD126=0,Capacity_solar!V126*CostRed_solar!G$26,Capacity_solar!V126*VLOOKUP($A125,CostRed_solar!$A$14:$M$26,V$1-2009,FALSE))</f>
        <v>32.7062944581276</v>
      </c>
      <c r="W125">
        <f>IF(Capacity_solar!$AD126=0,Capacity_solar!W126*CostRed_solar!H$26,Capacity_solar!W126*VLOOKUP($A125,CostRed_solar!$A$14:$M$26,W$1-2009,FALSE))</f>
        <v>0</v>
      </c>
      <c r="X125">
        <f>IF(Capacity_solar!$AD126=0,Capacity_solar!X126*CostRed_solar!I$26,Capacity_solar!X126*VLOOKUP($A125,CostRed_solar!$A$14:$M$26,X$1-2009,FALSE))</f>
        <v>90.4637027473129</v>
      </c>
      <c r="Y125">
        <f>IF(Capacity_solar!$AD126=0,Capacity_solar!Y126*CostRed_solar!J$26,Capacity_solar!Y126*VLOOKUP($A125,CostRed_solar!$A$14:$M$26,Y$1-2009,FALSE))</f>
        <v>0.903966818472179</v>
      </c>
      <c r="Z125">
        <f>IF(Capacity_solar!$AD126=0,Capacity_solar!Z126*CostRed_solar!K$26,Capacity_solar!Z126*VLOOKUP($A125,CostRed_solar!$A$14:$M$26,Z$1-2009,FALSE))</f>
        <v>0</v>
      </c>
      <c r="AA125">
        <f>IF(Capacity_solar!$AD126=0,Capacity_solar!AA126*CostRed_solar!L$26,Capacity_solar!AA126*VLOOKUP($A125,CostRed_solar!$A$14:$M$26,AA$1-2009,FALSE))</f>
        <v>0</v>
      </c>
      <c r="AB125">
        <f>IF(Capacity_solar!$AD126=0,Capacity_solar!AB126*CostRed_solar!M$26,Capacity_solar!AB126*VLOOKUP($A125,CostRed_solar!$A$14:$M$26,AB$1-2009,FALSE))</f>
        <v>1.86314678626592</v>
      </c>
      <c r="AC125">
        <f>IF(Capacity_solar!$AD126=0,Capacity_solar!AC126*CostRed_solar!N$26,Capacity_solar!AC126*VLOOKUP($A125,CostRed_solar!$A$14:$N$26,AC$1-2009,FALSE))</f>
        <v>33.6188135985794</v>
      </c>
      <c r="AD125" s="1">
        <f>SUM(Q125:AB125)</f>
        <v>157.511345746853</v>
      </c>
    </row>
    <row r="126" spans="1:30">
      <c r="A126" s="1" t="s">
        <v>292</v>
      </c>
      <c r="B126">
        <f>IF(Capacity_solar!$AD127=0,Capacity_solar!Q127*CostRed_solar!B$13,Capacity_solar!Q127*VLOOKUP($A126,CostRed_solar!$A$2:$M$12,2,FALSE))</f>
        <v>0.0136610766388443</v>
      </c>
      <c r="C126">
        <f>IF(Capacity_solar!$AD127=0,Capacity_solar!R127*CostRed_solar!C$13,Capacity_solar!R127*VLOOKUP($A126,CostRed_solar!$A$2:$M$12,3,FALSE))</f>
        <v>0.770938665621787</v>
      </c>
      <c r="D126">
        <f>IF(Capacity_solar!$AD127=0,Capacity_solar!S127*CostRed_solar!D$13,Capacity_solar!S127*VLOOKUP($A126,CostRed_solar!$A$2:$M$12,4,FALSE))</f>
        <v>0.80824421156691</v>
      </c>
      <c r="E126">
        <f>IF(Capacity_solar!$AD127=0,Capacity_solar!T127*CostRed_solar!E$13,Capacity_solar!T127*VLOOKUP($A126,CostRed_solar!$A$2:$M$12,5,FALSE))</f>
        <v>0.264105483727574</v>
      </c>
      <c r="F126">
        <f>IF(Capacity_solar!$AD127=0,Capacity_solar!U127*CostRed_solar!F$13,Capacity_solar!U127*VLOOKUP($A126,CostRed_solar!$A$2:$M$12,6,FALSE))</f>
        <v>17.978219077305</v>
      </c>
      <c r="G126">
        <f>IF(Capacity_solar!$AD127=0,Capacity_solar!V127*CostRed_solar!G$13,Capacity_solar!V127*VLOOKUP($A126,CostRed_solar!$A$2:$M$12,7,FALSE))</f>
        <v>9.79192098189591</v>
      </c>
      <c r="H126">
        <f>IF(Capacity_solar!$AD127=0,Capacity_solar!W127*CostRed_solar!H$13,Capacity_solar!W127*VLOOKUP($A126,CostRed_solar!$A$2:$M$12,8,FALSE))</f>
        <v>11.8877658010992</v>
      </c>
      <c r="I126">
        <f>IF(Capacity_solar!$AD127=0,Capacity_solar!X127*CostRed_solar!I$13,Capacity_solar!X127*VLOOKUP($A126,CostRed_solar!$A$2:$M$12,9,FALSE))</f>
        <v>79.07079852865</v>
      </c>
      <c r="J126">
        <f>IF(Capacity_solar!$AD127=0,Capacity_solar!Y127*CostRed_solar!J$13,Capacity_solar!Y127*VLOOKUP($A126,CostRed_solar!$A$2:$M$12,10,FALSE))</f>
        <v>52.398494869964</v>
      </c>
      <c r="K126">
        <f>IF(Capacity_solar!$AD127=0,Capacity_solar!Z127*CostRed_solar!K$13,Capacity_solar!Z127*VLOOKUP($A126,CostRed_solar!$A$2:$M$12,11,FALSE))</f>
        <v>20.1054450545183</v>
      </c>
      <c r="L126">
        <f>IF(Capacity_solar!$AD127=0,Capacity_solar!AA127*CostRed_solar!L$13,Capacity_solar!AA127*VLOOKUP($A126,CostRed_solar!$A$2:$M$12,12,FALSE))</f>
        <v>6.27837273341848</v>
      </c>
      <c r="M126">
        <f>IF(Capacity_solar!$AD127=0,Capacity_solar!AB127*CostRed_solar!M$13,Capacity_solar!AB127*VLOOKUP($A126,CostRed_solar!$A$2:$M$12,13,FALSE))</f>
        <v>0</v>
      </c>
      <c r="N126">
        <f>IF(Capacity_solar!$AD127=0,Capacity_solar!AC127*CostRed_solar!N$13,Capacity_solar!AC127*VLOOKUP($A126,CostRed_solar!$A$2:$N$12,14,FALSE))</f>
        <v>49.9992715170373</v>
      </c>
      <c r="O126" s="3">
        <f>SUM(B126:M126)</f>
        <v>199.367966484406</v>
      </c>
      <c r="P126" s="1" t="s">
        <v>292</v>
      </c>
      <c r="Q126">
        <f>IF(Capacity_solar!$AD127=0,Capacity_solar!Q127*CostRed_solar!B$26,Capacity_solar!Q127*VLOOKUP($A126,CostRed_solar!$A$14:$M$26,Q$1-2009,FALSE))</f>
        <v>0.0707399020934617</v>
      </c>
      <c r="R126">
        <f>IF(Capacity_solar!$AD127=0,Capacity_solar!R127*CostRed_solar!C$26,Capacity_solar!R127*VLOOKUP($A126,CostRed_solar!$A$14:$M$26,R$1-2009,FALSE))</f>
        <v>2.42264741381934</v>
      </c>
      <c r="S126">
        <f>IF(Capacity_solar!$AD127=0,Capacity_solar!S127*CostRed_solar!D$26,Capacity_solar!S127*VLOOKUP($A126,CostRed_solar!$A$14:$M$26,S$1-2009,FALSE))</f>
        <v>1.82127009254061</v>
      </c>
      <c r="T126">
        <f>IF(Capacity_solar!$AD127=0,Capacity_solar!T127*CostRed_solar!E$26,Capacity_solar!T127*VLOOKUP($A126,CostRed_solar!$A$14:$M$26,T$1-2009,FALSE))</f>
        <v>0.507511002253479</v>
      </c>
      <c r="U126">
        <f>IF(Capacity_solar!$AD127=0,Capacity_solar!U127*CostRed_solar!F$26,Capacity_solar!U127*VLOOKUP($A126,CostRed_solar!$A$14:$M$26,U$1-2009,FALSE))</f>
        <v>30.3490625530535</v>
      </c>
      <c r="V126">
        <f>IF(Capacity_solar!$AD127=0,Capacity_solar!V127*CostRed_solar!G$26,Capacity_solar!V127*VLOOKUP($A126,CostRed_solar!$A$14:$M$26,V$1-2009,FALSE))</f>
        <v>14.0715873769173</v>
      </c>
      <c r="W126">
        <f>IF(Capacity_solar!$AD127=0,Capacity_solar!W127*CostRed_solar!H$26,Capacity_solar!W127*VLOOKUP($A126,CostRed_solar!$A$14:$M$26,W$1-2009,FALSE))</f>
        <v>13.9208493228897</v>
      </c>
      <c r="X126">
        <f>IF(Capacity_solar!$AD127=0,Capacity_solar!X127*CostRed_solar!I$26,Capacity_solar!X127*VLOOKUP($A126,CostRed_solar!$A$14:$M$26,X$1-2009,FALSE))</f>
        <v>72.5950491967044</v>
      </c>
      <c r="Y126">
        <f>IF(Capacity_solar!$AD127=0,Capacity_solar!Y127*CostRed_solar!J$26,Capacity_solar!Y127*VLOOKUP($A126,CostRed_solar!$A$14:$M$26,Y$1-2009,FALSE))</f>
        <v>33.8268603036685</v>
      </c>
      <c r="Z126">
        <f>IF(Capacity_solar!$AD127=0,Capacity_solar!Z127*CostRed_solar!K$26,Capacity_solar!Z127*VLOOKUP($A126,CostRed_solar!$A$14:$M$26,Z$1-2009,FALSE))</f>
        <v>9.77543990307759</v>
      </c>
      <c r="AA126">
        <f>IF(Capacity_solar!$AD127=0,Capacity_solar!AA127*CostRed_solar!L$26,Capacity_solar!AA127*VLOOKUP($A126,CostRed_solar!$A$14:$M$26,AA$1-2009,FALSE))</f>
        <v>2.59410819460379</v>
      </c>
      <c r="AB126">
        <f>IF(Capacity_solar!$AD127=0,Capacity_solar!AB127*CostRed_solar!M$26,Capacity_solar!AB127*VLOOKUP($A126,CostRed_solar!$A$14:$M$26,AB$1-2009,FALSE))</f>
        <v>0</v>
      </c>
      <c r="AC126">
        <f>IF(Capacity_solar!$AD127=0,Capacity_solar!AC127*CostRed_solar!N$26,Capacity_solar!AC127*VLOOKUP($A126,CostRed_solar!$A$14:$N$26,AC$1-2009,FALSE))</f>
        <v>15.2718350753022</v>
      </c>
      <c r="AD126" s="1">
        <f>SUM(Q126:AB126)</f>
        <v>181.955125261622</v>
      </c>
    </row>
    <row r="127" spans="1:30">
      <c r="A127" s="1" t="s">
        <v>460</v>
      </c>
      <c r="B127">
        <f>IF(Capacity_solar!$AD128=0,Capacity_solar!Q128*CostRed_solar!B$13,Capacity_solar!Q128*VLOOKUP($A127,CostRed_solar!$A$2:$M$12,2,FALSE))</f>
        <v>1.16659902380464</v>
      </c>
      <c r="C127">
        <f>IF(Capacity_solar!$AD128=0,Capacity_solar!R128*CostRed_solar!C$13,Capacity_solar!R128*VLOOKUP($A127,CostRed_solar!$A$2:$M$12,3,FALSE))</f>
        <v>0.323598010041828</v>
      </c>
      <c r="D127">
        <f>IF(Capacity_solar!$AD128=0,Capacity_solar!S128*CostRed_solar!D$13,Capacity_solar!S128*VLOOKUP($A127,CostRed_solar!$A$2:$M$12,4,FALSE))</f>
        <v>0.0539335429604128</v>
      </c>
      <c r="E127">
        <f>IF(Capacity_solar!$AD128=0,Capacity_solar!T128*CostRed_solar!E$13,Capacity_solar!T128*VLOOKUP($A127,CostRed_solar!$A$2:$M$12,5,FALSE))</f>
        <v>0.0981541452933893</v>
      </c>
      <c r="F127">
        <f>IF(Capacity_solar!$AD128=0,Capacity_solar!U128*CostRed_solar!F$13,Capacity_solar!U128*VLOOKUP($A127,CostRed_solar!$A$2:$M$12,6,FALSE))</f>
        <v>0.104497817548347</v>
      </c>
      <c r="G127">
        <f>IF(Capacity_solar!$AD128=0,Capacity_solar!V128*CostRed_solar!G$13,Capacity_solar!V128*VLOOKUP($A127,CostRed_solar!$A$2:$M$12,7,FALSE))</f>
        <v>0</v>
      </c>
      <c r="H127">
        <f>IF(Capacity_solar!$AD128=0,Capacity_solar!W128*CostRed_solar!H$13,Capacity_solar!W128*VLOOKUP($A127,CostRed_solar!$A$2:$M$12,8,FALSE))</f>
        <v>3.04214350837598</v>
      </c>
      <c r="I127">
        <f>IF(Capacity_solar!$AD128=0,Capacity_solar!X128*CostRed_solar!I$13,Capacity_solar!X128*VLOOKUP($A127,CostRed_solar!$A$2:$M$12,9,FALSE))</f>
        <v>1.11247390107264</v>
      </c>
      <c r="J127">
        <f>IF(Capacity_solar!$AD128=0,Capacity_solar!Y128*CostRed_solar!J$13,Capacity_solar!Y128*VLOOKUP($A127,CostRed_solar!$A$2:$M$12,10,FALSE))</f>
        <v>2.2788387600856</v>
      </c>
      <c r="K127">
        <f>IF(Capacity_solar!$AD128=0,Capacity_solar!Z128*CostRed_solar!K$13,Capacity_solar!Z128*VLOOKUP($A127,CostRed_solar!$A$2:$M$12,11,FALSE))</f>
        <v>4.23705005092219</v>
      </c>
      <c r="L127">
        <f>IF(Capacity_solar!$AD128=0,Capacity_solar!AA128*CostRed_solar!L$13,Capacity_solar!AA128*VLOOKUP($A127,CostRed_solar!$A$2:$M$12,12,FALSE))</f>
        <v>36.3237888259168</v>
      </c>
      <c r="M127">
        <f>IF(Capacity_solar!$AD128=0,Capacity_solar!AB128*CostRed_solar!M$13,Capacity_solar!AB128*VLOOKUP($A127,CostRed_solar!$A$2:$M$12,13,FALSE))</f>
        <v>0</v>
      </c>
      <c r="N127">
        <f>IF(Capacity_solar!$AD128=0,Capacity_solar!AC128*CostRed_solar!N$13,Capacity_solar!AC128*VLOOKUP($A127,CostRed_solar!$A$2:$N$12,14,FALSE))</f>
        <v>3.88469178820458</v>
      </c>
      <c r="O127" s="3">
        <f>SUM(B127:M127)</f>
        <v>48.7410775860219</v>
      </c>
      <c r="P127" s="1" t="s">
        <v>460</v>
      </c>
      <c r="Q127">
        <f>IF(Capacity_solar!$AD128=0,Capacity_solar!Q128*CostRed_solar!B$26,Capacity_solar!Q128*VLOOKUP($A127,CostRed_solar!$A$14:$M$26,Q$1-2009,FALSE))</f>
        <v>6.04089288918957</v>
      </c>
      <c r="R127">
        <f>IF(Capacity_solar!$AD128=0,Capacity_solar!R128*CostRed_solar!C$26,Capacity_solar!R128*VLOOKUP($A127,CostRed_solar!$A$14:$M$26,R$1-2009,FALSE))</f>
        <v>1.01689526949933</v>
      </c>
      <c r="S127">
        <f>IF(Capacity_solar!$AD128=0,Capacity_solar!S128*CostRed_solar!D$26,Capacity_solar!S128*VLOOKUP($A127,CostRed_solar!$A$14:$M$26,S$1-2009,FALSE))</f>
        <v>0.121532016403958</v>
      </c>
      <c r="T127">
        <f>IF(Capacity_solar!$AD128=0,Capacity_solar!T128*CostRed_solar!E$26,Capacity_solar!T128*VLOOKUP($A127,CostRed_solar!$A$14:$M$26,T$1-2009,FALSE))</f>
        <v>0.188615200071216</v>
      </c>
      <c r="U127">
        <f>IF(Capacity_solar!$AD128=0,Capacity_solar!U128*CostRed_solar!F$26,Capacity_solar!U128*VLOOKUP($A127,CostRed_solar!$A$14:$M$26,U$1-2009,FALSE))</f>
        <v>0.176402945575172</v>
      </c>
      <c r="V127">
        <f>IF(Capacity_solar!$AD128=0,Capacity_solar!V128*CostRed_solar!G$26,Capacity_solar!V128*VLOOKUP($A127,CostRed_solar!$A$14:$M$26,V$1-2009,FALSE))</f>
        <v>0</v>
      </c>
      <c r="W127">
        <f>IF(Capacity_solar!$AD128=0,Capacity_solar!W128*CostRed_solar!H$26,Capacity_solar!W128*VLOOKUP($A127,CostRed_solar!$A$14:$M$26,W$1-2009,FALSE))</f>
        <v>3.5624205681099</v>
      </c>
      <c r="X127">
        <f>IF(Capacity_solar!$AD128=0,Capacity_solar!X128*CostRed_solar!I$26,Capacity_solar!X128*VLOOKUP($A127,CostRed_solar!$A$14:$M$26,X$1-2009,FALSE))</f>
        <v>1.02136438585676</v>
      </c>
      <c r="Y127">
        <f>IF(Capacity_solar!$AD128=0,Capacity_solar!Y128*CostRed_solar!J$26,Capacity_solar!Y128*VLOOKUP($A127,CostRed_solar!$A$14:$M$26,Y$1-2009,FALSE))</f>
        <v>1.47114837140462</v>
      </c>
      <c r="Z127">
        <f>IF(Capacity_solar!$AD128=0,Capacity_solar!Z128*CostRed_solar!K$26,Capacity_solar!Z128*VLOOKUP($A127,CostRed_solar!$A$14:$M$26,Z$1-2009,FALSE))</f>
        <v>2.0600900913563</v>
      </c>
      <c r="AA127">
        <f>IF(Capacity_solar!$AD128=0,Capacity_solar!AA128*CostRed_solar!L$26,Capacity_solar!AA128*VLOOKUP($A127,CostRed_solar!$A$14:$M$26,AA$1-2009,FALSE))</f>
        <v>15.0083217823009</v>
      </c>
      <c r="AB127">
        <f>IF(Capacity_solar!$AD128=0,Capacity_solar!AB128*CostRed_solar!M$26,Capacity_solar!AB128*VLOOKUP($A127,CostRed_solar!$A$14:$M$26,AB$1-2009,FALSE))</f>
        <v>0</v>
      </c>
      <c r="AC127">
        <f>IF(Capacity_solar!$AD128=0,Capacity_solar!AC128*CostRed_solar!N$26,Capacity_solar!AC128*VLOOKUP($A127,CostRed_solar!$A$14:$N$26,AC$1-2009,FALSE))</f>
        <v>1.18654473370928</v>
      </c>
      <c r="AD127" s="1">
        <f>SUM(Q127:AB127)</f>
        <v>30.6676835197677</v>
      </c>
    </row>
    <row r="128" spans="1:30">
      <c r="A128" s="1" t="s">
        <v>272</v>
      </c>
      <c r="B128">
        <f>IF(Capacity_solar!$AD129=0,Capacity_solar!Q129*CostRed_solar!B$13,Capacity_solar!Q129*VLOOKUP($A128,CostRed_solar!$A$2:$M$12,2,FALSE))</f>
        <v>3.58318712927507</v>
      </c>
      <c r="C128">
        <f>IF(Capacity_solar!$AD129=0,Capacity_solar!R129*CostRed_solar!C$13,Capacity_solar!R129*VLOOKUP($A128,CostRed_solar!$A$2:$M$12,3,FALSE))</f>
        <v>15.7397809892713</v>
      </c>
      <c r="D128">
        <f>IF(Capacity_solar!$AD129=0,Capacity_solar!S129*CostRed_solar!D$13,Capacity_solar!S129*VLOOKUP($A128,CostRed_solar!$A$2:$M$12,4,FALSE))</f>
        <v>27.8917488083348</v>
      </c>
      <c r="E128">
        <f>IF(Capacity_solar!$AD129=0,Capacity_solar!T129*CostRed_solar!E$13,Capacity_solar!T129*VLOOKUP($A128,CostRed_solar!$A$2:$M$12,5,FALSE))</f>
        <v>66.1174468478432</v>
      </c>
      <c r="F128">
        <f>IF(Capacity_solar!$AD129=0,Capacity_solar!U129*CostRed_solar!F$13,Capacity_solar!U129*VLOOKUP($A128,CostRed_solar!$A$2:$M$12,6,FALSE))</f>
        <v>129.370583296909</v>
      </c>
      <c r="G128">
        <f>IF(Capacity_solar!$AD129=0,Capacity_solar!V129*CostRed_solar!G$13,Capacity_solar!V129*VLOOKUP($A128,CostRed_solar!$A$2:$M$12,7,FALSE))</f>
        <v>473.82923063182</v>
      </c>
      <c r="H128">
        <f>IF(Capacity_solar!$AD129=0,Capacity_solar!W129*CostRed_solar!H$13,Capacity_solar!W129*VLOOKUP($A128,CostRed_solar!$A$2:$M$12,8,FALSE))</f>
        <v>824.287170176115</v>
      </c>
      <c r="I128">
        <f>IF(Capacity_solar!$AD129=0,Capacity_solar!X129*CostRed_solar!I$13,Capacity_solar!X129*VLOOKUP($A128,CostRed_solar!$A$2:$M$12,9,FALSE))</f>
        <v>2755.18918907491</v>
      </c>
      <c r="J128">
        <f>IF(Capacity_solar!$AD129=0,Capacity_solar!Y129*CostRed_solar!J$13,Capacity_solar!Y129*VLOOKUP($A128,CostRed_solar!$A$2:$M$12,10,FALSE))</f>
        <v>4561.03558655538</v>
      </c>
      <c r="K128">
        <f>IF(Capacity_solar!$AD129=0,Capacity_solar!Z129*CostRed_solar!K$13,Capacity_solar!Z129*VLOOKUP($A128,CostRed_solar!$A$2:$M$12,11,FALSE))</f>
        <v>4752.76716344863</v>
      </c>
      <c r="L128">
        <f>IF(Capacity_solar!$AD129=0,Capacity_solar!AA129*CostRed_solar!L$13,Capacity_solar!AA129*VLOOKUP($A128,CostRed_solar!$A$2:$M$12,12,FALSE))</f>
        <v>4630.89581062938</v>
      </c>
      <c r="M128">
        <f>IF(Capacity_solar!$AD129=0,Capacity_solar!AB129*CostRed_solar!M$13,Capacity_solar!AB129*VLOOKUP($A128,CostRed_solar!$A$2:$M$12,13,FALSE))</f>
        <v>3072.49645416502</v>
      </c>
      <c r="N128">
        <f>IF(Capacity_solar!$AD129=0,Capacity_solar!AC129*CostRed_solar!N$13,Capacity_solar!AC129*VLOOKUP($A128,CostRed_solar!$A$2:$N$12,14,FALSE))</f>
        <v>6041.81617475453</v>
      </c>
      <c r="O128" s="3">
        <f>SUM(B128:M128)</f>
        <v>21313.2033517529</v>
      </c>
      <c r="P128" s="1" t="s">
        <v>272</v>
      </c>
      <c r="Q128">
        <f>IF(Capacity_solar!$AD129=0,Capacity_solar!Q129*CostRed_solar!B$26,Capacity_solar!Q129*VLOOKUP($A128,CostRed_solar!$A$14:$M$26,Q$1-2009,FALSE))</f>
        <v>18.5544897674268</v>
      </c>
      <c r="R128">
        <f>IF(Capacity_solar!$AD129=0,Capacity_solar!R129*CostRed_solar!C$26,Capacity_solar!R129*VLOOKUP($A128,CostRed_solar!$A$14:$M$26,R$1-2009,FALSE))</f>
        <v>49.4617035156569</v>
      </c>
      <c r="S128">
        <f>IF(Capacity_solar!$AD129=0,Capacity_solar!S129*CostRed_solar!D$26,Capacity_solar!S129*VLOOKUP($A128,CostRed_solar!$A$14:$M$26,S$1-2009,FALSE))</f>
        <v>62.8503207400576</v>
      </c>
      <c r="T128">
        <f>IF(Capacity_solar!$AD129=0,Capacity_solar!T129*CostRed_solar!E$26,Capacity_solar!T129*VLOOKUP($A128,CostRed_solar!$A$14:$M$26,T$1-2009,FALSE))</f>
        <v>127.052764079683</v>
      </c>
      <c r="U128">
        <f>IF(Capacity_solar!$AD129=0,Capacity_solar!U129*CostRed_solar!F$26,Capacity_solar!U129*VLOOKUP($A128,CostRed_solar!$A$14:$M$26,U$1-2009,FALSE))</f>
        <v>218.390704224941</v>
      </c>
      <c r="V128">
        <f>IF(Capacity_solar!$AD129=0,Capacity_solar!V129*CostRed_solar!G$26,Capacity_solar!V129*VLOOKUP($A128,CostRed_solar!$A$14:$M$26,V$1-2009,FALSE))</f>
        <v>680.921489552523</v>
      </c>
      <c r="W128">
        <f>IF(Capacity_solar!$AD129=0,Capacity_solar!W129*CostRed_solar!H$26,Capacity_solar!W129*VLOOKUP($A128,CostRed_solar!$A$14:$M$26,W$1-2009,FALSE))</f>
        <v>965.259384042701</v>
      </c>
      <c r="X128">
        <f>IF(Capacity_solar!$AD129=0,Capacity_solar!X129*CostRed_solar!I$26,Capacity_solar!X129*VLOOKUP($A128,CostRed_solar!$A$14:$M$26,X$1-2009,FALSE))</f>
        <v>2529.54438868667</v>
      </c>
      <c r="Y128">
        <f>IF(Capacity_solar!$AD129=0,Capacity_solar!Y129*CostRed_solar!J$26,Capacity_solar!Y129*VLOOKUP($A128,CostRed_solar!$A$14:$M$26,Y$1-2009,FALSE))</f>
        <v>2944.46460741585</v>
      </c>
      <c r="Z128">
        <f>IF(Capacity_solar!$AD129=0,Capacity_solar!Z129*CostRed_solar!K$26,Capacity_solar!Z129*VLOOKUP($A128,CostRed_solar!$A$14:$M$26,Z$1-2009,FALSE))</f>
        <v>2310.83617664914</v>
      </c>
      <c r="AA128">
        <f>IF(Capacity_solar!$AD129=0,Capacity_solar!AA129*CostRed_solar!L$26,Capacity_solar!AA129*VLOOKUP($A128,CostRed_solar!$A$14:$M$26,AA$1-2009,FALSE))</f>
        <v>1913.40101659895</v>
      </c>
      <c r="AB128">
        <f>IF(Capacity_solar!$AD129=0,Capacity_solar!AB129*CostRed_solar!M$26,Capacity_solar!AB129*VLOOKUP($A128,CostRed_solar!$A$14:$M$26,AB$1-2009,FALSE))</f>
        <v>1062.54915769411</v>
      </c>
      <c r="AC128">
        <f>IF(Capacity_solar!$AD129=0,Capacity_solar!AC129*CostRed_solar!N$26,Capacity_solar!AC129*VLOOKUP($A128,CostRed_solar!$A$14:$N$26,AC$1-2009,FALSE))</f>
        <v>1845.41929065313</v>
      </c>
      <c r="AD128" s="1">
        <f>SUM(Q128:AB128)</f>
        <v>12883.2862029677</v>
      </c>
    </row>
    <row r="129" spans="1:30">
      <c r="A129" s="1" t="s">
        <v>169</v>
      </c>
      <c r="B129">
        <f>IF(Capacity_solar!$AD130=0,Capacity_solar!Q130*CostRed_solar!B$13,Capacity_solar!Q130*VLOOKUP($A129,CostRed_solar!$A$2:$M$12,2,FALSE))</f>
        <v>0</v>
      </c>
      <c r="C129">
        <f>IF(Capacity_solar!$AD130=0,Capacity_solar!R130*CostRed_solar!C$13,Capacity_solar!R130*VLOOKUP($A129,CostRed_solar!$A$2:$M$12,3,FALSE))</f>
        <v>0</v>
      </c>
      <c r="D129">
        <f>IF(Capacity_solar!$AD130=0,Capacity_solar!S130*CostRed_solar!D$13,Capacity_solar!S130*VLOOKUP($A129,CostRed_solar!$A$2:$M$12,4,FALSE))</f>
        <v>0.120196469975632</v>
      </c>
      <c r="E129">
        <f>IF(Capacity_solar!$AD130=0,Capacity_solar!T130*CostRed_solar!E$13,Capacity_solar!T130*VLOOKUP($A129,CostRed_solar!$A$2:$M$12,5,FALSE))</f>
        <v>0.454342383883833</v>
      </c>
      <c r="F129">
        <f>IF(Capacity_solar!$AD130=0,Capacity_solar!U130*CostRed_solar!F$13,Capacity_solar!U130*VLOOKUP($A129,CostRed_solar!$A$2:$M$12,6,FALSE))</f>
        <v>0</v>
      </c>
      <c r="G129">
        <f>IF(Capacity_solar!$AD130=0,Capacity_solar!V130*CostRed_solar!G$13,Capacity_solar!V130*VLOOKUP($A129,CostRed_solar!$A$2:$M$12,7,FALSE))</f>
        <v>0.822620192069132</v>
      </c>
      <c r="H129">
        <f>IF(Capacity_solar!$AD130=0,Capacity_solar!W130*CostRed_solar!H$13,Capacity_solar!W130*VLOOKUP($A129,CostRed_solar!$A$2:$M$12,8,FALSE))</f>
        <v>0</v>
      </c>
      <c r="I129">
        <f>IF(Capacity_solar!$AD130=0,Capacity_solar!X130*CostRed_solar!I$13,Capacity_solar!X130*VLOOKUP($A129,CostRed_solar!$A$2:$M$12,9,FALSE))</f>
        <v>1.4492432112613</v>
      </c>
      <c r="J129">
        <f>IF(Capacity_solar!$AD130=0,Capacity_solar!Y130*CostRed_solar!J$13,Capacity_solar!Y130*VLOOKUP($A129,CostRed_solar!$A$2:$M$12,10,FALSE))</f>
        <v>0.844796574637849</v>
      </c>
      <c r="K129">
        <f>IF(Capacity_solar!$AD130=0,Capacity_solar!Z130*CostRed_solar!K$13,Capacity_solar!Z130*VLOOKUP($A129,CostRed_solar!$A$2:$M$12,11,FALSE))</f>
        <v>0</v>
      </c>
      <c r="L129">
        <f>IF(Capacity_solar!$AD130=0,Capacity_solar!AA130*CostRed_solar!L$13,Capacity_solar!AA130*VLOOKUP($A129,CostRed_solar!$A$2:$M$12,12,FALSE))</f>
        <v>0</v>
      </c>
      <c r="M129">
        <f>IF(Capacity_solar!$AD130=0,Capacity_solar!AB130*CostRed_solar!M$13,Capacity_solar!AB130*VLOOKUP($A129,CostRed_solar!$A$2:$M$12,13,FALSE))</f>
        <v>0</v>
      </c>
      <c r="N129">
        <f>IF(Capacity_solar!$AD130=0,Capacity_solar!AC130*CostRed_solar!N$13,Capacity_solar!AC130*VLOOKUP($A129,CostRed_solar!$A$2:$N$12,14,FALSE))</f>
        <v>6.61046154369735</v>
      </c>
      <c r="O129" s="3">
        <f>SUM(B129:M129)</f>
        <v>3.69119883182774</v>
      </c>
      <c r="P129" s="1" t="s">
        <v>169</v>
      </c>
      <c r="Q129">
        <f>IF(Capacity_solar!$AD130=0,Capacity_solar!Q130*CostRed_solar!B$26,Capacity_solar!Q130*VLOOKUP($A129,CostRed_solar!$A$14:$M$26,Q$1-2009,FALSE))</f>
        <v>0</v>
      </c>
      <c r="R129">
        <f>IF(Capacity_solar!$AD130=0,Capacity_solar!R130*CostRed_solar!C$26,Capacity_solar!R130*VLOOKUP($A129,CostRed_solar!$A$14:$M$26,R$1-2009,FALSE))</f>
        <v>0</v>
      </c>
      <c r="S129">
        <f>IF(Capacity_solar!$AD130=0,Capacity_solar!S130*CostRed_solar!D$26,Capacity_solar!S130*VLOOKUP($A129,CostRed_solar!$A$14:$M$26,S$1-2009,FALSE))</f>
        <v>0.270846648652369</v>
      </c>
      <c r="T129">
        <f>IF(Capacity_solar!$AD130=0,Capacity_solar!T130*CostRed_solar!E$26,Capacity_solar!T130*VLOOKUP($A129,CostRed_solar!$A$14:$M$26,T$1-2009,FALSE))</f>
        <v>0.873074482803878</v>
      </c>
      <c r="U129">
        <f>IF(Capacity_solar!$AD130=0,Capacity_solar!U130*CostRed_solar!F$26,Capacity_solar!U130*VLOOKUP($A129,CostRed_solar!$A$14:$M$26,U$1-2009,FALSE))</f>
        <v>0</v>
      </c>
      <c r="V129">
        <f>IF(Capacity_solar!$AD130=0,Capacity_solar!V130*CostRed_solar!G$26,Capacity_solar!V130*VLOOKUP($A129,CostRed_solar!$A$14:$M$26,V$1-2009,FALSE))</f>
        <v>1.18215536380646</v>
      </c>
      <c r="W129">
        <f>IF(Capacity_solar!$AD130=0,Capacity_solar!W130*CostRed_solar!H$26,Capacity_solar!W130*VLOOKUP($A129,CostRed_solar!$A$14:$M$26,W$1-2009,FALSE))</f>
        <v>0</v>
      </c>
      <c r="X129">
        <f>IF(Capacity_solar!$AD130=0,Capacity_solar!X130*CostRed_solar!I$26,Capacity_solar!X130*VLOOKUP($A129,CostRed_solar!$A$14:$M$26,X$1-2009,FALSE))</f>
        <v>1.33055292443244</v>
      </c>
      <c r="Y129">
        <f>IF(Capacity_solar!$AD130=0,Capacity_solar!Y130*CostRed_solar!J$26,Capacity_solar!Y130*VLOOKUP($A129,CostRed_solar!$A$14:$M$26,Y$1-2009,FALSE))</f>
        <v>0.545374743801527</v>
      </c>
      <c r="Z129">
        <f>IF(Capacity_solar!$AD130=0,Capacity_solar!Z130*CostRed_solar!K$26,Capacity_solar!Z130*VLOOKUP($A129,CostRed_solar!$A$14:$M$26,Z$1-2009,FALSE))</f>
        <v>0</v>
      </c>
      <c r="AA129">
        <f>IF(Capacity_solar!$AD130=0,Capacity_solar!AA130*CostRed_solar!L$26,Capacity_solar!AA130*VLOOKUP($A129,CostRed_solar!$A$14:$M$26,AA$1-2009,FALSE))</f>
        <v>0</v>
      </c>
      <c r="AB129">
        <f>IF(Capacity_solar!$AD130=0,Capacity_solar!AB130*CostRed_solar!M$26,Capacity_solar!AB130*VLOOKUP($A129,CostRed_solar!$A$14:$M$26,AB$1-2009,FALSE))</f>
        <v>0</v>
      </c>
      <c r="AC129">
        <f>IF(Capacity_solar!$AD130=0,Capacity_solar!AC130*CostRed_solar!N$26,Capacity_solar!AC130*VLOOKUP($A129,CostRed_solar!$A$14:$N$26,AC$1-2009,FALSE))</f>
        <v>2.01910698704027</v>
      </c>
      <c r="AD129" s="1">
        <f>SUM(Q129:AB129)</f>
        <v>4.20200416349668</v>
      </c>
    </row>
    <row r="130" spans="1:30">
      <c r="A130" s="1" t="s">
        <v>266</v>
      </c>
      <c r="B130">
        <f>IF(Capacity_solar!$AD131=0,Capacity_solar!Q131*CostRed_solar!B$13,Capacity_solar!Q131*VLOOKUP($A130,CostRed_solar!$A$2:$M$12,2,FALSE))</f>
        <v>0</v>
      </c>
      <c r="C130">
        <f>IF(Capacity_solar!$AD131=0,Capacity_solar!R131*CostRed_solar!C$13,Capacity_solar!R131*VLOOKUP($A130,CostRed_solar!$A$2:$M$12,3,FALSE))</f>
        <v>0</v>
      </c>
      <c r="D130">
        <f>IF(Capacity_solar!$AD131=0,Capacity_solar!S131*CostRed_solar!D$13,Capacity_solar!S131*VLOOKUP($A130,CostRed_solar!$A$2:$M$12,4,FALSE))</f>
        <v>0</v>
      </c>
      <c r="E130">
        <f>IF(Capacity_solar!$AD131=0,Capacity_solar!T131*CostRed_solar!E$13,Capacity_solar!T131*VLOOKUP($A130,CostRed_solar!$A$2:$M$12,5,FALSE))</f>
        <v>1.01189840508649</v>
      </c>
      <c r="F130">
        <f>IF(Capacity_solar!$AD131=0,Capacity_solar!U131*CostRed_solar!F$13,Capacity_solar!U131*VLOOKUP($A130,CostRed_solar!$A$2:$M$12,6,FALSE))</f>
        <v>0</v>
      </c>
      <c r="G130">
        <f>IF(Capacity_solar!$AD131=0,Capacity_solar!V131*CostRed_solar!G$13,Capacity_solar!V131*VLOOKUP($A130,CostRed_solar!$A$2:$M$12,7,FALSE))</f>
        <v>1.82347475908658</v>
      </c>
      <c r="H130">
        <f>IF(Capacity_solar!$AD131=0,Capacity_solar!W131*CostRed_solar!H$13,Capacity_solar!W131*VLOOKUP($A130,CostRed_solar!$A$2:$M$12,8,FALSE))</f>
        <v>-0.449635496567659</v>
      </c>
      <c r="I130">
        <f>IF(Capacity_solar!$AD131=0,Capacity_solar!X131*CostRed_solar!I$13,Capacity_solar!X131*VLOOKUP($A130,CostRed_solar!$A$2:$M$12,9,FALSE))</f>
        <v>1.776552709366</v>
      </c>
      <c r="J130">
        <f>IF(Capacity_solar!$AD131=0,Capacity_solar!Y131*CostRed_solar!J$13,Capacity_solar!Y131*VLOOKUP($A130,CostRed_solar!$A$2:$M$12,10,FALSE))</f>
        <v>4.22398287318924</v>
      </c>
      <c r="K130">
        <f>IF(Capacity_solar!$AD131=0,Capacity_solar!Z131*CostRed_solar!K$13,Capacity_solar!Z131*VLOOKUP($A130,CostRed_solar!$A$2:$M$12,11,FALSE))</f>
        <v>-1.69095256476367</v>
      </c>
      <c r="L130">
        <f>IF(Capacity_solar!$AD131=0,Capacity_solar!AA131*CostRed_solar!L$13,Capacity_solar!AA131*VLOOKUP($A130,CostRed_solar!$A$2:$M$12,12,FALSE))</f>
        <v>32.2343049010318</v>
      </c>
      <c r="M130">
        <f>IF(Capacity_solar!$AD131=0,Capacity_solar!AB131*CostRed_solar!M$13,Capacity_solar!AB131*VLOOKUP($A130,CostRed_solar!$A$2:$M$12,13,FALSE))</f>
        <v>15.7099857917011</v>
      </c>
      <c r="N130">
        <f>IF(Capacity_solar!$AD131=0,Capacity_solar!AC131*CostRed_solar!N$13,Capacity_solar!AC131*VLOOKUP($A130,CostRed_solar!$A$2:$N$12,14,FALSE))</f>
        <v>588.402296857214</v>
      </c>
      <c r="O130" s="3">
        <f>SUM(B130:M130)</f>
        <v>54.6396113781298</v>
      </c>
      <c r="P130" s="1" t="s">
        <v>266</v>
      </c>
      <c r="Q130">
        <f>IF(Capacity_solar!$AD131=0,Capacity_solar!Q131*CostRed_solar!B$26,Capacity_solar!Q131*VLOOKUP($A130,CostRed_solar!$A$14:$M$26,Q$1-2009,FALSE))</f>
        <v>0</v>
      </c>
      <c r="R130">
        <f>IF(Capacity_solar!$AD131=0,Capacity_solar!R131*CostRed_solar!C$26,Capacity_solar!R131*VLOOKUP($A130,CostRed_solar!$A$14:$M$26,R$1-2009,FALSE))</f>
        <v>0</v>
      </c>
      <c r="S130">
        <f>IF(Capacity_solar!$AD131=0,Capacity_solar!S131*CostRed_solar!D$26,Capacity_solar!S131*VLOOKUP($A130,CostRed_solar!$A$14:$M$26,S$1-2009,FALSE))</f>
        <v>0</v>
      </c>
      <c r="T130">
        <f>IF(Capacity_solar!$AD131=0,Capacity_solar!T131*CostRed_solar!E$26,Capacity_solar!T131*VLOOKUP($A130,CostRed_solar!$A$14:$M$26,T$1-2009,FALSE))</f>
        <v>1.94448659867233</v>
      </c>
      <c r="U130">
        <f>IF(Capacity_solar!$AD131=0,Capacity_solar!U131*CostRed_solar!F$26,Capacity_solar!U131*VLOOKUP($A130,CostRed_solar!$A$14:$M$26,U$1-2009,FALSE))</f>
        <v>0</v>
      </c>
      <c r="V130">
        <f>IF(Capacity_solar!$AD131=0,Capacity_solar!V131*CostRed_solar!G$26,Capacity_solar!V131*VLOOKUP($A130,CostRed_solar!$A$14:$M$26,V$1-2009,FALSE))</f>
        <v>2.62044438977099</v>
      </c>
      <c r="W130">
        <f>IF(Capacity_solar!$AD131=0,Capacity_solar!W131*CostRed_solar!H$26,Capacity_solar!W131*VLOOKUP($A130,CostRed_solar!$A$14:$M$26,W$1-2009,FALSE))</f>
        <v>-0.526533589462398</v>
      </c>
      <c r="X130">
        <f>IF(Capacity_solar!$AD131=0,Capacity_solar!X131*CostRed_solar!I$26,Capacity_solar!X131*VLOOKUP($A130,CostRed_solar!$A$14:$M$26,X$1-2009,FALSE))</f>
        <v>1.63105639169982</v>
      </c>
      <c r="Y130">
        <f>IF(Capacity_solar!$AD131=0,Capacity_solar!Y131*CostRed_solar!J$26,Capacity_solar!Y131*VLOOKUP($A130,CostRed_solar!$A$14:$M$26,Y$1-2009,FALSE))</f>
        <v>2.72687371900763</v>
      </c>
      <c r="Z130">
        <f>IF(Capacity_solar!$AD131=0,Capacity_solar!Z131*CostRed_solar!K$26,Capacity_solar!Z131*VLOOKUP($A130,CostRed_solar!$A$14:$M$26,Z$1-2009,FALSE))</f>
        <v>-0.822155646442027</v>
      </c>
      <c r="AA130">
        <f>IF(Capacity_solar!$AD131=0,Capacity_solar!AA131*CostRed_solar!L$26,Capacity_solar!AA131*VLOOKUP($A130,CostRed_solar!$A$14:$M$26,AA$1-2009,FALSE))</f>
        <v>13.3186222038133</v>
      </c>
      <c r="AB130">
        <f>IF(Capacity_solar!$AD131=0,Capacity_solar!AB131*CostRed_solar!M$26,Capacity_solar!AB131*VLOOKUP($A130,CostRed_solar!$A$14:$M$26,AB$1-2009,FALSE))</f>
        <v>5.43292154096065</v>
      </c>
      <c r="AC130">
        <f>IF(Capacity_solar!$AD131=0,Capacity_solar!AC131*CostRed_solar!N$26,Capacity_solar!AC131*VLOOKUP($A130,CostRed_solar!$A$14:$N$26,AC$1-2009,FALSE))</f>
        <v>179.722275202957</v>
      </c>
      <c r="AD130" s="1">
        <f>SUM(Q130:AB130)</f>
        <v>26.3257156080204</v>
      </c>
    </row>
    <row r="131" spans="1:30">
      <c r="A131" s="1" t="s">
        <v>286</v>
      </c>
      <c r="B131">
        <f>IF(Capacity_solar!$AD132=0,Capacity_solar!Q132*CostRed_solar!B$13,Capacity_solar!Q132*VLOOKUP($A131,CostRed_solar!$A$2:$M$12,2,FALSE))</f>
        <v>0</v>
      </c>
      <c r="C131">
        <f>IF(Capacity_solar!$AD132=0,Capacity_solar!R132*CostRed_solar!C$13,Capacity_solar!R132*VLOOKUP($A131,CostRed_solar!$A$2:$M$12,3,FALSE))</f>
        <v>0</v>
      </c>
      <c r="D131">
        <f>IF(Capacity_solar!$AD132=0,Capacity_solar!S132*CostRed_solar!D$13,Capacity_solar!S132*VLOOKUP($A131,CostRed_solar!$A$2:$M$12,4,FALSE))</f>
        <v>0.333623023691786</v>
      </c>
      <c r="E131">
        <f>IF(Capacity_solar!$AD132=0,Capacity_solar!T132*CostRed_solar!E$13,Capacity_solar!T132*VLOOKUP($A131,CostRed_solar!$A$2:$M$12,5,FALSE))</f>
        <v>0</v>
      </c>
      <c r="F131">
        <f>IF(Capacity_solar!$AD132=0,Capacity_solar!U132*CostRed_solar!F$13,Capacity_solar!U132*VLOOKUP($A131,CostRed_solar!$A$2:$M$12,6,FALSE))</f>
        <v>0</v>
      </c>
      <c r="G131">
        <f>IF(Capacity_solar!$AD132=0,Capacity_solar!V132*CostRed_solar!G$13,Capacity_solar!V132*VLOOKUP($A131,CostRed_solar!$A$2:$M$12,7,FALSE))</f>
        <v>13.7103351634519</v>
      </c>
      <c r="H131">
        <f>IF(Capacity_solar!$AD132=0,Capacity_solar!W132*CostRed_solar!H$13,Capacity_solar!W132*VLOOKUP($A131,CostRed_solar!$A$2:$M$12,8,FALSE))</f>
        <v>54.6582927054366</v>
      </c>
      <c r="I131">
        <f>IF(Capacity_solar!$AD132=0,Capacity_solar!X132*CostRed_solar!I$13,Capacity_solar!X132*VLOOKUP($A131,CostRed_solar!$A$2:$M$12,9,FALSE))</f>
        <v>31.2173987966626</v>
      </c>
      <c r="J131">
        <f>IF(Capacity_solar!$AD132=0,Capacity_solar!Y132*CostRed_solar!J$13,Capacity_solar!Y132*VLOOKUP($A131,CostRed_solar!$A$2:$M$12,10,FALSE))</f>
        <v>52.7997774668998</v>
      </c>
      <c r="K131">
        <f>IF(Capacity_solar!$AD132=0,Capacity_solar!Z132*CostRed_solar!K$13,Capacity_solar!Z132*VLOOKUP($A131,CostRed_solar!$A$2:$M$12,11,FALSE))</f>
        <v>12.9647789059288</v>
      </c>
      <c r="L131">
        <f>IF(Capacity_solar!$AD132=0,Capacity_solar!AA132*CostRed_solar!L$13,Capacity_solar!AA132*VLOOKUP($A131,CostRed_solar!$A$2:$M$12,12,FALSE))</f>
        <v>0.633551767421651</v>
      </c>
      <c r="M131">
        <f>IF(Capacity_solar!$AD132=0,Capacity_solar!AB132*CostRed_solar!M$13,Capacity_solar!AB132*VLOOKUP($A131,CostRed_solar!$A$2:$M$12,13,FALSE))</f>
        <v>359.167502908102</v>
      </c>
      <c r="N131">
        <f>IF(Capacity_solar!$AD132=0,Capacity_solar!AC132*CostRed_solar!N$13,Capacity_solar!AC132*VLOOKUP($A131,CostRed_solar!$A$2:$N$12,14,FALSE))</f>
        <v>0</v>
      </c>
      <c r="O131" s="3">
        <f>SUM(B131:M131)</f>
        <v>525.485260737595</v>
      </c>
      <c r="P131" s="1" t="s">
        <v>286</v>
      </c>
      <c r="Q131">
        <f>IF(Capacity_solar!$AD132=0,Capacity_solar!Q132*CostRed_solar!B$26,Capacity_solar!Q132*VLOOKUP($A131,CostRed_solar!$A$14:$M$26,Q$1-2009,FALSE))</f>
        <v>0</v>
      </c>
      <c r="R131">
        <f>IF(Capacity_solar!$AD132=0,Capacity_solar!R132*CostRed_solar!C$26,Capacity_solar!R132*VLOOKUP($A131,CostRed_solar!$A$14:$M$26,R$1-2009,FALSE))</f>
        <v>0</v>
      </c>
      <c r="S131">
        <f>IF(Capacity_solar!$AD132=0,Capacity_solar!S132*CostRed_solar!D$26,Capacity_solar!S132*VLOOKUP($A131,CostRed_solar!$A$14:$M$26,S$1-2009,FALSE))</f>
        <v>0.751774805853362</v>
      </c>
      <c r="T131">
        <f>IF(Capacity_solar!$AD132=0,Capacity_solar!T132*CostRed_solar!E$26,Capacity_solar!T132*VLOOKUP($A131,CostRed_solar!$A$14:$M$26,T$1-2009,FALSE))</f>
        <v>0</v>
      </c>
      <c r="U131">
        <f>IF(Capacity_solar!$AD132=0,Capacity_solar!U132*CostRed_solar!F$26,Capacity_solar!U132*VLOOKUP($A131,CostRed_solar!$A$14:$M$26,U$1-2009,FALSE))</f>
        <v>0</v>
      </c>
      <c r="V131">
        <f>IF(Capacity_solar!$AD132=0,Capacity_solar!V132*CostRed_solar!G$26,Capacity_solar!V132*VLOOKUP($A131,CostRed_solar!$A$14:$M$26,V$1-2009,FALSE))</f>
        <v>19.7025874265155</v>
      </c>
      <c r="W131">
        <f>IF(Capacity_solar!$AD132=0,Capacity_solar!W132*CostRed_solar!H$26,Capacity_solar!W132*VLOOKUP($A131,CostRed_solar!$A$14:$M$26,W$1-2009,FALSE))</f>
        <v>64.0061277896669</v>
      </c>
      <c r="X131">
        <f>IF(Capacity_solar!$AD132=0,Capacity_solar!X132*CostRed_solar!I$26,Capacity_solar!X132*VLOOKUP($A131,CostRed_solar!$A$14:$M$26,X$1-2009,FALSE))</f>
        <v>28.6607526875517</v>
      </c>
      <c r="Y131">
        <f>IF(Capacity_solar!$AD132=0,Capacity_solar!Y132*CostRed_solar!J$26,Capacity_solar!Y132*VLOOKUP($A131,CostRed_solar!$A$14:$M$26,Y$1-2009,FALSE))</f>
        <v>34.085916033848</v>
      </c>
      <c r="Z131">
        <f>IF(Capacity_solar!$AD132=0,Capacity_solar!Z132*CostRed_solar!K$26,Capacity_solar!Z132*VLOOKUP($A131,CostRed_solar!$A$14:$M$26,Z$1-2009,FALSE))</f>
        <v>6.30358675015319</v>
      </c>
      <c r="AA131">
        <f>IF(Capacity_solar!$AD132=0,Capacity_solar!AA132*CostRed_solar!L$26,Capacity_solar!AA132*VLOOKUP($A131,CostRed_solar!$A$14:$M$26,AA$1-2009,FALSE))</f>
        <v>0.261771943361406</v>
      </c>
      <c r="AB131">
        <f>IF(Capacity_solar!$AD132=0,Capacity_solar!AB132*CostRed_solar!M$26,Capacity_solar!AB132*VLOOKUP($A131,CostRed_solar!$A$14:$M$26,AB$1-2009,FALSE))</f>
        <v>124.209460736322</v>
      </c>
      <c r="AC131">
        <f>IF(Capacity_solar!$AD132=0,Capacity_solar!AC132*CostRed_solar!N$26,Capacity_solar!AC132*VLOOKUP($A131,CostRed_solar!$A$14:$N$26,AC$1-2009,FALSE))</f>
        <v>0</v>
      </c>
      <c r="AD131" s="1">
        <f>SUM(Q131:AB131)</f>
        <v>277.981978173272</v>
      </c>
    </row>
    <row r="132" spans="1:30">
      <c r="A132" s="1" t="s">
        <v>284</v>
      </c>
      <c r="B132">
        <f>IF(Capacity_solar!$AD133=0,Capacity_solar!Q133*CostRed_solar!B$13,Capacity_solar!Q133*VLOOKUP($A132,CostRed_solar!$A$2:$M$12,2,FALSE))</f>
        <v>0.0637516909812735</v>
      </c>
      <c r="C132">
        <f>IF(Capacity_solar!$AD133=0,Capacity_solar!R133*CostRed_solar!C$13,Capacity_solar!R133*VLOOKUP($A132,CostRed_solar!$A$2:$M$12,3,FALSE))</f>
        <v>0.0673082783954549</v>
      </c>
      <c r="D132">
        <f>IF(Capacity_solar!$AD133=0,Capacity_solar!S133*CostRed_solar!D$13,Capacity_solar!S133*VLOOKUP($A132,CostRed_solar!$A$2:$M$12,4,FALSE))</f>
        <v>0.131753822857904</v>
      </c>
      <c r="E132">
        <f>IF(Capacity_solar!$AD133=0,Capacity_solar!T133*CostRed_solar!E$13,Capacity_solar!T133*VLOOKUP($A132,CostRed_solar!$A$2:$M$12,5,FALSE))</f>
        <v>1.05237434128995</v>
      </c>
      <c r="F132">
        <f>IF(Capacity_solar!$AD133=0,Capacity_solar!U133*CostRed_solar!F$13,Capacity_solar!U133*VLOOKUP($A132,CostRed_solar!$A$2:$M$12,6,FALSE))</f>
        <v>0.654546769258882</v>
      </c>
      <c r="G132">
        <f>IF(Capacity_solar!$AD133=0,Capacity_solar!V133*CostRed_solar!G$13,Capacity_solar!V133*VLOOKUP($A132,CostRed_solar!$A$2:$M$12,7,FALSE))</f>
        <v>0.548413461379421</v>
      </c>
      <c r="H132">
        <f>IF(Capacity_solar!$AD133=0,Capacity_solar!W133*CostRed_solar!H$13,Capacity_solar!W133*VLOOKUP($A132,CostRed_solar!$A$2:$M$12,8,FALSE))</f>
        <v>0.451307003989844</v>
      </c>
      <c r="I132">
        <f>IF(Capacity_solar!$AD133=0,Capacity_solar!X133*CostRed_solar!I$13,Capacity_solar!X133*VLOOKUP($A132,CostRed_solar!$A$2:$M$12,9,FALSE))</f>
        <v>2.02439978596552</v>
      </c>
      <c r="J132">
        <f>IF(Capacity_solar!$AD133=0,Capacity_solar!Y133*CostRed_solar!J$13,Capacity_solar!Y133*VLOOKUP($A132,CostRed_solar!$A$2:$M$12,10,FALSE))</f>
        <v>1.85855246420327</v>
      </c>
      <c r="K132">
        <f>IF(Capacity_solar!$AD133=0,Capacity_solar!Z133*CostRed_solar!K$13,Capacity_solar!Z133*VLOOKUP($A132,CostRed_solar!$A$2:$M$12,11,FALSE))</f>
        <v>1.71511148013384</v>
      </c>
      <c r="L132">
        <f>IF(Capacity_solar!$AD133=0,Capacity_solar!AA133*CostRed_solar!L$13,Capacity_solar!AA133*VLOOKUP($A132,CostRed_solar!$A$2:$M$12,12,FALSE))</f>
        <v>1.5204862296562</v>
      </c>
      <c r="M132">
        <f>IF(Capacity_solar!$AD133=0,Capacity_solar!AB133*CostRed_solar!M$13,Capacity_solar!AB133*VLOOKUP($A132,CostRed_solar!$A$2:$M$12,13,FALSE))</f>
        <v>70.5045844789813</v>
      </c>
      <c r="N132">
        <f>IF(Capacity_solar!$AD133=0,Capacity_solar!AC133*CostRed_solar!N$13,Capacity_solar!AC133*VLOOKUP($A132,CostRed_solar!$A$2:$N$12,14,FALSE))</f>
        <v>0</v>
      </c>
      <c r="O132" s="3">
        <f>SUM(B132:M132)</f>
        <v>80.5925898070928</v>
      </c>
      <c r="P132" s="1" t="s">
        <v>284</v>
      </c>
      <c r="Q132">
        <f>IF(Capacity_solar!$AD133=0,Capacity_solar!Q133*CostRed_solar!B$26,Capacity_solar!Q133*VLOOKUP($A132,CostRed_solar!$A$14:$M$26,Q$1-2009,FALSE))</f>
        <v>0.330119543102822</v>
      </c>
      <c r="R132">
        <f>IF(Capacity_solar!$AD133=0,Capacity_solar!R133*CostRed_solar!C$26,Capacity_solar!R133*VLOOKUP($A132,CostRed_solar!$A$14:$M$26,R$1-2009,FALSE))</f>
        <v>0.211513877633656</v>
      </c>
      <c r="S132">
        <f>IF(Capacity_solar!$AD133=0,Capacity_solar!S133*CostRed_solar!D$26,Capacity_solar!S133*VLOOKUP($A132,CostRed_solar!$A$14:$M$26,S$1-2009,FALSE))</f>
        <v>0.296889595638173</v>
      </c>
      <c r="T132">
        <f>IF(Capacity_solar!$AD133=0,Capacity_solar!T133*CostRed_solar!E$26,Capacity_solar!T133*VLOOKUP($A132,CostRed_solar!$A$14:$M$26,T$1-2009,FALSE))</f>
        <v>2.02226606261923</v>
      </c>
      <c r="U132">
        <f>IF(Capacity_solar!$AD133=0,Capacity_solar!U133*CostRed_solar!F$26,Capacity_solar!U133*VLOOKUP($A132,CostRed_solar!$A$14:$M$26,U$1-2009,FALSE))</f>
        <v>1.10494152722911</v>
      </c>
      <c r="V132">
        <f>IF(Capacity_solar!$AD133=0,Capacity_solar!V133*CostRed_solar!G$26,Capacity_solar!V133*VLOOKUP($A132,CostRed_solar!$A$14:$M$26,V$1-2009,FALSE))</f>
        <v>0.788103575870975</v>
      </c>
      <c r="W132">
        <f>IF(Capacity_solar!$AD133=0,Capacity_solar!W133*CostRed_solar!H$26,Capacity_solar!W133*VLOOKUP($A132,CostRed_solar!$A$14:$M$26,W$1-2009,FALSE))</f>
        <v>0.52849096340092</v>
      </c>
      <c r="X132">
        <f>IF(Capacity_solar!$AD133=0,Capacity_solar!X133*CostRed_solar!I$26,Capacity_solar!X133*VLOOKUP($A132,CostRed_solar!$A$14:$M$26,X$1-2009,FALSE))</f>
        <v>1.85860525997744</v>
      </c>
      <c r="Y132">
        <f>IF(Capacity_solar!$AD133=0,Capacity_solar!Y133*CostRed_solar!J$26,Capacity_solar!Y133*VLOOKUP($A132,CostRed_solar!$A$14:$M$26,Y$1-2009,FALSE))</f>
        <v>1.19982443636336</v>
      </c>
      <c r="Z132">
        <f>IF(Capacity_solar!$AD133=0,Capacity_solar!Z133*CostRed_solar!K$26,Capacity_solar!Z133*VLOOKUP($A132,CostRed_solar!$A$14:$M$26,Z$1-2009,FALSE))</f>
        <v>0.83390191839394</v>
      </c>
      <c r="AA132">
        <f>IF(Capacity_solar!$AD133=0,Capacity_solar!AA133*CostRed_solar!L$26,Capacity_solar!AA133*VLOOKUP($A132,CostRed_solar!$A$14:$M$26,AA$1-2009,FALSE))</f>
        <v>0.628236958143413</v>
      </c>
      <c r="AB132">
        <f>IF(Capacity_solar!$AD133=0,Capacity_solar!AB133*CostRed_solar!M$26,Capacity_solar!AB133*VLOOKUP($A132,CostRed_solar!$A$14:$M$26,AB$1-2009,FALSE))</f>
        <v>24.3823184076133</v>
      </c>
      <c r="AC132">
        <f>IF(Capacity_solar!$AD133=0,Capacity_solar!AC133*CostRed_solar!N$26,Capacity_solar!AC133*VLOOKUP($A132,CostRed_solar!$A$14:$N$26,AC$1-2009,FALSE))</f>
        <v>0</v>
      </c>
      <c r="AD132" s="1">
        <f>SUM(Q132:AB132)</f>
        <v>34.1852121259863</v>
      </c>
    </row>
    <row r="133" spans="1:30">
      <c r="A133" s="1" t="s">
        <v>461</v>
      </c>
      <c r="B133">
        <f>IF(Capacity_solar!$AD134=0,Capacity_solar!Q134*CostRed_solar!B$13,Capacity_solar!Q134*VLOOKUP($A133,CostRed_solar!$A$2:$M$12,2,FALSE))</f>
        <v>0</v>
      </c>
      <c r="C133">
        <f>IF(Capacity_solar!$AD134=0,Capacity_solar!R134*CostRed_solar!C$13,Capacity_solar!R134*VLOOKUP($A133,CostRed_solar!$A$2:$M$12,3,FALSE))</f>
        <v>0</v>
      </c>
      <c r="D133">
        <f>IF(Capacity_solar!$AD134=0,Capacity_solar!S134*CostRed_solar!D$13,Capacity_solar!S134*VLOOKUP($A133,CostRed_solar!$A$2:$M$12,4,FALSE))</f>
        <v>0</v>
      </c>
      <c r="E133">
        <f>IF(Capacity_solar!$AD134=0,Capacity_solar!T134*CostRed_solar!E$13,Capacity_solar!T134*VLOOKUP($A133,CostRed_solar!$A$2:$M$12,5,FALSE))</f>
        <v>0</v>
      </c>
      <c r="F133">
        <f>IF(Capacity_solar!$AD134=0,Capacity_solar!U134*CostRed_solar!F$13,Capacity_solar!U134*VLOOKUP($A133,CostRed_solar!$A$2:$M$12,6,FALSE))</f>
        <v>0</v>
      </c>
      <c r="G133">
        <f>IF(Capacity_solar!$AD134=0,Capacity_solar!V134*CostRed_solar!G$13,Capacity_solar!V134*VLOOKUP($A133,CostRed_solar!$A$2:$M$12,7,FALSE))</f>
        <v>0</v>
      </c>
      <c r="H133">
        <f>IF(Capacity_solar!$AD134=0,Capacity_solar!W134*CostRed_solar!H$13,Capacity_solar!W134*VLOOKUP($A133,CostRed_solar!$A$2:$M$12,8,FALSE))</f>
        <v>0</v>
      </c>
      <c r="I133">
        <f>IF(Capacity_solar!$AD134=0,Capacity_solar!X134*CostRed_solar!I$13,Capacity_solar!X134*VLOOKUP($A133,CostRed_solar!$A$2:$M$12,9,FALSE))</f>
        <v>0</v>
      </c>
      <c r="J133">
        <f>IF(Capacity_solar!$AD134=0,Capacity_solar!Y134*CostRed_solar!J$13,Capacity_solar!Y134*VLOOKUP($A133,CostRed_solar!$A$2:$M$12,10,FALSE))</f>
        <v>0.527997859148655</v>
      </c>
      <c r="K133">
        <f>IF(Capacity_solar!$AD134=0,Capacity_solar!Z134*CostRed_solar!K$13,Capacity_solar!Z134*VLOOKUP($A133,CostRed_solar!$A$2:$M$12,11,FALSE))</f>
        <v>0</v>
      </c>
      <c r="L133">
        <f>IF(Capacity_solar!$AD134=0,Capacity_solar!AA134*CostRed_solar!L$13,Capacity_solar!AA134*VLOOKUP($A133,CostRed_solar!$A$2:$M$12,12,FALSE))</f>
        <v>2.37575973383781</v>
      </c>
      <c r="M133">
        <f>IF(Capacity_solar!$AD134=0,Capacity_solar!AB134*CostRed_solar!M$13,Capacity_solar!AB134*VLOOKUP($A133,CostRed_solar!$A$2:$M$12,13,FALSE))</f>
        <v>0</v>
      </c>
      <c r="N133">
        <f>IF(Capacity_solar!$AD134=0,Capacity_solar!AC134*CostRed_solar!N$13,Capacity_solar!AC134*VLOOKUP($A133,CostRed_solar!$A$2:$N$12,14,FALSE))</f>
        <v>0.0582704739405252</v>
      </c>
      <c r="O133" s="3">
        <f>SUM(B133:M133)</f>
        <v>2.90375759298647</v>
      </c>
      <c r="P133" s="1" t="s">
        <v>461</v>
      </c>
      <c r="Q133">
        <f>IF(Capacity_solar!$AD134=0,Capacity_solar!Q134*CostRed_solar!B$26,Capacity_solar!Q134*VLOOKUP($A133,CostRed_solar!$A$14:$M$26,Q$1-2009,FALSE))</f>
        <v>0</v>
      </c>
      <c r="R133">
        <f>IF(Capacity_solar!$AD134=0,Capacity_solar!R134*CostRed_solar!C$26,Capacity_solar!R134*VLOOKUP($A133,CostRed_solar!$A$14:$M$26,R$1-2009,FALSE))</f>
        <v>0</v>
      </c>
      <c r="S133">
        <f>IF(Capacity_solar!$AD134=0,Capacity_solar!S134*CostRed_solar!D$26,Capacity_solar!S134*VLOOKUP($A133,CostRed_solar!$A$14:$M$26,S$1-2009,FALSE))</f>
        <v>0</v>
      </c>
      <c r="T133">
        <f>IF(Capacity_solar!$AD134=0,Capacity_solar!T134*CostRed_solar!E$26,Capacity_solar!T134*VLOOKUP($A133,CostRed_solar!$A$14:$M$26,T$1-2009,FALSE))</f>
        <v>0</v>
      </c>
      <c r="U133">
        <f>IF(Capacity_solar!$AD134=0,Capacity_solar!U134*CostRed_solar!F$26,Capacity_solar!U134*VLOOKUP($A133,CostRed_solar!$A$14:$M$26,U$1-2009,FALSE))</f>
        <v>0</v>
      </c>
      <c r="V133">
        <f>IF(Capacity_solar!$AD134=0,Capacity_solar!V134*CostRed_solar!G$26,Capacity_solar!V134*VLOOKUP($A133,CostRed_solar!$A$14:$M$26,V$1-2009,FALSE))</f>
        <v>0</v>
      </c>
      <c r="W133">
        <f>IF(Capacity_solar!$AD134=0,Capacity_solar!W134*CostRed_solar!H$26,Capacity_solar!W134*VLOOKUP($A133,CostRed_solar!$A$14:$M$26,W$1-2009,FALSE))</f>
        <v>0</v>
      </c>
      <c r="X133">
        <f>IF(Capacity_solar!$AD134=0,Capacity_solar!X134*CostRed_solar!I$26,Capacity_solar!X134*VLOOKUP($A133,CostRed_solar!$A$14:$M$26,X$1-2009,FALSE))</f>
        <v>0</v>
      </c>
      <c r="Y133">
        <f>IF(Capacity_solar!$AD134=0,Capacity_solar!Y134*CostRed_solar!J$26,Capacity_solar!Y134*VLOOKUP($A133,CostRed_solar!$A$14:$M$26,Y$1-2009,FALSE))</f>
        <v>0.340859214875954</v>
      </c>
      <c r="Z133">
        <f>IF(Capacity_solar!$AD134=0,Capacity_solar!Z134*CostRed_solar!K$26,Capacity_solar!Z134*VLOOKUP($A133,CostRed_solar!$A$14:$M$26,Z$1-2009,FALSE))</f>
        <v>0</v>
      </c>
      <c r="AA133">
        <f>IF(Capacity_solar!$AD134=0,Capacity_solar!AA134*CostRed_solar!L$26,Capacity_solar!AA134*VLOOKUP($A133,CostRed_solar!$A$14:$M$26,AA$1-2009,FALSE))</f>
        <v>0.981620247099082</v>
      </c>
      <c r="AB133">
        <f>IF(Capacity_solar!$AD134=0,Capacity_solar!AB134*CostRed_solar!M$26,Capacity_solar!AB134*VLOOKUP($A133,CostRed_solar!$A$14:$M$26,AB$1-2009,FALSE))</f>
        <v>0</v>
      </c>
      <c r="AC133">
        <f>IF(Capacity_solar!$AD134=0,Capacity_solar!AC134*CostRed_solar!N$26,Capacity_solar!AC134*VLOOKUP($A133,CostRed_solar!$A$14:$N$26,AC$1-2009,FALSE))</f>
        <v>0.017798200669307</v>
      </c>
      <c r="AD133" s="1">
        <f>SUM(Q133:AB133)</f>
        <v>1.32247946197504</v>
      </c>
    </row>
    <row r="134" spans="1:30">
      <c r="A134" s="1" t="s">
        <v>262</v>
      </c>
      <c r="B134">
        <f>IF(Capacity_solar!$AD135=0,Capacity_solar!Q135*CostRed_solar!B$13,Capacity_solar!Q135*VLOOKUP($A134,CostRed_solar!$A$2:$M$12,2,FALSE))</f>
        <v>0.179017878938813</v>
      </c>
      <c r="C134">
        <f>IF(Capacity_solar!$AD135=0,Capacity_solar!R135*CostRed_solar!C$13,Capacity_solar!R135*VLOOKUP($A134,CostRed_solar!$A$2:$M$12,3,FALSE))</f>
        <v>0.51775443438938</v>
      </c>
      <c r="D134">
        <f>IF(Capacity_solar!$AD135=0,Capacity_solar!S135*CostRed_solar!D$13,Capacity_solar!S135*VLOOKUP($A134,CostRed_solar!$A$2:$M$12,4,FALSE))</f>
        <v>0</v>
      </c>
      <c r="E134">
        <f>IF(Capacity_solar!$AD135=0,Capacity_solar!T135*CostRed_solar!E$13,Capacity_solar!T135*VLOOKUP($A134,CostRed_solar!$A$2:$M$12,5,FALSE))</f>
        <v>4.47866234091281</v>
      </c>
      <c r="F134">
        <f>IF(Capacity_solar!$AD135=0,Capacity_solar!U135*CostRed_solar!F$13,Capacity_solar!U135*VLOOKUP($A134,CostRed_solar!$A$2:$M$12,6,FALSE))</f>
        <v>183.962103474983</v>
      </c>
      <c r="G134">
        <f>IF(Capacity_solar!$AD135=0,Capacity_solar!V135*CostRed_solar!G$13,Capacity_solar!V135*VLOOKUP($A134,CostRed_solar!$A$2:$M$12,7,FALSE))</f>
        <v>2.83803966263849</v>
      </c>
      <c r="H134">
        <f>IF(Capacity_solar!$AD135=0,Capacity_solar!W135*CostRed_solar!H$13,Capacity_solar!W135*VLOOKUP($A134,CostRed_solar!$A$2:$M$12,8,FALSE))</f>
        <v>3.38481924499808</v>
      </c>
      <c r="I134">
        <f>IF(Capacity_solar!$AD135=0,Capacity_solar!X135*CostRed_solar!I$13,Capacity_solar!X135*VLOOKUP($A134,CostRed_solar!$A$2:$M$12,9,FALSE))</f>
        <v>1002.74015657731</v>
      </c>
      <c r="J134">
        <f>IF(Capacity_solar!$AD135=0,Capacity_solar!Y135*CostRed_solar!J$13,Capacity_solar!Y135*VLOOKUP($A134,CostRed_solar!$A$2:$M$12,10,FALSE))</f>
        <v>0.0168748115783018</v>
      </c>
      <c r="K134">
        <f>IF(Capacity_solar!$AD135=0,Capacity_solar!Z135*CostRed_solar!K$13,Capacity_solar!Z135*VLOOKUP($A134,CostRed_solar!$A$2:$M$12,11,FALSE))</f>
        <v>96.8603169280657</v>
      </c>
      <c r="L134">
        <f>IF(Capacity_solar!$AD135=0,Capacity_solar!AA135*CostRed_solar!L$13,Capacity_solar!AA135*VLOOKUP($A134,CostRed_solar!$A$2:$M$12,12,FALSE))</f>
        <v>253.414308255773</v>
      </c>
      <c r="M134">
        <f>IF(Capacity_solar!$AD135=0,Capacity_solar!AB135*CostRed_solar!M$13,Capacity_solar!AB135*VLOOKUP($A134,CostRed_solar!$A$2:$M$12,13,FALSE))</f>
        <v>15.085285785128</v>
      </c>
      <c r="N134">
        <f>IF(Capacity_solar!$AD135=0,Capacity_solar!AC135*CostRed_solar!N$13,Capacity_solar!AC135*VLOOKUP($A134,CostRed_solar!$A$2:$N$12,14,FALSE))</f>
        <v>0</v>
      </c>
      <c r="O134" s="3">
        <f>SUM(B134:M134)</f>
        <v>1563.47733939471</v>
      </c>
      <c r="P134" s="1" t="s">
        <v>262</v>
      </c>
      <c r="Q134">
        <f>IF(Capacity_solar!$AD135=0,Capacity_solar!Q135*CostRed_solar!B$26,Capacity_solar!Q135*VLOOKUP($A134,CostRed_solar!$A$14:$M$26,Q$1-2009,FALSE))</f>
        <v>0.92699188826029</v>
      </c>
      <c r="R134">
        <f>IF(Capacity_solar!$AD135=0,Capacity_solar!R135*CostRed_solar!C$26,Capacity_solar!R135*VLOOKUP($A134,CostRed_solar!$A$14:$M$26,R$1-2009,FALSE))</f>
        <v>1.62702494686171</v>
      </c>
      <c r="S134">
        <f>IF(Capacity_solar!$AD135=0,Capacity_solar!S135*CostRed_solar!D$26,Capacity_solar!S135*VLOOKUP($A134,CostRed_solar!$A$14:$M$26,S$1-2009,FALSE))</f>
        <v>0</v>
      </c>
      <c r="T134">
        <f>IF(Capacity_solar!$AD135=0,Capacity_solar!T135*CostRed_solar!E$26,Capacity_solar!T135*VLOOKUP($A134,CostRed_solar!$A$14:$M$26,T$1-2009,FALSE))</f>
        <v>8.60629768572376</v>
      </c>
      <c r="U134">
        <f>IF(Capacity_solar!$AD135=0,Capacity_solar!U135*CostRed_solar!F$26,Capacity_solar!U135*VLOOKUP($A134,CostRed_solar!$A$14:$M$26,U$1-2009,FALSE))</f>
        <v>310.546743353542</v>
      </c>
      <c r="V134">
        <f>IF(Capacity_solar!$AD135=0,Capacity_solar!V135*CostRed_solar!G$26,Capacity_solar!V135*VLOOKUP($A134,CostRed_solar!$A$14:$M$26,V$1-2009,FALSE))</f>
        <v>4.07843600513228</v>
      </c>
      <c r="W134">
        <f>IF(Capacity_solar!$AD135=0,Capacity_solar!W135*CostRed_solar!H$26,Capacity_solar!W135*VLOOKUP($A134,CostRed_solar!$A$14:$M$26,W$1-2009,FALSE))</f>
        <v>3.96370179924632</v>
      </c>
      <c r="X134">
        <f>IF(Capacity_solar!$AD135=0,Capacity_solar!X135*CostRed_solar!I$26,Capacity_solar!X135*VLOOKUP($A134,CostRed_solar!$A$14:$M$26,X$1-2009,FALSE))</f>
        <v>920.617628160982</v>
      </c>
      <c r="Y134">
        <f>IF(Capacity_solar!$AD135=0,Capacity_solar!Y135*CostRed_solar!J$26,Capacity_solar!Y135*VLOOKUP($A134,CostRed_solar!$A$14:$M$26,Y$1-2009,FALSE))</f>
        <v>0.0108938605073779</v>
      </c>
      <c r="Z134">
        <f>IF(Capacity_solar!$AD135=0,Capacity_solar!Z135*CostRed_solar!K$26,Capacity_solar!Z135*VLOOKUP($A134,CostRed_solar!$A$14:$M$26,Z$1-2009,FALSE))</f>
        <v>47.0943172138618</v>
      </c>
      <c r="AA134">
        <f>IF(Capacity_solar!$AD135=0,Capacity_solar!AA135*CostRed_solar!L$26,Capacity_solar!AA135*VLOOKUP($A134,CostRed_solar!$A$14:$M$26,AA$1-2009,FALSE))</f>
        <v>104.706133514029</v>
      </c>
      <c r="AB134">
        <f>IF(Capacity_solar!$AD135=0,Capacity_solar!AB135*CostRed_solar!M$26,Capacity_solar!AB135*VLOOKUP($A134,CostRed_solar!$A$14:$M$26,AB$1-2009,FALSE))</f>
        <v>5.21688403670384</v>
      </c>
      <c r="AC134">
        <f>IF(Capacity_solar!$AD135=0,Capacity_solar!AC135*CostRed_solar!N$26,Capacity_solar!AC135*VLOOKUP($A134,CostRed_solar!$A$14:$N$26,AC$1-2009,FALSE))</f>
        <v>0</v>
      </c>
      <c r="AD134" s="1">
        <f>SUM(Q134:AB134)</f>
        <v>1407.39505246485</v>
      </c>
    </row>
    <row r="135" spans="1:30">
      <c r="A135" s="1" t="s">
        <v>288</v>
      </c>
      <c r="B135">
        <f>IF(Capacity_solar!$AD136=0,Capacity_solar!Q136*CostRed_solar!B$13,Capacity_solar!Q136*VLOOKUP($A135,CostRed_solar!$A$2:$M$12,2,FALSE))</f>
        <v>0.142302881654628</v>
      </c>
      <c r="C135">
        <f>IF(Capacity_solar!$AD136=0,Capacity_solar!R136*CostRed_solar!C$13,Capacity_solar!R136*VLOOKUP($A135,CostRed_solar!$A$2:$M$12,3,FALSE))</f>
        <v>0.517755987657345</v>
      </c>
      <c r="D135">
        <f>IF(Capacity_solar!$AD136=0,Capacity_solar!S136*CostRed_solar!D$13,Capacity_solar!S136*VLOOKUP($A135,CostRed_solar!$A$2:$M$12,4,FALSE))</f>
        <v>2.61966742380525</v>
      </c>
      <c r="E135">
        <f>IF(Capacity_solar!$AD136=0,Capacity_solar!T136*CostRed_solar!E$13,Capacity_solar!T136*VLOOKUP($A135,CostRed_solar!$A$2:$M$12,5,FALSE))</f>
        <v>2.12498563878322</v>
      </c>
      <c r="F135">
        <f>IF(Capacity_solar!$AD136=0,Capacity_solar!U136*CostRed_solar!F$13,Capacity_solar!U136*VLOOKUP($A135,CostRed_solar!$A$2:$M$12,6,FALSE))</f>
        <v>3.44498414442704</v>
      </c>
      <c r="G135">
        <f>IF(Capacity_solar!$AD136=0,Capacity_solar!V136*CostRed_solar!G$13,Capacity_solar!V136*VLOOKUP($A135,CostRed_solar!$A$2:$M$12,7,FALSE))</f>
        <v>4.11309958931201</v>
      </c>
      <c r="H135">
        <f>IF(Capacity_solar!$AD136=0,Capacity_solar!W136*CostRed_solar!H$13,Capacity_solar!W136*VLOOKUP($A135,CostRed_solar!$A$2:$M$12,8,FALSE))</f>
        <v>3.34301651587663</v>
      </c>
      <c r="I135">
        <f>IF(Capacity_solar!$AD136=0,Capacity_solar!X136*CostRed_solar!I$13,Capacity_solar!X136*VLOOKUP($A135,CostRed_solar!$A$2:$M$12,9,FALSE))</f>
        <v>77.570457196436</v>
      </c>
      <c r="J135">
        <f>IF(Capacity_solar!$AD136=0,Capacity_solar!Y136*CostRed_solar!J$13,Capacity_solar!Y136*VLOOKUP($A135,CostRed_solar!$A$2:$M$12,10,FALSE))</f>
        <v>0</v>
      </c>
      <c r="K135">
        <f>IF(Capacity_solar!$AD136=0,Capacity_solar!Z136*CostRed_solar!K$13,Capacity_solar!Z136*VLOOKUP($A135,CostRed_solar!$A$2:$M$12,11,FALSE))</f>
        <v>13.1435611603579</v>
      </c>
      <c r="L135">
        <f>IF(Capacity_solar!$AD136=0,Capacity_solar!AA136*CostRed_solar!L$13,Capacity_solar!AA136*VLOOKUP($A135,CostRed_solar!$A$2:$M$12,12,FALSE))</f>
        <v>7.86533588810711</v>
      </c>
      <c r="M135">
        <f>IF(Capacity_solar!$AD136=0,Capacity_solar!AB136*CostRed_solar!M$13,Capacity_solar!AB136*VLOOKUP($A135,CostRed_solar!$A$2:$M$12,13,FALSE))</f>
        <v>157.88287895095</v>
      </c>
      <c r="N135">
        <f>IF(Capacity_solar!$AD136=0,Capacity_solar!AC136*CostRed_solar!N$13,Capacity_solar!AC136*VLOOKUP($A135,CostRed_solar!$A$2:$N$12,14,FALSE))</f>
        <v>0</v>
      </c>
      <c r="O135" s="3">
        <f>SUM(B135:M135)</f>
        <v>272.768045377367</v>
      </c>
      <c r="P135" s="1" t="s">
        <v>288</v>
      </c>
      <c r="Q135">
        <f>IF(Capacity_solar!$AD136=0,Capacity_solar!Q136*CostRed_solar!B$26,Capacity_solar!Q136*VLOOKUP($A135,CostRed_solar!$A$14:$M$26,Q$1-2009,FALSE))</f>
        <v>0.736873980140227</v>
      </c>
      <c r="R135">
        <f>IF(Capacity_solar!$AD136=0,Capacity_solar!R136*CostRed_solar!C$26,Capacity_solar!R136*VLOOKUP($A135,CostRed_solar!$A$14:$M$26,R$1-2009,FALSE))</f>
        <v>1.6270298279512</v>
      </c>
      <c r="S135">
        <f>IF(Capacity_solar!$AD136=0,Capacity_solar!S136*CostRed_solar!D$26,Capacity_solar!S136*VLOOKUP($A135,CostRed_solar!$A$14:$M$26,S$1-2009,FALSE))</f>
        <v>5.90306971964553</v>
      </c>
      <c r="T135">
        <f>IF(Capacity_solar!$AD136=0,Capacity_solar!T136*CostRed_solar!E$26,Capacity_solar!T136*VLOOKUP($A135,CostRed_solar!$A$14:$M$26,T$1-2009,FALSE))</f>
        <v>4.0834199127253</v>
      </c>
      <c r="U135">
        <f>IF(Capacity_solar!$AD136=0,Capacity_solar!U136*CostRed_solar!F$26,Capacity_solar!U136*VLOOKUP($A135,CostRed_solar!$A$14:$M$26,U$1-2009,FALSE))</f>
        <v>5.81548366075239</v>
      </c>
      <c r="V135">
        <f>IF(Capacity_solar!$AD136=0,Capacity_solar!V136*CostRed_solar!G$26,Capacity_solar!V136*VLOOKUP($A135,CostRed_solar!$A$14:$M$26,V$1-2009,FALSE))</f>
        <v>5.91077484877338</v>
      </c>
      <c r="W135">
        <f>IF(Capacity_solar!$AD136=0,Capacity_solar!W136*CostRed_solar!H$26,Capacity_solar!W136*VLOOKUP($A135,CostRed_solar!$A$14:$M$26,W$1-2009,FALSE))</f>
        <v>3.91474983441779</v>
      </c>
      <c r="X135">
        <f>IF(Capacity_solar!$AD136=0,Capacity_solar!X136*CostRed_solar!I$26,Capacity_solar!X136*VLOOKUP($A135,CostRed_solar!$A$14:$M$26,X$1-2009,FALSE))</f>
        <v>71.2175829910931</v>
      </c>
      <c r="Y135">
        <f>IF(Capacity_solar!$AD136=0,Capacity_solar!Y136*CostRed_solar!J$26,Capacity_solar!Y136*VLOOKUP($A135,CostRed_solar!$A$14:$M$26,Y$1-2009,FALSE))</f>
        <v>0</v>
      </c>
      <c r="Z135">
        <f>IF(Capacity_solar!$AD136=0,Capacity_solar!Z136*CostRed_solar!K$26,Capacity_solar!Z136*VLOOKUP($A135,CostRed_solar!$A$14:$M$26,Z$1-2009,FALSE))</f>
        <v>6.39051221632268</v>
      </c>
      <c r="AA135">
        <f>IF(Capacity_solar!$AD136=0,Capacity_solar!AA136*CostRed_solar!L$26,Capacity_solar!AA136*VLOOKUP($A135,CostRed_solar!$A$14:$M$26,AA$1-2009,FALSE))</f>
        <v>3.24981219608803</v>
      </c>
      <c r="AB135">
        <f>IF(Capacity_solar!$AD136=0,Capacity_solar!AB136*CostRed_solar!M$26,Capacity_solar!AB136*VLOOKUP($A135,CostRed_solar!$A$14:$M$26,AB$1-2009,FALSE))</f>
        <v>54.6000044414183</v>
      </c>
      <c r="AC135">
        <f>IF(Capacity_solar!$AD136=0,Capacity_solar!AC136*CostRed_solar!N$26,Capacity_solar!AC136*VLOOKUP($A135,CostRed_solar!$A$14:$N$26,AC$1-2009,FALSE))</f>
        <v>0</v>
      </c>
      <c r="AD135" s="1">
        <f>SUM(Q135:AB135)</f>
        <v>163.449313629328</v>
      </c>
    </row>
    <row r="136" spans="1:30">
      <c r="A136" s="1" t="s">
        <v>282</v>
      </c>
      <c r="B136">
        <f>IF(Capacity_solar!$AD137=0,Capacity_solar!Q137*CostRed_solar!B$13,Capacity_solar!Q137*VLOOKUP($A136,CostRed_solar!$A$2:$M$12,2,FALSE))</f>
        <v>0.284605763309257</v>
      </c>
      <c r="C136">
        <f>IF(Capacity_solar!$AD137=0,Capacity_solar!R137*CostRed_solar!C$13,Capacity_solar!R137*VLOOKUP($A136,CostRed_solar!$A$2:$M$12,3,FALSE))</f>
        <v>0.724858382720283</v>
      </c>
      <c r="D136">
        <f>IF(Capacity_solar!$AD137=0,Capacity_solar!S137*CostRed_solar!D$13,Capacity_solar!S137*VLOOKUP($A136,CostRed_solar!$A$2:$M$12,4,FALSE))</f>
        <v>1.08562068074144</v>
      </c>
      <c r="E136">
        <f>IF(Capacity_solar!$AD137=0,Capacity_solar!T137*CostRed_solar!E$13,Capacity_solar!T137*VLOOKUP($A136,CostRed_solar!$A$2:$M$12,5,FALSE))</f>
        <v>2.08653451128834</v>
      </c>
      <c r="F136">
        <f>IF(Capacity_solar!$AD137=0,Capacity_solar!U137*CostRed_solar!F$13,Capacity_solar!U137*VLOOKUP($A136,CostRed_solar!$A$2:$M$12,6,FALSE))</f>
        <v>16.7058708757512</v>
      </c>
      <c r="G136">
        <f>IF(Capacity_solar!$AD137=0,Capacity_solar!V137*CostRed_solar!G$13,Capacity_solar!V137*VLOOKUP($A136,CostRed_solar!$A$2:$M$12,7,FALSE))</f>
        <v>15.3404955484359</v>
      </c>
      <c r="H136">
        <f>IF(Capacity_solar!$AD137=0,Capacity_solar!W137*CostRed_solar!H$13,Capacity_solar!W137*VLOOKUP($A136,CostRed_solar!$A$2:$M$12,8,FALSE))</f>
        <v>19.6786568813793</v>
      </c>
      <c r="I136">
        <f>IF(Capacity_solar!$AD137=0,Capacity_solar!X137*CostRed_solar!I$13,Capacity_solar!X137*VLOOKUP($A136,CostRed_solar!$A$2:$M$12,9,FALSE))</f>
        <v>7.1156744334728</v>
      </c>
      <c r="J136">
        <f>IF(Capacity_solar!$AD137=0,Capacity_solar!Y137*CostRed_solar!J$13,Capacity_solar!Y137*VLOOKUP($A136,CostRed_solar!$A$2:$M$12,10,FALSE))</f>
        <v>86.4649463101153</v>
      </c>
      <c r="K136">
        <f>IF(Capacity_solar!$AD137=0,Capacity_solar!Z137*CostRed_solar!K$13,Capacity_solar!Z137*VLOOKUP($A136,CostRed_solar!$A$2:$M$12,11,FALSE))</f>
        <v>-9.6287807884697</v>
      </c>
      <c r="L136">
        <f>IF(Capacity_solar!$AD137=0,Capacity_solar!AA137*CostRed_solar!L$13,Capacity_solar!AA137*VLOOKUP($A136,CostRed_solar!$A$2:$M$12,12,FALSE))</f>
        <v>-12.8259665598755</v>
      </c>
      <c r="M136">
        <f>IF(Capacity_solar!$AD137=0,Capacity_solar!AB137*CostRed_solar!M$13,Capacity_solar!AB137*VLOOKUP($A136,CostRed_solar!$A$2:$M$12,13,FALSE))</f>
        <v>82.2493540534877</v>
      </c>
      <c r="N136">
        <f>IF(Capacity_solar!$AD137=0,Capacity_solar!AC137*CostRed_solar!N$13,Capacity_solar!AC137*VLOOKUP($A136,CostRed_solar!$A$2:$N$12,14,FALSE))</f>
        <v>251.382061827978</v>
      </c>
      <c r="O136" s="3">
        <f>SUM(B136:M136)</f>
        <v>209.281870092356</v>
      </c>
      <c r="P136" s="1" t="s">
        <v>282</v>
      </c>
      <c r="Q136">
        <f>IF(Capacity_solar!$AD137=0,Capacity_solar!Q137*CostRed_solar!B$26,Capacity_solar!Q137*VLOOKUP($A136,CostRed_solar!$A$14:$M$26,Q$1-2009,FALSE))</f>
        <v>1.47374796028045</v>
      </c>
      <c r="R136">
        <f>IF(Capacity_solar!$AD137=0,Capacity_solar!R137*CostRed_solar!C$26,Capacity_solar!R137*VLOOKUP($A136,CostRed_solar!$A$14:$M$26,R$1-2009,FALSE))</f>
        <v>2.27784175913168</v>
      </c>
      <c r="S136">
        <f>IF(Capacity_solar!$AD137=0,Capacity_solar!S137*CostRed_solar!D$26,Capacity_solar!S137*VLOOKUP($A136,CostRed_solar!$A$14:$M$26,S$1-2009,FALSE))</f>
        <v>2.44630082019992</v>
      </c>
      <c r="T136">
        <f>IF(Capacity_solar!$AD137=0,Capacity_solar!T137*CostRed_solar!E$26,Capacity_solar!T137*VLOOKUP($A136,CostRed_solar!$A$14:$M$26,T$1-2009,FALSE))</f>
        <v>4.00953136646235</v>
      </c>
      <c r="U136">
        <f>IF(Capacity_solar!$AD137=0,Capacity_solar!U137*CostRed_solar!F$26,Capacity_solar!U137*VLOOKUP($A136,CostRed_solar!$A$14:$M$26,U$1-2009,FALSE))</f>
        <v>28.2012093651388</v>
      </c>
      <c r="V136">
        <f>IF(Capacity_solar!$AD137=0,Capacity_solar!V137*CostRed_solar!G$26,Capacity_solar!V137*VLOOKUP($A136,CostRed_solar!$A$14:$M$26,V$1-2009,FALSE))</f>
        <v>22.0452272760509</v>
      </c>
      <c r="W136">
        <f>IF(Capacity_solar!$AD137=0,Capacity_solar!W137*CostRed_solar!H$26,Capacity_solar!W137*VLOOKUP($A136,CostRed_solar!$A$14:$M$26,W$1-2009,FALSE))</f>
        <v>23.0441633782186</v>
      </c>
      <c r="X136">
        <f>IF(Capacity_solar!$AD137=0,Capacity_solar!X137*CostRed_solar!I$26,Capacity_solar!X137*VLOOKUP($A136,CostRed_solar!$A$14:$M$26,X$1-2009,FALSE))</f>
        <v>6.53291411213612</v>
      </c>
      <c r="Y136">
        <f>IF(Capacity_solar!$AD137=0,Capacity_solar!Y137*CostRed_solar!J$26,Capacity_solar!Y137*VLOOKUP($A136,CostRed_solar!$A$14:$M$26,Y$1-2009,FALSE))</f>
        <v>55.8191159355811</v>
      </c>
      <c r="Z136">
        <f>IF(Capacity_solar!$AD137=0,Capacity_solar!Z137*CostRed_solar!K$26,Capacity_solar!Z137*VLOOKUP($A136,CostRed_solar!$A$14:$M$26,Z$1-2009,FALSE))</f>
        <v>-4.68159584044824</v>
      </c>
      <c r="AA136">
        <f>IF(Capacity_solar!$AD137=0,Capacity_solar!AA137*CostRed_solar!L$26,Capacity_solar!AA137*VLOOKUP($A136,CostRed_solar!$A$14:$M$26,AA$1-2009,FALSE))</f>
        <v>-5.29945359560886</v>
      </c>
      <c r="AB136">
        <f>IF(Capacity_solar!$AD137=0,Capacity_solar!AB137*CostRed_solar!M$26,Capacity_solar!AB137*VLOOKUP($A136,CostRed_solar!$A$14:$M$26,AB$1-2009,FALSE))</f>
        <v>28.4439650864195</v>
      </c>
      <c r="AC136">
        <f>IF(Capacity_solar!$AD137=0,Capacity_solar!AC137*CostRed_solar!N$26,Capacity_solar!AC137*VLOOKUP($A136,CostRed_solar!$A$14:$N$26,AC$1-2009,FALSE))</f>
        <v>76.7824264763163</v>
      </c>
      <c r="AD136" s="1">
        <f>SUM(Q136:AB136)</f>
        <v>164.312967623562</v>
      </c>
    </row>
    <row r="137" spans="1:30">
      <c r="A137" s="1" t="s">
        <v>298</v>
      </c>
      <c r="B137">
        <f>IF(Capacity_solar!$AD138=0,Capacity_solar!Q138*CostRed_solar!B$13,Capacity_solar!Q138*VLOOKUP($A137,CostRed_solar!$A$2:$M$12,2,FALSE))</f>
        <v>0.893662096791066</v>
      </c>
      <c r="C137">
        <f>IF(Capacity_solar!$AD138=0,Capacity_solar!R138*CostRed_solar!C$13,Capacity_solar!R138*VLOOKUP($A137,CostRed_solar!$A$2:$M$12,3,FALSE))</f>
        <v>1.92708830381663</v>
      </c>
      <c r="D137">
        <f>IF(Capacity_solar!$AD138=0,Capacity_solar!S138*CostRed_solar!D$13,Capacity_solar!S138*VLOOKUP($A137,CostRed_solar!$A$2:$M$12,4,FALSE))</f>
        <v>2.70981400579678</v>
      </c>
      <c r="E137">
        <f>IF(Capacity_solar!$AD138=0,Capacity_solar!T138*CostRed_solar!E$13,Capacity_solar!T138*VLOOKUP($A137,CostRed_solar!$A$2:$M$12,5,FALSE))</f>
        <v>1.90034419285402</v>
      </c>
      <c r="F137">
        <f>IF(Capacity_solar!$AD138=0,Capacity_solar!U138*CostRed_solar!F$13,Capacity_solar!U138*VLOOKUP($A137,CostRed_solar!$A$2:$M$12,6,FALSE))</f>
        <v>5.16747449414907</v>
      </c>
      <c r="G137">
        <f>IF(Capacity_solar!$AD138=0,Capacity_solar!V138*CostRed_solar!G$13,Capacity_solar!V138*VLOOKUP($A137,CostRed_solar!$A$2:$M$12,7,FALSE))</f>
        <v>20.5655048017283</v>
      </c>
      <c r="H137">
        <f>IF(Capacity_solar!$AD138=0,Capacity_solar!W138*CostRed_solar!H$13,Capacity_solar!W138*VLOOKUP($A137,CostRed_solar!$A$2:$M$12,8,FALSE))</f>
        <v>64.8695315475623</v>
      </c>
      <c r="I137">
        <f>IF(Capacity_solar!$AD138=0,Capacity_solar!X138*CostRed_solar!I$13,Capacity_solar!X138*VLOOKUP($A137,CostRed_solar!$A$2:$M$12,9,FALSE))</f>
        <v>45.885773954225</v>
      </c>
      <c r="J137">
        <f>IF(Capacity_solar!$AD138=0,Capacity_solar!Y138*CostRed_solar!J$13,Capacity_solar!Y138*VLOOKUP($A137,CostRed_solar!$A$2:$M$12,10,FALSE))</f>
        <v>110.752820375065</v>
      </c>
      <c r="K137">
        <f>IF(Capacity_solar!$AD138=0,Capacity_solar!Z138*CostRed_solar!K$13,Capacity_solar!Z138*VLOOKUP($A137,CostRed_solar!$A$2:$M$12,11,FALSE))</f>
        <v>0</v>
      </c>
      <c r="L137">
        <f>IF(Capacity_solar!$AD138=0,Capacity_solar!AA138*CostRed_solar!L$13,Capacity_solar!AA138*VLOOKUP($A137,CostRed_solar!$A$2:$M$12,12,FALSE))</f>
        <v>0</v>
      </c>
      <c r="M137">
        <f>IF(Capacity_solar!$AD138=0,Capacity_solar!AB138*CostRed_solar!M$13,Capacity_solar!AB138*VLOOKUP($A137,CostRed_solar!$A$2:$M$12,13,FALSE))</f>
        <v>89.7918712374319</v>
      </c>
      <c r="N137">
        <f>IF(Capacity_solar!$AD138=0,Capacity_solar!AC138*CostRed_solar!N$13,Capacity_solar!AC138*VLOOKUP($A137,CostRed_solar!$A$2:$N$12,14,FALSE))</f>
        <v>0</v>
      </c>
      <c r="O137" s="3">
        <f>SUM(B137:M137)</f>
        <v>344.46388500942</v>
      </c>
      <c r="P137" s="1" t="s">
        <v>298</v>
      </c>
      <c r="Q137">
        <f>IF(Capacity_solar!$AD138=0,Capacity_solar!Q138*CostRed_solar!B$26,Capacity_solar!Q138*VLOOKUP($A137,CostRed_solar!$A$14:$M$26,Q$1-2009,FALSE))</f>
        <v>4.62756859528062</v>
      </c>
      <c r="R137">
        <f>IF(Capacity_solar!$AD138=0,Capacity_solar!R138*CostRed_solar!C$26,Capacity_solar!R138*VLOOKUP($A137,CostRed_solar!$A$14:$M$26,R$1-2009,FALSE))</f>
        <v>6.0558066466642</v>
      </c>
      <c r="S137">
        <f>IF(Capacity_solar!$AD138=0,Capacity_solar!S138*CostRed_solar!D$26,Capacity_solar!S138*VLOOKUP($A137,CostRed_solar!$A$14:$M$26,S$1-2009,FALSE))</f>
        <v>6.10620296993834</v>
      </c>
      <c r="T137">
        <f>IF(Capacity_solar!$AD138=0,Capacity_solar!T138*CostRed_solar!E$26,Capacity_solar!T138*VLOOKUP($A137,CostRed_solar!$A$14:$M$26,T$1-2009,FALSE))</f>
        <v>3.65174388782004</v>
      </c>
      <c r="U137">
        <f>IF(Capacity_solar!$AD138=0,Capacity_solar!U138*CostRed_solar!F$26,Capacity_solar!U138*VLOOKUP($A137,CostRed_solar!$A$14:$M$26,U$1-2009,FALSE))</f>
        <v>8.72322258338772</v>
      </c>
      <c r="V137">
        <f>IF(Capacity_solar!$AD138=0,Capacity_solar!V138*CostRed_solar!G$26,Capacity_solar!V138*VLOOKUP($A137,CostRed_solar!$A$14:$M$26,V$1-2009,FALSE))</f>
        <v>29.5538840951616</v>
      </c>
      <c r="W137">
        <f>IF(Capacity_solar!$AD138=0,Capacity_solar!W138*CostRed_solar!H$26,Capacity_solar!W138*VLOOKUP($A137,CostRed_solar!$A$14:$M$26,W$1-2009,FALSE))</f>
        <v>75.9637251800973</v>
      </c>
      <c r="X137">
        <f>IF(Capacity_solar!$AD138=0,Capacity_solar!X138*CostRed_solar!I$26,Capacity_solar!X138*VLOOKUP($A137,CostRed_solar!$A$14:$M$26,X$1-2009,FALSE))</f>
        <v>42.1278155731393</v>
      </c>
      <c r="Y137">
        <f>IF(Capacity_solar!$AD138=0,Capacity_solar!Y138*CostRed_solar!J$26,Capacity_solar!Y138*VLOOKUP($A137,CostRed_solar!$A$14:$M$26,Y$1-2009,FALSE))</f>
        <v>71.4986220951959</v>
      </c>
      <c r="Z137">
        <f>IF(Capacity_solar!$AD138=0,Capacity_solar!Z138*CostRed_solar!K$26,Capacity_solar!Z138*VLOOKUP($A137,CostRed_solar!$A$14:$M$26,Z$1-2009,FALSE))</f>
        <v>0</v>
      </c>
      <c r="AA137">
        <f>IF(Capacity_solar!$AD138=0,Capacity_solar!AA138*CostRed_solar!L$26,Capacity_solar!AA138*VLOOKUP($A137,CostRed_solar!$A$14:$M$26,AA$1-2009,FALSE))</f>
        <v>0</v>
      </c>
      <c r="AB137">
        <f>IF(Capacity_solar!$AD138=0,Capacity_solar!AB138*CostRed_solar!M$26,Capacity_solar!AB138*VLOOKUP($A137,CostRed_solar!$A$14:$M$26,AB$1-2009,FALSE))</f>
        <v>31.0523636314623</v>
      </c>
      <c r="AC137">
        <f>IF(Capacity_solar!$AD138=0,Capacity_solar!AC138*CostRed_solar!N$26,Capacity_solar!AC138*VLOOKUP($A137,CostRed_solar!$A$14:$N$26,AC$1-2009,FALSE))</f>
        <v>0</v>
      </c>
      <c r="AD137" s="1">
        <f>SUM(Q137:AB137)</f>
        <v>279.360955258147</v>
      </c>
    </row>
    <row r="138" spans="1:30">
      <c r="A138" s="1" t="s">
        <v>314</v>
      </c>
      <c r="B138">
        <f>IF(Capacity_solar!$AD139=0,Capacity_solar!Q139*CostRed_solar!B$13,Capacity_solar!Q139*VLOOKUP($A138,CostRed_solar!$A$2:$M$12,2,FALSE))</f>
        <v>0</v>
      </c>
      <c r="C138">
        <f>IF(Capacity_solar!$AD139=0,Capacity_solar!R139*CostRed_solar!C$13,Capacity_solar!R139*VLOOKUP($A138,CostRed_solar!$A$2:$M$12,3,FALSE))</f>
        <v>0.0155326796297203</v>
      </c>
      <c r="D138">
        <f>IF(Capacity_solar!$AD139=0,Capacity_solar!S139*CostRed_solar!D$13,Capacity_solar!S139*VLOOKUP($A138,CostRed_solar!$A$2:$M$12,4,FALSE))</f>
        <v>0.107868626901208</v>
      </c>
      <c r="E138">
        <f>IF(Capacity_solar!$AD139=0,Capacity_solar!T139*CostRed_solar!E$13,Capacity_solar!T139*VLOOKUP($A138,CostRed_solar!$A$2:$M$12,5,FALSE))</f>
        <v>0</v>
      </c>
      <c r="F138">
        <f>IF(Capacity_solar!$AD139=0,Capacity_solar!U139*CostRed_solar!F$13,Capacity_solar!U139*VLOOKUP($A138,CostRed_solar!$A$2:$M$12,6,FALSE))</f>
        <v>0</v>
      </c>
      <c r="G138">
        <f>IF(Capacity_solar!$AD139=0,Capacity_solar!V139*CostRed_solar!G$13,Capacity_solar!V139*VLOOKUP($A138,CostRed_solar!$A$2:$M$12,7,FALSE))</f>
        <v>0.685516826724276</v>
      </c>
      <c r="H138">
        <f>IF(Capacity_solar!$AD139=0,Capacity_solar!W139*CostRed_solar!H$13,Capacity_solar!W139*VLOOKUP($A138,CostRed_solar!$A$2:$M$12,8,FALSE))</f>
        <v>0.00167150742218464</v>
      </c>
      <c r="I138">
        <f>IF(Capacity_solar!$AD139=0,Capacity_solar!X139*CostRed_solar!I$13,Capacity_solar!X139*VLOOKUP($A138,CostRed_solar!$A$2:$M$12,9,FALSE))</f>
        <v>0.211899790680503</v>
      </c>
      <c r="J138">
        <f>IF(Capacity_solar!$AD139=0,Capacity_solar!Y139*CostRed_solar!J$13,Capacity_solar!Y139*VLOOKUP($A138,CostRed_solar!$A$2:$M$12,10,FALSE))</f>
        <v>3.49112184469091</v>
      </c>
      <c r="K138">
        <f>IF(Capacity_solar!$AD139=0,Capacity_solar!Z139*CostRed_solar!K$13,Capacity_solar!Z139*VLOOKUP($A138,CostRed_solar!$A$2:$M$12,11,FALSE))</f>
        <v>0.012078249860098</v>
      </c>
      <c r="L138">
        <f>IF(Capacity_solar!$AD139=0,Capacity_solar!AA139*CostRed_solar!L$13,Capacity_solar!AA139*VLOOKUP($A138,CostRed_solar!$A$2:$M$12,12,FALSE))</f>
        <v>1.33676081023941</v>
      </c>
      <c r="M138">
        <f>IF(Capacity_solar!$AD139=0,Capacity_solar!AB139*CostRed_solar!M$13,Capacity_solar!AB139*VLOOKUP($A138,CostRed_solar!$A$2:$M$12,13,FALSE))</f>
        <v>0.933835460869292</v>
      </c>
      <c r="N138">
        <f>IF(Capacity_solar!$AD139=0,Capacity_solar!AC139*CostRed_solar!N$13,Capacity_solar!AC139*VLOOKUP($A138,CostRed_solar!$A$2:$N$12,14,FALSE))</f>
        <v>0</v>
      </c>
      <c r="O138" s="3">
        <f>SUM(B138:M138)</f>
        <v>6.7962857970176</v>
      </c>
      <c r="P138" s="1" t="s">
        <v>314</v>
      </c>
      <c r="Q138">
        <f>IF(Capacity_solar!$AD139=0,Capacity_solar!Q139*CostRed_solar!B$26,Capacity_solar!Q139*VLOOKUP($A138,CostRed_solar!$A$14:$M$26,Q$1-2009,FALSE))</f>
        <v>0</v>
      </c>
      <c r="R138">
        <f>IF(Capacity_solar!$AD139=0,Capacity_solar!R139*CostRed_solar!C$26,Capacity_solar!R139*VLOOKUP($A138,CostRed_solar!$A$14:$M$26,R$1-2009,FALSE))</f>
        <v>0.048810894838536</v>
      </c>
      <c r="S138">
        <f>IF(Capacity_solar!$AD139=0,Capacity_solar!S139*CostRed_solar!D$26,Capacity_solar!S139*VLOOKUP($A138,CostRed_solar!$A$14:$M$26,S$1-2009,FALSE))</f>
        <v>0.243067505200844</v>
      </c>
      <c r="T138">
        <f>IF(Capacity_solar!$AD139=0,Capacity_solar!T139*CostRed_solar!E$26,Capacity_solar!T139*VLOOKUP($A138,CostRed_solar!$A$14:$M$26,T$1-2009,FALSE))</f>
        <v>0</v>
      </c>
      <c r="U138">
        <f>IF(Capacity_solar!$AD139=0,Capacity_solar!U139*CostRed_solar!F$26,Capacity_solar!U139*VLOOKUP($A138,CostRed_solar!$A$14:$M$26,U$1-2009,FALSE))</f>
        <v>0</v>
      </c>
      <c r="V138">
        <f>IF(Capacity_solar!$AD139=0,Capacity_solar!V139*CostRed_solar!G$26,Capacity_solar!V139*VLOOKUP($A138,CostRed_solar!$A$14:$M$26,V$1-2009,FALSE))</f>
        <v>0.98512946983872</v>
      </c>
      <c r="W138">
        <f>IF(Capacity_solar!$AD139=0,Capacity_solar!W139*CostRed_solar!H$26,Capacity_solar!W139*VLOOKUP($A138,CostRed_solar!$A$14:$M$26,W$1-2009,FALSE))</f>
        <v>0.00195737393852197</v>
      </c>
      <c r="X138">
        <f>IF(Capacity_solar!$AD139=0,Capacity_solar!X139*CostRed_solar!I$26,Capacity_solar!X139*VLOOKUP($A138,CostRed_solar!$A$14:$M$26,X$1-2009,FALSE))</f>
        <v>0.194545597306049</v>
      </c>
      <c r="Y138">
        <f>IF(Capacity_solar!$AD139=0,Capacity_solar!Y139*CostRed_solar!J$26,Capacity_solar!Y139*VLOOKUP($A138,CostRed_solar!$A$14:$M$26,Y$1-2009,FALSE))</f>
        <v>2.25376112875981</v>
      </c>
      <c r="Z138">
        <f>IF(Capacity_solar!$AD139=0,Capacity_solar!Z139*CostRed_solar!K$26,Capacity_solar!Z139*VLOOKUP($A138,CostRed_solar!$A$14:$M$26,Z$1-2009,FALSE))</f>
        <v>0.00587254872108435</v>
      </c>
      <c r="AA138">
        <f>IF(Capacity_solar!$AD139=0,Capacity_solar!AA139*CostRed_solar!L$26,Capacity_solar!AA139*VLOOKUP($A138,CostRed_solar!$A$14:$M$26,AA$1-2009,FALSE))</f>
        <v>0.55232499236775</v>
      </c>
      <c r="AB138">
        <f>IF(Capacity_solar!$AD139=0,Capacity_solar!AB139*CostRed_solar!M$26,Capacity_solar!AB139*VLOOKUP($A138,CostRed_solar!$A$14:$M$26,AB$1-2009,FALSE))</f>
        <v>0.322944581767208</v>
      </c>
      <c r="AC138">
        <f>IF(Capacity_solar!$AD139=0,Capacity_solar!AC139*CostRed_solar!N$26,Capacity_solar!AC139*VLOOKUP($A138,CostRed_solar!$A$14:$N$26,AC$1-2009,FALSE))</f>
        <v>0</v>
      </c>
      <c r="AD138" s="1">
        <f>SUM(Q138:AB138)</f>
        <v>4.60841409273852</v>
      </c>
    </row>
    <row r="139" spans="1:30">
      <c r="A139" s="1" t="s">
        <v>312</v>
      </c>
      <c r="B139">
        <f>IF(Capacity_solar!$AD140=0,Capacity_solar!Q140*CostRed_solar!B$13,Capacity_solar!Q140*VLOOKUP($A139,CostRed_solar!$A$2:$M$12,2,FALSE))</f>
        <v>1.19022158676508</v>
      </c>
      <c r="C139">
        <f>IF(Capacity_solar!$AD140=0,Capacity_solar!R140*CostRed_solar!C$13,Capacity_solar!R140*VLOOKUP($A139,CostRed_solar!$A$2:$M$12,3,FALSE))</f>
        <v>0.402296402409757</v>
      </c>
      <c r="D139">
        <f>IF(Capacity_solar!$AD140=0,Capacity_solar!S140*CostRed_solar!D$13,Capacity_solar!S140*VLOOKUP($A139,CostRed_solar!$A$2:$M$12,4,FALSE))</f>
        <v>1.21120981157194</v>
      </c>
      <c r="E139">
        <f>IF(Capacity_solar!$AD140=0,Capacity_solar!T140*CostRed_solar!E$13,Capacity_solar!T140*VLOOKUP($A139,CostRed_solar!$A$2:$M$12,5,FALSE))</f>
        <v>0.727555965155591</v>
      </c>
      <c r="F139">
        <f>IF(Capacity_solar!$AD140=0,Capacity_solar!U140*CostRed_solar!F$13,Capacity_solar!U140*VLOOKUP($A139,CostRed_solar!$A$2:$M$12,6,FALSE))</f>
        <v>2.11177457660892</v>
      </c>
      <c r="G139">
        <f>IF(Capacity_solar!$AD140=0,Capacity_solar!V140*CostRed_solar!G$13,Capacity_solar!V140*VLOOKUP($A139,CostRed_solar!$A$2:$M$12,7,FALSE))</f>
        <v>0.261866056775021</v>
      </c>
      <c r="H139">
        <f>IF(Capacity_solar!$AD140=0,Capacity_solar!W140*CostRed_solar!H$13,Capacity_solar!W140*VLOOKUP($A139,CostRed_solar!$A$2:$M$12,8,FALSE))</f>
        <v>68.5819578897714</v>
      </c>
      <c r="I139">
        <f>IF(Capacity_solar!$AD140=0,Capacity_solar!X140*CostRed_solar!I$13,Capacity_solar!X140*VLOOKUP($A139,CostRed_solar!$A$2:$M$12,9,FALSE))</f>
        <v>1.56276284823113</v>
      </c>
      <c r="J139">
        <f>IF(Capacity_solar!$AD140=0,Capacity_solar!Y140*CostRed_solar!J$13,Capacity_solar!Y140*VLOOKUP($A139,CostRed_solar!$A$2:$M$12,10,FALSE))</f>
        <v>-2.85542509422455</v>
      </c>
      <c r="K139">
        <f>IF(Capacity_solar!$AD140=0,Capacity_solar!Z140*CostRed_solar!K$13,Capacity_solar!Z140*VLOOKUP($A139,CostRed_solar!$A$2:$M$12,11,FALSE))</f>
        <v>39.0127470481148</v>
      </c>
      <c r="L139">
        <f>IF(Capacity_solar!$AD140=0,Capacity_solar!AA140*CostRed_solar!L$13,Capacity_solar!AA140*VLOOKUP($A139,CostRed_solar!$A$2:$M$12,12,FALSE))</f>
        <v>83.3036709840854</v>
      </c>
      <c r="M139">
        <f>IF(Capacity_solar!$AD140=0,Capacity_solar!AB140*CostRed_solar!M$13,Capacity_solar!AB140*VLOOKUP($A139,CostRed_solar!$A$2:$M$12,13,FALSE))</f>
        <v>72.4620041718591</v>
      </c>
      <c r="N139">
        <f>IF(Capacity_solar!$AD140=0,Capacity_solar!AC140*CostRed_solar!N$13,Capacity_solar!AC140*VLOOKUP($A139,CostRed_solar!$A$2:$N$12,14,FALSE))</f>
        <v>0.31401310956843</v>
      </c>
      <c r="O139" s="3">
        <f>SUM(B139:M139)</f>
        <v>267.972642247124</v>
      </c>
      <c r="P139" s="1" t="s">
        <v>312</v>
      </c>
      <c r="Q139">
        <f>IF(Capacity_solar!$AD140=0,Capacity_solar!Q140*CostRed_solar!B$26,Capacity_solar!Q140*VLOOKUP($A139,CostRed_solar!$A$14:$M$26,Q$1-2009,FALSE))</f>
        <v>6.16321544364082</v>
      </c>
      <c r="R139">
        <f>IF(Capacity_solar!$AD140=0,Capacity_solar!R140*CostRed_solar!C$26,Capacity_solar!R140*VLOOKUP($A139,CostRed_solar!$A$14:$M$26,R$1-2009,FALSE))</f>
        <v>1.26420217631808</v>
      </c>
      <c r="S139">
        <f>IF(Capacity_solar!$AD140=0,Capacity_solar!S140*CostRed_solar!D$26,Capacity_solar!S140*VLOOKUP($A139,CostRed_solar!$A$14:$M$26,S$1-2009,FALSE))</f>
        <v>2.72929910791586</v>
      </c>
      <c r="T139">
        <f>IF(Capacity_solar!$AD140=0,Capacity_solar!T140*CostRed_solar!E$26,Capacity_solar!T140*VLOOKUP($A139,CostRed_solar!$A$14:$M$26,T$1-2009,FALSE))</f>
        <v>1.39808780893201</v>
      </c>
      <c r="U139">
        <f>IF(Capacity_solar!$AD140=0,Capacity_solar!U140*CostRed_solar!F$26,Capacity_solar!U140*VLOOKUP($A139,CostRed_solar!$A$14:$M$26,U$1-2009,FALSE))</f>
        <v>3.56489029574445</v>
      </c>
      <c r="V139">
        <f>IF(Capacity_solar!$AD140=0,Capacity_solar!V140*CostRed_solar!G$26,Capacity_solar!V140*VLOOKUP($A139,CostRed_solar!$A$14:$M$26,V$1-2009,FALSE))</f>
        <v>0.376317487219453</v>
      </c>
      <c r="W139">
        <f>IF(Capacity_solar!$AD140=0,Capacity_solar!W140*CostRed_solar!H$26,Capacity_solar!W140*VLOOKUP($A139,CostRed_solar!$A$14:$M$26,W$1-2009,FALSE))</f>
        <v>80.3110624844242</v>
      </c>
      <c r="X139">
        <f>IF(Capacity_solar!$AD140=0,Capacity_solar!X140*CostRed_solar!I$26,Capacity_solar!X140*VLOOKUP($A139,CostRed_solar!$A$14:$M$26,X$1-2009,FALSE))</f>
        <v>1.43477551714637</v>
      </c>
      <c r="Y139">
        <f>IF(Capacity_solar!$AD140=0,Capacity_solar!Y140*CostRed_solar!J$26,Capacity_solar!Y140*VLOOKUP($A139,CostRed_solar!$A$14:$M$26,Y$1-2009,FALSE))</f>
        <v>-1.84337481467032</v>
      </c>
      <c r="Z139">
        <f>IF(Capacity_solar!$AD140=0,Capacity_solar!Z140*CostRed_solar!K$26,Capacity_solar!Z140*VLOOKUP($A139,CostRed_solar!$A$14:$M$26,Z$1-2009,FALSE))</f>
        <v>18.9683323691016</v>
      </c>
      <c r="AA139">
        <f>IF(Capacity_solar!$AD140=0,Capacity_solar!AA140*CostRed_solar!L$26,Capacity_solar!AA140*VLOOKUP($A139,CostRed_solar!$A$14:$M$26,AA$1-2009,FALSE))</f>
        <v>34.4195454325522</v>
      </c>
      <c r="AB139">
        <f>IF(Capacity_solar!$AD140=0,Capacity_solar!AB140*CostRed_solar!M$26,Capacity_solar!AB140*VLOOKUP($A139,CostRed_solar!$A$14:$M$26,AB$1-2009,FALSE))</f>
        <v>25.0592450296447</v>
      </c>
      <c r="AC139">
        <f>IF(Capacity_solar!$AD140=0,Capacity_solar!AC140*CostRed_solar!N$26,Capacity_solar!AC140*VLOOKUP($A139,CostRed_solar!$A$14:$N$26,AC$1-2009,FALSE))</f>
        <v>0.0959125258290566</v>
      </c>
      <c r="AD139" s="1">
        <f>SUM(Q139:AB139)</f>
        <v>173.845598337969</v>
      </c>
    </row>
    <row r="140" spans="1:30">
      <c r="A140" s="1" t="s">
        <v>308</v>
      </c>
      <c r="B140">
        <f>IF(Capacity_solar!$AD141=0,Capacity_solar!Q141*CostRed_solar!B$13,Capacity_solar!Q141*VLOOKUP($A140,CostRed_solar!$A$2:$M$12,2,FALSE))</f>
        <v>16.7917400352462</v>
      </c>
      <c r="C140">
        <f>IF(Capacity_solar!$AD141=0,Capacity_solar!R141*CostRed_solar!C$13,Capacity_solar!R141*VLOOKUP($A140,CostRed_solar!$A$2:$M$12,3,FALSE))</f>
        <v>71.4503262967136</v>
      </c>
      <c r="D140">
        <f>IF(Capacity_solar!$AD141=0,Capacity_solar!S141*CostRed_solar!D$13,Capacity_solar!S141*VLOOKUP($A140,CostRed_solar!$A$2:$M$12,4,FALSE))</f>
        <v>279.687970570597</v>
      </c>
      <c r="E140">
        <f>IF(Capacity_solar!$AD141=0,Capacity_solar!T141*CostRed_solar!E$13,Capacity_solar!T141*VLOOKUP($A140,CostRed_solar!$A$2:$M$12,5,FALSE))</f>
        <v>361.247791329781</v>
      </c>
      <c r="F140">
        <f>IF(Capacity_solar!$AD141=0,Capacity_solar!U141*CostRed_solar!F$13,Capacity_solar!U141*VLOOKUP($A140,CostRed_solar!$A$2:$M$12,6,FALSE))</f>
        <v>596.279475190522</v>
      </c>
      <c r="G140">
        <f>IF(Capacity_solar!$AD141=0,Capacity_solar!V141*CostRed_solar!G$13,Capacity_solar!V141*VLOOKUP($A140,CostRed_solar!$A$2:$M$12,7,FALSE))</f>
        <v>834.633326044013</v>
      </c>
      <c r="H140">
        <f>IF(Capacity_solar!$AD141=0,Capacity_solar!W141*CostRed_solar!H$13,Capacity_solar!W141*VLOOKUP($A140,CostRed_solar!$A$2:$M$12,8,FALSE))</f>
        <v>1296.87413515779</v>
      </c>
      <c r="I140">
        <f>IF(Capacity_solar!$AD141=0,Capacity_solar!X141*CostRed_solar!I$13,Capacity_solar!X141*VLOOKUP($A140,CostRed_solar!$A$2:$M$12,9,FALSE))</f>
        <v>3210.86474243023</v>
      </c>
      <c r="J140">
        <f>IF(Capacity_solar!$AD141=0,Capacity_solar!Y141*CostRed_solar!J$13,Capacity_solar!Y141*VLOOKUP($A140,CostRed_solar!$A$2:$M$12,10,FALSE))</f>
        <v>5529.19358100472</v>
      </c>
      <c r="K140">
        <f>IF(Capacity_solar!$AD141=0,Capacity_solar!Z141*CostRed_solar!K$13,Capacity_solar!Z141*VLOOKUP($A140,CostRed_solar!$A$2:$M$12,11,FALSE))</f>
        <v>9378.58394922273</v>
      </c>
      <c r="L140">
        <f>IF(Capacity_solar!$AD141=0,Capacity_solar!AA141*CostRed_solar!L$13,Capacity_solar!AA141*VLOOKUP($A140,CostRed_solar!$A$2:$M$12,12,FALSE))</f>
        <v>12044.340023603</v>
      </c>
      <c r="M140">
        <f>IF(Capacity_solar!$AD141=0,Capacity_solar!AB141*CostRed_solar!M$13,Capacity_solar!AB141*VLOOKUP($A140,CostRed_solar!$A$2:$M$12,13,FALSE))</f>
        <v>27580.472965127</v>
      </c>
      <c r="N140">
        <f>IF(Capacity_solar!$AD141=0,Capacity_solar!AC141*CostRed_solar!N$13,Capacity_solar!AC141*VLOOKUP($A140,CostRed_solar!$A$2:$N$12,14,FALSE))</f>
        <v>0</v>
      </c>
      <c r="O140" s="3">
        <f>SUM(B140:M140)</f>
        <v>61200.4200260124</v>
      </c>
      <c r="P140" s="1" t="s">
        <v>308</v>
      </c>
      <c r="Q140">
        <f>IF(Capacity_solar!$AD141=0,Capacity_solar!Q141*CostRed_solar!B$26,Capacity_solar!Q141*VLOOKUP($A140,CostRed_solar!$A$14:$M$26,Q$1-2009,FALSE))</f>
        <v>86.9511296565467</v>
      </c>
      <c r="R140">
        <f>IF(Capacity_solar!$AD141=0,Capacity_solar!R141*CostRed_solar!C$26,Capacity_solar!R141*VLOOKUP($A140,CostRed_solar!$A$14:$M$26,R$1-2009,FALSE))</f>
        <v>224.530116257266</v>
      </c>
      <c r="S140">
        <f>IF(Capacity_solar!$AD141=0,Capacity_solar!S141*CostRed_solar!D$26,Capacity_solar!S141*VLOOKUP($A140,CostRed_solar!$A$14:$M$26,S$1-2009,FALSE))</f>
        <v>630.239386504332</v>
      </c>
      <c r="T140">
        <f>IF(Capacity_solar!$AD141=0,Capacity_solar!T141*CostRed_solar!E$26,Capacity_solar!T141*VLOOKUP($A140,CostRed_solar!$A$14:$M$26,T$1-2009,FALSE))</f>
        <v>694.181832395219</v>
      </c>
      <c r="U140">
        <f>IF(Capacity_solar!$AD141=0,Capacity_solar!U141*CostRed_solar!F$26,Capacity_solar!U141*VLOOKUP($A140,CostRed_solar!$A$14:$M$26,U$1-2009,FALSE))</f>
        <v>1006.58040787274</v>
      </c>
      <c r="V140">
        <f>IF(Capacity_solar!$AD141=0,Capacity_solar!V141*CostRed_solar!G$26,Capacity_solar!V141*VLOOKUP($A140,CostRed_solar!$A$14:$M$26,V$1-2009,FALSE))</f>
        <v>1199.41896966181</v>
      </c>
      <c r="W140">
        <f>IF(Capacity_solar!$AD141=0,Capacity_solar!W141*CostRed_solar!H$26,Capacity_solar!W141*VLOOKUP($A140,CostRed_solar!$A$14:$M$26,W$1-2009,FALSE))</f>
        <v>1518.66967505494</v>
      </c>
      <c r="X140">
        <f>IF(Capacity_solar!$AD141=0,Capacity_solar!X141*CostRed_solar!I$26,Capacity_solar!X141*VLOOKUP($A140,CostRed_solar!$A$14:$M$26,X$1-2009,FALSE))</f>
        <v>2947.90097328066</v>
      </c>
      <c r="Y140">
        <f>IF(Capacity_solar!$AD141=0,Capacity_solar!Y141*CostRed_solar!J$26,Capacity_solar!Y141*VLOOKUP($A140,CostRed_solar!$A$14:$M$26,Y$1-2009,FALSE))</f>
        <v>3569.47769818099</v>
      </c>
      <c r="Z140">
        <f>IF(Capacity_solar!$AD141=0,Capacity_solar!Z141*CostRed_solar!K$26,Capacity_solar!Z141*VLOOKUP($A140,CostRed_solar!$A$14:$M$26,Z$1-2009,FALSE))</f>
        <v>4559.94799035754</v>
      </c>
      <c r="AA140">
        <f>IF(Capacity_solar!$AD141=0,Capacity_solar!AA141*CostRed_solar!L$26,Capacity_solar!AA141*VLOOKUP($A140,CostRed_solar!$A$14:$M$26,AA$1-2009,FALSE))</f>
        <v>4976.49987989977</v>
      </c>
      <c r="AB140">
        <f>IF(Capacity_solar!$AD141=0,Capacity_solar!AB141*CostRed_solar!M$26,Capacity_solar!AB141*VLOOKUP($A140,CostRed_solar!$A$14:$M$26,AB$1-2009,FALSE))</f>
        <v>9538.04463408724</v>
      </c>
      <c r="AC140">
        <f>IF(Capacity_solar!$AD141=0,Capacity_solar!AC141*CostRed_solar!N$26,Capacity_solar!AC141*VLOOKUP($A140,CostRed_solar!$A$14:$N$26,AC$1-2009,FALSE))</f>
        <v>0</v>
      </c>
      <c r="AD140" s="1">
        <f>SUM(Q140:AB140)</f>
        <v>30952.4426932091</v>
      </c>
    </row>
    <row r="141" spans="1:30">
      <c r="A141" s="1" t="s">
        <v>462</v>
      </c>
      <c r="B141">
        <f>IF(Capacity_solar!$AD142=0,Capacity_solar!Q142*CostRed_solar!B$13,Capacity_solar!Q142*VLOOKUP($A141,CostRed_solar!$A$2:$M$12,2,FALSE))</f>
        <v>0.151410266080525</v>
      </c>
      <c r="C141">
        <f>IF(Capacity_solar!$AD142=0,Capacity_solar!R142*CostRed_solar!C$13,Capacity_solar!R142*VLOOKUP($A141,CostRed_solar!$A$2:$M$12,3,FALSE))</f>
        <v>0</v>
      </c>
      <c r="D141">
        <f>IF(Capacity_solar!$AD142=0,Capacity_solar!S142*CostRed_solar!D$13,Capacity_solar!S142*VLOOKUP($A141,CostRed_solar!$A$2:$M$12,4,FALSE))</f>
        <v>0</v>
      </c>
      <c r="E141">
        <f>IF(Capacity_solar!$AD142=0,Capacity_solar!T142*CostRed_solar!E$13,Capacity_solar!T142*VLOOKUP($A141,CostRed_solar!$A$2:$M$12,5,FALSE))</f>
        <v>0.250950804461449</v>
      </c>
      <c r="F141">
        <f>IF(Capacity_solar!$AD142=0,Capacity_solar!U142*CostRed_solar!F$13,Capacity_solar!U142*VLOOKUP($A141,CostRed_solar!$A$2:$M$12,6,FALSE))</f>
        <v>3.85493712096287</v>
      </c>
      <c r="G141">
        <f>IF(Capacity_solar!$AD142=0,Capacity_solar!V142*CostRed_solar!G$13,Capacity_solar!V142*VLOOKUP($A141,CostRed_solar!$A$2:$M$12,7,FALSE))</f>
        <v>3.14789326831788</v>
      </c>
      <c r="H141">
        <f>IF(Capacity_solar!$AD142=0,Capacity_solar!W142*CostRed_solar!H$13,Capacity_solar!W142*VLOOKUP($A141,CostRed_solar!$A$2:$M$12,8,FALSE))</f>
        <v>28.6997824389097</v>
      </c>
      <c r="I141">
        <f>IF(Capacity_solar!$AD142=0,Capacity_solar!X142*CostRed_solar!I$13,Capacity_solar!X142*VLOOKUP($A141,CostRed_solar!$A$2:$M$12,9,FALSE))</f>
        <v>4.03366576455913</v>
      </c>
      <c r="J141">
        <f>IF(Capacity_solar!$AD142=0,Capacity_solar!Y142*CostRed_solar!J$13,Capacity_solar!Y142*VLOOKUP($A141,CostRed_solar!$A$2:$M$12,10,FALSE))</f>
        <v>64.9416204598652</v>
      </c>
      <c r="K141">
        <f>IF(Capacity_solar!$AD142=0,Capacity_solar!Z142*CostRed_solar!K$13,Capacity_solar!Z142*VLOOKUP($A141,CostRed_solar!$A$2:$M$12,11,FALSE))</f>
        <v>35.3143966035529</v>
      </c>
      <c r="L141">
        <f>IF(Capacity_solar!$AD142=0,Capacity_solar!AA142*CostRed_solar!L$13,Capacity_solar!AA142*VLOOKUP($A141,CostRed_solar!$A$2:$M$12,12,FALSE))</f>
        <v>8.79029834448132</v>
      </c>
      <c r="M141">
        <f>IF(Capacity_solar!$AD142=0,Capacity_solar!AB142*CostRed_solar!M$13,Capacity_solar!AB142*VLOOKUP($A141,CostRed_solar!$A$2:$M$12,13,FALSE))</f>
        <v>-5.44855278831315</v>
      </c>
      <c r="N141">
        <f>IF(Capacity_solar!$AD142=0,Capacity_solar!AC142*CostRed_solar!N$13,Capacity_solar!AC142*VLOOKUP($A141,CostRed_solar!$A$2:$N$12,14,FALSE))</f>
        <v>454.739525197063</v>
      </c>
      <c r="O141" s="3">
        <f>SUM(B141:M141)</f>
        <v>143.736402282878</v>
      </c>
      <c r="P141" s="1" t="s">
        <v>462</v>
      </c>
      <c r="Q141">
        <f>IF(Capacity_solar!$AD142=0,Capacity_solar!Q142*CostRed_solar!B$26,Capacity_solar!Q142*VLOOKUP($A141,CostRed_solar!$A$14:$M$26,Q$1-2009,FALSE))</f>
        <v>0.784033914869201</v>
      </c>
      <c r="R141">
        <f>IF(Capacity_solar!$AD142=0,Capacity_solar!R142*CostRed_solar!C$26,Capacity_solar!R142*VLOOKUP($A141,CostRed_solar!$A$14:$M$26,R$1-2009,FALSE))</f>
        <v>0</v>
      </c>
      <c r="S141">
        <f>IF(Capacity_solar!$AD142=0,Capacity_solar!S142*CostRed_solar!D$26,Capacity_solar!S142*VLOOKUP($A141,CostRed_solar!$A$14:$M$26,S$1-2009,FALSE))</f>
        <v>0</v>
      </c>
      <c r="T141">
        <f>IF(Capacity_solar!$AD142=0,Capacity_solar!T142*CostRed_solar!E$26,Capacity_solar!T142*VLOOKUP($A141,CostRed_solar!$A$14:$M$26,T$1-2009,FALSE))</f>
        <v>0.482232676470739</v>
      </c>
      <c r="U141">
        <f>IF(Capacity_solar!$AD142=0,Capacity_solar!U142*CostRed_solar!F$26,Capacity_solar!U142*VLOOKUP($A141,CostRed_solar!$A$14:$M$26,U$1-2009,FALSE))</f>
        <v>6.50752598570115</v>
      </c>
      <c r="V141">
        <f>IF(Capacity_solar!$AD142=0,Capacity_solar!V142*CostRed_solar!G$26,Capacity_solar!V142*VLOOKUP($A141,CostRed_solar!$A$14:$M$26,V$1-2009,FALSE))</f>
        <v>4.5237145254994</v>
      </c>
      <c r="W141">
        <f>IF(Capacity_solar!$AD142=0,Capacity_solar!W142*CostRed_solar!H$26,Capacity_solar!W142*VLOOKUP($A141,CostRed_solar!$A$14:$M$26,W$1-2009,FALSE))</f>
        <v>33.6081105244214</v>
      </c>
      <c r="X141">
        <f>IF(Capacity_solar!$AD142=0,Capacity_solar!X142*CostRed_solar!I$26,Capacity_solar!X142*VLOOKUP($A141,CostRed_solar!$A$14:$M$26,X$1-2009,FALSE))</f>
        <v>3.70331614287584</v>
      </c>
      <c r="Y141">
        <f>IF(Capacity_solar!$AD142=0,Capacity_solar!Y142*CostRed_solar!J$26,Capacity_solar!Y142*VLOOKUP($A141,CostRed_solar!$A$14:$M$26,Y$1-2009,FALSE))</f>
        <v>41.9243172660091</v>
      </c>
      <c r="Z141">
        <f>IF(Capacity_solar!$AD142=0,Capacity_solar!Z142*CostRed_solar!K$26,Capacity_solar!Z142*VLOOKUP($A141,CostRed_solar!$A$14:$M$26,Z$1-2009,FALSE))</f>
        <v>17.1701626487446</v>
      </c>
      <c r="AA141">
        <f>IF(Capacity_solar!$AD142=0,Capacity_solar!AA142*CostRed_solar!L$26,Capacity_solar!AA142*VLOOKUP($A141,CostRed_solar!$A$14:$M$26,AA$1-2009,FALSE))</f>
        <v>3.63198967895862</v>
      </c>
      <c r="AB141">
        <f>IF(Capacity_solar!$AD142=0,Capacity_solar!AB142*CostRed_solar!M$26,Capacity_solar!AB142*VLOOKUP($A141,CostRed_solar!$A$14:$M$26,AB$1-2009,FALSE))</f>
        <v>-1.88425121468442</v>
      </c>
      <c r="AC141">
        <f>IF(Capacity_solar!$AD142=0,Capacity_solar!AC142*CostRed_solar!N$26,Capacity_solar!AC142*VLOOKUP($A141,CostRed_solar!$A$14:$N$26,AC$1-2009,FALSE))</f>
        <v>138.896164290401</v>
      </c>
      <c r="AD141" s="1">
        <f>SUM(Q141:AB141)</f>
        <v>110.451152148866</v>
      </c>
    </row>
    <row r="142" spans="1:30">
      <c r="A142" s="1" t="s">
        <v>316</v>
      </c>
      <c r="B142">
        <f>IF(Capacity_solar!$AD143=0,Capacity_solar!Q143*CostRed_solar!B$13,Capacity_solar!Q143*VLOOKUP($A142,CostRed_solar!$A$2:$M$12,2,FALSE))</f>
        <v>0</v>
      </c>
      <c r="C142">
        <f>IF(Capacity_solar!$AD143=0,Capacity_solar!R143*CostRed_solar!C$13,Capacity_solar!R143*VLOOKUP($A142,CostRed_solar!$A$2:$M$12,3,FALSE))</f>
        <v>0.517755987657345</v>
      </c>
      <c r="D142">
        <f>IF(Capacity_solar!$AD143=0,Capacity_solar!S143*CostRed_solar!D$13,Capacity_solar!S143*VLOOKUP($A142,CostRed_solar!$A$2:$M$12,4,FALSE))</f>
        <v>3.85245173124763</v>
      </c>
      <c r="E142">
        <f>IF(Capacity_solar!$AD143=0,Capacity_solar!T143*CostRed_solar!E$13,Capacity_solar!T143*VLOOKUP($A142,CostRed_solar!$A$2:$M$12,5,FALSE))</f>
        <v>13.1546802780228</v>
      </c>
      <c r="F142">
        <f>IF(Capacity_solar!$AD143=0,Capacity_solar!U143*CostRed_solar!F$13,Capacity_solar!U143*VLOOKUP($A142,CostRed_solar!$A$2:$M$12,6,FALSE))</f>
        <v>17.2249126838416</v>
      </c>
      <c r="G142">
        <f>IF(Capacity_solar!$AD143=0,Capacity_solar!V143*CostRed_solar!G$13,Capacity_solar!V143*VLOOKUP($A142,CostRed_solar!$A$2:$M$12,7,FALSE))</f>
        <v>21.9365425682778</v>
      </c>
      <c r="H142">
        <f>IF(Capacity_solar!$AD143=0,Capacity_solar!W143*CostRed_solar!H$13,Capacity_solar!W143*VLOOKUP($A142,CostRed_solar!$A$2:$M$12,8,FALSE))</f>
        <v>28.415621162616</v>
      </c>
      <c r="I142">
        <f>IF(Capacity_solar!$AD143=0,Capacity_solar!X143*CostRed_solar!I$13,Capacity_solar!X143*VLOOKUP($A142,CostRed_solar!$A$2:$M$12,9,FALSE))</f>
        <v>39.7312221043688</v>
      </c>
      <c r="J142">
        <f>IF(Capacity_solar!$AD143=0,Capacity_solar!Y143*CostRed_solar!J$13,Capacity_solar!Y143*VLOOKUP($A142,CostRed_solar!$A$2:$M$12,10,FALSE))</f>
        <v>54.9117773514602</v>
      </c>
      <c r="K142">
        <f>IF(Capacity_solar!$AD143=0,Capacity_solar!Z143*CostRed_solar!K$13,Capacity_solar!Z143*VLOOKUP($A142,CostRed_solar!$A$2:$M$12,11,FALSE))</f>
        <v>65.2225589071262</v>
      </c>
      <c r="L142">
        <f>IF(Capacity_solar!$AD143=0,Capacity_solar!AA143*CostRed_solar!L$13,Capacity_solar!AA143*VLOOKUP($A142,CostRed_solar!$A$2:$M$12,12,FALSE))</f>
        <v>294.594238672685</v>
      </c>
      <c r="M142">
        <f>IF(Capacity_solar!$AD143=0,Capacity_solar!AB143*CostRed_solar!M$13,Capacity_solar!AB143*VLOOKUP($A142,CostRed_solar!$A$2:$M$12,13,FALSE))</f>
        <v>235.61390604377</v>
      </c>
      <c r="N142">
        <f>IF(Capacity_solar!$AD143=0,Capacity_solar!AC143*CostRed_solar!N$13,Capacity_solar!AC143*VLOOKUP($A142,CostRed_solar!$A$2:$N$12,14,FALSE))</f>
        <v>195.529715438528</v>
      </c>
      <c r="O142" s="3">
        <f>SUM(B142:M142)</f>
        <v>775.175667491073</v>
      </c>
      <c r="P142" s="1" t="s">
        <v>316</v>
      </c>
      <c r="Q142">
        <f>IF(Capacity_solar!$AD143=0,Capacity_solar!Q143*CostRed_solar!B$26,Capacity_solar!Q143*VLOOKUP($A142,CostRed_solar!$A$14:$M$26,Q$1-2009,FALSE))</f>
        <v>0</v>
      </c>
      <c r="R142">
        <f>IF(Capacity_solar!$AD143=0,Capacity_solar!R143*CostRed_solar!C$26,Capacity_solar!R143*VLOOKUP($A142,CostRed_solar!$A$14:$M$26,R$1-2009,FALSE))</f>
        <v>1.6270298279512</v>
      </c>
      <c r="S142">
        <f>IF(Capacity_solar!$AD143=0,Capacity_solar!S143*CostRed_solar!D$26,Capacity_solar!S143*VLOOKUP($A142,CostRed_solar!$A$14:$M$26,S$1-2009,FALSE))</f>
        <v>8.68098406479803</v>
      </c>
      <c r="T142">
        <f>IF(Capacity_solar!$AD143=0,Capacity_solar!T143*CostRed_solar!E$26,Capacity_solar!T143*VLOOKUP($A142,CostRed_solar!$A$14:$M$26,T$1-2009,FALSE))</f>
        <v>25.2783277272269</v>
      </c>
      <c r="U142">
        <f>IF(Capacity_solar!$AD143=0,Capacity_solar!U143*CostRed_solar!F$26,Capacity_solar!U143*VLOOKUP($A142,CostRed_solar!$A$14:$M$26,U$1-2009,FALSE))</f>
        <v>29.0774047343046</v>
      </c>
      <c r="V142">
        <f>IF(Capacity_solar!$AD143=0,Capacity_solar!V143*CostRed_solar!G$26,Capacity_solar!V143*VLOOKUP($A142,CostRed_solar!$A$14:$M$26,V$1-2009,FALSE))</f>
        <v>31.5241489456159</v>
      </c>
      <c r="W142">
        <f>IF(Capacity_solar!$AD143=0,Capacity_solar!W143*CostRed_solar!H$26,Capacity_solar!W143*VLOOKUP($A142,CostRed_solar!$A$14:$M$26,W$1-2009,FALSE))</f>
        <v>33.2753510827509</v>
      </c>
      <c r="X142">
        <f>IF(Capacity_solar!$AD143=0,Capacity_solar!X143*CostRed_solar!I$26,Capacity_solar!X143*VLOOKUP($A142,CostRed_solar!$A$14:$M$26,X$1-2009,FALSE))</f>
        <v>36.4773099169698</v>
      </c>
      <c r="Y142">
        <f>IF(Capacity_solar!$AD143=0,Capacity_solar!Y143*CostRed_solar!J$26,Capacity_solar!Y143*VLOOKUP($A142,CostRed_solar!$A$14:$M$26,Y$1-2009,FALSE))</f>
        <v>35.4493583470993</v>
      </c>
      <c r="Z142">
        <f>IF(Capacity_solar!$AD143=0,Capacity_solar!Z143*CostRed_solar!K$26,Capacity_solar!Z143*VLOOKUP($A142,CostRed_solar!$A$14:$M$26,Z$1-2009,FALSE))</f>
        <v>31.711767791893</v>
      </c>
      <c r="AA142">
        <f>IF(Capacity_solar!$AD143=0,Capacity_solar!AA143*CostRed_solar!L$26,Capacity_solar!AA143*VLOOKUP($A142,CostRed_solar!$A$14:$M$26,AA$1-2009,FALSE))</f>
        <v>121.720923728556</v>
      </c>
      <c r="AB142">
        <f>IF(Capacity_solar!$AD143=0,Capacity_solar!AB143*CostRed_solar!M$26,Capacity_solar!AB143*VLOOKUP($A142,CostRed_solar!$A$14:$M$26,AB$1-2009,FALSE))</f>
        <v>81.4814145899026</v>
      </c>
      <c r="AC142">
        <f>IF(Capacity_solar!$AD143=0,Capacity_solar!AC143*CostRed_solar!N$26,Capacity_solar!AC143*VLOOKUP($A142,CostRed_solar!$A$14:$N$26,AC$1-2009,FALSE))</f>
        <v>59.7228214711178</v>
      </c>
      <c r="AD142" s="1">
        <f>SUM(Q142:AB142)</f>
        <v>436.304020757068</v>
      </c>
    </row>
    <row r="143" spans="1:30">
      <c r="A143" s="1" t="s">
        <v>304</v>
      </c>
      <c r="B143">
        <f>IF(Capacity_solar!$AD144=0,Capacity_solar!Q144*CostRed_solar!B$13,Capacity_solar!Q144*VLOOKUP($A143,CostRed_solar!$A$2:$M$12,2,FALSE))</f>
        <v>0</v>
      </c>
      <c r="C143">
        <f>IF(Capacity_solar!$AD144=0,Capacity_solar!R144*CostRed_solar!C$13,Capacity_solar!R144*VLOOKUP($A143,CostRed_solar!$A$2:$M$12,3,FALSE))</f>
        <v>0</v>
      </c>
      <c r="D143">
        <f>IF(Capacity_solar!$AD144=0,Capacity_solar!S144*CostRed_solar!D$13,Capacity_solar!S144*VLOOKUP($A143,CostRed_solar!$A$2:$M$12,4,FALSE))</f>
        <v>1.06327646516905</v>
      </c>
      <c r="E143">
        <f>IF(Capacity_solar!$AD144=0,Capacity_solar!T144*CostRed_solar!E$13,Capacity_solar!T144*VLOOKUP($A143,CostRed_solar!$A$2:$M$12,5,FALSE))</f>
        <v>0</v>
      </c>
      <c r="F143">
        <f>IF(Capacity_solar!$AD144=0,Capacity_solar!U144*CostRed_solar!F$13,Capacity_solar!U144*VLOOKUP($A143,CostRed_solar!$A$2:$M$12,6,FALSE))</f>
        <v>0</v>
      </c>
      <c r="G143">
        <f>IF(Capacity_solar!$AD144=0,Capacity_solar!V144*CostRed_solar!G$13,Capacity_solar!V144*VLOOKUP($A143,CostRed_solar!$A$2:$M$12,7,FALSE))</f>
        <v>0</v>
      </c>
      <c r="H143">
        <f>IF(Capacity_solar!$AD144=0,Capacity_solar!W144*CostRed_solar!H$13,Capacity_solar!W144*VLOOKUP($A143,CostRed_solar!$A$2:$M$12,8,FALSE))</f>
        <v>21.0275650425897</v>
      </c>
      <c r="I143">
        <f>IF(Capacity_solar!$AD144=0,Capacity_solar!X144*CostRed_solar!I$13,Capacity_solar!X144*VLOOKUP($A143,CostRed_solar!$A$2:$M$12,9,FALSE))</f>
        <v>0</v>
      </c>
      <c r="J143">
        <f>IF(Capacity_solar!$AD144=0,Capacity_solar!Y144*CostRed_solar!J$13,Capacity_solar!Y144*VLOOKUP($A143,CostRed_solar!$A$2:$M$12,10,FALSE))</f>
        <v>5.06878155981853</v>
      </c>
      <c r="K143">
        <f>IF(Capacity_solar!$AD144=0,Capacity_solar!Z144*CostRed_solar!K$13,Capacity_solar!Z144*VLOOKUP($A143,CostRed_solar!$A$2:$M$12,11,FALSE))</f>
        <v>0</v>
      </c>
      <c r="L143">
        <f>IF(Capacity_solar!$AD144=0,Capacity_solar!AA144*CostRed_solar!L$13,Capacity_solar!AA144*VLOOKUP($A143,CostRed_solar!$A$2:$M$12,12,FALSE))</f>
        <v>-0.221737575158187</v>
      </c>
      <c r="M143">
        <f>IF(Capacity_solar!$AD144=0,Capacity_solar!AB144*CostRed_solar!M$13,Capacity_solar!AB144*VLOOKUP($A143,CostRed_solar!$A$2:$M$12,13,FALSE))</f>
        <v>0</v>
      </c>
      <c r="N143">
        <f>IF(Capacity_solar!$AD144=0,Capacity_solar!AC144*CostRed_solar!N$13,Capacity_solar!AC144*VLOOKUP($A143,CostRed_solar!$A$2:$N$12,14,FALSE))</f>
        <v>7.11870309190372</v>
      </c>
      <c r="O143" s="3">
        <f>SUM(B143:M143)</f>
        <v>26.9378854924191</v>
      </c>
      <c r="P143" s="1" t="s">
        <v>304</v>
      </c>
      <c r="Q143">
        <f>IF(Capacity_solar!$AD144=0,Capacity_solar!Q144*CostRed_solar!B$26,Capacity_solar!Q144*VLOOKUP($A143,CostRed_solar!$A$14:$M$26,Q$1-2009,FALSE))</f>
        <v>0</v>
      </c>
      <c r="R143">
        <f>IF(Capacity_solar!$AD144=0,Capacity_solar!R144*CostRed_solar!C$26,Capacity_solar!R144*VLOOKUP($A143,CostRed_solar!$A$14:$M$26,R$1-2009,FALSE))</f>
        <v>0</v>
      </c>
      <c r="S143">
        <f>IF(Capacity_solar!$AD144=0,Capacity_solar!S144*CostRed_solar!D$26,Capacity_solar!S144*VLOOKUP($A143,CostRed_solar!$A$14:$M$26,S$1-2009,FALSE))</f>
        <v>2.39595112269403</v>
      </c>
      <c r="T143">
        <f>IF(Capacity_solar!$AD144=0,Capacity_solar!T144*CostRed_solar!E$26,Capacity_solar!T144*VLOOKUP($A143,CostRed_solar!$A$14:$M$26,T$1-2009,FALSE))</f>
        <v>0</v>
      </c>
      <c r="U143">
        <f>IF(Capacity_solar!$AD144=0,Capacity_solar!U144*CostRed_solar!F$26,Capacity_solar!U144*VLOOKUP($A143,CostRed_solar!$A$14:$M$26,U$1-2009,FALSE))</f>
        <v>0</v>
      </c>
      <c r="V143">
        <f>IF(Capacity_solar!$AD144=0,Capacity_solar!V144*CostRed_solar!G$26,Capacity_solar!V144*VLOOKUP($A143,CostRed_solar!$A$14:$M$26,V$1-2009,FALSE))</f>
        <v>0</v>
      </c>
      <c r="W143">
        <f>IF(Capacity_solar!$AD144=0,Capacity_solar!W144*CostRed_solar!H$26,Capacity_solar!W144*VLOOKUP($A143,CostRed_solar!$A$14:$M$26,W$1-2009,FALSE))</f>
        <v>24.6237661039797</v>
      </c>
      <c r="X143">
        <f>IF(Capacity_solar!$AD144=0,Capacity_solar!X144*CostRed_solar!I$26,Capacity_solar!X144*VLOOKUP($A143,CostRed_solar!$A$14:$M$26,X$1-2009,FALSE))</f>
        <v>0</v>
      </c>
      <c r="Y143">
        <f>IF(Capacity_solar!$AD144=0,Capacity_solar!Y144*CostRed_solar!J$26,Capacity_solar!Y144*VLOOKUP($A143,CostRed_solar!$A$14:$M$26,Y$1-2009,FALSE))</f>
        <v>3.27224982624602</v>
      </c>
      <c r="Z143">
        <f>IF(Capacity_solar!$AD144=0,Capacity_solar!Z144*CostRed_solar!K$26,Capacity_solar!Z144*VLOOKUP($A143,CostRed_solar!$A$14:$M$26,Z$1-2009,FALSE))</f>
        <v>0</v>
      </c>
      <c r="AA143">
        <f>IF(Capacity_solar!$AD144=0,Capacity_solar!AA144*CostRed_solar!L$26,Capacity_solar!AA144*VLOOKUP($A143,CostRed_solar!$A$14:$M$26,AA$1-2009,FALSE))</f>
        <v>-0.0916178897292439</v>
      </c>
      <c r="AB143">
        <f>IF(Capacity_solar!$AD144=0,Capacity_solar!AB144*CostRed_solar!M$26,Capacity_solar!AB144*VLOOKUP($A143,CostRed_solar!$A$14:$M$26,AB$1-2009,FALSE))</f>
        <v>0</v>
      </c>
      <c r="AC143">
        <f>IF(Capacity_solar!$AD144=0,Capacity_solar!AC144*CostRed_solar!N$26,Capacity_solar!AC144*VLOOKUP($A143,CostRed_solar!$A$14:$N$26,AC$1-2009,FALSE))</f>
        <v>2.17434487085581</v>
      </c>
      <c r="AD143" s="1">
        <f>SUM(Q143:AB143)</f>
        <v>30.2003491631905</v>
      </c>
    </row>
    <row r="144" spans="1:30">
      <c r="A144" s="1" t="s">
        <v>300</v>
      </c>
      <c r="B144">
        <f>IF(Capacity_solar!$AD145=0,Capacity_solar!Q145*CostRed_solar!B$13,Capacity_solar!Q145*VLOOKUP($A144,CostRed_solar!$A$2:$M$12,2,FALSE))</f>
        <v>0.256145186978331</v>
      </c>
      <c r="C144">
        <f>IF(Capacity_solar!$AD145=0,Capacity_solar!R145*CostRed_solar!C$13,Capacity_solar!R145*VLOOKUP($A144,CostRed_solar!$A$2:$M$12,3,FALSE))</f>
        <v>0.517755987657345</v>
      </c>
      <c r="D144">
        <f>IF(Capacity_solar!$AD145=0,Capacity_solar!S145*CostRed_solar!D$13,Capacity_solar!S145*VLOOKUP($A144,CostRed_solar!$A$2:$M$12,4,FALSE))</f>
        <v>0.770490192151487</v>
      </c>
      <c r="E144">
        <f>IF(Capacity_solar!$AD145=0,Capacity_solar!T145*CostRed_solar!E$13,Capacity_solar!T145*VLOOKUP($A144,CostRed_solar!$A$2:$M$12,5,FALSE))</f>
        <v>1.01189840508649</v>
      </c>
      <c r="F144">
        <f>IF(Capacity_solar!$AD145=0,Capacity_solar!U145*CostRed_solar!F$13,Capacity_solar!U145*VLOOKUP($A144,CostRed_solar!$A$2:$M$12,6,FALSE))</f>
        <v>1.14832766536646</v>
      </c>
      <c r="G144">
        <f>IF(Capacity_solar!$AD145=0,Capacity_solar!V145*CostRed_solar!G$13,Capacity_solar!V145*VLOOKUP($A144,CostRed_solar!$A$2:$M$12,7,FALSE))</f>
        <v>1.37103365344855</v>
      </c>
      <c r="H144">
        <f>IF(Capacity_solar!$AD145=0,Capacity_solar!W145*CostRed_solar!H$13,Capacity_solar!W145*VLOOKUP($A144,CostRed_solar!$A$2:$M$12,8,FALSE))</f>
        <v>1.74004089800159</v>
      </c>
      <c r="I144">
        <f>IF(Capacity_solar!$AD145=0,Capacity_solar!X145*CostRed_solar!I$13,Capacity_solar!X145*VLOOKUP($A144,CostRed_solar!$A$2:$M$12,9,FALSE))</f>
        <v>34.0553235022237</v>
      </c>
      <c r="J144">
        <f>IF(Capacity_solar!$AD145=0,Capacity_solar!Y145*CostRed_solar!J$13,Capacity_solar!Y145*VLOOKUP($A144,CostRed_solar!$A$2:$M$12,10,FALSE))</f>
        <v>0</v>
      </c>
      <c r="K144">
        <f>IF(Capacity_solar!$AD145=0,Capacity_solar!Z145*CostRed_solar!K$13,Capacity_solar!Z145*VLOOKUP($A144,CostRed_solar!$A$2:$M$12,11,FALSE))</f>
        <v>0</v>
      </c>
      <c r="L144">
        <f>IF(Capacity_solar!$AD145=0,Capacity_solar!AA145*CostRed_solar!L$13,Capacity_solar!AA145*VLOOKUP($A144,CostRed_solar!$A$2:$M$12,12,FALSE))</f>
        <v>0</v>
      </c>
      <c r="M144">
        <f>IF(Capacity_solar!$AD145=0,Capacity_solar!AB145*CostRed_solar!M$13,Capacity_solar!AB145*VLOOKUP($A144,CostRed_solar!$A$2:$M$12,13,FALSE))</f>
        <v>125.708626915754</v>
      </c>
      <c r="N144">
        <f>IF(Capacity_solar!$AD145=0,Capacity_solar!AC145*CostRed_solar!N$13,Capacity_solar!AC145*VLOOKUP($A144,CostRed_solar!$A$2:$N$12,14,FALSE))</f>
        <v>67.8235847064734</v>
      </c>
      <c r="O144" s="3">
        <f>SUM(B144:M144)</f>
        <v>166.579642406668</v>
      </c>
      <c r="P144" s="1" t="s">
        <v>300</v>
      </c>
      <c r="Q144">
        <f>IF(Capacity_solar!$AD145=0,Capacity_solar!Q145*CostRed_solar!B$26,Capacity_solar!Q145*VLOOKUP($A144,CostRed_solar!$A$14:$M$26,Q$1-2009,FALSE))</f>
        <v>1.32637316425241</v>
      </c>
      <c r="R144">
        <f>IF(Capacity_solar!$AD145=0,Capacity_solar!R145*CostRed_solar!C$26,Capacity_solar!R145*VLOOKUP($A144,CostRed_solar!$A$14:$M$26,R$1-2009,FALSE))</f>
        <v>1.6270298279512</v>
      </c>
      <c r="S144">
        <f>IF(Capacity_solar!$AD145=0,Capacity_solar!S145*CostRed_solar!D$26,Capacity_solar!S145*VLOOKUP($A144,CostRed_solar!$A$14:$M$26,S$1-2009,FALSE))</f>
        <v>1.73619646572031</v>
      </c>
      <c r="T144">
        <f>IF(Capacity_solar!$AD145=0,Capacity_solar!T145*CostRed_solar!E$26,Capacity_solar!T145*VLOOKUP($A144,CostRed_solar!$A$14:$M$26,T$1-2009,FALSE))</f>
        <v>1.94448659867233</v>
      </c>
      <c r="U144">
        <f>IF(Capacity_solar!$AD145=0,Capacity_solar!U145*CostRed_solar!F$26,Capacity_solar!U145*VLOOKUP($A144,CostRed_solar!$A$14:$M$26,U$1-2009,FALSE))</f>
        <v>1.93849390741949</v>
      </c>
      <c r="V144">
        <f>IF(Capacity_solar!$AD145=0,Capacity_solar!V145*CostRed_solar!G$26,Capacity_solar!V145*VLOOKUP($A144,CostRed_solar!$A$14:$M$26,V$1-2009,FALSE))</f>
        <v>1.97025893967744</v>
      </c>
      <c r="W144">
        <f>IF(Capacity_solar!$AD145=0,Capacity_solar!W145*CostRed_solar!H$26,Capacity_solar!W145*VLOOKUP($A144,CostRed_solar!$A$14:$M$26,W$1-2009,FALSE))</f>
        <v>2.03762822737526</v>
      </c>
      <c r="X144">
        <f>IF(Capacity_solar!$AD145=0,Capacity_solar!X145*CostRed_solar!I$26,Capacity_solar!X145*VLOOKUP($A144,CostRed_solar!$A$14:$M$26,X$1-2009,FALSE))</f>
        <v>31.2662567099008</v>
      </c>
      <c r="Y144">
        <f>IF(Capacity_solar!$AD145=0,Capacity_solar!Y145*CostRed_solar!J$26,Capacity_solar!Y145*VLOOKUP($A144,CostRed_solar!$A$14:$M$26,Y$1-2009,FALSE))</f>
        <v>0</v>
      </c>
      <c r="Z144">
        <f>IF(Capacity_solar!$AD145=0,Capacity_solar!Z145*CostRed_solar!K$26,Capacity_solar!Z145*VLOOKUP($A144,CostRed_solar!$A$14:$M$26,Z$1-2009,FALSE))</f>
        <v>0</v>
      </c>
      <c r="AA144">
        <f>IF(Capacity_solar!$AD145=0,Capacity_solar!AA145*CostRed_solar!L$26,Capacity_solar!AA145*VLOOKUP($A144,CostRed_solar!$A$14:$M$26,AA$1-2009,FALSE))</f>
        <v>0</v>
      </c>
      <c r="AB144">
        <f>IF(Capacity_solar!$AD145=0,Capacity_solar!AB145*CostRed_solar!M$26,Capacity_solar!AB145*VLOOKUP($A144,CostRed_solar!$A$14:$M$26,AB$1-2009,FALSE))</f>
        <v>43.4733115682364</v>
      </c>
      <c r="AC144">
        <f>IF(Capacity_solar!$AD145=0,Capacity_solar!AC145*CostRed_solar!N$26,Capacity_solar!AC145*VLOOKUP($A144,CostRed_solar!$A$14:$N$26,AC$1-2009,FALSE))</f>
        <v>20.7161138237805</v>
      </c>
      <c r="AD144" s="1">
        <f>SUM(Q144:AB144)</f>
        <v>87.3200354092056</v>
      </c>
    </row>
    <row r="145" spans="1:30">
      <c r="A145" s="1" t="s">
        <v>302</v>
      </c>
      <c r="B145">
        <f>IF(Capacity_solar!$AD146=0,Capacity_solar!Q146*CostRed_solar!B$13,Capacity_solar!Q146*VLOOKUP($A145,CostRed_solar!$A$2:$M$12,2,FALSE))</f>
        <v>0</v>
      </c>
      <c r="C145">
        <f>IF(Capacity_solar!$AD146=0,Capacity_solar!R146*CostRed_solar!C$13,Capacity_solar!R146*VLOOKUP($A145,CostRed_solar!$A$2:$M$12,3,FALSE))</f>
        <v>7.86989101239164</v>
      </c>
      <c r="D145">
        <f>IF(Capacity_solar!$AD146=0,Capacity_solar!S146*CostRed_solar!D$13,Capacity_solar!S146*VLOOKUP($A145,CostRed_solar!$A$2:$M$12,4,FALSE))</f>
        <v>0.154098038430298</v>
      </c>
      <c r="E145">
        <f>IF(Capacity_solar!$AD146=0,Capacity_solar!T146*CostRed_solar!E$13,Capacity_solar!T146*VLOOKUP($A145,CostRed_solar!$A$2:$M$12,5,FALSE))</f>
        <v>0.202380692915703</v>
      </c>
      <c r="F145">
        <f>IF(Capacity_solar!$AD146=0,Capacity_solar!U146*CostRed_solar!F$13,Capacity_solar!U146*VLOOKUP($A145,CostRed_solar!$A$2:$M$12,6,FALSE))</f>
        <v>1.60765758318538</v>
      </c>
      <c r="G145">
        <f>IF(Capacity_solar!$AD146=0,Capacity_solar!V146*CostRed_solar!G$13,Capacity_solar!V146*VLOOKUP($A145,CostRed_solar!$A$2:$M$12,7,FALSE))</f>
        <v>1.91944711482797</v>
      </c>
      <c r="H145">
        <f>IF(Capacity_solar!$AD146=0,Capacity_solar!W146*CostRed_solar!H$13,Capacity_solar!W146*VLOOKUP($A145,CostRed_solar!$A$2:$M$12,8,FALSE))</f>
        <v>0.869183859535993</v>
      </c>
      <c r="I145">
        <f>IF(Capacity_solar!$AD146=0,Capacity_solar!X146*CostRed_solar!I$13,Capacity_solar!X146*VLOOKUP($A145,CostRed_solar!$A$2:$M$12,9,FALSE))</f>
        <v>0.312173798770388</v>
      </c>
      <c r="J145">
        <f>IF(Capacity_solar!$AD146=0,Capacity_solar!Y146*CostRed_solar!J$13,Capacity_solar!Y146*VLOOKUP($A145,CostRed_solar!$A$2:$M$12,10,FALSE))</f>
        <v>18.7418120083407</v>
      </c>
      <c r="K145">
        <f>IF(Capacity_solar!$AD146=0,Capacity_solar!Z146*CostRed_solar!K$13,Capacity_solar!Z146*VLOOKUP($A145,CostRed_solar!$A$2:$M$12,11,FALSE))</f>
        <v>1.13294225252711</v>
      </c>
      <c r="L145">
        <f>IF(Capacity_solar!$AD146=0,Capacity_solar!AA146*CostRed_solar!L$13,Capacity_solar!AA146*VLOOKUP($A145,CostRed_solar!$A$2:$M$12,12,FALSE))</f>
        <v>13.4214649917203</v>
      </c>
      <c r="M145">
        <f>IF(Capacity_solar!$AD146=0,Capacity_solar!AB146*CostRed_solar!M$13,Capacity_solar!AB146*VLOOKUP($A145,CostRed_solar!$A$2:$M$12,13,FALSE))</f>
        <v>14.2445824531062</v>
      </c>
      <c r="N145">
        <f>IF(Capacity_solar!$AD146=0,Capacity_solar!AC146*CostRed_solar!N$13,Capacity_solar!AC146*VLOOKUP($A145,CostRed_solar!$A$2:$N$12,14,FALSE))</f>
        <v>345.935607830391</v>
      </c>
      <c r="O145" s="3">
        <f>SUM(B145:M145)</f>
        <v>60.4756338057517</v>
      </c>
      <c r="P145" s="1" t="s">
        <v>302</v>
      </c>
      <c r="Q145">
        <f>IF(Capacity_solar!$AD146=0,Capacity_solar!Q146*CostRed_solar!B$26,Capacity_solar!Q146*VLOOKUP($A145,CostRed_solar!$A$14:$M$26,Q$1-2009,FALSE))</f>
        <v>0</v>
      </c>
      <c r="R145">
        <f>IF(Capacity_solar!$AD146=0,Capacity_solar!R146*CostRed_solar!C$26,Capacity_solar!R146*VLOOKUP($A145,CostRed_solar!$A$14:$M$26,R$1-2009,FALSE))</f>
        <v>24.7308533848583</v>
      </c>
      <c r="S145">
        <f>IF(Capacity_solar!$AD146=0,Capacity_solar!S146*CostRed_solar!D$26,Capacity_solar!S146*VLOOKUP($A145,CostRed_solar!$A$14:$M$26,S$1-2009,FALSE))</f>
        <v>0.347239293144063</v>
      </c>
      <c r="T145">
        <f>IF(Capacity_solar!$AD146=0,Capacity_solar!T146*CostRed_solar!E$26,Capacity_solar!T146*VLOOKUP($A145,CostRed_solar!$A$14:$M$26,T$1-2009,FALSE))</f>
        <v>0.388899264221065</v>
      </c>
      <c r="U145">
        <f>IF(Capacity_solar!$AD146=0,Capacity_solar!U146*CostRed_solar!F$26,Capacity_solar!U146*VLOOKUP($A145,CostRed_solar!$A$14:$M$26,U$1-2009,FALSE))</f>
        <v>2.71388953189339</v>
      </c>
      <c r="V145">
        <f>IF(Capacity_solar!$AD146=0,Capacity_solar!V146*CostRed_solar!G$26,Capacity_solar!V146*VLOOKUP($A145,CostRed_solar!$A$14:$M$26,V$1-2009,FALSE))</f>
        <v>2.75836251554841</v>
      </c>
      <c r="W145">
        <f>IF(Capacity_solar!$AD146=0,Capacity_solar!W146*CostRed_solar!H$26,Capacity_solar!W146*VLOOKUP($A145,CostRed_solar!$A$14:$M$26,W$1-2009,FALSE))</f>
        <v>1.0178344480314</v>
      </c>
      <c r="X145">
        <f>IF(Capacity_solar!$AD146=0,Capacity_solar!X146*CostRed_solar!I$26,Capacity_solar!X146*VLOOKUP($A145,CostRed_solar!$A$14:$M$26,X$1-2009,FALSE))</f>
        <v>0.286607353174094</v>
      </c>
      <c r="Y145">
        <f>IF(Capacity_solar!$AD146=0,Capacity_solar!Y146*CostRed_solar!J$26,Capacity_solar!Y146*VLOOKUP($A145,CostRed_solar!$A$14:$M$26,Y$1-2009,FALSE))</f>
        <v>12.0991386912369</v>
      </c>
      <c r="Z145">
        <f>IF(Capacity_solar!$AD146=0,Capacity_solar!Z146*CostRed_solar!K$26,Capacity_solar!Z146*VLOOKUP($A145,CostRed_solar!$A$14:$M$26,Z$1-2009,FALSE))</f>
        <v>0.550846244547431</v>
      </c>
      <c r="AA145">
        <f>IF(Capacity_solar!$AD146=0,Capacity_solar!AA146*CostRed_solar!L$26,Capacity_solar!AA146*VLOOKUP($A145,CostRed_solar!$A$14:$M$26,AA$1-2009,FALSE))</f>
        <v>5.54550260026573</v>
      </c>
      <c r="AB145">
        <f>IF(Capacity_solar!$AD146=0,Capacity_solar!AB146*CostRed_solar!M$26,Capacity_solar!AB146*VLOOKUP($A145,CostRed_solar!$A$14:$M$26,AB$1-2009,FALSE))</f>
        <v>4.92614696649519</v>
      </c>
      <c r="AC145">
        <f>IF(Capacity_solar!$AD146=0,Capacity_solar!AC146*CostRed_solar!N$26,Capacity_solar!AC146*VLOOKUP($A145,CostRed_solar!$A$14:$N$26,AC$1-2009,FALSE))</f>
        <v>105.662970462678</v>
      </c>
      <c r="AD145" s="1">
        <f>SUM(Q145:AB145)</f>
        <v>55.3653202934159</v>
      </c>
    </row>
    <row r="146" spans="1:30">
      <c r="A146" s="1" t="s">
        <v>306</v>
      </c>
      <c r="B146">
        <f>IF(Capacity_solar!$AD147=0,Capacity_solar!Q147*CostRed_solar!B$13,Capacity_solar!Q147*VLOOKUP($A146,CostRed_solar!$A$2:$M$12,2,FALSE))</f>
        <v>0</v>
      </c>
      <c r="C146">
        <f>IF(Capacity_solar!$AD147=0,Capacity_solar!R147*CostRed_solar!C$13,Capacity_solar!R147*VLOOKUP($A146,CostRed_solar!$A$2:$M$12,3,FALSE))</f>
        <v>0</v>
      </c>
      <c r="D146">
        <f>IF(Capacity_solar!$AD147=0,Capacity_solar!S147*CostRed_solar!D$13,Capacity_solar!S147*VLOOKUP($A146,CostRed_solar!$A$2:$M$12,4,FALSE))</f>
        <v>0</v>
      </c>
      <c r="E146">
        <f>IF(Capacity_solar!$AD147=0,Capacity_solar!T147*CostRed_solar!E$13,Capacity_solar!T147*VLOOKUP($A146,CostRed_solar!$A$2:$M$12,5,FALSE))</f>
        <v>0.289402943854736</v>
      </c>
      <c r="F146">
        <f>IF(Capacity_solar!$AD147=0,Capacity_solar!U147*CostRed_solar!F$13,Capacity_solar!U147*VLOOKUP($A146,CostRed_solar!$A$2:$M$12,6,FALSE))</f>
        <v>0</v>
      </c>
      <c r="G146">
        <f>IF(Capacity_solar!$AD147=0,Capacity_solar!V147*CostRed_solar!G$13,Capacity_solar!V147*VLOOKUP($A146,CostRed_solar!$A$2:$M$12,7,FALSE))</f>
        <v>0</v>
      </c>
      <c r="H146">
        <f>IF(Capacity_solar!$AD147=0,Capacity_solar!W147*CostRed_solar!H$13,Capacity_solar!W147*VLOOKUP($A146,CostRed_solar!$A$2:$M$12,8,FALSE))</f>
        <v>0</v>
      </c>
      <c r="I146">
        <f>IF(Capacity_solar!$AD147=0,Capacity_solar!X147*CostRed_solar!I$13,Capacity_solar!X147*VLOOKUP($A146,CostRed_solar!$A$2:$M$12,9,FALSE))</f>
        <v>0</v>
      </c>
      <c r="J146">
        <f>IF(Capacity_solar!$AD147=0,Capacity_solar!Y147*CostRed_solar!J$13,Capacity_solar!Y147*VLOOKUP($A146,CostRed_solar!$A$2:$M$12,10,FALSE))</f>
        <v>1.26719486195677</v>
      </c>
      <c r="K146">
        <f>IF(Capacity_solar!$AD147=0,Capacity_solar!Z147*CostRed_solar!K$13,Capacity_solar!Z147*VLOOKUP($A146,CostRed_solar!$A$2:$M$12,11,FALSE))</f>
        <v>0</v>
      </c>
      <c r="L146">
        <f>IF(Capacity_solar!$AD147=0,Capacity_solar!AA147*CostRed_solar!L$13,Capacity_solar!AA147*VLOOKUP($A146,CostRed_solar!$A$2:$M$12,12,FALSE))</f>
        <v>0</v>
      </c>
      <c r="M146">
        <f>IF(Capacity_solar!$AD147=0,Capacity_solar!AB147*CostRed_solar!M$13,Capacity_solar!AB147*VLOOKUP($A146,CostRed_solar!$A$2:$M$12,13,FALSE))</f>
        <v>0</v>
      </c>
      <c r="N146">
        <f>IF(Capacity_solar!$AD147=0,Capacity_solar!AC147*CostRed_solar!N$13,Capacity_solar!AC147*VLOOKUP($A146,CostRed_solar!$A$2:$N$12,14,FALSE))</f>
        <v>0</v>
      </c>
      <c r="O146" s="3">
        <f>SUM(B146:M146)</f>
        <v>1.55659780581151</v>
      </c>
      <c r="P146" s="1" t="s">
        <v>306</v>
      </c>
      <c r="Q146">
        <f>IF(Capacity_solar!$AD147=0,Capacity_solar!Q147*CostRed_solar!B$26,Capacity_solar!Q147*VLOOKUP($A146,CostRed_solar!$A$14:$M$26,Q$1-2009,FALSE))</f>
        <v>0</v>
      </c>
      <c r="R146">
        <f>IF(Capacity_solar!$AD147=0,Capacity_solar!R147*CostRed_solar!C$26,Capacity_solar!R147*VLOOKUP($A146,CostRed_solar!$A$14:$M$26,R$1-2009,FALSE))</f>
        <v>0</v>
      </c>
      <c r="S146">
        <f>IF(Capacity_solar!$AD147=0,Capacity_solar!S147*CostRed_solar!D$26,Capacity_solar!S147*VLOOKUP($A146,CostRed_solar!$A$14:$M$26,S$1-2009,FALSE))</f>
        <v>0</v>
      </c>
      <c r="T146">
        <f>IF(Capacity_solar!$AD147=0,Capacity_solar!T147*CostRed_solar!E$26,Capacity_solar!T147*VLOOKUP($A146,CostRed_solar!$A$14:$M$26,T$1-2009,FALSE))</f>
        <v>0.556123167220288</v>
      </c>
      <c r="U146">
        <f>IF(Capacity_solar!$AD147=0,Capacity_solar!U147*CostRed_solar!F$26,Capacity_solar!U147*VLOOKUP($A146,CostRed_solar!$A$14:$M$26,U$1-2009,FALSE))</f>
        <v>0</v>
      </c>
      <c r="V146">
        <f>IF(Capacity_solar!$AD147=0,Capacity_solar!V147*CostRed_solar!G$26,Capacity_solar!V147*VLOOKUP($A146,CostRed_solar!$A$14:$M$26,V$1-2009,FALSE))</f>
        <v>0</v>
      </c>
      <c r="W146">
        <f>IF(Capacity_solar!$AD147=0,Capacity_solar!W147*CostRed_solar!H$26,Capacity_solar!W147*VLOOKUP($A146,CostRed_solar!$A$14:$M$26,W$1-2009,FALSE))</f>
        <v>0</v>
      </c>
      <c r="X146">
        <f>IF(Capacity_solar!$AD147=0,Capacity_solar!X147*CostRed_solar!I$26,Capacity_solar!X147*VLOOKUP($A146,CostRed_solar!$A$14:$M$26,X$1-2009,FALSE))</f>
        <v>0</v>
      </c>
      <c r="Y146">
        <f>IF(Capacity_solar!$AD147=0,Capacity_solar!Y147*CostRed_solar!J$26,Capacity_solar!Y147*VLOOKUP($A146,CostRed_solar!$A$14:$M$26,Y$1-2009,FALSE))</f>
        <v>0.81806211570229</v>
      </c>
      <c r="Z146">
        <f>IF(Capacity_solar!$AD147=0,Capacity_solar!Z147*CostRed_solar!K$26,Capacity_solar!Z147*VLOOKUP($A146,CostRed_solar!$A$14:$M$26,Z$1-2009,FALSE))</f>
        <v>0</v>
      </c>
      <c r="AA146">
        <f>IF(Capacity_solar!$AD147=0,Capacity_solar!AA147*CostRed_solar!L$26,Capacity_solar!AA147*VLOOKUP($A146,CostRed_solar!$A$14:$M$26,AA$1-2009,FALSE))</f>
        <v>0</v>
      </c>
      <c r="AB146">
        <f>IF(Capacity_solar!$AD147=0,Capacity_solar!AB147*CostRed_solar!M$26,Capacity_solar!AB147*VLOOKUP($A146,CostRed_solar!$A$14:$M$26,AB$1-2009,FALSE))</f>
        <v>0</v>
      </c>
      <c r="AC146">
        <f>IF(Capacity_solar!$AD147=0,Capacity_solar!AC147*CostRed_solar!N$26,Capacity_solar!AC147*VLOOKUP($A146,CostRed_solar!$A$14:$N$26,AC$1-2009,FALSE))</f>
        <v>0</v>
      </c>
      <c r="AD146" s="1">
        <f>SUM(Q146:AB146)</f>
        <v>1.37418528292258</v>
      </c>
    </row>
    <row r="147" spans="1:30">
      <c r="A147" s="1" t="s">
        <v>334</v>
      </c>
      <c r="B147">
        <f>IF(Capacity_solar!$AD148=0,Capacity_solar!Q148*CostRed_solar!B$13,Capacity_solar!Q148*VLOOKUP($A147,CostRed_solar!$A$2:$M$12,2,FALSE))</f>
        <v>0.210323659085541</v>
      </c>
      <c r="C147">
        <f>IF(Capacity_solar!$AD148=0,Capacity_solar!R148*CostRed_solar!C$13,Capacity_solar!R148*VLOOKUP($A147,CostRed_solar!$A$2:$M$12,3,FALSE))</f>
        <v>0.312724616545036</v>
      </c>
      <c r="D147">
        <f>IF(Capacity_solar!$AD148=0,Capacity_solar!S148*CostRed_solar!D$13,Capacity_solar!S148*VLOOKUP($A147,CostRed_solar!$A$2:$M$12,4,FALSE))</f>
        <v>2.96253478882247</v>
      </c>
      <c r="E147">
        <f>IF(Capacity_solar!$AD148=0,Capacity_solar!T148*CostRed_solar!E$13,Capacity_solar!T148*VLOOKUP($A147,CostRed_solar!$A$2:$M$12,5,FALSE))</f>
        <v>4.8763394260102</v>
      </c>
      <c r="F147">
        <f>IF(Capacity_solar!$AD148=0,Capacity_solar!U148*CostRed_solar!F$13,Capacity_solar!U148*VLOOKUP($A147,CostRed_solar!$A$2:$M$12,6,FALSE))</f>
        <v>13.5916050989497</v>
      </c>
      <c r="G147">
        <f>IF(Capacity_solar!$AD148=0,Capacity_solar!V148*CostRed_solar!G$13,Capacity_solar!V148*VLOOKUP($A147,CostRed_solar!$A$2:$M$12,7,FALSE))</f>
        <v>11.9828341311404</v>
      </c>
      <c r="H147">
        <f>IF(Capacity_solar!$AD148=0,Capacity_solar!W148*CostRed_solar!H$13,Capacity_solar!W148*VLOOKUP($A147,CostRed_solar!$A$2:$M$12,8,FALSE))</f>
        <v>5.42571309241122</v>
      </c>
      <c r="I147">
        <f>IF(Capacity_solar!$AD148=0,Capacity_solar!X148*CostRed_solar!I$13,Capacity_solar!X148*VLOOKUP($A147,CostRed_solar!$A$2:$M$12,9,FALSE))</f>
        <v>5.67588725037062</v>
      </c>
      <c r="J147">
        <f>IF(Capacity_solar!$AD148=0,Capacity_solar!Y148*CostRed_solar!J$13,Capacity_solar!Y148*VLOOKUP($A147,CostRed_solar!$A$2:$M$12,10,FALSE))</f>
        <v>8.44796997036135</v>
      </c>
      <c r="K147">
        <f>IF(Capacity_solar!$AD148=0,Capacity_solar!Z148*CostRed_solar!K$13,Capacity_solar!Z148*VLOOKUP($A147,CostRed_solar!$A$2:$M$12,11,FALSE))</f>
        <v>0</v>
      </c>
      <c r="L147">
        <f>IF(Capacity_solar!$AD148=0,Capacity_solar!AA148*CostRed_solar!L$13,Capacity_solar!AA148*VLOOKUP($A147,CostRed_solar!$A$2:$M$12,12,FALSE))</f>
        <v>31.6767901158115</v>
      </c>
      <c r="M147">
        <f>IF(Capacity_solar!$AD148=0,Capacity_solar!AB148*CostRed_solar!M$13,Capacity_solar!AB148*VLOOKUP($A147,CostRed_solar!$A$2:$M$12,13,FALSE))</f>
        <v>0</v>
      </c>
      <c r="N147">
        <f>IF(Capacity_solar!$AD148=0,Capacity_solar!AC148*CostRed_solar!N$13,Capacity_solar!AC148*VLOOKUP($A147,CostRed_solar!$A$2:$N$12,14,FALSE))</f>
        <v>250.585698684124</v>
      </c>
      <c r="O147" s="3">
        <f>SUM(B147:M147)</f>
        <v>85.162722149508</v>
      </c>
      <c r="P147" s="1" t="s">
        <v>334</v>
      </c>
      <c r="Q147">
        <f>IF(Capacity_solar!$AD148=0,Capacity_solar!Q148*CostRed_solar!B$26,Capacity_solar!Q148*VLOOKUP($A147,CostRed_solar!$A$14:$M$26,Q$1-2009,FALSE))</f>
        <v>1.08909974264725</v>
      </c>
      <c r="R147">
        <f>IF(Capacity_solar!$AD148=0,Capacity_solar!R148*CostRed_solar!C$26,Capacity_solar!R148*VLOOKUP($A147,CostRed_solar!$A$14:$M$26,R$1-2009,FALSE))</f>
        <v>0.982726016082525</v>
      </c>
      <c r="S147">
        <f>IF(Capacity_solar!$AD148=0,Capacity_solar!S148*CostRed_solar!D$26,Capacity_solar!S148*VLOOKUP($A147,CostRed_solar!$A$14:$M$26,S$1-2009,FALSE))</f>
        <v>6.6756754106946</v>
      </c>
      <c r="T147">
        <f>IF(Capacity_solar!$AD148=0,Capacity_solar!T148*CostRed_solar!E$26,Capacity_solar!T148*VLOOKUP($A147,CostRed_solar!$A$14:$M$26,T$1-2009,FALSE))</f>
        <v>9.37048286348858</v>
      </c>
      <c r="U147">
        <f>IF(Capacity_solar!$AD148=0,Capacity_solar!U148*CostRed_solar!F$26,Capacity_solar!U148*VLOOKUP($A147,CostRed_solar!$A$14:$M$26,U$1-2009,FALSE))</f>
        <v>22.9440119497232</v>
      </c>
      <c r="V147">
        <f>IF(Capacity_solar!$AD148=0,Capacity_solar!V148*CostRed_solar!G$26,Capacity_solar!V148*VLOOKUP($A147,CostRed_solar!$A$14:$M$26,V$1-2009,FALSE))</f>
        <v>17.2200631327808</v>
      </c>
      <c r="W147">
        <f>IF(Capacity_solar!$AD148=0,Capacity_solar!W148*CostRed_solar!H$26,Capacity_solar!W148*VLOOKUP($A147,CostRed_solar!$A$14:$M$26,W$1-2009,FALSE))</f>
        <v>6.35363580444216</v>
      </c>
      <c r="X147">
        <f>IF(Capacity_solar!$AD148=0,Capacity_solar!X148*CostRed_solar!I$26,Capacity_solar!X148*VLOOKUP($A147,CostRed_solar!$A$14:$M$26,X$1-2009,FALSE))</f>
        <v>5.21104278498347</v>
      </c>
      <c r="Y147">
        <f>IF(Capacity_solar!$AD148=0,Capacity_solar!Y148*CostRed_solar!J$26,Capacity_solar!Y148*VLOOKUP($A147,CostRed_solar!$A$14:$M$26,Y$1-2009,FALSE))</f>
        <v>5.45375016488898</v>
      </c>
      <c r="Z147">
        <f>IF(Capacity_solar!$AD148=0,Capacity_solar!Z148*CostRed_solar!K$26,Capacity_solar!Z148*VLOOKUP($A147,CostRed_solar!$A$14:$M$26,Z$1-2009,FALSE))</f>
        <v>0</v>
      </c>
      <c r="AA147">
        <f>IF(Capacity_solar!$AD148=0,Capacity_solar!AA148*CostRed_solar!L$26,Capacity_solar!AA148*VLOOKUP($A147,CostRed_solar!$A$14:$M$26,AA$1-2009,FALSE))</f>
        <v>13.0882673436671</v>
      </c>
      <c r="AB147">
        <f>IF(Capacity_solar!$AD148=0,Capacity_solar!AB148*CostRed_solar!M$26,Capacity_solar!AB148*VLOOKUP($A147,CostRed_solar!$A$14:$M$26,AB$1-2009,FALSE))</f>
        <v>0</v>
      </c>
      <c r="AC147">
        <f>IF(Capacity_solar!$AD148=0,Capacity_solar!AC148*CostRed_solar!N$26,Capacity_solar!AC148*VLOOKUP($A147,CostRed_solar!$A$14:$N$26,AC$1-2009,FALSE))</f>
        <v>76.5391844005024</v>
      </c>
      <c r="AD147" s="1">
        <f>SUM(Q147:AB147)</f>
        <v>88.3887552133987</v>
      </c>
    </row>
    <row r="148" spans="1:30">
      <c r="A148" s="1" t="s">
        <v>276</v>
      </c>
      <c r="B148">
        <f>IF(Capacity_solar!$AD149=0,Capacity_solar!Q149*CostRed_solar!B$13,Capacity_solar!Q149*VLOOKUP($A148,CostRed_solar!$A$2:$M$12,2,FALSE))</f>
        <v>0.566365468985421</v>
      </c>
      <c r="C148">
        <f>IF(Capacity_solar!$AD149=0,Capacity_solar!R149*CostRed_solar!C$13,Capacity_solar!R149*VLOOKUP($A148,CostRed_solar!$A$2:$M$12,3,FALSE))</f>
        <v>1.03551197531469</v>
      </c>
      <c r="D148">
        <f>IF(Capacity_solar!$AD149=0,Capacity_solar!S149*CostRed_solar!D$13,Capacity_solar!S149*VLOOKUP($A148,CostRed_solar!$A$2:$M$12,4,FALSE))</f>
        <v>2.31147057645446</v>
      </c>
      <c r="E148">
        <f>IF(Capacity_solar!$AD149=0,Capacity_solar!T149*CostRed_solar!E$13,Capacity_solar!T149*VLOOKUP($A148,CostRed_solar!$A$2:$M$12,5,FALSE))</f>
        <v>8.09518825259032</v>
      </c>
      <c r="F148">
        <f>IF(Capacity_solar!$AD149=0,Capacity_solar!U149*CostRed_solar!F$13,Capacity_solar!U149*VLOOKUP($A148,CostRed_solar!$A$2:$M$12,6,FALSE))</f>
        <v>2.29665418240525</v>
      </c>
      <c r="G148">
        <f>IF(Capacity_solar!$AD149=0,Capacity_solar!V149*CostRed_solar!G$13,Capacity_solar!V149*VLOOKUP($A148,CostRed_solar!$A$2:$M$12,7,FALSE))</f>
        <v>-0.412681129688018</v>
      </c>
      <c r="H148">
        <f>IF(Capacity_solar!$AD149=0,Capacity_solar!W149*CostRed_solar!H$13,Capacity_solar!W149*VLOOKUP($A148,CostRed_solar!$A$2:$M$12,8,FALSE))</f>
        <v>0</v>
      </c>
      <c r="I148">
        <f>IF(Capacity_solar!$AD149=0,Capacity_solar!X149*CostRed_solar!I$13,Capacity_solar!X149*VLOOKUP($A148,CostRed_solar!$A$2:$M$12,9,FALSE))</f>
        <v>7.37865720940664</v>
      </c>
      <c r="J148">
        <f>IF(Capacity_solar!$AD149=0,Capacity_solar!Y149*CostRed_solar!J$13,Capacity_solar!Y149*VLOOKUP($A148,CostRed_solar!$A$2:$M$12,10,FALSE))</f>
        <v>11.7278884474099</v>
      </c>
      <c r="K148">
        <f>IF(Capacity_solar!$AD149=0,Capacity_solar!Z149*CostRed_solar!K$13,Capacity_solar!Z149*VLOOKUP($A148,CostRed_solar!$A$2:$M$12,11,FALSE))</f>
        <v>164.392246871042</v>
      </c>
      <c r="L148">
        <f>IF(Capacity_solar!$AD149=0,Capacity_solar!AA149*CostRed_solar!L$13,Capacity_solar!AA149*VLOOKUP($A148,CostRed_solar!$A$2:$M$12,12,FALSE))</f>
        <v>0</v>
      </c>
      <c r="M148">
        <f>IF(Capacity_solar!$AD149=0,Capacity_solar!AB149*CostRed_solar!M$13,Capacity_solar!AB149*VLOOKUP($A148,CostRed_solar!$A$2:$M$12,13,FALSE))</f>
        <v>0</v>
      </c>
      <c r="N148">
        <f>IF(Capacity_solar!$AD149=0,Capacity_solar!AC149*CostRed_solar!N$13,Capacity_solar!AC149*VLOOKUP($A148,CostRed_solar!$A$2:$N$12,14,FALSE))</f>
        <v>1333.08273520188</v>
      </c>
      <c r="O148" s="3">
        <f>SUM(B148:M148)</f>
        <v>197.391301853921</v>
      </c>
      <c r="P148" s="1" t="s">
        <v>276</v>
      </c>
      <c r="Q148">
        <f>IF(Capacity_solar!$AD149=0,Capacity_solar!Q149*CostRed_solar!B$26,Capacity_solar!Q149*VLOOKUP($A148,CostRed_solar!$A$14:$M$26,Q$1-2009,FALSE))</f>
        <v>2.9327584409581</v>
      </c>
      <c r="R148">
        <f>IF(Capacity_solar!$AD149=0,Capacity_solar!R149*CostRed_solar!C$26,Capacity_solar!R149*VLOOKUP($A148,CostRed_solar!$A$14:$M$26,R$1-2009,FALSE))</f>
        <v>3.2540596559024</v>
      </c>
      <c r="S148">
        <f>IF(Capacity_solar!$AD149=0,Capacity_solar!S149*CostRed_solar!D$26,Capacity_solar!S149*VLOOKUP($A148,CostRed_solar!$A$14:$M$26,S$1-2009,FALSE))</f>
        <v>5.20858939716094</v>
      </c>
      <c r="T148">
        <f>IF(Capacity_solar!$AD149=0,Capacity_solar!T149*CostRed_solar!E$26,Capacity_solar!T149*VLOOKUP($A148,CostRed_solar!$A$14:$M$26,T$1-2009,FALSE))</f>
        <v>15.5558947338653</v>
      </c>
      <c r="U148">
        <f>IF(Capacity_solar!$AD149=0,Capacity_solar!U149*CostRed_solar!F$26,Capacity_solar!U149*VLOOKUP($A148,CostRed_solar!$A$14:$M$26,U$1-2009,FALSE))</f>
        <v>3.87698587634508</v>
      </c>
      <c r="V148">
        <f>IF(Capacity_solar!$AD149=0,Capacity_solar!V149*CostRed_solar!G$26,Capacity_solar!V149*VLOOKUP($A148,CostRed_solar!$A$14:$M$26,V$1-2009,FALSE))</f>
        <v>-0.593047940842915</v>
      </c>
      <c r="W148">
        <f>IF(Capacity_solar!$AD149=0,Capacity_solar!W149*CostRed_solar!H$26,Capacity_solar!W149*VLOOKUP($A148,CostRed_solar!$A$14:$M$26,W$1-2009,FALSE))</f>
        <v>0</v>
      </c>
      <c r="X148">
        <f>IF(Capacity_solar!$AD149=0,Capacity_solar!X149*CostRed_solar!I$26,Capacity_solar!X149*VLOOKUP($A148,CostRed_solar!$A$14:$M$26,X$1-2009,FALSE))</f>
        <v>6.77435909450703</v>
      </c>
      <c r="Y148">
        <f>IF(Capacity_solar!$AD149=0,Capacity_solar!Y149*CostRed_solar!J$26,Capacity_solar!Y149*VLOOKUP($A148,CostRed_solar!$A$14:$M$26,Y$1-2009,FALSE))</f>
        <v>7.57116488082469</v>
      </c>
      <c r="Z148">
        <f>IF(Capacity_solar!$AD149=0,Capacity_solar!Z149*CostRed_solar!K$26,Capacity_solar!Z149*VLOOKUP($A148,CostRed_solar!$A$14:$M$26,Z$1-2009,FALSE))</f>
        <v>79.928921019265</v>
      </c>
      <c r="AA148">
        <f>IF(Capacity_solar!$AD149=0,Capacity_solar!AA149*CostRed_solar!L$26,Capacity_solar!AA149*VLOOKUP($A148,CostRed_solar!$A$14:$M$26,AA$1-2009,FALSE))</f>
        <v>0</v>
      </c>
      <c r="AB148">
        <f>IF(Capacity_solar!$AD149=0,Capacity_solar!AB149*CostRed_solar!M$26,Capacity_solar!AB149*VLOOKUP($A148,CostRed_solar!$A$14:$M$26,AB$1-2009,FALSE))</f>
        <v>0</v>
      </c>
      <c r="AC148">
        <f>IF(Capacity_solar!$AD149=0,Capacity_solar!AC149*CostRed_solar!N$26,Capacity_solar!AC149*VLOOKUP($A148,CostRed_solar!$A$14:$N$26,AC$1-2009,FALSE))</f>
        <v>407.178325924181</v>
      </c>
      <c r="AD148" s="1">
        <f>SUM(Q148:AB148)</f>
        <v>124.509685157986</v>
      </c>
    </row>
    <row r="149" spans="1:30">
      <c r="A149" s="1" t="s">
        <v>310</v>
      </c>
      <c r="B149">
        <f>IF(Capacity_solar!$AD150=0,Capacity_solar!Q150*CostRed_solar!B$13,Capacity_solar!Q150*VLOOKUP($A149,CostRed_solar!$A$2:$M$12,2,FALSE))</f>
        <v>0.113842589929466</v>
      </c>
      <c r="C149">
        <f>IF(Capacity_solar!$AD150=0,Capacity_solar!R150*CostRed_solar!C$13,Capacity_solar!R150*VLOOKUP($A149,CostRed_solar!$A$2:$M$12,3,FALSE))</f>
        <v>0.258877993828673</v>
      </c>
      <c r="D149">
        <f>IF(Capacity_solar!$AD150=0,Capacity_solar!S150*CostRed_solar!D$13,Capacity_solar!S150*VLOOKUP($A149,CostRed_solar!$A$2:$M$12,4,FALSE))</f>
        <v>0.770490192151487</v>
      </c>
      <c r="E149">
        <f>IF(Capacity_solar!$AD150=0,Capacity_solar!T150*CostRed_solar!E$13,Capacity_solar!T150*VLOOKUP($A149,CostRed_solar!$A$2:$M$12,5,FALSE))</f>
        <v>2.02379579827457</v>
      </c>
      <c r="F149">
        <f>IF(Capacity_solar!$AD150=0,Capacity_solar!U150*CostRed_solar!F$13,Capacity_solar!U150*VLOOKUP($A149,CostRed_solar!$A$2:$M$12,6,FALSE))</f>
        <v>2.29665647906058</v>
      </c>
      <c r="G149">
        <f>IF(Capacity_solar!$AD150=0,Capacity_solar!V150*CostRed_solar!G$13,Capacity_solar!V150*VLOOKUP($A149,CostRed_solar!$A$2:$M$12,7,FALSE))</f>
        <v>16.0410937453481</v>
      </c>
      <c r="H149">
        <f>IF(Capacity_solar!$AD150=0,Capacity_solar!W150*CostRed_solar!H$13,Capacity_solar!W150*VLOOKUP($A149,CostRed_solar!$A$2:$M$12,8,FALSE))</f>
        <v>30.4214400982821</v>
      </c>
      <c r="I149">
        <f>IF(Capacity_solar!$AD150=0,Capacity_solar!X150*CostRed_solar!I$13,Capacity_solar!X150*VLOOKUP($A149,CostRed_solar!$A$2:$M$12,9,FALSE))</f>
        <v>44.4705690388041</v>
      </c>
      <c r="J149">
        <f>IF(Capacity_solar!$AD150=0,Capacity_solar!Y150*CostRed_solar!J$13,Capacity_solar!Y150*VLOOKUP($A149,CostRed_solar!$A$2:$M$12,10,FALSE))</f>
        <v>108.600720109098</v>
      </c>
      <c r="K149">
        <f>IF(Capacity_solar!$AD150=0,Capacity_solar!Z150*CostRed_solar!K$13,Capacity_solar!Z150*VLOOKUP($A149,CostRed_solar!$A$2:$M$12,11,FALSE))</f>
        <v>96.6235735682078</v>
      </c>
      <c r="L149">
        <f>IF(Capacity_solar!$AD150=0,Capacity_solar!AA150*CostRed_solar!L$13,Capacity_solar!AA150*VLOOKUP($A149,CostRed_solar!$A$2:$M$12,12,FALSE))</f>
        <v>144.132654886065</v>
      </c>
      <c r="M149">
        <f>IF(Capacity_solar!$AD150=0,Capacity_solar!AB150*CostRed_solar!M$13,Capacity_solar!AB150*VLOOKUP($A149,CostRed_solar!$A$2:$M$12,13,FALSE))</f>
        <v>416.634282541684</v>
      </c>
      <c r="N149">
        <f>IF(Capacity_solar!$AD150=0,Capacity_solar!AC150*CostRed_solar!N$13,Capacity_solar!AC150*VLOOKUP($A149,CostRed_solar!$A$2:$N$12,14,FALSE))</f>
        <v>1073.63018036065</v>
      </c>
      <c r="O149" s="3">
        <f>SUM(B149:M149)</f>
        <v>862.387997040734</v>
      </c>
      <c r="P149" s="1" t="s">
        <v>310</v>
      </c>
      <c r="Q149">
        <f>IF(Capacity_solar!$AD150=0,Capacity_solar!Q150*CostRed_solar!B$26,Capacity_solar!Q150*VLOOKUP($A149,CostRed_solar!$A$14:$M$26,Q$1-2009,FALSE))</f>
        <v>0.58950065786014</v>
      </c>
      <c r="R149">
        <f>IF(Capacity_solar!$AD150=0,Capacity_solar!R150*CostRed_solar!C$26,Capacity_solar!R150*VLOOKUP($A149,CostRed_solar!$A$14:$M$26,R$1-2009,FALSE))</f>
        <v>0.813514913975601</v>
      </c>
      <c r="S149">
        <f>IF(Capacity_solar!$AD150=0,Capacity_solar!S150*CostRed_solar!D$26,Capacity_solar!S150*VLOOKUP($A149,CostRed_solar!$A$14:$M$26,S$1-2009,FALSE))</f>
        <v>1.73619646572031</v>
      </c>
      <c r="T149">
        <f>IF(Capacity_solar!$AD150=0,Capacity_solar!T150*CostRed_solar!E$26,Capacity_solar!T150*VLOOKUP($A149,CostRed_solar!$A$14:$M$26,T$1-2009,FALSE))</f>
        <v>3.88897125285807</v>
      </c>
      <c r="U149">
        <f>IF(Capacity_solar!$AD150=0,Capacity_solar!U150*CostRed_solar!F$26,Capacity_solar!U150*VLOOKUP($A149,CostRed_solar!$A$14:$M$26,U$1-2009,FALSE))</f>
        <v>3.8769897533329</v>
      </c>
      <c r="V149">
        <f>IF(Capacity_solar!$AD150=0,Capacity_solar!V150*CostRed_solar!G$26,Capacity_solar!V150*VLOOKUP($A149,CostRed_solar!$A$14:$M$26,V$1-2009,FALSE))</f>
        <v>23.052029594226</v>
      </c>
      <c r="W149">
        <f>IF(Capacity_solar!$AD150=0,Capacity_solar!W150*CostRed_solar!H$26,Capacity_solar!W150*VLOOKUP($A149,CostRed_solar!$A$14:$M$26,W$1-2009,FALSE))</f>
        <v>35.6242115532208</v>
      </c>
      <c r="X149">
        <f>IF(Capacity_solar!$AD150=0,Capacity_solar!X150*CostRed_solar!I$26,Capacity_solar!X150*VLOOKUP($A149,CostRed_solar!$A$14:$M$26,X$1-2009,FALSE))</f>
        <v>40.8285132722884</v>
      </c>
      <c r="Y149">
        <f>IF(Capacity_solar!$AD150=0,Capacity_solar!Y150*CostRed_solar!J$26,Capacity_solar!Y150*VLOOKUP($A149,CostRed_solar!$A$14:$M$26,Y$1-2009,FALSE))</f>
        <v>70.1092922062932</v>
      </c>
      <c r="Z149">
        <f>IF(Capacity_solar!$AD150=0,Capacity_solar!Z150*CostRed_solar!K$26,Capacity_solar!Z150*VLOOKUP($A149,CostRed_solar!$A$14:$M$26,Z$1-2009,FALSE))</f>
        <v>46.9792105608895</v>
      </c>
      <c r="AA149">
        <f>IF(Capacity_solar!$AD150=0,Capacity_solar!AA150*CostRed_solar!L$26,Capacity_solar!AA150*VLOOKUP($A149,CostRed_solar!$A$14:$M$26,AA$1-2009,FALSE))</f>
        <v>59.552963327547</v>
      </c>
      <c r="AB149">
        <f>IF(Capacity_solar!$AD150=0,Capacity_solar!AB150*CostRed_solar!M$26,Capacity_solar!AB150*VLOOKUP($A149,CostRed_solar!$A$14:$M$26,AB$1-2009,FALSE))</f>
        <v>144.082967249985</v>
      </c>
      <c r="AC149">
        <f>IF(Capacity_solar!$AD150=0,Capacity_solar!AC150*CostRed_solar!N$26,Capacity_solar!AC150*VLOOKUP($A149,CostRed_solar!$A$14:$N$26,AC$1-2009,FALSE))</f>
        <v>327.930838767276</v>
      </c>
      <c r="AD149" s="1">
        <f>SUM(Q149:AB149)</f>
        <v>431.134360808197</v>
      </c>
    </row>
    <row r="150" spans="1:30">
      <c r="A150" s="1" t="s">
        <v>318</v>
      </c>
      <c r="B150">
        <f>IF(Capacity_solar!$AD151=0,Capacity_solar!Q151*CostRed_solar!B$13,Capacity_solar!Q151*VLOOKUP($A150,CostRed_solar!$A$2:$M$12,2,FALSE))</f>
        <v>0</v>
      </c>
      <c r="C150">
        <f>IF(Capacity_solar!$AD151=0,Capacity_solar!R151*CostRed_solar!C$13,Capacity_solar!R151*VLOOKUP($A150,CostRed_solar!$A$2:$M$12,3,FALSE))</f>
        <v>0</v>
      </c>
      <c r="D150">
        <f>IF(Capacity_solar!$AD151=0,Capacity_solar!S151*CostRed_solar!D$13,Capacity_solar!S151*VLOOKUP($A150,CostRed_solar!$A$2:$M$12,4,FALSE))</f>
        <v>0.539343134506041</v>
      </c>
      <c r="E150">
        <f>IF(Capacity_solar!$AD151=0,Capacity_solar!T151*CostRed_solar!E$13,Capacity_solar!T151*VLOOKUP($A150,CostRed_solar!$A$2:$M$12,5,FALSE))</f>
        <v>0</v>
      </c>
      <c r="F150">
        <f>IF(Capacity_solar!$AD151=0,Capacity_solar!U151*CostRed_solar!F$13,Capacity_solar!U151*VLOOKUP($A150,CostRed_solar!$A$2:$M$12,6,FALSE))</f>
        <v>1.72593648104579</v>
      </c>
      <c r="G150">
        <f>IF(Capacity_solar!$AD151=0,Capacity_solar!V151*CostRed_solar!G$13,Capacity_solar!V151*VLOOKUP($A150,CostRed_solar!$A$2:$M$12,7,FALSE))</f>
        <v>0.0150813701879337</v>
      </c>
      <c r="H150">
        <f>IF(Capacity_solar!$AD151=0,Capacity_solar!W151*CostRed_solar!H$13,Capacity_solar!W151*VLOOKUP($A150,CostRed_solar!$A$2:$M$12,8,FALSE))</f>
        <v>10.0240316823485</v>
      </c>
      <c r="I150">
        <f>IF(Capacity_solar!$AD151=0,Capacity_solar!X151*CostRed_solar!I$13,Capacity_solar!X151*VLOOKUP($A150,CostRed_solar!$A$2:$M$12,9,FALSE))</f>
        <v>0.151356993343214</v>
      </c>
      <c r="J150">
        <f>IF(Capacity_solar!$AD151=0,Capacity_solar!Y151*CostRed_solar!J$13,Capacity_solar!Y151*VLOOKUP($A150,CostRed_solar!$A$2:$M$12,10,FALSE))</f>
        <v>0.939834077293173</v>
      </c>
      <c r="K150">
        <f>IF(Capacity_solar!$AD151=0,Capacity_solar!Z151*CostRed_solar!K$13,Capacity_solar!Z151*VLOOKUP($A150,CostRed_solar!$A$2:$M$12,11,FALSE))</f>
        <v>248.449609284805</v>
      </c>
      <c r="L150">
        <f>IF(Capacity_solar!$AD151=0,Capacity_solar!AA151*CostRed_solar!L$13,Capacity_solar!AA151*VLOOKUP($A150,CostRed_solar!$A$2:$M$12,12,FALSE))</f>
        <v>82.359689779122</v>
      </c>
      <c r="M150">
        <f>IF(Capacity_solar!$AD151=0,Capacity_solar!AB151*CostRed_solar!M$13,Capacity_solar!AB151*VLOOKUP($A150,CostRed_solar!$A$2:$M$12,13,FALSE))</f>
        <v>1795.83760433238</v>
      </c>
      <c r="N150">
        <f>IF(Capacity_solar!$AD151=0,Capacity_solar!AC151*CostRed_solar!N$13,Capacity_solar!AC151*VLOOKUP($A150,CostRed_solar!$A$2:$N$12,14,FALSE))</f>
        <v>111.694592563417</v>
      </c>
      <c r="O150" s="3">
        <f t="shared" ref="O150:O176" si="4">SUM(B150:M150)</f>
        <v>2140.04248713503</v>
      </c>
      <c r="P150" s="1" t="s">
        <v>318</v>
      </c>
      <c r="Q150">
        <f>IF(Capacity_solar!$AD151=0,Capacity_solar!Q151*CostRed_solar!B$26,Capacity_solar!Q151*VLOOKUP($A150,CostRed_solar!$A$14:$M$26,Q$1-2009,FALSE))</f>
        <v>0</v>
      </c>
      <c r="R150">
        <f>IF(Capacity_solar!$AD151=0,Capacity_solar!R151*CostRed_solar!C$26,Capacity_solar!R151*VLOOKUP($A150,CostRed_solar!$A$14:$M$26,R$1-2009,FALSE))</f>
        <v>0</v>
      </c>
      <c r="S150">
        <f>IF(Capacity_solar!$AD151=0,Capacity_solar!S151*CostRed_solar!D$26,Capacity_solar!S151*VLOOKUP($A150,CostRed_solar!$A$14:$M$26,S$1-2009,FALSE))</f>
        <v>1.21533752600422</v>
      </c>
      <c r="T150">
        <f>IF(Capacity_solar!$AD151=0,Capacity_solar!T151*CostRed_solar!E$26,Capacity_solar!T151*VLOOKUP($A150,CostRed_solar!$A$14:$M$26,T$1-2009,FALSE))</f>
        <v>0</v>
      </c>
      <c r="U150">
        <f>IF(Capacity_solar!$AD151=0,Capacity_solar!U151*CostRed_solar!F$26,Capacity_solar!U151*VLOOKUP($A150,CostRed_solar!$A$14:$M$26,U$1-2009,FALSE))</f>
        <v>2.9135563428515</v>
      </c>
      <c r="V150">
        <f>IF(Capacity_solar!$AD151=0,Capacity_solar!V151*CostRed_solar!G$26,Capacity_solar!V151*VLOOKUP($A150,CostRed_solar!$A$14:$M$26,V$1-2009,FALSE))</f>
        <v>0.0216728483364513</v>
      </c>
      <c r="W150">
        <f>IF(Capacity_solar!$AD151=0,Capacity_solar!W151*CostRed_solar!H$26,Capacity_solar!W151*VLOOKUP($A150,CostRed_solar!$A$14:$M$26,W$1-2009,FALSE))</f>
        <v>11.7383734666899</v>
      </c>
      <c r="X150">
        <f>IF(Capacity_solar!$AD151=0,Capacity_solar!X151*CostRed_solar!I$26,Capacity_solar!X151*VLOOKUP($A150,CostRed_solar!$A$14:$M$26,X$1-2009,FALSE))</f>
        <v>0.13896114093289</v>
      </c>
      <c r="Y150">
        <f>IF(Capacity_solar!$AD151=0,Capacity_solar!Y151*CostRed_solar!J$26,Capacity_solar!Y151*VLOOKUP($A150,CostRed_solar!$A$14:$M$26,Y$1-2009,FALSE))</f>
        <v>0.606728039042341</v>
      </c>
      <c r="Z150">
        <f>IF(Capacity_solar!$AD151=0,Capacity_solar!Z151*CostRed_solar!K$26,Capacity_solar!Z151*VLOOKUP($A150,CostRed_solar!$A$14:$M$26,Z$1-2009,FALSE))</f>
        <v>120.798331890739</v>
      </c>
      <c r="AA150">
        <f>IF(Capacity_solar!$AD151=0,Capacity_solar!AA151*CostRed_solar!L$26,Capacity_solar!AA151*VLOOKUP($A150,CostRed_solar!$A$14:$M$26,AA$1-2009,FALSE))</f>
        <v>34.0295097523968</v>
      </c>
      <c r="AB150">
        <f>IF(Capacity_solar!$AD151=0,Capacity_solar!AB151*CostRed_solar!M$26,Capacity_solar!AB151*VLOOKUP($A150,CostRed_solar!$A$14:$M$26,AB$1-2009,FALSE))</f>
        <v>621.047334733974</v>
      </c>
      <c r="AC150">
        <f>IF(Capacity_solar!$AD151=0,Capacity_solar!AC151*CostRed_solar!N$26,Capacity_solar!AC151*VLOOKUP($A150,CostRed_solar!$A$14:$N$26,AC$1-2009,FALSE))</f>
        <v>34.1161249889477</v>
      </c>
      <c r="AD150" s="1">
        <f t="shared" ref="AD150:AD176" si="5">SUM(Q150:AB150)</f>
        <v>792.509805740966</v>
      </c>
    </row>
    <row r="151" spans="1:30">
      <c r="A151" s="1" t="s">
        <v>320</v>
      </c>
      <c r="B151">
        <f>IF(Capacity_solar!$AD152=0,Capacity_solar!Q152*CostRed_solar!B$13,Capacity_solar!Q152*VLOOKUP($A151,CostRed_solar!$A$2:$M$12,2,FALSE))</f>
        <v>2.66305612728472</v>
      </c>
      <c r="C151">
        <f>IF(Capacity_solar!$AD152=0,Capacity_solar!R152*CostRed_solar!C$13,Capacity_solar!R152*VLOOKUP($A151,CostRed_solar!$A$2:$M$12,3,FALSE))</f>
        <v>14.0575938563966</v>
      </c>
      <c r="D151">
        <f>IF(Capacity_solar!$AD152=0,Capacity_solar!S152*CostRed_solar!D$13,Capacity_solar!S152*VLOOKUP($A151,CostRed_solar!$A$2:$M$12,4,FALSE))</f>
        <v>42.2806477533324</v>
      </c>
      <c r="E151">
        <f>IF(Capacity_solar!$AD152=0,Capacity_solar!T152*CostRed_solar!E$13,Capacity_solar!T152*VLOOKUP($A151,CostRed_solar!$A$2:$M$12,5,FALSE))</f>
        <v>65.4748964201053</v>
      </c>
      <c r="F151">
        <f>IF(Capacity_solar!$AD152=0,Capacity_solar!U152*CostRed_solar!F$13,Capacity_solar!U152*VLOOKUP($A151,CostRed_solar!$A$2:$M$12,6,FALSE))</f>
        <v>115.003878842062</v>
      </c>
      <c r="G151">
        <f>IF(Capacity_solar!$AD152=0,Capacity_solar!V152*CostRed_solar!G$13,Capacity_solar!V152*VLOOKUP($A151,CostRed_solar!$A$2:$M$12,7,FALSE))</f>
        <v>444.227284151222</v>
      </c>
      <c r="H151">
        <f>IF(Capacity_solar!$AD152=0,Capacity_solar!W152*CostRed_solar!H$13,Capacity_solar!W152*VLOOKUP($A151,CostRed_solar!$A$2:$M$12,8,FALSE))</f>
        <v>109.772823361758</v>
      </c>
      <c r="I151">
        <f>IF(Capacity_solar!$AD152=0,Capacity_solar!X152*CostRed_solar!I$13,Capacity_solar!X152*VLOOKUP($A151,CostRed_solar!$A$2:$M$12,9,FALSE))</f>
        <v>47.4240434570083</v>
      </c>
      <c r="J151">
        <f>IF(Capacity_solar!$AD152=0,Capacity_solar!Y152*CostRed_solar!J$13,Capacity_solar!Y152*VLOOKUP($A151,CostRed_solar!$A$2:$M$12,10,FALSE))</f>
        <v>158.41190297373</v>
      </c>
      <c r="K151">
        <f>IF(Capacity_solar!$AD152=0,Capacity_solar!Z152*CostRed_solar!K$13,Capacity_solar!Z152*VLOOKUP($A151,CostRed_solar!$A$2:$M$12,11,FALSE))</f>
        <v>237.470470499376</v>
      </c>
      <c r="L151">
        <f>IF(Capacity_solar!$AD152=0,Capacity_solar!AA152*CostRed_solar!L$13,Capacity_solar!AA152*VLOOKUP($A151,CostRed_solar!$A$2:$M$12,12,FALSE))</f>
        <v>706.512932687623</v>
      </c>
      <c r="M151">
        <f>IF(Capacity_solar!$AD152=0,Capacity_solar!AB152*CostRed_solar!M$13,Capacity_solar!AB152*VLOOKUP($A151,CostRed_solar!$A$2:$M$12,13,FALSE))</f>
        <v>596.218025016549</v>
      </c>
      <c r="N151">
        <f>IF(Capacity_solar!$AD152=0,Capacity_solar!AC152*CostRed_solar!N$13,Capacity_solar!AC152*VLOOKUP($A151,CostRed_solar!$A$2:$N$12,14,FALSE))</f>
        <v>0</v>
      </c>
      <c r="O151" s="3">
        <f t="shared" si="4"/>
        <v>2539.51755514645</v>
      </c>
      <c r="P151" s="1" t="s">
        <v>320</v>
      </c>
      <c r="Q151">
        <f>IF(Capacity_solar!$AD152=0,Capacity_solar!Q152*CostRed_solar!B$26,Capacity_solar!Q152*VLOOKUP($A151,CostRed_solar!$A$14:$M$26,Q$1-2009,FALSE))</f>
        <v>13.7898596643442</v>
      </c>
      <c r="R151">
        <f>IF(Capacity_solar!$AD152=0,Capacity_solar!R152*CostRed_solar!C$26,Capacity_solar!R152*VLOOKUP($A151,CostRed_solar!$A$14:$M$26,R$1-2009,FALSE))</f>
        <v>44.1754901127627</v>
      </c>
      <c r="S151">
        <f>IF(Capacity_solar!$AD152=0,Capacity_solar!S152*CostRed_solar!D$26,Capacity_solar!S152*VLOOKUP($A151,CostRed_solar!$A$14:$M$26,S$1-2009,FALSE))</f>
        <v>95.2737775840092</v>
      </c>
      <c r="T151">
        <f>IF(Capacity_solar!$AD152=0,Capacity_solar!T152*CostRed_solar!E$26,Capacity_solar!T152*VLOOKUP($A151,CostRed_solar!$A$14:$M$26,T$1-2009,FALSE))</f>
        <v>125.818024811959</v>
      </c>
      <c r="U151">
        <f>IF(Capacity_solar!$AD152=0,Capacity_solar!U152*CostRed_solar!F$26,Capacity_solar!U152*VLOOKUP($A151,CostRed_solar!$A$14:$M$26,U$1-2009,FALSE))</f>
        <v>194.138245719094</v>
      </c>
      <c r="V151">
        <f>IF(Capacity_solar!$AD152=0,Capacity_solar!V152*CostRed_solar!G$26,Capacity_solar!V152*VLOOKUP($A151,CostRed_solar!$A$14:$M$26,V$1-2009,FALSE))</f>
        <v>638.381687893716</v>
      </c>
      <c r="W151">
        <f>IF(Capacity_solar!$AD152=0,Capacity_solar!W152*CostRed_solar!H$26,Capacity_solar!W152*VLOOKUP($A151,CostRed_solar!$A$14:$M$26,W$1-2009,FALSE))</f>
        <v>128.546520795853</v>
      </c>
      <c r="X151">
        <f>IF(Capacity_solar!$AD152=0,Capacity_solar!X152*CostRed_solar!I$26,Capacity_solar!X152*VLOOKUP($A151,CostRed_solar!$A$14:$M$26,X$1-2009,FALSE))</f>
        <v>43.5401037036542</v>
      </c>
      <c r="Y151">
        <f>IF(Capacity_solar!$AD152=0,Capacity_solar!Y152*CostRed_solar!J$26,Capacity_solar!Y152*VLOOKUP($A151,CostRed_solar!$A$14:$M$26,Y$1-2009,FALSE))</f>
        <v>102.265863277732</v>
      </c>
      <c r="Z151">
        <f>IF(Capacity_solar!$AD152=0,Capacity_solar!Z152*CostRed_solar!K$26,Capacity_solar!Z152*VLOOKUP($A151,CostRed_solar!$A$14:$M$26,Z$1-2009,FALSE))</f>
        <v>115.460180405234</v>
      </c>
      <c r="AA151">
        <f>IF(Capacity_solar!$AD152=0,Capacity_solar!AA152*CostRed_solar!L$26,Capacity_solar!AA152*VLOOKUP($A151,CostRed_solar!$A$14:$M$26,AA$1-2009,FALSE))</f>
        <v>291.918155563313</v>
      </c>
      <c r="AB151">
        <f>IF(Capacity_solar!$AD152=0,Capacity_solar!AB152*CostRed_solar!M$26,Capacity_solar!AB152*VLOOKUP($A151,CostRed_solar!$A$14:$M$26,AB$1-2009,FALSE))</f>
        <v>206.18769451291</v>
      </c>
      <c r="AC151">
        <f>IF(Capacity_solar!$AD152=0,Capacity_solar!AC152*CostRed_solar!N$26,Capacity_solar!AC152*VLOOKUP($A151,CostRed_solar!$A$14:$N$26,AC$1-2009,FALSE))</f>
        <v>0</v>
      </c>
      <c r="AD151" s="1">
        <f t="shared" si="5"/>
        <v>1999.49560404458</v>
      </c>
    </row>
    <row r="152" spans="1:30">
      <c r="A152" s="1" t="s">
        <v>328</v>
      </c>
      <c r="B152">
        <f>IF(Capacity_solar!$AD153=0,Capacity_solar!Q153*CostRed_solar!B$13,Capacity_solar!Q153*VLOOKUP($A152,CostRed_solar!$A$2:$M$12,2,FALSE))</f>
        <v>0.0811126425431382</v>
      </c>
      <c r="C152">
        <f>IF(Capacity_solar!$AD153=0,Capacity_solar!R153*CostRed_solar!C$13,Capacity_solar!R153*VLOOKUP($A152,CostRed_solar!$A$2:$M$12,3,FALSE))</f>
        <v>0.046598038889161</v>
      </c>
      <c r="D152">
        <f>IF(Capacity_solar!$AD153=0,Capacity_solar!S153*CostRed_solar!D$13,Capacity_solar!S153*VLOOKUP($A152,CostRed_solar!$A$2:$M$12,4,FALSE))</f>
        <v>0.060098234987816</v>
      </c>
      <c r="E152">
        <f>IF(Capacity_solar!$AD153=0,Capacity_solar!T153*CostRed_solar!E$13,Capacity_solar!T153*VLOOKUP($A152,CostRed_solar!$A$2:$M$12,5,FALSE))</f>
        <v>0.390592784363385</v>
      </c>
      <c r="F152">
        <f>IF(Capacity_solar!$AD153=0,Capacity_solar!U153*CostRed_solar!F$13,Capacity_solar!U153*VLOOKUP($A152,CostRed_solar!$A$2:$M$12,6,FALSE))</f>
        <v>0</v>
      </c>
      <c r="G152">
        <f>IF(Capacity_solar!$AD153=0,Capacity_solar!V153*CostRed_solar!G$13,Capacity_solar!V153*VLOOKUP($A152,CostRed_solar!$A$2:$M$12,7,FALSE))</f>
        <v>1.32853161019165</v>
      </c>
      <c r="H152">
        <f>IF(Capacity_solar!$AD153=0,Capacity_solar!W153*CostRed_solar!H$13,Capacity_solar!W153*VLOOKUP($A152,CostRed_solar!$A$2:$M$12,8,FALSE))</f>
        <v>0</v>
      </c>
      <c r="I152">
        <f>IF(Capacity_solar!$AD153=0,Capacity_solar!X153*CostRed_solar!I$13,Capacity_solar!X153*VLOOKUP($A152,CostRed_solar!$A$2:$M$12,9,FALSE))</f>
        <v>0.756784966716083</v>
      </c>
      <c r="J152">
        <f>IF(Capacity_solar!$AD153=0,Capacity_solar!Y153*CostRed_solar!J$13,Capacity_solar!Y153*VLOOKUP($A152,CostRed_solar!$A$2:$M$12,10,FALSE))</f>
        <v>0.249214989518166</v>
      </c>
      <c r="K152">
        <f>IF(Capacity_solar!$AD153=0,Capacity_solar!Z153*CostRed_solar!K$13,Capacity_solar!Z153*VLOOKUP($A152,CostRed_solar!$A$2:$M$12,11,FALSE))</f>
        <v>0</v>
      </c>
      <c r="L152">
        <f>IF(Capacity_solar!$AD153=0,Capacity_solar!AA153*CostRed_solar!L$13,Capacity_solar!AA153*VLOOKUP($A152,CostRed_solar!$A$2:$M$12,12,FALSE))</f>
        <v>4.4886020571309</v>
      </c>
      <c r="M152">
        <f>IF(Capacity_solar!$AD153=0,Capacity_solar!AB153*CostRed_solar!M$13,Capacity_solar!AB153*VLOOKUP($A152,CostRed_solar!$A$2:$M$12,13,FALSE))</f>
        <v>0</v>
      </c>
      <c r="N152">
        <f>IF(Capacity_solar!$AD153=0,Capacity_solar!AC153*CostRed_solar!N$13,Capacity_solar!AC153*VLOOKUP($A152,CostRed_solar!$A$2:$N$12,14,FALSE))</f>
        <v>50.4460441897335</v>
      </c>
      <c r="O152" s="3">
        <f t="shared" si="4"/>
        <v>7.4015353243403</v>
      </c>
      <c r="P152" s="1" t="s">
        <v>328</v>
      </c>
      <c r="Q152">
        <f>IF(Capacity_solar!$AD153=0,Capacity_solar!Q153*CostRed_solar!B$26,Capacity_solar!Q153*VLOOKUP($A152,CostRed_solar!$A$14:$M$26,Q$1-2009,FALSE))</f>
        <v>0.420018168679929</v>
      </c>
      <c r="R152">
        <f>IF(Capacity_solar!$AD153=0,Capacity_solar!R153*CostRed_solar!C$26,Capacity_solar!R153*VLOOKUP($A152,CostRed_solar!$A$14:$M$26,R$1-2009,FALSE))</f>
        <v>0.146432684515608</v>
      </c>
      <c r="S152">
        <f>IF(Capacity_solar!$AD153=0,Capacity_solar!S153*CostRed_solar!D$26,Capacity_solar!S153*VLOOKUP($A152,CostRed_solar!$A$14:$M$26,S$1-2009,FALSE))</f>
        <v>0.135423324326185</v>
      </c>
      <c r="T152">
        <f>IF(Capacity_solar!$AD153=0,Capacity_solar!T153*CostRed_solar!E$26,Capacity_solar!T153*VLOOKUP($A152,CostRed_solar!$A$14:$M$26,T$1-2009,FALSE))</f>
        <v>0.750571827087521</v>
      </c>
      <c r="U152">
        <f>IF(Capacity_solar!$AD153=0,Capacity_solar!U153*CostRed_solar!F$26,Capacity_solar!U153*VLOOKUP($A152,CostRed_solar!$A$14:$M$26,U$1-2009,FALSE))</f>
        <v>0</v>
      </c>
      <c r="V152">
        <f>IF(Capacity_solar!$AD153=0,Capacity_solar!V153*CostRed_solar!G$26,Capacity_solar!V153*VLOOKUP($A152,CostRed_solar!$A$14:$M$26,V$1-2009,FALSE))</f>
        <v>1.90918091254744</v>
      </c>
      <c r="W152">
        <f>IF(Capacity_solar!$AD153=0,Capacity_solar!W153*CostRed_solar!H$26,Capacity_solar!W153*VLOOKUP($A152,CostRed_solar!$A$14:$M$26,W$1-2009,FALSE))</f>
        <v>0</v>
      </c>
      <c r="X152">
        <f>IF(Capacity_solar!$AD153=0,Capacity_solar!X153*CostRed_solar!I$26,Capacity_solar!X153*VLOOKUP($A152,CostRed_solar!$A$14:$M$26,X$1-2009,FALSE))</f>
        <v>0.694805704664462</v>
      </c>
      <c r="Y152">
        <f>IF(Capacity_solar!$AD153=0,Capacity_solar!Y153*CostRed_solar!J$26,Capacity_solar!Y153*VLOOKUP($A152,CostRed_solar!$A$14:$M$26,Y$1-2009,FALSE))</f>
        <v>0.16088554942145</v>
      </c>
      <c r="Z152">
        <f>IF(Capacity_solar!$AD153=0,Capacity_solar!Z153*CostRed_solar!K$26,Capacity_solar!Z153*VLOOKUP($A152,CostRed_solar!$A$14:$M$26,Z$1-2009,FALSE))</f>
        <v>0</v>
      </c>
      <c r="AA152">
        <f>IF(Capacity_solar!$AD153=0,Capacity_solar!AA153*CostRed_solar!L$26,Capacity_solar!AA153*VLOOKUP($A152,CostRed_solar!$A$14:$M$26,AA$1-2009,FALSE))</f>
        <v>1.8546078535192</v>
      </c>
      <c r="AB152">
        <f>IF(Capacity_solar!$AD153=0,Capacity_solar!AB153*CostRed_solar!M$26,Capacity_solar!AB153*VLOOKUP($A152,CostRed_solar!$A$14:$M$26,AB$1-2009,FALSE))</f>
        <v>0</v>
      </c>
      <c r="AC152">
        <f>IF(Capacity_solar!$AD153=0,Capacity_solar!AC153*CostRed_solar!N$26,Capacity_solar!AC153*VLOOKUP($A152,CostRed_solar!$A$14:$N$26,AC$1-2009,FALSE))</f>
        <v>15.4082978349895</v>
      </c>
      <c r="AD152" s="1">
        <f t="shared" si="5"/>
        <v>6.07192602476179</v>
      </c>
    </row>
    <row r="153" spans="1:30">
      <c r="A153" s="1" t="s">
        <v>463</v>
      </c>
      <c r="B153">
        <f>IF(Capacity_solar!$AD154=0,Capacity_solar!Q154*CostRed_solar!B$13,Capacity_solar!Q154*VLOOKUP($A153,CostRed_solar!$A$2:$M$12,2,FALSE))</f>
        <v>0.0996120171582399</v>
      </c>
      <c r="C153">
        <f>IF(Capacity_solar!$AD154=0,Capacity_solar!R154*CostRed_solar!C$13,Capacity_solar!R154*VLOOKUP($A153,CostRed_solar!$A$2:$M$12,3,FALSE))</f>
        <v>0.129438996914336</v>
      </c>
      <c r="D153">
        <f>IF(Capacity_solar!$AD154=0,Capacity_solar!S154*CostRed_solar!D$13,Capacity_solar!S154*VLOOKUP($A153,CostRed_solar!$A$2:$M$12,4,FALSE))</f>
        <v>0</v>
      </c>
      <c r="E153">
        <f>IF(Capacity_solar!$AD154=0,Capacity_solar!T154*CostRed_solar!E$13,Capacity_solar!T154*VLOOKUP($A153,CostRed_solar!$A$2:$M$12,5,FALSE))</f>
        <v>2.42855617220757</v>
      </c>
      <c r="F153">
        <f>IF(Capacity_solar!$AD154=0,Capacity_solar!U154*CostRed_solar!F$13,Capacity_solar!U154*VLOOKUP($A153,CostRed_solar!$A$2:$M$12,6,FALSE))</f>
        <v>10.3349489882981</v>
      </c>
      <c r="G153">
        <f>IF(Capacity_solar!$AD154=0,Capacity_solar!V154*CostRed_solar!G$13,Capacity_solar!V154*VLOOKUP($A153,CostRed_solar!$A$2:$M$12,7,FALSE))</f>
        <v>17.8234374948312</v>
      </c>
      <c r="H153">
        <f>IF(Capacity_solar!$AD154=0,Capacity_solar!W154*CostRed_solar!H$13,Capacity_solar!W154*VLOOKUP($A153,CostRed_solar!$A$2:$M$12,8,FALSE))</f>
        <v>16.715074221846</v>
      </c>
      <c r="I153">
        <f>IF(Capacity_solar!$AD154=0,Capacity_solar!X154*CostRed_solar!I$13,Capacity_solar!X154*VLOOKUP($A153,CostRed_solar!$A$2:$M$12,9,FALSE))</f>
        <v>9.45981775983827</v>
      </c>
      <c r="J153">
        <f>IF(Capacity_solar!$AD154=0,Capacity_solar!Y154*CostRed_solar!J$13,Capacity_solar!Y154*VLOOKUP($A153,CostRed_solar!$A$2:$M$12,10,FALSE))</f>
        <v>88.3509419910457</v>
      </c>
      <c r="K153">
        <f>IF(Capacity_solar!$AD154=0,Capacity_solar!Z154*CostRed_solar!K$13,Capacity_solar!Z154*VLOOKUP($A153,CostRed_solar!$A$2:$M$12,11,FALSE))</f>
        <v>85.7555619284421</v>
      </c>
      <c r="L153">
        <f>IF(Capacity_solar!$AD154=0,Capacity_solar!AA154*CostRed_solar!L$13,Capacity_solar!AA154*VLOOKUP($A153,CostRed_solar!$A$2:$M$12,12,FALSE))</f>
        <v>191.644618529583</v>
      </c>
      <c r="M153">
        <f>IF(Capacity_solar!$AD154=0,Capacity_solar!AB154*CostRed_solar!M$13,Capacity_solar!AB154*VLOOKUP($A153,CostRed_solar!$A$2:$M$12,13,FALSE))</f>
        <v>50.283447892962</v>
      </c>
      <c r="N153">
        <f>IF(Capacity_solar!$AD154=0,Capacity_solar!AC154*CostRed_solar!N$13,Capacity_solar!AC154*VLOOKUP($A153,CostRed_solar!$A$2:$N$12,14,FALSE))</f>
        <v>0</v>
      </c>
      <c r="O153" s="3">
        <f t="shared" si="4"/>
        <v>473.025455993127</v>
      </c>
      <c r="P153" s="1" t="s">
        <v>463</v>
      </c>
      <c r="Q153">
        <f>IF(Capacity_solar!$AD154=0,Capacity_solar!Q154*CostRed_solar!B$26,Capacity_solar!Q154*VLOOKUP($A153,CostRed_solar!$A$14:$M$26,Q$1-2009,FALSE))</f>
        <v>0.515811786098159</v>
      </c>
      <c r="R153">
        <f>IF(Capacity_solar!$AD154=0,Capacity_solar!R154*CostRed_solar!C$26,Capacity_solar!R154*VLOOKUP($A153,CostRed_solar!$A$14:$M$26,R$1-2009,FALSE))</f>
        <v>0.4067574569878</v>
      </c>
      <c r="S153">
        <f>IF(Capacity_solar!$AD154=0,Capacity_solar!S154*CostRed_solar!D$26,Capacity_solar!S154*VLOOKUP($A153,CostRed_solar!$A$14:$M$26,S$1-2009,FALSE))</f>
        <v>0</v>
      </c>
      <c r="T153">
        <f>IF(Capacity_solar!$AD154=0,Capacity_solar!T154*CostRed_solar!E$26,Capacity_solar!T154*VLOOKUP($A153,CostRed_solar!$A$14:$M$26,T$1-2009,FALSE))</f>
        <v>4.6667678368136</v>
      </c>
      <c r="U153">
        <f>IF(Capacity_solar!$AD154=0,Capacity_solar!U154*CostRed_solar!F$26,Capacity_solar!U154*VLOOKUP($A153,CostRed_solar!$A$14:$M$26,U$1-2009,FALSE))</f>
        <v>17.4464451667754</v>
      </c>
      <c r="V153">
        <f>IF(Capacity_solar!$AD154=0,Capacity_solar!V154*CostRed_solar!G$26,Capacity_solar!V154*VLOOKUP($A153,CostRed_solar!$A$14:$M$26,V$1-2009,FALSE))</f>
        <v>25.6133662158067</v>
      </c>
      <c r="W153">
        <f>IF(Capacity_solar!$AD154=0,Capacity_solar!W154*CostRed_solar!H$26,Capacity_solar!W154*VLOOKUP($A153,CostRed_solar!$A$14:$M$26,W$1-2009,FALSE))</f>
        <v>19.5737393852192</v>
      </c>
      <c r="X153">
        <f>IF(Capacity_solar!$AD154=0,Capacity_solar!X154*CostRed_solar!I$26,Capacity_solar!X154*VLOOKUP($A153,CostRed_solar!$A$14:$M$26,X$1-2009,FALSE))</f>
        <v>8.68507651934855</v>
      </c>
      <c r="Y153">
        <f>IF(Capacity_solar!$AD154=0,Capacity_solar!Y154*CostRed_solar!J$26,Capacity_solar!Y154*VLOOKUP($A153,CostRed_solar!$A$14:$M$26,Y$1-2009,FALSE))</f>
        <v>57.0366568704969</v>
      </c>
      <c r="Z153">
        <f>IF(Capacity_solar!$AD154=0,Capacity_solar!Z154*CostRed_solar!K$26,Capacity_solar!Z154*VLOOKUP($A153,CostRed_solar!$A$14:$M$26,Z$1-2009,FALSE))</f>
        <v>41.6950900471483</v>
      </c>
      <c r="AA153">
        <f>IF(Capacity_solar!$AD154=0,Capacity_solar!AA154*CostRed_solar!L$26,Capacity_solar!AA154*VLOOKUP($A153,CostRed_solar!$A$14:$M$26,AA$1-2009,FALSE))</f>
        <v>79.1840332659926</v>
      </c>
      <c r="AB153">
        <f>IF(Capacity_solar!$AD154=0,Capacity_solar!AB154*CostRed_solar!M$26,Capacity_solar!AB154*VLOOKUP($A153,CostRed_solar!$A$14:$M$26,AB$1-2009,FALSE))</f>
        <v>17.3893236336189</v>
      </c>
      <c r="AC153">
        <f>IF(Capacity_solar!$AD154=0,Capacity_solar!AC154*CostRed_solar!N$26,Capacity_solar!AC154*VLOOKUP($A153,CostRed_solar!$A$14:$N$26,AC$1-2009,FALSE))</f>
        <v>0</v>
      </c>
      <c r="AD153" s="1">
        <f t="shared" si="5"/>
        <v>272.213068184306</v>
      </c>
    </row>
    <row r="154" spans="1:30">
      <c r="A154" s="1" t="s">
        <v>322</v>
      </c>
      <c r="B154">
        <f>IF(Capacity_solar!$AD155=0,Capacity_solar!Q155*CostRed_solar!B$13,Capacity_solar!Q155*VLOOKUP($A154,CostRed_solar!$A$2:$M$12,2,FALSE))</f>
        <v>0.152264083370452</v>
      </c>
      <c r="C154">
        <f>IF(Capacity_solar!$AD155=0,Capacity_solar!R155*CostRed_solar!C$13,Capacity_solar!R155*VLOOKUP($A154,CostRed_solar!$A$2:$M$12,3,FALSE))</f>
        <v>0.305993788705491</v>
      </c>
      <c r="D154">
        <f>IF(Capacity_solar!$AD155=0,Capacity_solar!S155*CostRed_solar!D$13,Capacity_solar!S155*VLOOKUP($A154,CostRed_solar!$A$2:$M$12,4,FALSE))</f>
        <v>0.552441467772616</v>
      </c>
      <c r="E154">
        <f>IF(Capacity_solar!$AD155=0,Capacity_solar!T155*CostRed_solar!E$13,Capacity_solar!T155*VLOOKUP($A154,CostRed_solar!$A$2:$M$12,5,FALSE))</f>
        <v>2.42855617220757</v>
      </c>
      <c r="F154">
        <f>IF(Capacity_solar!$AD155=0,Capacity_solar!U155*CostRed_solar!F$13,Capacity_solar!U155*VLOOKUP($A154,CostRed_solar!$A$2:$M$12,6,FALSE))</f>
        <v>49.6077608854694</v>
      </c>
      <c r="G154">
        <f>IF(Capacity_solar!$AD155=0,Capacity_solar!V155*CostRed_solar!G$13,Capacity_solar!V155*VLOOKUP($A154,CostRed_solar!$A$2:$M$12,7,FALSE))</f>
        <v>59.91417751087</v>
      </c>
      <c r="H154">
        <f>IF(Capacity_solar!$AD155=0,Capacity_solar!W155*CostRed_solar!H$13,Capacity_solar!W155*VLOOKUP($A154,CostRed_solar!$A$2:$M$12,8,FALSE))</f>
        <v>89.759931856239</v>
      </c>
      <c r="I154">
        <f>IF(Capacity_solar!$AD155=0,Capacity_solar!X155*CostRed_solar!I$13,Capacity_solar!X155*VLOOKUP($A154,CostRed_solar!$A$2:$M$12,9,FALSE))</f>
        <v>78.3158922806138</v>
      </c>
      <c r="J154">
        <f>IF(Capacity_solar!$AD155=0,Capacity_solar!Y155*CostRed_solar!J$13,Capacity_solar!Y155*VLOOKUP($A154,CostRed_solar!$A$2:$M$12,10,FALSE))</f>
        <v>64.7684625059616</v>
      </c>
      <c r="K154">
        <f>IF(Capacity_solar!$AD155=0,Capacity_solar!Z155*CostRed_solar!K$13,Capacity_solar!Z155*VLOOKUP($A154,CostRed_solar!$A$2:$M$12,11,FALSE))</f>
        <v>25.2194098643832</v>
      </c>
      <c r="L154">
        <f>IF(Capacity_solar!$AD155=0,Capacity_solar!AA155*CostRed_solar!L$13,Capacity_solar!AA155*VLOOKUP($A154,CostRed_solar!$A$2:$M$12,12,FALSE))</f>
        <v>737.803208868497</v>
      </c>
      <c r="M154">
        <f>IF(Capacity_solar!$AD155=0,Capacity_solar!AB155*CostRed_solar!M$13,Capacity_solar!AB155*VLOOKUP($A154,CostRed_solar!$A$2:$M$12,13,FALSE))</f>
        <v>216.089525645154</v>
      </c>
      <c r="N154">
        <f>IF(Capacity_solar!$AD155=0,Capacity_solar!AC155*CostRed_solar!N$13,Capacity_solar!AC155*VLOOKUP($A154,CostRed_solar!$A$2:$N$12,14,FALSE))</f>
        <v>401.655139623488</v>
      </c>
      <c r="O154" s="3">
        <f t="shared" si="4"/>
        <v>1324.91762492924</v>
      </c>
      <c r="P154" s="1" t="s">
        <v>322</v>
      </c>
      <c r="Q154">
        <f>IF(Capacity_solar!$AD155=0,Capacity_solar!Q155*CostRed_solar!B$26,Capacity_solar!Q155*VLOOKUP($A154,CostRed_solar!$A$14:$M$26,Q$1-2009,FALSE))</f>
        <v>0.788455158750043</v>
      </c>
      <c r="R154">
        <f>IF(Capacity_solar!$AD155=0,Capacity_solar!R155*CostRed_solar!C$26,Capacity_solar!R155*VLOOKUP($A154,CostRed_solar!$A$14:$M$26,R$1-2009,FALSE))</f>
        <v>0.96157462831916</v>
      </c>
      <c r="S154">
        <f>IF(Capacity_solar!$AD155=0,Capacity_solar!S155*CostRed_solar!D$26,Capacity_solar!S155*VLOOKUP($A154,CostRed_solar!$A$14:$M$26,S$1-2009,FALSE))</f>
        <v>1.24485286592146</v>
      </c>
      <c r="T154">
        <f>IF(Capacity_solar!$AD155=0,Capacity_solar!T155*CostRed_solar!E$26,Capacity_solar!T155*VLOOKUP($A154,CostRed_solar!$A$14:$M$26,T$1-2009,FALSE))</f>
        <v>4.6667678368136</v>
      </c>
      <c r="U154">
        <f>IF(Capacity_solar!$AD155=0,Capacity_solar!U155*CostRed_solar!F$26,Capacity_solar!U155*VLOOKUP($A154,CostRed_solar!$A$14:$M$26,U$1-2009,FALSE))</f>
        <v>83.7429464929917</v>
      </c>
      <c r="V154">
        <f>IF(Capacity_solar!$AD155=0,Capacity_solar!V155*CostRed_solar!G$26,Capacity_solar!V155*VLOOKUP($A154,CostRed_solar!$A$14:$M$26,V$1-2009,FALSE))</f>
        <v>86.1003255151988</v>
      </c>
      <c r="W154">
        <f>IF(Capacity_solar!$AD155=0,Capacity_solar!W155*CostRed_solar!H$26,Capacity_solar!W155*VLOOKUP($A154,CostRed_solar!$A$14:$M$26,W$1-2009,FALSE))</f>
        <v>105.110960924888</v>
      </c>
      <c r="X154">
        <f>IF(Capacity_solar!$AD155=0,Capacity_solar!X155*CostRed_solar!I$26,Capacity_solar!X155*VLOOKUP($A154,CostRed_solar!$A$14:$M$26,X$1-2009,FALSE))</f>
        <v>71.9019683472018</v>
      </c>
      <c r="Y154">
        <f>IF(Capacity_solar!$AD155=0,Capacity_solar!Y155*CostRed_solar!J$26,Capacity_solar!Y155*VLOOKUP($A154,CostRed_solar!$A$14:$M$26,Y$1-2009,FALSE))</f>
        <v>41.8125318047721</v>
      </c>
      <c r="Z154">
        <f>IF(Capacity_solar!$AD155=0,Capacity_solar!Z155*CostRed_solar!K$26,Capacity_solar!Z155*VLOOKUP($A154,CostRed_solar!$A$14:$M$26,Z$1-2009,FALSE))</f>
        <v>12.261893474721</v>
      </c>
      <c r="AA154">
        <f>IF(Capacity_solar!$AD155=0,Capacity_solar!AA155*CostRed_solar!L$26,Capacity_solar!AA155*VLOOKUP($A154,CostRed_solar!$A$14:$M$26,AA$1-2009,FALSE))</f>
        <v>304.846722454566</v>
      </c>
      <c r="AB154">
        <f>IF(Capacity_solar!$AD155=0,Capacity_solar!AB155*CostRed_solar!M$26,Capacity_solar!AB155*VLOOKUP($A154,CostRed_solar!$A$14:$M$26,AB$1-2009,FALSE))</f>
        <v>74.729376220932</v>
      </c>
      <c r="AC154">
        <f>IF(Capacity_solar!$AD155=0,Capacity_solar!AC155*CostRed_solar!N$26,Capacity_solar!AC155*VLOOKUP($A154,CostRed_solar!$A$14:$N$26,AC$1-2009,FALSE))</f>
        <v>122.682008424607</v>
      </c>
      <c r="AD154" s="1">
        <f t="shared" si="5"/>
        <v>788.168375725076</v>
      </c>
    </row>
    <row r="155" spans="1:30">
      <c r="A155" s="1" t="s">
        <v>330</v>
      </c>
      <c r="B155">
        <f>IF(Capacity_solar!$AD156=0,Capacity_solar!Q156*CostRed_solar!B$13,Capacity_solar!Q156*VLOOKUP($A155,CostRed_solar!$A$2:$M$12,2,FALSE))</f>
        <v>0</v>
      </c>
      <c r="C155">
        <f>IF(Capacity_solar!$AD156=0,Capacity_solar!R156*CostRed_solar!C$13,Capacity_solar!R156*VLOOKUP($A155,CostRed_solar!$A$2:$M$12,3,FALSE))</f>
        <v>0</v>
      </c>
      <c r="D155">
        <f>IF(Capacity_solar!$AD156=0,Capacity_solar!S156*CostRed_solar!D$13,Capacity_solar!S156*VLOOKUP($A155,CostRed_solar!$A$2:$M$12,4,FALSE))</f>
        <v>0</v>
      </c>
      <c r="E155">
        <f>IF(Capacity_solar!$AD156=0,Capacity_solar!T156*CostRed_solar!E$13,Capacity_solar!T156*VLOOKUP($A155,CostRed_solar!$A$2:$M$12,5,FALSE))</f>
        <v>0</v>
      </c>
      <c r="F155">
        <f>IF(Capacity_solar!$AD156=0,Capacity_solar!U156*CostRed_solar!F$13,Capacity_solar!U156*VLOOKUP($A155,CostRed_solar!$A$2:$M$12,6,FALSE))</f>
        <v>0.618948611632521</v>
      </c>
      <c r="G155">
        <f>IF(Capacity_solar!$AD156=0,Capacity_solar!V156*CostRed_solar!G$13,Capacity_solar!V156*VLOOKUP($A155,CostRed_solar!$A$2:$M$12,7,FALSE))</f>
        <v>0.481232812360442</v>
      </c>
      <c r="H155">
        <f>IF(Capacity_solar!$AD156=0,Capacity_solar!W156*CostRed_solar!H$13,Capacity_solar!W156*VLOOKUP($A155,CostRed_solar!$A$2:$M$12,8,FALSE))</f>
        <v>-0.0568312523542765</v>
      </c>
      <c r="I155">
        <f>IF(Capacity_solar!$AD156=0,Capacity_solar!X156*CostRed_solar!I$13,Capacity_solar!X156*VLOOKUP($A155,CostRed_solar!$A$2:$M$12,9,FALSE))</f>
        <v>0.119193632257783</v>
      </c>
      <c r="J155">
        <f>IF(Capacity_solar!$AD156=0,Capacity_solar!Y156*CostRed_solar!J$13,Capacity_solar!Y156*VLOOKUP($A155,CostRed_solar!$A$2:$M$12,10,FALSE))</f>
        <v>3.67064111680145</v>
      </c>
      <c r="K155">
        <f>IF(Capacity_solar!$AD156=0,Capacity_solar!Z156*CostRed_solar!K$13,Capacity_solar!Z156*VLOOKUP($A155,CostRed_solar!$A$2:$M$12,11,FALSE))</f>
        <v>0.275384096810222</v>
      </c>
      <c r="L155">
        <f>IF(Capacity_solar!$AD156=0,Capacity_solar!AA156*CostRed_solar!L$13,Capacity_solar!AA156*VLOOKUP($A155,CostRed_solar!$A$2:$M$12,12,FALSE))</f>
        <v>1.69787628978275</v>
      </c>
      <c r="M155">
        <f>IF(Capacity_solar!$AD156=0,Capacity_solar!AB156*CostRed_solar!M$13,Capacity_solar!AB156*VLOOKUP($A155,CostRed_solar!$A$2:$M$12,13,FALSE))</f>
        <v>0.865593638728844</v>
      </c>
      <c r="N155">
        <f>IF(Capacity_solar!$AD156=0,Capacity_solar!AC156*CostRed_solar!N$13,Capacity_solar!AC156*VLOOKUP($A155,CostRed_solar!$A$2:$N$12,14,FALSE))</f>
        <v>0</v>
      </c>
      <c r="O155" s="3">
        <f t="shared" si="4"/>
        <v>7.67203894601974</v>
      </c>
      <c r="P155" s="1" t="s">
        <v>330</v>
      </c>
      <c r="Q155">
        <f>IF(Capacity_solar!$AD156=0,Capacity_solar!Q156*CostRed_solar!B$26,Capacity_solar!Q156*VLOOKUP($A155,CostRed_solar!$A$14:$M$26,Q$1-2009,FALSE))</f>
        <v>0</v>
      </c>
      <c r="R155">
        <f>IF(Capacity_solar!$AD156=0,Capacity_solar!R156*CostRed_solar!C$26,Capacity_solar!R156*VLOOKUP($A155,CostRed_solar!$A$14:$M$26,R$1-2009,FALSE))</f>
        <v>0</v>
      </c>
      <c r="S155">
        <f>IF(Capacity_solar!$AD156=0,Capacity_solar!S156*CostRed_solar!D$26,Capacity_solar!S156*VLOOKUP($A155,CostRed_solar!$A$14:$M$26,S$1-2009,FALSE))</f>
        <v>0</v>
      </c>
      <c r="T155">
        <f>IF(Capacity_solar!$AD156=0,Capacity_solar!T156*CostRed_solar!E$26,Capacity_solar!T156*VLOOKUP($A155,CostRed_solar!$A$14:$M$26,T$1-2009,FALSE))</f>
        <v>0</v>
      </c>
      <c r="U155">
        <f>IF(Capacity_solar!$AD156=0,Capacity_solar!U156*CostRed_solar!F$26,Capacity_solar!U156*VLOOKUP($A155,CostRed_solar!$A$14:$M$26,U$1-2009,FALSE))</f>
        <v>1.04484821609911</v>
      </c>
      <c r="V155">
        <f>IF(Capacity_solar!$AD156=0,Capacity_solar!V156*CostRed_solar!G$26,Capacity_solar!V156*VLOOKUP($A155,CostRed_solar!$A$14:$M$26,V$1-2009,FALSE))</f>
        <v>0.691560887826782</v>
      </c>
      <c r="W155">
        <f>IF(Capacity_solar!$AD156=0,Capacity_solar!W156*CostRed_solar!H$26,Capacity_solar!W156*VLOOKUP($A155,CostRed_solar!$A$14:$M$26,W$1-2009,FALSE))</f>
        <v>-0.0665507139097453</v>
      </c>
      <c r="X155">
        <f>IF(Capacity_solar!$AD156=0,Capacity_solar!X156*CostRed_solar!I$26,Capacity_solar!X156*VLOOKUP($A155,CostRed_solar!$A$14:$M$26,X$1-2009,FALSE))</f>
        <v>0.109431898484653</v>
      </c>
      <c r="Y155">
        <f>IF(Capacity_solar!$AD156=0,Capacity_solar!Y156*CostRed_solar!J$26,Capacity_solar!Y156*VLOOKUP($A155,CostRed_solar!$A$14:$M$26,Y$1-2009,FALSE))</f>
        <v>2.36965326181763</v>
      </c>
      <c r="Z155">
        <f>IF(Capacity_solar!$AD156=0,Capacity_solar!Z156*CostRed_solar!K$26,Capacity_solar!Z156*VLOOKUP($A155,CostRed_solar!$A$14:$M$26,Z$1-2009,FALSE))</f>
        <v>0.133894110840717</v>
      </c>
      <c r="AA155">
        <f>IF(Capacity_solar!$AD156=0,Capacity_solar!AA156*CostRed_solar!L$26,Capacity_solar!AA156*VLOOKUP($A155,CostRed_solar!$A$14:$M$26,AA$1-2009,FALSE))</f>
        <v>0.70153126992681</v>
      </c>
      <c r="AB155">
        <f>IF(Capacity_solar!$AD156=0,Capacity_solar!AB156*CostRed_solar!M$26,Capacity_solar!AB156*VLOOKUP($A155,CostRed_solar!$A$14:$M$26,AB$1-2009,FALSE))</f>
        <v>0.299344785407297</v>
      </c>
      <c r="AC155">
        <f>IF(Capacity_solar!$AD156=0,Capacity_solar!AC156*CostRed_solar!N$26,Capacity_solar!AC156*VLOOKUP($A155,CostRed_solar!$A$14:$N$26,AC$1-2009,FALSE))</f>
        <v>0</v>
      </c>
      <c r="AD155" s="1">
        <f t="shared" si="5"/>
        <v>5.28371371649325</v>
      </c>
    </row>
    <row r="156" spans="1:30">
      <c r="A156" s="1" t="s">
        <v>338</v>
      </c>
      <c r="B156">
        <f>IF(Capacity_solar!$AD157=0,Capacity_solar!Q157*CostRed_solar!B$13,Capacity_solar!Q157*VLOOKUP($A156,CostRed_solar!$A$2:$M$12,2,FALSE))</f>
        <v>0.00113842305323703</v>
      </c>
      <c r="C156">
        <f>IF(Capacity_solar!$AD157=0,Capacity_solar!R157*CostRed_solar!C$13,Capacity_solar!R157*VLOOKUP($A156,CostRed_solar!$A$2:$M$12,3,FALSE))</f>
        <v>0</v>
      </c>
      <c r="D156">
        <f>IF(Capacity_solar!$AD157=0,Capacity_solar!S157*CostRed_solar!D$13,Capacity_solar!S157*VLOOKUP($A156,CostRed_solar!$A$2:$M$12,4,FALSE))</f>
        <v>0.0400654899918773</v>
      </c>
      <c r="E156">
        <f>IF(Capacity_solar!$AD157=0,Capacity_solar!T157*CostRed_solar!E$13,Capacity_solar!T157*VLOOKUP($A156,CostRed_solar!$A$2:$M$12,5,FALSE))</f>
        <v>0</v>
      </c>
      <c r="F156">
        <f>IF(Capacity_solar!$AD157=0,Capacity_solar!U157*CostRed_solar!F$13,Capacity_solar!U157*VLOOKUP($A156,CostRed_solar!$A$2:$M$12,6,FALSE))</f>
        <v>0</v>
      </c>
      <c r="G156">
        <f>IF(Capacity_solar!$AD157=0,Capacity_solar!V157*CostRed_solar!G$13,Capacity_solar!V157*VLOOKUP($A156,CostRed_solar!$A$2:$M$12,7,FALSE))</f>
        <v>0</v>
      </c>
      <c r="H156">
        <f>IF(Capacity_solar!$AD157=0,Capacity_solar!W157*CostRed_solar!H$13,Capacity_solar!W157*VLOOKUP($A156,CostRed_solar!$A$2:$M$12,8,FALSE))</f>
        <v>0</v>
      </c>
      <c r="I156">
        <f>IF(Capacity_solar!$AD157=0,Capacity_solar!X157*CostRed_solar!I$13,Capacity_solar!X157*VLOOKUP($A156,CostRed_solar!$A$2:$M$12,9,FALSE))</f>
        <v>0</v>
      </c>
      <c r="J156">
        <f>IF(Capacity_solar!$AD157=0,Capacity_solar!Y157*CostRed_solar!J$13,Capacity_solar!Y157*VLOOKUP($A156,CostRed_solar!$A$2:$M$12,10,FALSE))</f>
        <v>0</v>
      </c>
      <c r="K156">
        <f>IF(Capacity_solar!$AD157=0,Capacity_solar!Z157*CostRed_solar!K$13,Capacity_solar!Z157*VLOOKUP($A156,CostRed_solar!$A$2:$M$12,11,FALSE))</f>
        <v>0</v>
      </c>
      <c r="L156">
        <f>IF(Capacity_solar!$AD157=0,Capacity_solar!AA157*CostRed_solar!L$13,Capacity_solar!AA157*VLOOKUP($A156,CostRed_solar!$A$2:$M$12,12,FALSE))</f>
        <v>0</v>
      </c>
      <c r="M156">
        <f>IF(Capacity_solar!$AD157=0,Capacity_solar!AB157*CostRed_solar!M$13,Capacity_solar!AB157*VLOOKUP($A156,CostRed_solar!$A$2:$M$12,13,FALSE))</f>
        <v>0</v>
      </c>
      <c r="N156">
        <f>IF(Capacity_solar!$AD157=0,Capacity_solar!AC157*CostRed_solar!N$13,Capacity_solar!AC157*VLOOKUP($A156,CostRed_solar!$A$2:$N$12,14,FALSE))</f>
        <v>3.5901086444468</v>
      </c>
      <c r="O156" s="3">
        <f t="shared" si="4"/>
        <v>0.0412039130451143</v>
      </c>
      <c r="P156" s="1" t="s">
        <v>338</v>
      </c>
      <c r="Q156">
        <f>IF(Capacity_solar!$AD157=0,Capacity_solar!Q157*CostRed_solar!B$26,Capacity_solar!Q157*VLOOKUP($A156,CostRed_solar!$A$14:$M$26,Q$1-2009,FALSE))</f>
        <v>0.00589499184112181</v>
      </c>
      <c r="R156">
        <f>IF(Capacity_solar!$AD157=0,Capacity_solar!R157*CostRed_solar!C$26,Capacity_solar!R157*VLOOKUP($A156,CostRed_solar!$A$14:$M$26,R$1-2009,FALSE))</f>
        <v>0</v>
      </c>
      <c r="S156">
        <f>IF(Capacity_solar!$AD157=0,Capacity_solar!S157*CostRed_solar!D$26,Capacity_solar!S157*VLOOKUP($A156,CostRed_solar!$A$14:$M$26,S$1-2009,FALSE))</f>
        <v>0.0902822162174563</v>
      </c>
      <c r="T156">
        <f>IF(Capacity_solar!$AD157=0,Capacity_solar!T157*CostRed_solar!E$26,Capacity_solar!T157*VLOOKUP($A156,CostRed_solar!$A$14:$M$26,T$1-2009,FALSE))</f>
        <v>0</v>
      </c>
      <c r="U156">
        <f>IF(Capacity_solar!$AD157=0,Capacity_solar!U157*CostRed_solar!F$26,Capacity_solar!U157*VLOOKUP($A156,CostRed_solar!$A$14:$M$26,U$1-2009,FALSE))</f>
        <v>0</v>
      </c>
      <c r="V156">
        <f>IF(Capacity_solar!$AD157=0,Capacity_solar!V157*CostRed_solar!G$26,Capacity_solar!V157*VLOOKUP($A156,CostRed_solar!$A$14:$M$26,V$1-2009,FALSE))</f>
        <v>0</v>
      </c>
      <c r="W156">
        <f>IF(Capacity_solar!$AD157=0,Capacity_solar!W157*CostRed_solar!H$26,Capacity_solar!W157*VLOOKUP($A156,CostRed_solar!$A$14:$M$26,W$1-2009,FALSE))</f>
        <v>0</v>
      </c>
      <c r="X156">
        <f>IF(Capacity_solar!$AD157=0,Capacity_solar!X157*CostRed_solar!I$26,Capacity_solar!X157*VLOOKUP($A156,CostRed_solar!$A$14:$M$26,X$1-2009,FALSE))</f>
        <v>0</v>
      </c>
      <c r="Y156">
        <f>IF(Capacity_solar!$AD157=0,Capacity_solar!Y157*CostRed_solar!J$26,Capacity_solar!Y157*VLOOKUP($A156,CostRed_solar!$A$14:$M$26,Y$1-2009,FALSE))</f>
        <v>0</v>
      </c>
      <c r="Z156">
        <f>IF(Capacity_solar!$AD157=0,Capacity_solar!Z157*CostRed_solar!K$26,Capacity_solar!Z157*VLOOKUP($A156,CostRed_solar!$A$14:$M$26,Z$1-2009,FALSE))</f>
        <v>0</v>
      </c>
      <c r="AA156">
        <f>IF(Capacity_solar!$AD157=0,Capacity_solar!AA157*CostRed_solar!L$26,Capacity_solar!AA157*VLOOKUP($A156,CostRed_solar!$A$14:$M$26,AA$1-2009,FALSE))</f>
        <v>0</v>
      </c>
      <c r="AB156">
        <f>IF(Capacity_solar!$AD157=0,Capacity_solar!AB157*CostRed_solar!M$26,Capacity_solar!AB157*VLOOKUP($A156,CostRed_solar!$A$14:$M$26,AB$1-2009,FALSE))</f>
        <v>0</v>
      </c>
      <c r="AC156">
        <f>IF(Capacity_solar!$AD157=0,Capacity_solar!AC157*CostRed_solar!N$26,Capacity_solar!AC157*VLOOKUP($A156,CostRed_solar!$A$14:$N$26,AC$1-2009,FALSE))</f>
        <v>1.09656691901452</v>
      </c>
      <c r="AD156" s="1">
        <f t="shared" si="5"/>
        <v>0.0961772080585781</v>
      </c>
    </row>
    <row r="157" spans="1:30">
      <c r="A157" s="1" t="s">
        <v>324</v>
      </c>
      <c r="B157">
        <f>IF(Capacity_solar!$AD158=0,Capacity_solar!Q158*CostRed_solar!B$13,Capacity_solar!Q158*VLOOKUP($A157,CostRed_solar!$A$2:$M$12,2,FALSE))</f>
        <v>1.43099777791894</v>
      </c>
      <c r="C157">
        <f>IF(Capacity_solar!$AD158=0,Capacity_solar!R158*CostRed_solar!C$13,Capacity_solar!R158*VLOOKUP($A157,CostRed_solar!$A$2:$M$12,3,FALSE))</f>
        <v>44.023240433565</v>
      </c>
      <c r="D157">
        <f>IF(Capacity_solar!$AD158=0,Capacity_solar!S158*CostRed_solar!D$13,Capacity_solar!S158*VLOOKUP($A157,CostRed_solar!$A$2:$M$12,4,FALSE))</f>
        <v>4.59135567797186</v>
      </c>
      <c r="E157">
        <f>IF(Capacity_solar!$AD158=0,Capacity_solar!T158*CostRed_solar!E$13,Capacity_solar!T158*VLOOKUP($A157,CostRed_solar!$A$2:$M$12,5,FALSE))</f>
        <v>22.2202669583101</v>
      </c>
      <c r="F157">
        <f>IF(Capacity_solar!$AD158=0,Capacity_solar!U158*CostRed_solar!F$13,Capacity_solar!U158*VLOOKUP($A157,CostRed_solar!$A$2:$M$12,6,FALSE))</f>
        <v>5.08710304085008</v>
      </c>
      <c r="G157">
        <f>IF(Capacity_solar!$AD158=0,Capacity_solar!V158*CostRed_solar!G$13,Capacity_solar!V158*VLOOKUP($A157,CostRed_solar!$A$2:$M$12,7,FALSE))</f>
        <v>15.4008210291876</v>
      </c>
      <c r="H157">
        <f>IF(Capacity_solar!$AD158=0,Capacity_solar!W158*CostRed_solar!H$13,Capacity_solar!W158*VLOOKUP($A157,CostRed_solar!$A$2:$M$12,8,FALSE))</f>
        <v>253.594403349085</v>
      </c>
      <c r="I157">
        <f>IF(Capacity_solar!$AD158=0,Capacity_solar!X158*CostRed_solar!I$13,Capacity_solar!X158*VLOOKUP($A157,CostRed_solar!$A$2:$M$12,9,FALSE))</f>
        <v>49.7511004707878</v>
      </c>
      <c r="J157">
        <f>IF(Capacity_solar!$AD158=0,Capacity_solar!Y158*CostRed_solar!J$13,Capacity_solar!Y158*VLOOKUP($A157,CostRed_solar!$A$2:$M$12,10,FALSE))</f>
        <v>22.412389765399</v>
      </c>
      <c r="K157">
        <f>IF(Capacity_solar!$AD158=0,Capacity_solar!Z158*CostRed_solar!K$13,Capacity_solar!Z158*VLOOKUP($A157,CostRed_solar!$A$2:$M$12,11,FALSE))</f>
        <v>0</v>
      </c>
      <c r="L157">
        <f>IF(Capacity_solar!$AD158=0,Capacity_solar!AA158*CostRed_solar!L$13,Capacity_solar!AA158*VLOOKUP($A157,CostRed_solar!$A$2:$M$12,12,FALSE))</f>
        <v>-7.87158888772651</v>
      </c>
      <c r="M157">
        <f>IF(Capacity_solar!$AD158=0,Capacity_solar!AB158*CostRed_solar!M$13,Capacity_solar!AB158*VLOOKUP($A157,CostRed_solar!$A$2:$M$12,13,FALSE))</f>
        <v>0</v>
      </c>
      <c r="N157">
        <f>IF(Capacity_solar!$AD158=0,Capacity_solar!AC158*CostRed_solar!N$13,Capacity_solar!AC158*VLOOKUP($A157,CostRed_solar!$A$2:$N$12,14,FALSE))</f>
        <v>371.930626299259</v>
      </c>
      <c r="O157" s="3">
        <f t="shared" si="4"/>
        <v>410.640089615349</v>
      </c>
      <c r="P157" s="1" t="s">
        <v>324</v>
      </c>
      <c r="Q157">
        <f>IF(Capacity_solar!$AD158=0,Capacity_solar!Q158*CostRed_solar!B$26,Capacity_solar!Q158*VLOOKUP($A157,CostRed_solar!$A$14:$M$26,Q$1-2009,FALSE))</f>
        <v>7.41000474429012</v>
      </c>
      <c r="R157">
        <f>IF(Capacity_solar!$AD158=0,Capacity_solar!R158*CostRed_solar!C$26,Capacity_solar!R158*VLOOKUP($A157,CostRed_solar!$A$14:$M$26,R$1-2009,FALSE))</f>
        <v>138.341471689326</v>
      </c>
      <c r="S157">
        <f>IF(Capacity_solar!$AD158=0,Capacity_solar!S158*CostRed_solar!D$26,Capacity_solar!S158*VLOOKUP($A157,CostRed_solar!$A$14:$M$26,S$1-2009,FALSE))</f>
        <v>10.3460051564061</v>
      </c>
      <c r="T157">
        <f>IF(Capacity_solar!$AD158=0,Capacity_solar!T158*CostRed_solar!E$26,Capacity_solar!T158*VLOOKUP($A157,CostRed_solar!$A$14:$M$26,T$1-2009,FALSE))</f>
        <v>42.6989617753798</v>
      </c>
      <c r="U157">
        <f>IF(Capacity_solar!$AD158=0,Capacity_solar!U158*CostRed_solar!F$26,Capacity_solar!U158*VLOOKUP($A157,CostRed_solar!$A$14:$M$26,U$1-2009,FALSE))</f>
        <v>8.58754739480746</v>
      </c>
      <c r="V157">
        <f>IF(Capacity_solar!$AD158=0,Capacity_solar!V158*CostRed_solar!G$26,Capacity_solar!V158*VLOOKUP($A157,CostRed_solar!$A$14:$M$26,V$1-2009,FALSE))</f>
        <v>22.1319186693967</v>
      </c>
      <c r="W157">
        <f>IF(Capacity_solar!$AD158=0,Capacity_solar!W158*CostRed_solar!H$26,Capacity_solar!W158*VLOOKUP($A157,CostRed_solar!$A$14:$M$26,W$1-2009,FALSE))</f>
        <v>296.964924883053</v>
      </c>
      <c r="X157">
        <f>IF(Capacity_solar!$AD158=0,Capacity_solar!X158*CostRed_solar!I$26,Capacity_solar!X158*VLOOKUP($A157,CostRed_solar!$A$14:$M$26,X$1-2009,FALSE))</f>
        <v>45.6765791350696</v>
      </c>
      <c r="Y157">
        <f>IF(Capacity_solar!$AD158=0,Capacity_solar!Y158*CostRed_solar!J$26,Capacity_solar!Y158*VLOOKUP($A157,CostRed_solar!$A$14:$M$26,Y$1-2009,FALSE))</f>
        <v>14.4687510499487</v>
      </c>
      <c r="Z157">
        <f>IF(Capacity_solar!$AD158=0,Capacity_solar!Z158*CostRed_solar!K$26,Capacity_solar!Z158*VLOOKUP($A157,CostRed_solar!$A$14:$M$26,Z$1-2009,FALSE))</f>
        <v>0</v>
      </c>
      <c r="AA157">
        <f>IF(Capacity_solar!$AD158=0,Capacity_solar!AA158*CostRed_solar!L$26,Capacity_solar!AA158*VLOOKUP($A157,CostRed_solar!$A$14:$M$26,AA$1-2009,FALSE))</f>
        <v>-3.25239582057837</v>
      </c>
      <c r="AB157">
        <f>IF(Capacity_solar!$AD158=0,Capacity_solar!AB158*CostRed_solar!M$26,Capacity_solar!AB158*VLOOKUP($A157,CostRed_solar!$A$14:$M$26,AB$1-2009,FALSE))</f>
        <v>0</v>
      </c>
      <c r="AC157">
        <f>IF(Capacity_solar!$AD158=0,Capacity_solar!AC158*CostRed_solar!N$26,Capacity_solar!AC158*VLOOKUP($A157,CostRed_solar!$A$14:$N$26,AC$1-2009,FALSE))</f>
        <v>113.60291884174</v>
      </c>
      <c r="AD157" s="1">
        <f t="shared" si="5"/>
        <v>583.373768677099</v>
      </c>
    </row>
    <row r="158" spans="1:30">
      <c r="A158" s="1" t="s">
        <v>326</v>
      </c>
      <c r="B158">
        <f>IF(Capacity_solar!$AD159=0,Capacity_solar!Q159*CostRed_solar!B$13,Capacity_solar!Q159*VLOOKUP($A158,CostRed_solar!$A$2:$M$12,2,FALSE))</f>
        <v>0</v>
      </c>
      <c r="C158">
        <f>IF(Capacity_solar!$AD159=0,Capacity_solar!R159*CostRed_solar!C$13,Capacity_solar!R159*VLOOKUP($A158,CostRed_solar!$A$2:$M$12,3,FALSE))</f>
        <v>0</v>
      </c>
      <c r="D158">
        <f>IF(Capacity_solar!$AD159=0,Capacity_solar!S159*CostRed_solar!D$13,Capacity_solar!S159*VLOOKUP($A158,CostRed_solar!$A$2:$M$12,4,FALSE))</f>
        <v>0.791293427339576</v>
      </c>
      <c r="E158">
        <f>IF(Capacity_solar!$AD159=0,Capacity_solar!T159*CostRed_solar!E$13,Capacity_solar!T159*VLOOKUP($A158,CostRed_solar!$A$2:$M$12,5,FALSE))</f>
        <v>24.9837726334838</v>
      </c>
      <c r="F158">
        <f>IF(Capacity_solar!$AD159=0,Capacity_solar!U159*CostRed_solar!F$13,Capacity_solar!U159*VLOOKUP($A158,CostRed_solar!$A$2:$M$12,6,FALSE))</f>
        <v>166.292784539662</v>
      </c>
      <c r="G158">
        <f>IF(Capacity_solar!$AD159=0,Capacity_solar!V159*CostRed_solar!G$13,Capacity_solar!V159*VLOOKUP($A158,CostRed_solar!$A$2:$M$12,7,FALSE))</f>
        <v>838.51739583255</v>
      </c>
      <c r="H158">
        <f>IF(Capacity_solar!$AD159=0,Capacity_solar!W159*CostRed_solar!H$13,Capacity_solar!W159*VLOOKUP($A158,CostRed_solar!$A$2:$M$12,8,FALSE))</f>
        <v>207.653005135267</v>
      </c>
      <c r="I158">
        <f>IF(Capacity_solar!$AD159=0,Capacity_solar!X159*CostRed_solar!I$13,Capacity_solar!X159*VLOOKUP($A158,CostRed_solar!$A$2:$M$12,9,FALSE))</f>
        <v>16.5963132397077</v>
      </c>
      <c r="J158">
        <f>IF(Capacity_solar!$AD159=0,Capacity_solar!Y159*CostRed_solar!J$13,Capacity_solar!Y159*VLOOKUP($A158,CostRed_solar!$A$2:$M$12,10,FALSE))</f>
        <v>137.881255338508</v>
      </c>
      <c r="K158">
        <f>IF(Capacity_solar!$AD159=0,Capacity_solar!Z159*CostRed_solar!K$13,Capacity_solar!Z159*VLOOKUP($A158,CostRed_solar!$A$2:$M$12,11,FALSE))</f>
        <v>182.707685633694</v>
      </c>
      <c r="L158">
        <f>IF(Capacity_solar!$AD159=0,Capacity_solar!AA159*CostRed_solar!L$13,Capacity_solar!AA159*VLOOKUP($A158,CostRed_solar!$A$2:$M$12,12,FALSE))</f>
        <v>1009.70802345593</v>
      </c>
      <c r="M158">
        <f>IF(Capacity_solar!$AD159=0,Capacity_solar!AB159*CostRed_solar!M$13,Capacity_solar!AB159*VLOOKUP($A158,CostRed_solar!$A$2:$M$12,13,FALSE))</f>
        <v>889.862226519412</v>
      </c>
      <c r="N158">
        <f>IF(Capacity_solar!$AD159=0,Capacity_solar!AC159*CostRed_solar!N$13,Capacity_solar!AC159*VLOOKUP($A158,CostRed_solar!$A$2:$N$12,14,FALSE))</f>
        <v>575.828499755415</v>
      </c>
      <c r="O158" s="3">
        <f t="shared" si="4"/>
        <v>3474.99375575556</v>
      </c>
      <c r="P158" s="1" t="s">
        <v>326</v>
      </c>
      <c r="Q158">
        <f>IF(Capacity_solar!$AD159=0,Capacity_solar!Q159*CostRed_solar!B$26,Capacity_solar!Q159*VLOOKUP($A158,CostRed_solar!$A$14:$M$26,Q$1-2009,FALSE))</f>
        <v>0</v>
      </c>
      <c r="R158">
        <f>IF(Capacity_solar!$AD159=0,Capacity_solar!R159*CostRed_solar!C$26,Capacity_solar!R159*VLOOKUP($A158,CostRed_solar!$A$14:$M$26,R$1-2009,FALSE))</f>
        <v>0</v>
      </c>
      <c r="S158">
        <f>IF(Capacity_solar!$AD159=0,Capacity_solar!S159*CostRed_solar!D$26,Capacity_solar!S159*VLOOKUP($A158,CostRed_solar!$A$14:$M$26,S$1-2009,FALSE))</f>
        <v>1.78307377029476</v>
      </c>
      <c r="T158">
        <f>IF(Capacity_solar!$AD159=0,Capacity_solar!T159*CostRed_solar!E$26,Capacity_solar!T159*VLOOKUP($A158,CostRed_solar!$A$14:$M$26,T$1-2009,FALSE))</f>
        <v>48.0093760657065</v>
      </c>
      <c r="U158">
        <f>IF(Capacity_solar!$AD159=0,Capacity_solar!U159*CostRed_solar!F$26,Capacity_solar!U159*VLOOKUP($A158,CostRed_solar!$A$14:$M$26,U$1-2009,FALSE))</f>
        <v>280.719135661584</v>
      </c>
      <c r="V158">
        <f>IF(Capacity_solar!$AD159=0,Capacity_solar!V159*CostRed_solar!G$26,Capacity_solar!V159*VLOOKUP($A158,CostRed_solar!$A$14:$M$26,V$1-2009,FALSE))</f>
        <v>1205.00061472497</v>
      </c>
      <c r="W158">
        <f>IF(Capacity_solar!$AD159=0,Capacity_solar!W159*CostRed_solar!H$26,Capacity_solar!W159*VLOOKUP($A158,CostRed_solar!$A$14:$M$26,W$1-2009,FALSE))</f>
        <v>243.166482609038</v>
      </c>
      <c r="X158">
        <f>IF(Capacity_solar!$AD159=0,Capacity_solar!X159*CostRed_solar!I$26,Capacity_solar!X159*VLOOKUP($A158,CostRed_solar!$A$14:$M$26,X$1-2009,FALSE))</f>
        <v>15.2371064734342</v>
      </c>
      <c r="Y158">
        <f>IF(Capacity_solar!$AD159=0,Capacity_solar!Y159*CostRed_solar!J$26,Capacity_solar!Y159*VLOOKUP($A158,CostRed_solar!$A$14:$M$26,Y$1-2009,FALSE))</f>
        <v>89.0119072008637</v>
      </c>
      <c r="Z158">
        <f>IF(Capacity_solar!$AD159=0,Capacity_solar!Z159*CostRed_solar!K$26,Capacity_solar!Z159*VLOOKUP($A158,CostRed_solar!$A$14:$M$26,Z$1-2009,FALSE))</f>
        <v>88.834044503839</v>
      </c>
      <c r="AA158">
        <f>IF(Capacity_solar!$AD159=0,Capacity_solar!AA159*CostRed_solar!L$26,Capacity_solar!AA159*VLOOKUP($A158,CostRed_solar!$A$14:$M$26,AA$1-2009,FALSE))</f>
        <v>417.192793263497</v>
      </c>
      <c r="AB158">
        <f>IF(Capacity_solar!$AD159=0,Capacity_solar!AB159*CostRed_solar!M$26,Capacity_solar!AB159*VLOOKUP($A158,CostRed_solar!$A$14:$M$26,AB$1-2009,FALSE))</f>
        <v>307.737494040154</v>
      </c>
      <c r="AC158">
        <f>IF(Capacity_solar!$AD159=0,Capacity_solar!AC159*CostRed_solar!N$26,Capacity_solar!AC159*VLOOKUP($A158,CostRed_solar!$A$14:$N$26,AC$1-2009,FALSE))</f>
        <v>175.881720135199</v>
      </c>
      <c r="AD158" s="1">
        <f t="shared" si="5"/>
        <v>2696.69202831338</v>
      </c>
    </row>
    <row r="159" spans="1:30">
      <c r="A159" s="1" t="s">
        <v>332</v>
      </c>
      <c r="B159">
        <f>IF(Capacity_solar!$AD160=0,Capacity_solar!Q160*CostRed_solar!B$13,Capacity_solar!Q160*VLOOKUP($A159,CostRed_solar!$A$2:$M$12,2,FALSE))</f>
        <v>0.315912397273275</v>
      </c>
      <c r="C159">
        <f>IF(Capacity_solar!$AD160=0,Capacity_solar!R160*CostRed_solar!C$13,Capacity_solar!R160*VLOOKUP($A159,CostRed_solar!$A$2:$M$12,3,FALSE))</f>
        <v>0.0983736376548955</v>
      </c>
      <c r="D159">
        <f>IF(Capacity_solar!$AD160=0,Capacity_solar!S160*CostRed_solar!D$13,Capacity_solar!S160*VLOOKUP($A159,CostRed_solar!$A$2:$M$12,4,FALSE))</f>
        <v>0.842145780021575</v>
      </c>
      <c r="E159">
        <f>IF(Capacity_solar!$AD160=0,Capacity_solar!T160*CostRed_solar!E$13,Capacity_solar!T160*VLOOKUP($A159,CostRed_solar!$A$2:$M$12,5,FALSE))</f>
        <v>25.0515698266246</v>
      </c>
      <c r="F159">
        <f>IF(Capacity_solar!$AD160=0,Capacity_solar!U160*CostRed_solar!F$13,Capacity_solar!U160*VLOOKUP($A159,CostRed_solar!$A$2:$M$12,6,FALSE))</f>
        <v>92.5862250104505</v>
      </c>
      <c r="G159">
        <f>IF(Capacity_solar!$AD160=0,Capacity_solar!V160*CostRed_solar!G$13,Capacity_solar!V160*VLOOKUP($A159,CostRed_solar!$A$2:$M$12,7,FALSE))</f>
        <v>108.956044439556</v>
      </c>
      <c r="H159">
        <f>IF(Capacity_solar!$AD160=0,Capacity_solar!W160*CostRed_solar!H$13,Capacity_solar!W160*VLOOKUP($A159,CostRed_solar!$A$2:$M$12,8,FALSE))</f>
        <v>166.890003775674</v>
      </c>
      <c r="I159">
        <f>IF(Capacity_solar!$AD160=0,Capacity_solar!X160*CostRed_solar!I$13,Capacity_solar!X160*VLOOKUP($A159,CostRed_solar!$A$2:$M$12,9,FALSE))</f>
        <v>520.072051100128</v>
      </c>
      <c r="J159">
        <f>IF(Capacity_solar!$AD160=0,Capacity_solar!Y160*CostRed_solar!J$13,Capacity_solar!Y160*VLOOKUP($A159,CostRed_solar!$A$2:$M$12,10,FALSE))</f>
        <v>2064.01353832865</v>
      </c>
      <c r="K159">
        <f>IF(Capacity_solar!$AD160=0,Capacity_solar!Z160*CostRed_solar!K$13,Capacity_solar!Z160*VLOOKUP($A159,CostRed_solar!$A$2:$M$12,11,FALSE))</f>
        <v>5835.49505844238</v>
      </c>
      <c r="L159">
        <f>IF(Capacity_solar!$AD160=0,Capacity_solar!AA160*CostRed_solar!L$13,Capacity_solar!AA160*VLOOKUP($A159,CostRed_solar!$A$2:$M$12,12,FALSE))</f>
        <v>10961.930584612</v>
      </c>
      <c r="M159">
        <f>IF(Capacity_solar!$AD160=0,Capacity_solar!AB160*CostRed_solar!M$13,Capacity_solar!AB160*VLOOKUP($A159,CostRed_solar!$A$2:$M$12,13,FALSE))</f>
        <v>13472.3712829618</v>
      </c>
      <c r="N159">
        <f>IF(Capacity_solar!$AD160=0,Capacity_solar!AC160*CostRed_solar!N$13,Capacity_solar!AC160*VLOOKUP($A159,CostRed_solar!$A$2:$N$12,14,FALSE))</f>
        <v>17031.190531383</v>
      </c>
      <c r="O159" s="3">
        <f t="shared" si="4"/>
        <v>33248.6227903123</v>
      </c>
      <c r="P159" s="1" t="s">
        <v>332</v>
      </c>
      <c r="Q159">
        <f>IF(Capacity_solar!$AD160=0,Capacity_solar!Q160*CostRed_solar!B$26,Capacity_solar!Q160*VLOOKUP($A159,CostRed_solar!$A$14:$M$26,Q$1-2009,FALSE))</f>
        <v>1.6358602359113</v>
      </c>
      <c r="R159">
        <f>IF(Capacity_solar!$AD160=0,Capacity_solar!R160*CostRed_solar!C$26,Capacity_solar!R160*VLOOKUP($A159,CostRed_solar!$A$14:$M$26,R$1-2009,FALSE))</f>
        <v>0.309135667310728</v>
      </c>
      <c r="S159">
        <f>IF(Capacity_solar!$AD160=0,Capacity_solar!S160*CostRed_solar!D$26,Capacity_solar!S160*VLOOKUP($A159,CostRed_solar!$A$14:$M$26,S$1-2009,FALSE))</f>
        <v>1.8976627370323</v>
      </c>
      <c r="T159">
        <f>IF(Capacity_solar!$AD160=0,Capacity_solar!T160*CostRed_solar!E$26,Capacity_solar!T160*VLOOKUP($A159,CostRed_solar!$A$14:$M$26,T$1-2009,FALSE))</f>
        <v>48.1396566678176</v>
      </c>
      <c r="U159">
        <f>IF(Capacity_solar!$AD160=0,Capacity_solar!U160*CostRed_solar!F$26,Capacity_solar!U160*VLOOKUP($A159,CostRed_solar!$A$14:$M$26,U$1-2009,FALSE))</f>
        <v>156.294965719957</v>
      </c>
      <c r="V159">
        <f>IF(Capacity_solar!$AD160=0,Capacity_solar!V160*CostRed_solar!G$26,Capacity_solar!V160*VLOOKUP($A159,CostRed_solar!$A$14:$M$26,V$1-2009,FALSE))</f>
        <v>156.576477936166</v>
      </c>
      <c r="W159">
        <f>IF(Capacity_solar!$AD160=0,Capacity_solar!W160*CostRed_solar!H$26,Capacity_solar!W160*VLOOKUP($A159,CostRed_solar!$A$14:$M$26,W$1-2009,FALSE))</f>
        <v>195.432063091522</v>
      </c>
      <c r="X159">
        <f>IF(Capacity_solar!$AD160=0,Capacity_solar!X160*CostRed_solar!I$26,Capacity_solar!X160*VLOOKUP($A159,CostRed_solar!$A$14:$M$26,X$1-2009,FALSE))</f>
        <v>477.479130576441</v>
      </c>
      <c r="Y159">
        <f>IF(Capacity_solar!$AD160=0,Capacity_solar!Y160*CostRed_solar!J$26,Capacity_solar!Y160*VLOOKUP($A159,CostRed_solar!$A$14:$M$26,Y$1-2009,FALSE))</f>
        <v>1332.46380071015</v>
      </c>
      <c r="Z159">
        <f>IF(Capacity_solar!$AD160=0,Capacity_solar!Z160*CostRed_solar!K$26,Capacity_solar!Z160*VLOOKUP($A159,CostRed_solar!$A$14:$M$26,Z$1-2009,FALSE))</f>
        <v>2837.26776969257</v>
      </c>
      <c r="AA159">
        <f>IF(Capacity_solar!$AD160=0,Capacity_solar!AA160*CostRed_solar!L$26,Capacity_solar!AA160*VLOOKUP($A159,CostRed_solar!$A$14:$M$26,AA$1-2009,FALSE))</f>
        <v>4529.26819824805</v>
      </c>
      <c r="AB159">
        <f>IF(Capacity_solar!$AD160=0,Capacity_solar!AB160*CostRed_solar!M$26,Capacity_solar!AB160*VLOOKUP($A159,CostRed_solar!$A$14:$M$26,AB$1-2009,FALSE))</f>
        <v>4659.09626663624</v>
      </c>
      <c r="AC159">
        <f>IF(Capacity_solar!$AD160=0,Capacity_solar!AC160*CostRed_solar!N$26,Capacity_solar!AC160*VLOOKUP($A159,CostRed_solar!$A$14:$N$26,AC$1-2009,FALSE))</f>
        <v>5202.0264503794</v>
      </c>
      <c r="AD159" s="1">
        <f t="shared" si="5"/>
        <v>14395.8609879192</v>
      </c>
    </row>
    <row r="160" spans="1:30">
      <c r="A160" s="1" t="s">
        <v>336</v>
      </c>
      <c r="B160">
        <f>IF(Capacity_solar!$AD161=0,Capacity_solar!Q161*CostRed_solar!B$13,Capacity_solar!Q161*VLOOKUP($A160,CostRed_solar!$A$2:$M$12,2,FALSE))</f>
        <v>10.8150190057518</v>
      </c>
      <c r="C160">
        <f>IF(Capacity_solar!$AD161=0,Capacity_solar!R161*CostRed_solar!C$13,Capacity_solar!R161*VLOOKUP($A160,CostRed_solar!$A$2:$M$12,3,FALSE))</f>
        <v>34.1718951853848</v>
      </c>
      <c r="D160">
        <f>IF(Capacity_solar!$AD161=0,Capacity_solar!S161*CostRed_solar!D$13,Capacity_solar!S161*VLOOKUP($A160,CostRed_solar!$A$2:$M$12,4,FALSE))</f>
        <v>44.6884311447862</v>
      </c>
      <c r="E160">
        <f>IF(Capacity_solar!$AD161=0,Capacity_solar!T161*CostRed_solar!E$13,Capacity_solar!T161*VLOOKUP($A160,CostRed_solar!$A$2:$M$12,5,FALSE))</f>
        <v>120.41593044326</v>
      </c>
      <c r="F160">
        <f>IF(Capacity_solar!$AD161=0,Capacity_solar!U161*CostRed_solar!F$13,Capacity_solar!U161*VLOOKUP($A160,CostRed_solar!$A$2:$M$12,6,FALSE))</f>
        <v>36.7464967750033</v>
      </c>
      <c r="G160">
        <f>IF(Capacity_solar!$AD161=0,Capacity_solar!V161*CostRed_solar!G$13,Capacity_solar!V161*VLOOKUP($A160,CostRed_solar!$A$2:$M$12,7,FALSE))</f>
        <v>90.2468780735879</v>
      </c>
      <c r="H160">
        <f>IF(Capacity_solar!$AD161=0,Capacity_solar!W161*CostRed_solar!H$13,Capacity_solar!W161*VLOOKUP($A160,CostRed_solar!$A$2:$M$12,8,FALSE))</f>
        <v>111.008201067347</v>
      </c>
      <c r="I160">
        <f>IF(Capacity_solar!$AD161=0,Capacity_solar!X161*CostRed_solar!I$13,Capacity_solar!X161*VLOOKUP($A160,CostRed_solar!$A$2:$M$12,9,FALSE))</f>
        <v>166.861682107685</v>
      </c>
      <c r="J160">
        <f>IF(Capacity_solar!$AD161=0,Capacity_solar!Y161*CostRed_solar!J$13,Capacity_solar!Y161*VLOOKUP($A160,CostRed_solar!$A$2:$M$12,10,FALSE))</f>
        <v>494.220780103198</v>
      </c>
      <c r="K160">
        <f>IF(Capacity_solar!$AD161=0,Capacity_solar!Z161*CostRed_solar!K$13,Capacity_solar!Z161*VLOOKUP($A160,CostRed_solar!$A$2:$M$12,11,FALSE))</f>
        <v>480.361756161963</v>
      </c>
      <c r="L160">
        <f>IF(Capacity_solar!$AD161=0,Capacity_solar!AA161*CostRed_solar!L$13,Capacity_solar!AA161*VLOOKUP($A160,CostRed_solar!$A$2:$M$12,12,FALSE))</f>
        <v>1728.60911769968</v>
      </c>
      <c r="M160">
        <f>IF(Capacity_solar!$AD161=0,Capacity_solar!AB161*CostRed_solar!M$13,Capacity_solar!AB161*VLOOKUP($A160,CostRed_solar!$A$2:$M$12,13,FALSE))</f>
        <v>3196.59025688509</v>
      </c>
      <c r="N160">
        <f>IF(Capacity_solar!$AD161=0,Capacity_solar!AC161*CostRed_solar!N$13,Capacity_solar!AC161*VLOOKUP($A160,CostRed_solar!$A$2:$N$12,14,FALSE))</f>
        <v>4868.84448332597</v>
      </c>
      <c r="O160" s="3">
        <f t="shared" si="4"/>
        <v>6514.73644465274</v>
      </c>
      <c r="P160" s="1" t="s">
        <v>336</v>
      </c>
      <c r="Q160">
        <f>IF(Capacity_solar!$AD161=0,Capacity_solar!Q161*CostRed_solar!B$26,Capacity_solar!Q161*VLOOKUP($A160,CostRed_solar!$A$14:$M$26,Q$1-2009,FALSE))</f>
        <v>56.0024224906572</v>
      </c>
      <c r="R160">
        <f>IF(Capacity_solar!$AD161=0,Capacity_solar!R161*CostRed_solar!C$26,Capacity_solar!R161*VLOOKUP($A160,CostRed_solar!$A$14:$M$26,R$1-2009,FALSE))</f>
        <v>107.383968644779</v>
      </c>
      <c r="S160">
        <f>IF(Capacity_solar!$AD161=0,Capacity_solar!S161*CostRed_solar!D$26,Capacity_solar!S161*VLOOKUP($A160,CostRed_solar!$A$14:$M$26,S$1-2009,FALSE))</f>
        <v>100.699395011778</v>
      </c>
      <c r="T160">
        <f>IF(Capacity_solar!$AD161=0,Capacity_solar!T161*CostRed_solar!E$26,Capacity_solar!T161*VLOOKUP($A160,CostRed_solar!$A$14:$M$26,T$1-2009,FALSE))</f>
        <v>231.39394413174</v>
      </c>
      <c r="U160">
        <f>IF(Capacity_solar!$AD161=0,Capacity_solar!U161*CostRed_solar!F$26,Capacity_solar!U161*VLOOKUP($A160,CostRed_solar!$A$14:$M$26,U$1-2009,FALSE))</f>
        <v>62.0318244223628</v>
      </c>
      <c r="V160">
        <f>IF(Capacity_solar!$AD161=0,Capacity_solar!V161*CostRed_solar!G$26,Capacity_solar!V161*VLOOKUP($A160,CostRed_solar!$A$14:$M$26,V$1-2009,FALSE))</f>
        <v>129.69026533756</v>
      </c>
      <c r="W160">
        <f>IF(Capacity_solar!$AD161=0,Capacity_solar!W161*CostRed_solar!H$26,Capacity_solar!W161*VLOOKUP($A160,CostRed_solar!$A$14:$M$26,W$1-2009,FALSE))</f>
        <v>129.993176726336</v>
      </c>
      <c r="X160">
        <f>IF(Capacity_solar!$AD161=0,Capacity_solar!X161*CostRed_solar!I$26,Capacity_solar!X161*VLOOKUP($A160,CostRed_solar!$A$14:$M$26,X$1-2009,FALSE))</f>
        <v>153.196024917633</v>
      </c>
      <c r="Y160">
        <f>IF(Capacity_solar!$AD161=0,Capacity_solar!Y161*CostRed_solar!J$26,Capacity_solar!Y161*VLOOKUP($A160,CostRed_solar!$A$14:$M$26,Y$1-2009,FALSE))</f>
        <v>319.05376918191</v>
      </c>
      <c r="Z160">
        <f>IF(Capacity_solar!$AD161=0,Capacity_solar!Z161*CostRed_solar!K$26,Capacity_solar!Z161*VLOOKUP($A160,CostRed_solar!$A$14:$M$26,Z$1-2009,FALSE))</f>
        <v>233.556007656881</v>
      </c>
      <c r="AA160">
        <f>IF(Capacity_solar!$AD161=0,Capacity_solar!AA161*CostRed_solar!L$26,Capacity_solar!AA161*VLOOKUP($A160,CostRed_solar!$A$14:$M$26,AA$1-2009,FALSE))</f>
        <v>714.229509443284</v>
      </c>
      <c r="AB160">
        <f>IF(Capacity_solar!$AD161=0,Capacity_solar!AB161*CostRed_solar!M$26,Capacity_solar!AB161*VLOOKUP($A160,CostRed_solar!$A$14:$M$26,AB$1-2009,FALSE))</f>
        <v>1105.4640210706</v>
      </c>
      <c r="AC160">
        <f>IF(Capacity_solar!$AD161=0,Capacity_solar!AC161*CostRed_solar!N$26,Capacity_solar!AC161*VLOOKUP($A160,CostRed_solar!$A$14:$N$26,AC$1-2009,FALSE))</f>
        <v>1487.14546633569</v>
      </c>
      <c r="AD160" s="1">
        <f t="shared" si="5"/>
        <v>3342.69432903553</v>
      </c>
    </row>
    <row r="161" spans="1:30">
      <c r="A161" s="1" t="s">
        <v>464</v>
      </c>
      <c r="B161">
        <f>IF(Capacity_solar!$AD162=0,Capacity_solar!Q162*CostRed_solar!B$13,Capacity_solar!Q162*VLOOKUP($A161,CostRed_solar!$A$2:$M$12,2,FALSE))</f>
        <v>3.9076371302361</v>
      </c>
      <c r="C161">
        <f>IF(Capacity_solar!$AD162=0,Capacity_solar!R162*CostRed_solar!C$13,Capacity_solar!R162*VLOOKUP($A161,CostRed_solar!$A$2:$M$12,3,FALSE))</f>
        <v>13.0681611284714</v>
      </c>
      <c r="D161">
        <f>IF(Capacity_solar!$AD162=0,Capacity_solar!S162*CostRed_solar!D$13,Capacity_solar!S162*VLOOKUP($A161,CostRed_solar!$A$2:$M$12,4,FALSE))</f>
        <v>23.4190493904444</v>
      </c>
      <c r="E161">
        <f>IF(Capacity_solar!$AD162=0,Capacity_solar!T162*CostRed_solar!E$13,Capacity_solar!T162*VLOOKUP($A161,CostRed_solar!$A$2:$M$12,5,FALSE))</f>
        <v>4.84901715717446</v>
      </c>
      <c r="F161">
        <f>IF(Capacity_solar!$AD162=0,Capacity_solar!U162*CostRed_solar!F$13,Capacity_solar!U162*VLOOKUP($A161,CostRed_solar!$A$2:$M$12,6,FALSE))</f>
        <v>149.573134880254</v>
      </c>
      <c r="G161">
        <f>IF(Capacity_solar!$AD162=0,Capacity_solar!V162*CostRed_solar!G$13,Capacity_solar!V162*VLOOKUP($A161,CostRed_solar!$A$2:$M$12,7,FALSE))</f>
        <v>47.5104154826162</v>
      </c>
      <c r="H161">
        <f>IF(Capacity_solar!$AD162=0,Capacity_solar!W162*CostRed_solar!H$13,Capacity_solar!W162*VLOOKUP($A161,CostRed_solar!$A$2:$M$12,8,FALSE))</f>
        <v>98.3849602999343</v>
      </c>
      <c r="I161">
        <f>IF(Capacity_solar!$AD162=0,Capacity_solar!X162*CostRed_solar!I$13,Capacity_solar!X162*VLOOKUP($A161,CostRed_solar!$A$2:$M$12,9,FALSE))</f>
        <v>5.56043970369804</v>
      </c>
      <c r="J161">
        <f>IF(Capacity_solar!$AD162=0,Capacity_solar!Y162*CostRed_solar!J$13,Capacity_solar!Y162*VLOOKUP($A161,CostRed_solar!$A$2:$M$12,10,FALSE))</f>
        <v>66.8002616277087</v>
      </c>
      <c r="K161">
        <f>IF(Capacity_solar!$AD162=0,Capacity_solar!Z162*CostRed_solar!K$13,Capacity_solar!Z162*VLOOKUP($A161,CostRed_solar!$A$2:$M$12,11,FALSE))</f>
        <v>106.312658642579</v>
      </c>
      <c r="L161">
        <f>IF(Capacity_solar!$AD162=0,Capacity_solar!AA162*CostRed_solar!L$13,Capacity_solar!AA162*VLOOKUP($A161,CostRed_solar!$A$2:$M$12,12,FALSE))</f>
        <v>337.44347290898</v>
      </c>
      <c r="M161">
        <f>IF(Capacity_solar!$AD162=0,Capacity_solar!AB162*CostRed_solar!M$13,Capacity_solar!AB162*VLOOKUP($A161,CostRed_solar!$A$2:$M$12,13,FALSE))</f>
        <v>545.277372459625</v>
      </c>
      <c r="N161">
        <f>IF(Capacity_solar!$AD162=0,Capacity_solar!AC162*CostRed_solar!N$13,Capacity_solar!AC162*VLOOKUP($A161,CostRed_solar!$A$2:$N$12,14,FALSE))</f>
        <v>1022.35533579657</v>
      </c>
      <c r="O161" s="3">
        <f t="shared" si="4"/>
        <v>1402.10658081172</v>
      </c>
      <c r="P161" s="1" t="s">
        <v>464</v>
      </c>
      <c r="Q161">
        <f>IF(Capacity_solar!$AD162=0,Capacity_solar!Q162*CostRed_solar!B$26,Capacity_solar!Q162*VLOOKUP($A161,CostRed_solar!$A$14:$M$26,Q$1-2009,FALSE))</f>
        <v>20.2345594946506</v>
      </c>
      <c r="R161">
        <f>IF(Capacity_solar!$AD162=0,Capacity_solar!R162*CostRed_solar!C$26,Capacity_solar!R162*VLOOKUP($A161,CostRed_solar!$A$14:$M$26,R$1-2009,FALSE))</f>
        <v>41.0662328574883</v>
      </c>
      <c r="S161">
        <f>IF(Capacity_solar!$AD162=0,Capacity_solar!S162*CostRed_solar!D$26,Capacity_solar!S162*VLOOKUP($A161,CostRed_solar!$A$14:$M$26,S$1-2009,FALSE))</f>
        <v>52.7716915755689</v>
      </c>
      <c r="T161">
        <f>IF(Capacity_solar!$AD162=0,Capacity_solar!T162*CostRed_solar!E$26,Capacity_solar!T162*VLOOKUP($A161,CostRed_solar!$A$14:$M$26,T$1-2009,FALSE))</f>
        <v>9.31797978083783</v>
      </c>
      <c r="U161">
        <f>IF(Capacity_solar!$AD162=0,Capacity_solar!U162*CostRed_solar!F$26,Capacity_solar!U162*VLOOKUP($A161,CostRed_solar!$A$14:$M$26,U$1-2009,FALSE))</f>
        <v>252.49466630805</v>
      </c>
      <c r="V161">
        <f>IF(Capacity_solar!$AD162=0,Capacity_solar!V162*CostRed_solar!G$26,Capacity_solar!V162*VLOOKUP($A161,CostRed_solar!$A$14:$M$26,V$1-2009,FALSE))</f>
        <v>68.2753633340529</v>
      </c>
      <c r="W161">
        <f>IF(Capacity_solar!$AD162=0,Capacity_solar!W162*CostRed_solar!H$26,Capacity_solar!W162*VLOOKUP($A161,CostRed_solar!$A$14:$M$26,W$1-2009,FALSE))</f>
        <v>115.211069168879</v>
      </c>
      <c r="X161">
        <f>IF(Capacity_solar!$AD162=0,Capacity_solar!X162*CostRed_solar!I$26,Capacity_solar!X162*VLOOKUP($A161,CostRed_solar!$A$14:$M$26,X$1-2009,FALSE))</f>
        <v>5.10505017473686</v>
      </c>
      <c r="Y161">
        <f>IF(Capacity_solar!$AD162=0,Capacity_solar!Y162*CostRed_solar!J$26,Capacity_solar!Y162*VLOOKUP($A161,CostRed_solar!$A$14:$M$26,Y$1-2009,FALSE))</f>
        <v>43.1241989667206</v>
      </c>
      <c r="Z161">
        <f>IF(Capacity_solar!$AD162=0,Capacity_solar!Z162*CostRed_solar!K$26,Capacity_solar!Z162*VLOOKUP($A161,CostRed_solar!$A$14:$M$26,Z$1-2009,FALSE))</f>
        <v>51.6901268625924</v>
      </c>
      <c r="AA161">
        <f>IF(Capacity_solar!$AD162=0,Capacity_solar!AA162*CostRed_solar!L$26,Capacity_solar!AA162*VLOOKUP($A161,CostRed_solar!$A$14:$M$26,AA$1-2009,FALSE))</f>
        <v>139.425439593505</v>
      </c>
      <c r="AB161">
        <f>IF(Capacity_solar!$AD162=0,Capacity_solar!AB162*CostRed_solar!M$26,Capacity_solar!AB162*VLOOKUP($A161,CostRed_solar!$A$14:$M$26,AB$1-2009,FALSE))</f>
        <v>188.5710924194</v>
      </c>
      <c r="AC161">
        <f>IF(Capacity_solar!$AD162=0,Capacity_solar!AC162*CostRed_solar!N$26,Capacity_solar!AC162*VLOOKUP($A161,CostRed_solar!$A$14:$N$26,AC$1-2009,FALSE))</f>
        <v>312.269391191434</v>
      </c>
      <c r="AD161" s="1">
        <f t="shared" si="5"/>
        <v>987.287470536483</v>
      </c>
    </row>
    <row r="162" spans="1:30">
      <c r="A162" s="1" t="s">
        <v>340</v>
      </c>
      <c r="B162">
        <f>IF(Capacity_solar!$AD163=0,Capacity_solar!Q163*CostRed_solar!B$13,Capacity_solar!Q163*VLOOKUP($A162,CostRed_solar!$A$2:$M$12,2,FALSE))</f>
        <v>0.189832044127274</v>
      </c>
      <c r="C162">
        <f>IF(Capacity_solar!$AD163=0,Capacity_solar!R163*CostRed_solar!C$13,Capacity_solar!R163*VLOOKUP($A162,CostRed_solar!$A$2:$M$12,3,FALSE))</f>
        <v>0</v>
      </c>
      <c r="D162">
        <f>IF(Capacity_solar!$AD163=0,Capacity_solar!S163*CostRed_solar!D$13,Capacity_solar!S163*VLOOKUP($A162,CostRed_solar!$A$2:$M$12,4,FALSE))</f>
        <v>1.24819411128541</v>
      </c>
      <c r="E162">
        <f>IF(Capacity_solar!$AD163=0,Capacity_solar!T163*CostRed_solar!E$13,Capacity_solar!T163*VLOOKUP($A162,CostRed_solar!$A$2:$M$12,5,FALSE))</f>
        <v>1.6999893205453</v>
      </c>
      <c r="F162">
        <f>IF(Capacity_solar!$AD163=0,Capacity_solar!U163*CostRed_solar!F$13,Capacity_solar!U163*VLOOKUP($A162,CostRed_solar!$A$2:$M$12,6,FALSE))</f>
        <v>0</v>
      </c>
      <c r="G162">
        <f>IF(Capacity_solar!$AD163=0,Capacity_solar!V163*CostRed_solar!G$13,Capacity_solar!V163*VLOOKUP($A162,CostRed_solar!$A$2:$M$12,7,FALSE))</f>
        <v>1.55338112935721</v>
      </c>
      <c r="H162">
        <f>IF(Capacity_solar!$AD163=0,Capacity_solar!W163*CostRed_solar!H$13,Capacity_solar!W163*VLOOKUP($A162,CostRed_solar!$A$2:$M$12,8,FALSE))</f>
        <v>0</v>
      </c>
      <c r="I162">
        <f>IF(Capacity_solar!$AD163=0,Capacity_solar!X163*CostRed_solar!I$13,Capacity_solar!X163*VLOOKUP($A162,CostRed_solar!$A$2:$M$12,9,FALSE))</f>
        <v>0</v>
      </c>
      <c r="J162">
        <f>IF(Capacity_solar!$AD163=0,Capacity_solar!Y163*CostRed_solar!J$13,Capacity_solar!Y163*VLOOKUP($A162,CostRed_solar!$A$2:$M$12,10,FALSE))</f>
        <v>0</v>
      </c>
      <c r="K162">
        <f>IF(Capacity_solar!$AD163=0,Capacity_solar!Z163*CostRed_solar!K$13,Capacity_solar!Z163*VLOOKUP($A162,CostRed_solar!$A$2:$M$12,11,FALSE))</f>
        <v>0</v>
      </c>
      <c r="L162">
        <f>IF(Capacity_solar!$AD163=0,Capacity_solar!AA163*CostRed_solar!L$13,Capacity_solar!AA163*VLOOKUP($A162,CostRed_solar!$A$2:$M$12,12,FALSE))</f>
        <v>0</v>
      </c>
      <c r="M162">
        <f>IF(Capacity_solar!$AD163=0,Capacity_solar!AB163*CostRed_solar!M$13,Capacity_solar!AB163*VLOOKUP($A162,CostRed_solar!$A$2:$M$12,13,FALSE))</f>
        <v>2873.33987959782</v>
      </c>
      <c r="N162">
        <f>IF(Capacity_solar!$AD163=0,Capacity_solar!AC163*CostRed_solar!N$13,Capacity_solar!AC163*VLOOKUP($A162,CostRed_solar!$A$2:$N$12,14,FALSE))</f>
        <v>0</v>
      </c>
      <c r="O162" s="3">
        <f t="shared" si="4"/>
        <v>2878.03127620314</v>
      </c>
      <c r="P162" s="1" t="s">
        <v>340</v>
      </c>
      <c r="Q162">
        <f>IF(Capacity_solar!$AD163=0,Capacity_solar!Q163*CostRed_solar!B$26,Capacity_solar!Q163*VLOOKUP($A162,CostRed_solar!$A$14:$M$26,Q$1-2009,FALSE))</f>
        <v>0.982989889507062</v>
      </c>
      <c r="R162">
        <f>IF(Capacity_solar!$AD163=0,Capacity_solar!R163*CostRed_solar!C$26,Capacity_solar!R163*VLOOKUP($A162,CostRed_solar!$A$14:$M$26,R$1-2009,FALSE))</f>
        <v>0</v>
      </c>
      <c r="S162">
        <f>IF(Capacity_solar!$AD163=0,Capacity_solar!S163*CostRed_solar!D$26,Capacity_solar!S163*VLOOKUP($A162,CostRed_solar!$A$14:$M$26,S$1-2009,FALSE))</f>
        <v>2.81263827446691</v>
      </c>
      <c r="T162">
        <f>IF(Capacity_solar!$AD163=0,Capacity_solar!T163*CostRed_solar!E$26,Capacity_solar!T163*VLOOKUP($A162,CostRed_solar!$A$14:$M$26,T$1-2009,FALSE))</f>
        <v>3.26673748576952</v>
      </c>
      <c r="U162">
        <f>IF(Capacity_solar!$AD163=0,Capacity_solar!U163*CostRed_solar!F$26,Capacity_solar!U163*VLOOKUP($A162,CostRed_solar!$A$14:$M$26,U$1-2009,FALSE))</f>
        <v>0</v>
      </c>
      <c r="V162">
        <f>IF(Capacity_solar!$AD163=0,Capacity_solar!V163*CostRed_solar!G$26,Capacity_solar!V163*VLOOKUP($A162,CostRed_solar!$A$14:$M$26,V$1-2009,FALSE))</f>
        <v>2.23230337865454</v>
      </c>
      <c r="W162">
        <f>IF(Capacity_solar!$AD163=0,Capacity_solar!W163*CostRed_solar!H$26,Capacity_solar!W163*VLOOKUP($A162,CostRed_solar!$A$14:$M$26,W$1-2009,FALSE))</f>
        <v>0</v>
      </c>
      <c r="X162">
        <f>IF(Capacity_solar!$AD163=0,Capacity_solar!X163*CostRed_solar!I$26,Capacity_solar!X163*VLOOKUP($A162,CostRed_solar!$A$14:$M$26,X$1-2009,FALSE))</f>
        <v>0</v>
      </c>
      <c r="Y162">
        <f>IF(Capacity_solar!$AD163=0,Capacity_solar!Y163*CostRed_solar!J$26,Capacity_solar!Y163*VLOOKUP($A162,CostRed_solar!$A$14:$M$26,Y$1-2009,FALSE))</f>
        <v>0</v>
      </c>
      <c r="Z162">
        <f>IF(Capacity_solar!$AD163=0,Capacity_solar!Z163*CostRed_solar!K$26,Capacity_solar!Z163*VLOOKUP($A162,CostRed_solar!$A$14:$M$26,Z$1-2009,FALSE))</f>
        <v>0</v>
      </c>
      <c r="AA162">
        <f>IF(Capacity_solar!$AD163=0,Capacity_solar!AA163*CostRed_solar!L$26,Capacity_solar!AA163*VLOOKUP($A162,CostRed_solar!$A$14:$M$26,AA$1-2009,FALSE))</f>
        <v>0</v>
      </c>
      <c r="AB162">
        <f>IF(Capacity_solar!$AD163=0,Capacity_solar!AB163*CostRed_solar!M$26,Capacity_solar!AB163*VLOOKUP($A162,CostRed_solar!$A$14:$M$26,AB$1-2009,FALSE))</f>
        <v>993.675636206794</v>
      </c>
      <c r="AC162">
        <f>IF(Capacity_solar!$AD163=0,Capacity_solar!AC163*CostRed_solar!N$26,Capacity_solar!AC163*VLOOKUP($A162,CostRed_solar!$A$14:$N$26,AC$1-2009,FALSE))</f>
        <v>0</v>
      </c>
      <c r="AD162" s="1">
        <f t="shared" si="5"/>
        <v>1002.97030523519</v>
      </c>
    </row>
    <row r="163" spans="1:30">
      <c r="A163" s="1" t="s">
        <v>465</v>
      </c>
      <c r="B163">
        <f>IF(Capacity_solar!$AD164=0,Capacity_solar!Q164*CostRed_solar!B$13,Capacity_solar!Q164*VLOOKUP($A163,CostRed_solar!$A$2:$M$12,2,FALSE))</f>
        <v>11.8965209063269</v>
      </c>
      <c r="C163">
        <f>IF(Capacity_solar!$AD164=0,Capacity_solar!R164*CostRed_solar!C$13,Capacity_solar!R164*VLOOKUP($A163,CostRed_solar!$A$2:$M$12,3,FALSE))</f>
        <v>11.3388561296959</v>
      </c>
      <c r="D163">
        <f>IF(Capacity_solar!$AD164=0,Capacity_solar!S164*CostRed_solar!D$13,Capacity_solar!S164*VLOOKUP($A163,CostRed_solar!$A$2:$M$12,4,FALSE))</f>
        <v>2.31146287155254</v>
      </c>
      <c r="E163">
        <f>IF(Capacity_solar!$AD164=0,Capacity_solar!T164*CostRed_solar!E$13,Capacity_solar!T164*VLOOKUP($A163,CostRed_solar!$A$2:$M$12,5,FALSE))</f>
        <v>11.1308925749354</v>
      </c>
      <c r="F163">
        <f>IF(Capacity_solar!$AD164=0,Capacity_solar!U164*CostRed_solar!F$13,Capacity_solar!U164*VLOOKUP($A163,CostRed_solar!$A$2:$M$12,6,FALSE))</f>
        <v>22.5072222411826</v>
      </c>
      <c r="G163">
        <f>IF(Capacity_solar!$AD164=0,Capacity_solar!V164*CostRed_solar!G$13,Capacity_solar!V164*VLOOKUP($A163,CostRed_solar!$A$2:$M$12,7,FALSE))</f>
        <v>-0.274220441026246</v>
      </c>
      <c r="H163">
        <f>IF(Capacity_solar!$AD164=0,Capacity_solar!W164*CostRed_solar!H$13,Capacity_solar!W164*VLOOKUP($A163,CostRed_solar!$A$2:$M$12,8,FALSE))</f>
        <v>2.34011039105842</v>
      </c>
      <c r="I163">
        <f>IF(Capacity_solar!$AD164=0,Capacity_solar!X164*CostRed_solar!I$13,Capacity_solar!X164*VLOOKUP($A163,CostRed_solar!$A$2:$M$12,9,FALSE))</f>
        <v>4.91910228365457</v>
      </c>
      <c r="J163">
        <f>IF(Capacity_solar!$AD164=0,Capacity_solar!Y164*CostRed_solar!J$13,Capacity_solar!Y164*VLOOKUP($A163,CostRed_solar!$A$2:$M$12,10,FALSE))</f>
        <v>18.0364279884324</v>
      </c>
      <c r="K163">
        <f>IF(Capacity_solar!$AD164=0,Capacity_solar!Z164*CostRed_solar!K$13,Capacity_solar!Z164*VLOOKUP($A163,CostRed_solar!$A$2:$M$12,11,FALSE))</f>
        <v>20.291435608464</v>
      </c>
      <c r="L163">
        <f>IF(Capacity_solar!$AD164=0,Capacity_solar!AA164*CostRed_solar!L$13,Capacity_solar!AA164*VLOOKUP($A163,CostRed_solar!$A$2:$M$12,12,FALSE))</f>
        <v>53.8505539669904</v>
      </c>
      <c r="M163">
        <f>IF(Capacity_solar!$AD164=0,Capacity_solar!AB164*CostRed_solar!M$13,Capacity_solar!AB164*VLOOKUP($A163,CostRed_solar!$A$2:$M$12,13,FALSE))</f>
        <v>0</v>
      </c>
      <c r="N163">
        <f>IF(Capacity_solar!$AD164=0,Capacity_solar!AC164*CostRed_solar!N$13,Capacity_solar!AC164*VLOOKUP($A163,CostRed_solar!$A$2:$N$12,14,FALSE))</f>
        <v>47.1375761693326</v>
      </c>
      <c r="O163" s="3">
        <f t="shared" si="4"/>
        <v>158.348364521267</v>
      </c>
      <c r="P163" s="1" t="s">
        <v>465</v>
      </c>
      <c r="Q163">
        <f>IF(Capacity_solar!$AD164=0,Capacity_solar!Q164*CostRed_solar!B$26,Capacity_solar!Q164*VLOOKUP($A163,CostRed_solar!$A$14:$M$26,Q$1-2009,FALSE))</f>
        <v>61.6026647397229</v>
      </c>
      <c r="R163">
        <f>IF(Capacity_solar!$AD164=0,Capacity_solar!R164*CostRed_solar!C$26,Capacity_solar!R164*VLOOKUP($A163,CostRed_solar!$A$14:$M$26,R$1-2009,FALSE))</f>
        <v>35.6319532321313</v>
      </c>
      <c r="S163">
        <f>IF(Capacity_solar!$AD164=0,Capacity_solar!S164*CostRed_solar!D$26,Capacity_solar!S164*VLOOKUP($A163,CostRed_solar!$A$14:$M$26,S$1-2009,FALSE))</f>
        <v>5.2085720351963</v>
      </c>
      <c r="T163">
        <f>IF(Capacity_solar!$AD164=0,Capacity_solar!T164*CostRed_solar!E$26,Capacity_solar!T164*VLOOKUP($A163,CostRed_solar!$A$14:$M$26,T$1-2009,FALSE))</f>
        <v>21.3893720302617</v>
      </c>
      <c r="U163">
        <f>IF(Capacity_solar!$AD164=0,Capacity_solar!U164*CostRed_solar!F$26,Capacity_solar!U164*VLOOKUP($A163,CostRed_solar!$A$14:$M$26,U$1-2009,FALSE))</f>
        <v>37.9944805854221</v>
      </c>
      <c r="V163">
        <f>IF(Capacity_solar!$AD164=0,Capacity_solar!V164*CostRed_solar!G$26,Capacity_solar!V164*VLOOKUP($A163,CostRed_solar!$A$14:$M$26,V$1-2009,FALSE))</f>
        <v>-0.394071490524886</v>
      </c>
      <c r="W163">
        <f>IF(Capacity_solar!$AD164=0,Capacity_solar!W164*CostRed_solar!H$26,Capacity_solar!W164*VLOOKUP($A163,CostRed_solar!$A$14:$M$26,W$1-2009,FALSE))</f>
        <v>2.74032351393066</v>
      </c>
      <c r="X163">
        <f>IF(Capacity_solar!$AD164=0,Capacity_solar!X164*CostRed_solar!I$26,Capacity_solar!X164*VLOOKUP($A163,CostRed_solar!$A$14:$M$26,X$1-2009,FALSE))</f>
        <v>4.51623708031903</v>
      </c>
      <c r="Y163">
        <f>IF(Capacity_solar!$AD164=0,Capacity_solar!Y164*CostRed_solar!J$26,Capacity_solar!Y164*VLOOKUP($A163,CostRed_solar!$A$14:$M$26,Y$1-2009,FALSE))</f>
        <v>11.6437644145312</v>
      </c>
      <c r="Z163">
        <f>IF(Capacity_solar!$AD164=0,Capacity_solar!Z164*CostRed_solar!K$26,Capacity_solar!Z164*VLOOKUP($A163,CostRed_solar!$A$14:$M$26,Z$1-2009,FALSE))</f>
        <v>9.86587010632381</v>
      </c>
      <c r="AA163">
        <f>IF(Capacity_solar!$AD164=0,Capacity_solar!AA164*CostRed_solar!L$26,Capacity_solar!AA164*VLOOKUP($A163,CostRed_solar!$A$14:$M$26,AA$1-2009,FALSE))</f>
        <v>22.2500589342459</v>
      </c>
      <c r="AB163">
        <f>IF(Capacity_solar!$AD164=0,Capacity_solar!AB164*CostRed_solar!M$26,Capacity_solar!AB164*VLOOKUP($A163,CostRed_solar!$A$14:$M$26,AB$1-2009,FALSE))</f>
        <v>0</v>
      </c>
      <c r="AC163">
        <f>IF(Capacity_solar!$AD164=0,Capacity_solar!AC164*CostRed_solar!N$26,Capacity_solar!AC164*VLOOKUP($A163,CostRed_solar!$A$14:$N$26,AC$1-2009,FALSE))</f>
        <v>14.3977555525432</v>
      </c>
      <c r="AD163" s="1">
        <f t="shared" si="5"/>
        <v>212.44922518156</v>
      </c>
    </row>
    <row r="164" spans="1:30">
      <c r="A164" s="1" t="s">
        <v>342</v>
      </c>
      <c r="B164">
        <f>IF(Capacity_solar!$AD165=0,Capacity_solar!Q165*CostRed_solar!B$13,Capacity_solar!Q165*VLOOKUP($A164,CostRed_solar!$A$2:$M$12,2,FALSE))</f>
        <v>0.256145186978331</v>
      </c>
      <c r="C164">
        <f>IF(Capacity_solar!$AD165=0,Capacity_solar!R165*CostRed_solar!C$13,Capacity_solar!R165*VLOOKUP($A164,CostRed_solar!$A$2:$M$12,3,FALSE))</f>
        <v>20.7102395062938</v>
      </c>
      <c r="D164">
        <f>IF(Capacity_solar!$AD165=0,Capacity_solar!S165*CostRed_solar!D$13,Capacity_solar!S165*VLOOKUP($A164,CostRed_solar!$A$2:$M$12,4,FALSE))</f>
        <v>554.752969168678</v>
      </c>
      <c r="E164">
        <f>IF(Capacity_solar!$AD165=0,Capacity_solar!T165*CostRed_solar!E$13,Capacity_solar!T165*VLOOKUP($A164,CostRed_solar!$A$2:$M$12,5,FALSE))</f>
        <v>538.330012219916</v>
      </c>
      <c r="F164">
        <f>IF(Capacity_solar!$AD165=0,Capacity_solar!U165*CostRed_solar!F$13,Capacity_solar!U165*VLOOKUP($A164,CostRed_solar!$A$2:$M$12,6,FALSE))</f>
        <v>37.8948129570931</v>
      </c>
      <c r="G164">
        <f>IF(Capacity_solar!$AD165=0,Capacity_solar!V165*CostRed_solar!G$13,Capacity_solar!V165*VLOOKUP($A164,CostRed_solar!$A$2:$M$12,7,FALSE))</f>
        <v>63.0675480586335</v>
      </c>
      <c r="H164">
        <f>IF(Capacity_solar!$AD165=0,Capacity_solar!W165*CostRed_solar!H$13,Capacity_solar!W165*VLOOKUP($A164,CostRed_solar!$A$2:$M$12,8,FALSE))</f>
        <v>3.67547767064173</v>
      </c>
      <c r="I164">
        <f>IF(Capacity_solar!$AD165=0,Capacity_solar!X165*CostRed_solar!I$13,Capacity_solar!X165*VLOOKUP($A164,CostRed_solar!$A$2:$M$12,9,FALSE))</f>
        <v>22.1588530216886</v>
      </c>
      <c r="J164">
        <f>IF(Capacity_solar!$AD165=0,Capacity_solar!Y165*CostRed_solar!J$13,Capacity_solar!Y165*VLOOKUP($A164,CostRed_solar!$A$2:$M$12,10,FALSE))</f>
        <v>25.1008070247836</v>
      </c>
      <c r="K164">
        <f>IF(Capacity_solar!$AD165=0,Capacity_solar!Z165*CostRed_solar!K$13,Capacity_solar!Z165*VLOOKUP($A164,CostRed_solar!$A$2:$M$12,11,FALSE))</f>
        <v>-36.6355059106503</v>
      </c>
      <c r="L164">
        <f>IF(Capacity_solar!$AD165=0,Capacity_solar!AA165*CostRed_solar!L$13,Capacity_solar!AA165*VLOOKUP($A164,CostRed_solar!$A$2:$M$12,12,FALSE))</f>
        <v>35.7694385526616</v>
      </c>
      <c r="M164">
        <f>IF(Capacity_solar!$AD165=0,Capacity_solar!AB165*CostRed_solar!M$13,Capacity_solar!AB165*VLOOKUP($A164,CostRed_solar!$A$2:$M$12,13,FALSE))</f>
        <v>71.8334969899456</v>
      </c>
      <c r="N164">
        <f>IF(Capacity_solar!$AD165=0,Capacity_solar!AC165*CostRed_solar!N$13,Capacity_solar!AC165*VLOOKUP($A164,CostRed_solar!$A$2:$N$12,14,FALSE))</f>
        <v>5095.60694618922</v>
      </c>
      <c r="O164" s="3">
        <f t="shared" si="4"/>
        <v>1336.91429444666</v>
      </c>
      <c r="P164" s="1" t="s">
        <v>342</v>
      </c>
      <c r="Q164">
        <f>IF(Capacity_solar!$AD165=0,Capacity_solar!Q165*CostRed_solar!B$26,Capacity_solar!Q165*VLOOKUP($A164,CostRed_solar!$A$14:$M$26,Q$1-2009,FALSE))</f>
        <v>1.32637316425241</v>
      </c>
      <c r="R164">
        <f>IF(Capacity_solar!$AD165=0,Capacity_solar!R165*CostRed_solar!C$26,Capacity_solar!R165*VLOOKUP($A164,CostRed_solar!$A$14:$M$26,R$1-2009,FALSE))</f>
        <v>65.081193118048</v>
      </c>
      <c r="S164">
        <f>IF(Capacity_solar!$AD165=0,Capacity_solar!S165*CostRed_solar!D$26,Capacity_solar!S165*VLOOKUP($A164,CostRed_solar!$A$14:$M$26,S$1-2009,FALSE))</f>
        <v>1250.06152476648</v>
      </c>
      <c r="T164">
        <f>IF(Capacity_solar!$AD165=0,Capacity_solar!T165*CostRed_solar!E$26,Capacity_solar!T165*VLOOKUP($A164,CostRed_solar!$A$14:$M$26,T$1-2009,FALSE))</f>
        <v>1034.46698716288</v>
      </c>
      <c r="U164">
        <f>IF(Capacity_solar!$AD165=0,Capacity_solar!U165*CostRed_solar!F$26,Capacity_solar!U165*VLOOKUP($A164,CostRed_solar!$A$14:$M$26,U$1-2009,FALSE))</f>
        <v>63.9702989448431</v>
      </c>
      <c r="V164">
        <f>IF(Capacity_solar!$AD165=0,Capacity_solar!V165*CostRed_solar!G$26,Capacity_solar!V165*VLOOKUP($A164,CostRed_solar!$A$14:$M$26,V$1-2009,FALSE))</f>
        <v>90.6319112251623</v>
      </c>
      <c r="W164">
        <f>IF(Capacity_solar!$AD165=0,Capacity_solar!W165*CostRed_solar!H$26,Capacity_solar!W165*VLOOKUP($A164,CostRed_solar!$A$14:$M$26,W$1-2009,FALSE))</f>
        <v>4.30406955341586</v>
      </c>
      <c r="X164">
        <f>IF(Capacity_solar!$AD165=0,Capacity_solar!X165*CostRed_solar!I$26,Capacity_solar!X165*VLOOKUP($A164,CostRed_solar!$A$14:$M$26,X$1-2009,FALSE))</f>
        <v>20.3440847340016</v>
      </c>
      <c r="Y164">
        <f>IF(Capacity_solar!$AD165=0,Capacity_solar!Y165*CostRed_solar!J$26,Capacity_solar!Y165*VLOOKUP($A164,CostRed_solar!$A$14:$M$26,Y$1-2009,FALSE))</f>
        <v>16.204310731517</v>
      </c>
      <c r="Z164">
        <f>IF(Capacity_solar!$AD165=0,Capacity_solar!Z165*CostRed_solar!K$26,Capacity_solar!Z165*VLOOKUP($A164,CostRed_solar!$A$14:$M$26,Z$1-2009,FALSE))</f>
        <v>-17.8124973298178</v>
      </c>
      <c r="AA164">
        <f>IF(Capacity_solar!$AD165=0,Capacity_solar!AA165*CostRed_solar!L$26,Capacity_solar!AA165*VLOOKUP($A164,CostRed_solar!$A$14:$M$26,AA$1-2009,FALSE))</f>
        <v>14.7792744403236</v>
      </c>
      <c r="AB164">
        <f>IF(Capacity_solar!$AD165=0,Capacity_solar!AB165*CostRed_solar!M$26,Capacity_solar!AB165*VLOOKUP($A164,CostRed_solar!$A$14:$M$26,AB$1-2009,FALSE))</f>
        <v>24.8418909051699</v>
      </c>
      <c r="AC164">
        <f>IF(Capacity_solar!$AD165=0,Capacity_solar!AC165*CostRed_solar!N$26,Capacity_solar!AC165*VLOOKUP($A164,CostRed_solar!$A$14:$N$26,AC$1-2009,FALSE))</f>
        <v>1556.40805415033</v>
      </c>
      <c r="AD164" s="1">
        <f t="shared" si="5"/>
        <v>2568.19942141628</v>
      </c>
    </row>
    <row r="165" spans="1:30">
      <c r="A165" s="1" t="s">
        <v>344</v>
      </c>
      <c r="B165">
        <f>IF(Capacity_solar!$AD166=0,Capacity_solar!Q166*CostRed_solar!B$13,Capacity_solar!Q166*VLOOKUP($A165,CostRed_solar!$A$2:$M$12,2,FALSE))</f>
        <v>0.00369987492302034</v>
      </c>
      <c r="C165">
        <f>IF(Capacity_solar!$AD166=0,Capacity_solar!R166*CostRed_solar!C$13,Capacity_solar!R166*VLOOKUP($A165,CostRed_solar!$A$2:$M$12,3,FALSE))</f>
        <v>0.0362429191360141</v>
      </c>
      <c r="D165">
        <f>IF(Capacity_solar!$AD166=0,Capacity_solar!S166*CostRed_solar!D$13,Capacity_solar!S166*VLOOKUP($A165,CostRed_solar!$A$2:$M$12,4,FALSE))</f>
        <v>0.898391564048633</v>
      </c>
      <c r="E165">
        <f>IF(Capacity_solar!$AD166=0,Capacity_solar!T166*CostRed_solar!E$13,Capacity_solar!T166*VLOOKUP($A165,CostRed_solar!$A$2:$M$12,5,FALSE))</f>
        <v>3.78551193342856</v>
      </c>
      <c r="F165">
        <f>IF(Capacity_solar!$AD166=0,Capacity_solar!U166*CostRed_solar!F$13,Capacity_solar!U166*VLOOKUP($A165,CostRed_solar!$A$2:$M$12,6,FALSE))</f>
        <v>64.673817558422</v>
      </c>
      <c r="G165">
        <f>IF(Capacity_solar!$AD166=0,Capacity_solar!V166*CostRed_solar!G$13,Capacity_solar!V166*VLOOKUP($A165,CostRed_solar!$A$2:$M$12,7,FALSE))</f>
        <v>20.5655006886273</v>
      </c>
      <c r="H165">
        <f>IF(Capacity_solar!$AD166=0,Capacity_solar!W166*CostRed_solar!H$13,Capacity_solar!W166*VLOOKUP($A165,CostRed_solar!$A$2:$M$12,8,FALSE))</f>
        <v>249.05462262058</v>
      </c>
      <c r="I165">
        <f>IF(Capacity_solar!$AD166=0,Capacity_solar!X166*CostRed_solar!I$13,Capacity_solar!X166*VLOOKUP($A165,CostRed_solar!$A$2:$M$12,9,FALSE))</f>
        <v>586.508405963836</v>
      </c>
      <c r="J165">
        <f>IF(Capacity_solar!$AD166=0,Capacity_solar!Y166*CostRed_solar!J$13,Capacity_solar!Y166*VLOOKUP($A165,CostRed_solar!$A$2:$M$12,10,FALSE))</f>
        <v>1564.98557003696</v>
      </c>
      <c r="K165">
        <f>IF(Capacity_solar!$AD166=0,Capacity_solar!Z166*CostRed_solar!K$13,Capacity_solar!Z166*VLOOKUP($A165,CostRed_solar!$A$2:$M$12,11,FALSE))</f>
        <v>365.970970760953</v>
      </c>
      <c r="L165">
        <f>IF(Capacity_solar!$AD166=0,Capacity_solar!AA166*CostRed_solar!L$13,Capacity_solar!AA166*VLOOKUP($A165,CostRed_solar!$A$2:$M$12,12,FALSE))</f>
        <v>738.702893241303</v>
      </c>
      <c r="M165">
        <f>IF(Capacity_solar!$AD166=0,Capacity_solar!AB166*CostRed_solar!M$13,Capacity_solar!AB166*VLOOKUP($A165,CostRed_solar!$A$2:$M$12,13,FALSE))</f>
        <v>556.278959857623</v>
      </c>
      <c r="N165">
        <f>IF(Capacity_solar!$AD166=0,Capacity_solar!AC166*CostRed_solar!N$13,Capacity_solar!AC166*VLOOKUP($A165,CostRed_solar!$A$2:$N$12,14,FALSE))</f>
        <v>1220.1186556187</v>
      </c>
      <c r="O165" s="3">
        <f t="shared" si="4"/>
        <v>4151.46458701984</v>
      </c>
      <c r="P165" s="1" t="s">
        <v>344</v>
      </c>
      <c r="Q165">
        <f>IF(Capacity_solar!$AD166=0,Capacity_solar!Q166*CostRed_solar!B$26,Capacity_solar!Q166*VLOOKUP($A165,CostRed_solar!$A$14:$M$26,Q$1-2009,FALSE))</f>
        <v>0.0191587234836459</v>
      </c>
      <c r="R165">
        <f>IF(Capacity_solar!$AD166=0,Capacity_solar!R166*CostRed_solar!C$26,Capacity_solar!R166*VLOOKUP($A165,CostRed_solar!$A$14:$M$26,R$1-2009,FALSE))</f>
        <v>0.113892087956584</v>
      </c>
      <c r="S165">
        <f>IF(Capacity_solar!$AD166=0,Capacity_solar!S166*CostRed_solar!D$26,Capacity_solar!S166*VLOOKUP($A165,CostRed_solar!$A$14:$M$26,S$1-2009,FALSE))</f>
        <v>2.02440507902988</v>
      </c>
      <c r="T165">
        <f>IF(Capacity_solar!$AD166=0,Capacity_solar!T166*CostRed_solar!E$26,Capacity_solar!T166*VLOOKUP($A165,CostRed_solar!$A$14:$M$26,T$1-2009,FALSE))</f>
        <v>7.2743243656332</v>
      </c>
      <c r="U165">
        <f>IF(Capacity_solar!$AD166=0,Capacity_solar!U166*CostRed_solar!F$26,Capacity_solar!U166*VLOOKUP($A165,CostRed_solar!$A$14:$M$26,U$1-2009,FALSE))</f>
        <v>109.175982681348</v>
      </c>
      <c r="V165">
        <f>IF(Capacity_solar!$AD166=0,Capacity_solar!V166*CostRed_solar!G$26,Capacity_solar!V166*VLOOKUP($A165,CostRed_solar!$A$14:$M$26,V$1-2009,FALSE))</f>
        <v>29.5538781843848</v>
      </c>
      <c r="W165">
        <f>IF(Capacity_solar!$AD166=0,Capacity_solar!W166*CostRed_solar!H$26,Capacity_solar!W166*VLOOKUP($A165,CostRed_solar!$A$14:$M$26,W$1-2009,FALSE))</f>
        <v>291.648736413506</v>
      </c>
      <c r="X165">
        <f>IF(Capacity_solar!$AD166=0,Capacity_solar!X166*CostRed_solar!I$26,Capacity_solar!X166*VLOOKUP($A165,CostRed_solar!$A$14:$M$26,X$1-2009,FALSE))</f>
        <v>538.474473225386</v>
      </c>
      <c r="Y165">
        <f>IF(Capacity_solar!$AD166=0,Capacity_solar!Y166*CostRed_solar!J$26,Capacity_solar!Y166*VLOOKUP($A165,CostRed_solar!$A$14:$M$26,Y$1-2009,FALSE))</f>
        <v>1010.30665835485</v>
      </c>
      <c r="Z165">
        <f>IF(Capacity_solar!$AD166=0,Capacity_solar!Z166*CostRed_solar!K$26,Capacity_solar!Z166*VLOOKUP($A165,CostRed_solar!$A$14:$M$26,Z$1-2009,FALSE))</f>
        <v>177.938226248848</v>
      </c>
      <c r="AA165">
        <f>IF(Capacity_solar!$AD166=0,Capacity_solar!AA166*CostRed_solar!L$26,Capacity_solar!AA166*VLOOKUP($A165,CostRed_solar!$A$14:$M$26,AA$1-2009,FALSE))</f>
        <v>305.218455498008</v>
      </c>
      <c r="AB165">
        <f>IF(Capacity_solar!$AD166=0,Capacity_solar!AB166*CostRed_solar!M$26,Capacity_solar!AB166*VLOOKUP($A165,CostRed_solar!$A$14:$M$26,AB$1-2009,FALSE))</f>
        <v>192.37572737909</v>
      </c>
      <c r="AC165">
        <f>IF(Capacity_solar!$AD166=0,Capacity_solar!AC166*CostRed_solar!N$26,Capacity_solar!AC166*VLOOKUP($A165,CostRed_solar!$A$14:$N$26,AC$1-2009,FALSE))</f>
        <v>372.674447357874</v>
      </c>
      <c r="AD165" s="1">
        <f t="shared" si="5"/>
        <v>2664.12391824153</v>
      </c>
    </row>
    <row r="166" spans="1:30">
      <c r="A166" s="1" t="s">
        <v>346</v>
      </c>
      <c r="B166">
        <f>IF(Capacity_solar!$AD167=0,Capacity_solar!Q167*CostRed_solar!B$13,Capacity_solar!Q167*VLOOKUP($A166,CostRed_solar!$A$2:$M$12,2,FALSE))</f>
        <v>0.0159379227453184</v>
      </c>
      <c r="C166">
        <f>IF(Capacity_solar!$AD167=0,Capacity_solar!R167*CostRed_solar!C$13,Capacity_solar!R167*VLOOKUP($A166,CostRed_solar!$A$2:$M$12,3,FALSE))</f>
        <v>0.0812876900622032</v>
      </c>
      <c r="D166">
        <f>IF(Capacity_solar!$AD167=0,Capacity_solar!S167*CostRed_solar!D$13,Capacity_solar!S167*VLOOKUP($A166,CostRed_solar!$A$2:$M$12,4,FALSE))</f>
        <v>0.369064802040562</v>
      </c>
      <c r="E166">
        <f>IF(Capacity_solar!$AD167=0,Capacity_solar!T167*CostRed_solar!E$13,Capacity_solar!T167*VLOOKUP($A166,CostRed_solar!$A$2:$M$12,5,FALSE))</f>
        <v>9.40357187846874</v>
      </c>
      <c r="F166">
        <f>IF(Capacity_solar!$AD167=0,Capacity_solar!U167*CostRed_solar!F$13,Capacity_solar!U167*VLOOKUP($A166,CostRed_solar!$A$2:$M$12,6,FALSE))</f>
        <v>0.72344642918087</v>
      </c>
      <c r="G166">
        <f>IF(Capacity_solar!$AD167=0,Capacity_solar!V167*CostRed_solar!G$13,Capacity_solar!V167*VLOOKUP($A166,CostRed_solar!$A$2:$M$12,7,FALSE))</f>
        <v>1.65895072067275</v>
      </c>
      <c r="H166">
        <f>IF(Capacity_solar!$AD167=0,Capacity_solar!W167*CostRed_solar!H$13,Capacity_solar!W167*VLOOKUP($A166,CostRed_solar!$A$2:$M$12,8,FALSE))</f>
        <v>7.90623010693318</v>
      </c>
      <c r="I166">
        <f>IF(Capacity_solar!$AD167=0,Capacity_solar!X167*CostRed_solar!I$13,Capacity_solar!X167*VLOOKUP($A166,CostRed_solar!$A$2:$M$12,9,FALSE))</f>
        <v>9.33494256444288</v>
      </c>
      <c r="J166">
        <f>IF(Capacity_solar!$AD167=0,Capacity_solar!Y167*CostRed_solar!J$13,Capacity_solar!Y167*VLOOKUP($A166,CostRed_solar!$A$2:$M$12,10,FALSE))</f>
        <v>7.26736253332209</v>
      </c>
      <c r="K166">
        <f>IF(Capacity_solar!$AD167=0,Capacity_solar!Z167*CostRed_solar!K$13,Capacity_solar!Z167*VLOOKUP($A166,CostRed_solar!$A$2:$M$12,11,FALSE))</f>
        <v>0</v>
      </c>
      <c r="L166">
        <f>IF(Capacity_solar!$AD167=0,Capacity_solar!AA167*CostRed_solar!L$13,Capacity_solar!AA167*VLOOKUP($A166,CostRed_solar!$A$2:$M$12,12,FALSE))</f>
        <v>0</v>
      </c>
      <c r="M166">
        <f>IF(Capacity_solar!$AD167=0,Capacity_solar!AB167*CostRed_solar!M$13,Capacity_solar!AB167*VLOOKUP($A166,CostRed_solar!$A$2:$M$12,13,FALSE))</f>
        <v>0</v>
      </c>
      <c r="N166">
        <f>IF(Capacity_solar!$AD167=0,Capacity_solar!AC167*CostRed_solar!N$13,Capacity_solar!AC167*VLOOKUP($A166,CostRed_solar!$A$2:$N$12,14,FALSE))</f>
        <v>7.68522806304481</v>
      </c>
      <c r="O166" s="3">
        <f t="shared" si="4"/>
        <v>36.7607946478686</v>
      </c>
      <c r="P166" s="1" t="s">
        <v>346</v>
      </c>
      <c r="Q166">
        <f>IF(Capacity_solar!$AD167=0,Capacity_solar!Q167*CostRed_solar!B$26,Capacity_solar!Q167*VLOOKUP($A166,CostRed_solar!$A$14:$M$26,Q$1-2009,FALSE))</f>
        <v>0.0825298857757054</v>
      </c>
      <c r="R166">
        <f>IF(Capacity_solar!$AD167=0,Capacity_solar!R167*CostRed_solar!C$26,Capacity_solar!R167*VLOOKUP($A166,CostRed_solar!$A$14:$M$26,R$1-2009,FALSE))</f>
        <v>0.255443682988339</v>
      </c>
      <c r="S166">
        <f>IF(Capacity_solar!$AD167=0,Capacity_solar!S167*CostRed_solar!D$26,Capacity_solar!S167*VLOOKUP($A166,CostRed_solar!$A$14:$M$26,S$1-2009,FALSE))</f>
        <v>0.83163810708003</v>
      </c>
      <c r="T166">
        <f>IF(Capacity_solar!$AD167=0,Capacity_solar!T167*CostRed_solar!E$26,Capacity_solar!T167*VLOOKUP($A166,CostRed_solar!$A$14:$M$26,T$1-2009,FALSE))</f>
        <v>18.070113961462</v>
      </c>
      <c r="U166">
        <f>IF(Capacity_solar!$AD167=0,Capacity_solar!U167*CostRed_solar!F$26,Capacity_solar!U167*VLOOKUP($A166,CostRed_solar!$A$14:$M$26,U$1-2009,FALSE))</f>
        <v>1.22125116167428</v>
      </c>
      <c r="V166">
        <f>IF(Capacity_solar!$AD167=0,Capacity_solar!V167*CostRed_solar!G$26,Capacity_solar!V167*VLOOKUP($A166,CostRed_solar!$A$14:$M$26,V$1-2009,FALSE))</f>
        <v>2.3840133170097</v>
      </c>
      <c r="W166">
        <f>IF(Capacity_solar!$AD167=0,Capacity_solar!W167*CostRed_solar!H$26,Capacity_solar!W167*VLOOKUP($A166,CostRed_solar!$A$14:$M$26,W$1-2009,FALSE))</f>
        <v>9.2583787292087</v>
      </c>
      <c r="X166">
        <f>IF(Capacity_solar!$AD167=0,Capacity_solar!X167*CostRed_solar!I$26,Capacity_solar!X167*VLOOKUP($A166,CostRed_solar!$A$14:$M$26,X$1-2009,FALSE))</f>
        <v>8.57042836703614</v>
      </c>
      <c r="Y166">
        <f>IF(Capacity_solar!$AD167=0,Capacity_solar!Y167*CostRed_solar!J$26,Capacity_solar!Y167*VLOOKUP($A166,CostRed_solar!$A$14:$M$26,Y$1-2009,FALSE))</f>
        <v>4.69158623355263</v>
      </c>
      <c r="Z166">
        <f>IF(Capacity_solar!$AD167=0,Capacity_solar!Z167*CostRed_solar!K$26,Capacity_solar!Z167*VLOOKUP($A166,CostRed_solar!$A$14:$M$26,Z$1-2009,FALSE))</f>
        <v>0</v>
      </c>
      <c r="AA166">
        <f>IF(Capacity_solar!$AD167=0,Capacity_solar!AA167*CostRed_solar!L$26,Capacity_solar!AA167*VLOOKUP($A166,CostRed_solar!$A$14:$M$26,AA$1-2009,FALSE))</f>
        <v>0</v>
      </c>
      <c r="AB166">
        <f>IF(Capacity_solar!$AD167=0,Capacity_solar!AB167*CostRed_solar!M$26,Capacity_solar!AB167*VLOOKUP($A166,CostRed_solar!$A$14:$M$26,AB$1-2009,FALSE))</f>
        <v>0</v>
      </c>
      <c r="AC166">
        <f>IF(Capacity_solar!$AD167=0,Capacity_solar!AC167*CostRed_solar!N$26,Capacity_solar!AC167*VLOOKUP($A166,CostRed_solar!$A$14:$N$26,AC$1-2009,FALSE))</f>
        <v>2.34738491049637</v>
      </c>
      <c r="AD166" s="1">
        <f t="shared" si="5"/>
        <v>45.3653834457875</v>
      </c>
    </row>
    <row r="167" spans="1:30">
      <c r="A167" s="1" t="s">
        <v>466</v>
      </c>
      <c r="B167">
        <f>IF(Capacity_solar!$AD168=0,Capacity_solar!Q168*CostRed_solar!B$13,Capacity_solar!Q168*VLOOKUP($A167,CostRed_solar!$A$2:$M$12,2,FALSE))</f>
        <v>0</v>
      </c>
      <c r="C167">
        <f>IF(Capacity_solar!$AD168=0,Capacity_solar!R168*CostRed_solar!C$13,Capacity_solar!R168*VLOOKUP($A167,CostRed_solar!$A$2:$M$12,3,FALSE))</f>
        <v>0</v>
      </c>
      <c r="D167">
        <f>IF(Capacity_solar!$AD168=0,Capacity_solar!S168*CostRed_solar!D$13,Capacity_solar!S168*VLOOKUP($A167,CostRed_solar!$A$2:$M$12,4,FALSE))</f>
        <v>0</v>
      </c>
      <c r="E167">
        <f>IF(Capacity_solar!$AD168=0,Capacity_solar!T168*CostRed_solar!E$13,Capacity_solar!T168*VLOOKUP($A167,CostRed_solar!$A$2:$M$12,5,FALSE))</f>
        <v>0</v>
      </c>
      <c r="F167">
        <f>IF(Capacity_solar!$AD168=0,Capacity_solar!U168*CostRed_solar!F$13,Capacity_solar!U168*VLOOKUP($A167,CostRed_solar!$A$2:$M$12,6,FALSE))</f>
        <v>0</v>
      </c>
      <c r="G167">
        <f>IF(Capacity_solar!$AD168=0,Capacity_solar!V168*CostRed_solar!G$13,Capacity_solar!V168*VLOOKUP($A167,CostRed_solar!$A$2:$M$12,7,FALSE))</f>
        <v>0.0329048076827653</v>
      </c>
      <c r="H167">
        <f>IF(Capacity_solar!$AD168=0,Capacity_solar!W168*CostRed_solar!H$13,Capacity_solar!W168*VLOOKUP($A167,CostRed_solar!$A$2:$M$12,8,FALSE))</f>
        <v>0</v>
      </c>
      <c r="I167">
        <f>IF(Capacity_solar!$AD168=0,Capacity_solar!X168*CostRed_solar!I$13,Capacity_solar!X168*VLOOKUP($A167,CostRed_solar!$A$2:$M$12,9,FALSE))</f>
        <v>0</v>
      </c>
      <c r="J167">
        <f>IF(Capacity_solar!$AD168=0,Capacity_solar!Y168*CostRed_solar!J$13,Capacity_solar!Y168*VLOOKUP($A167,CostRed_solar!$A$2:$M$12,10,FALSE))</f>
        <v>0</v>
      </c>
      <c r="K167">
        <f>IF(Capacity_solar!$AD168=0,Capacity_solar!Z168*CostRed_solar!K$13,Capacity_solar!Z168*VLOOKUP($A167,CostRed_solar!$A$2:$M$12,11,FALSE))</f>
        <v>0.0458973494683704</v>
      </c>
      <c r="L167">
        <f>IF(Capacity_solar!$AD168=0,Capacity_solar!AA168*CostRed_solar!L$13,Capacity_solar!AA168*VLOOKUP($A167,CostRed_solar!$A$2:$M$12,12,FALSE))</f>
        <v>0</v>
      </c>
      <c r="M167">
        <f>IF(Capacity_solar!$AD168=0,Capacity_solar!AB168*CostRed_solar!M$13,Capacity_solar!AB168*VLOOKUP($A167,CostRed_solar!$A$2:$M$12,13,FALSE))</f>
        <v>0</v>
      </c>
      <c r="N167">
        <f>IF(Capacity_solar!$AD168=0,Capacity_solar!AC168*CostRed_solar!N$13,Capacity_solar!AC168*VLOOKUP($A167,CostRed_solar!$A$2:$N$12,14,FALSE))</f>
        <v>0.0615077224927766</v>
      </c>
      <c r="O167" s="3">
        <f t="shared" si="4"/>
        <v>0.0788021571511356</v>
      </c>
      <c r="P167" s="1" t="s">
        <v>466</v>
      </c>
      <c r="Q167">
        <f>IF(Capacity_solar!$AD168=0,Capacity_solar!Q168*CostRed_solar!B$26,Capacity_solar!Q168*VLOOKUP($A167,CostRed_solar!$A$14:$M$26,Q$1-2009,FALSE))</f>
        <v>0</v>
      </c>
      <c r="R167">
        <f>IF(Capacity_solar!$AD168=0,Capacity_solar!R168*CostRed_solar!C$26,Capacity_solar!R168*VLOOKUP($A167,CostRed_solar!$A$14:$M$26,R$1-2009,FALSE))</f>
        <v>0</v>
      </c>
      <c r="S167">
        <f>IF(Capacity_solar!$AD168=0,Capacity_solar!S168*CostRed_solar!D$26,Capacity_solar!S168*VLOOKUP($A167,CostRed_solar!$A$14:$M$26,S$1-2009,FALSE))</f>
        <v>0</v>
      </c>
      <c r="T167">
        <f>IF(Capacity_solar!$AD168=0,Capacity_solar!T168*CostRed_solar!E$26,Capacity_solar!T168*VLOOKUP($A167,CostRed_solar!$A$14:$M$26,T$1-2009,FALSE))</f>
        <v>0</v>
      </c>
      <c r="U167">
        <f>IF(Capacity_solar!$AD168=0,Capacity_solar!U168*CostRed_solar!F$26,Capacity_solar!U168*VLOOKUP($A167,CostRed_solar!$A$14:$M$26,U$1-2009,FALSE))</f>
        <v>0</v>
      </c>
      <c r="V167">
        <f>IF(Capacity_solar!$AD168=0,Capacity_solar!V168*CostRed_solar!G$26,Capacity_solar!V168*VLOOKUP($A167,CostRed_solar!$A$14:$M$26,V$1-2009,FALSE))</f>
        <v>0.0472862145522586</v>
      </c>
      <c r="W167">
        <f>IF(Capacity_solar!$AD168=0,Capacity_solar!W168*CostRed_solar!H$26,Capacity_solar!W168*VLOOKUP($A167,CostRed_solar!$A$14:$M$26,W$1-2009,FALSE))</f>
        <v>0</v>
      </c>
      <c r="X167">
        <f>IF(Capacity_solar!$AD168=0,Capacity_solar!X168*CostRed_solar!I$26,Capacity_solar!X168*VLOOKUP($A167,CostRed_solar!$A$14:$M$26,X$1-2009,FALSE))</f>
        <v>0</v>
      </c>
      <c r="Y167">
        <f>IF(Capacity_solar!$AD168=0,Capacity_solar!Y168*CostRed_solar!J$26,Capacity_solar!Y168*VLOOKUP($A167,CostRed_solar!$A$14:$M$26,Y$1-2009,FALSE))</f>
        <v>0</v>
      </c>
      <c r="Z167">
        <f>IF(Capacity_solar!$AD168=0,Capacity_solar!Z168*CostRed_solar!K$26,Capacity_solar!Z168*VLOOKUP($A167,CostRed_solar!$A$14:$M$26,Z$1-2009,FALSE))</f>
        <v>0.0223156851401195</v>
      </c>
      <c r="AA167">
        <f>IF(Capacity_solar!$AD168=0,Capacity_solar!AA168*CostRed_solar!L$26,Capacity_solar!AA168*VLOOKUP($A167,CostRed_solar!$A$14:$M$26,AA$1-2009,FALSE))</f>
        <v>0</v>
      </c>
      <c r="AB167">
        <f>IF(Capacity_solar!$AD168=0,Capacity_solar!AB168*CostRed_solar!M$26,Capacity_solar!AB168*VLOOKUP($A167,CostRed_solar!$A$14:$M$26,AB$1-2009,FALSE))</f>
        <v>0</v>
      </c>
      <c r="AC167">
        <f>IF(Capacity_solar!$AD168=0,Capacity_solar!AC168*CostRed_solar!N$26,Capacity_solar!AC168*VLOOKUP($A167,CostRed_solar!$A$14:$N$26,AC$1-2009,FALSE))</f>
        <v>0.0187869895953796</v>
      </c>
      <c r="AD167" s="1">
        <f t="shared" si="5"/>
        <v>0.0696018996923781</v>
      </c>
    </row>
    <row r="168" spans="1:30">
      <c r="A168" s="1" t="s">
        <v>234</v>
      </c>
      <c r="B168">
        <f>IF(Capacity_solar!$AD169=0,Capacity_solar!Q169*CostRed_solar!B$13,Capacity_solar!Q169*VLOOKUP($A168,CostRed_solar!$A$2:$M$12,2,FALSE))</f>
        <v>0</v>
      </c>
      <c r="C168">
        <f>IF(Capacity_solar!$AD169=0,Capacity_solar!R169*CostRed_solar!C$13,Capacity_solar!R169*VLOOKUP($A168,CostRed_solar!$A$2:$M$12,3,FALSE))</f>
        <v>0</v>
      </c>
      <c r="D168">
        <f>IF(Capacity_solar!$AD169=0,Capacity_solar!S169*CostRed_solar!D$13,Capacity_solar!S169*VLOOKUP($A168,CostRed_solar!$A$2:$M$12,4,FALSE))</f>
        <v>0.577867644113615</v>
      </c>
      <c r="E168">
        <f>IF(Capacity_solar!$AD169=0,Capacity_solar!T169*CostRed_solar!E$13,Capacity_solar!T169*VLOOKUP($A168,CostRed_solar!$A$2:$M$12,5,FALSE))</f>
        <v>0.00101189840508651</v>
      </c>
      <c r="F168">
        <f>IF(Capacity_solar!$AD169=0,Capacity_solar!U169*CostRed_solar!F$13,Capacity_solar!U169*VLOOKUP($A168,CostRed_solar!$A$2:$M$12,6,FALSE))</f>
        <v>0</v>
      </c>
      <c r="G168">
        <f>IF(Capacity_solar!$AD169=0,Capacity_solar!V169*CostRed_solar!G$13,Capacity_solar!V169*VLOOKUP($A168,CostRed_solar!$A$2:$M$12,7,FALSE))</f>
        <v>0.685516826724276</v>
      </c>
      <c r="H168">
        <f>IF(Capacity_solar!$AD169=0,Capacity_solar!W169*CostRed_solar!H$13,Capacity_solar!W169*VLOOKUP($A168,CostRed_solar!$A$2:$M$12,8,FALSE))</f>
        <v>0</v>
      </c>
      <c r="I168">
        <f>IF(Capacity_solar!$AD169=0,Capacity_solar!X169*CostRed_solar!I$13,Capacity_solar!X169*VLOOKUP($A168,CostRed_solar!$A$2:$M$12,9,FALSE))</f>
        <v>0</v>
      </c>
      <c r="J168">
        <f>IF(Capacity_solar!$AD169=0,Capacity_solar!Y169*CostRed_solar!J$13,Capacity_solar!Y169*VLOOKUP($A168,CostRed_solar!$A$2:$M$12,10,FALSE))</f>
        <v>0</v>
      </c>
      <c r="K168">
        <f>IF(Capacity_solar!$AD169=0,Capacity_solar!Z169*CostRed_solar!K$13,Capacity_solar!Z169*VLOOKUP($A168,CostRed_solar!$A$2:$M$12,11,FALSE))</f>
        <v>2.41564997201949</v>
      </c>
      <c r="L168">
        <f>IF(Capacity_solar!$AD169=0,Capacity_solar!AA169*CostRed_solar!L$13,Capacity_solar!AA169*VLOOKUP($A168,CostRed_solar!$A$2:$M$12,12,FALSE))</f>
        <v>0</v>
      </c>
      <c r="M168">
        <f>IF(Capacity_solar!$AD169=0,Capacity_solar!AB169*CostRed_solar!M$13,Capacity_solar!AB169*VLOOKUP($A168,CostRed_solar!$A$2:$M$12,13,FALSE))</f>
        <v>0</v>
      </c>
      <c r="N168">
        <f>IF(Capacity_solar!$AD169=0,Capacity_solar!AC169*CostRed_solar!N$13,Capacity_solar!AC169*VLOOKUP($A168,CostRed_solar!$A$2:$N$12,14,FALSE))</f>
        <v>2.47002064536782</v>
      </c>
      <c r="O168" s="3">
        <f t="shared" si="4"/>
        <v>3.68004634126247</v>
      </c>
      <c r="P168" s="1" t="s">
        <v>234</v>
      </c>
      <c r="Q168">
        <f>IF(Capacity_solar!$AD169=0,Capacity_solar!Q169*CostRed_solar!B$26,Capacity_solar!Q169*VLOOKUP($A168,CostRed_solar!$A$14:$M$26,Q$1-2009,FALSE))</f>
        <v>0</v>
      </c>
      <c r="R168">
        <f>IF(Capacity_solar!$AD169=0,Capacity_solar!R169*CostRed_solar!C$26,Capacity_solar!R169*VLOOKUP($A168,CostRed_solar!$A$14:$M$26,R$1-2009,FALSE))</f>
        <v>0</v>
      </c>
      <c r="S168">
        <f>IF(Capacity_solar!$AD169=0,Capacity_solar!S169*CostRed_solar!D$26,Capacity_solar!S169*VLOOKUP($A168,CostRed_solar!$A$14:$M$26,S$1-2009,FALSE))</f>
        <v>1.30214734929023</v>
      </c>
      <c r="T168">
        <f>IF(Capacity_solar!$AD169=0,Capacity_solar!T169*CostRed_solar!E$26,Capacity_solar!T169*VLOOKUP($A168,CostRed_solar!$A$14:$M$26,T$1-2009,FALSE))</f>
        <v>0.00194448659867238</v>
      </c>
      <c r="U168">
        <f>IF(Capacity_solar!$AD169=0,Capacity_solar!U169*CostRed_solar!F$26,Capacity_solar!U169*VLOOKUP($A168,CostRed_solar!$A$14:$M$26,U$1-2009,FALSE))</f>
        <v>0</v>
      </c>
      <c r="V168">
        <f>IF(Capacity_solar!$AD169=0,Capacity_solar!V169*CostRed_solar!G$26,Capacity_solar!V169*VLOOKUP($A168,CostRed_solar!$A$14:$M$26,V$1-2009,FALSE))</f>
        <v>0.98512946983872</v>
      </c>
      <c r="W168">
        <f>IF(Capacity_solar!$AD169=0,Capacity_solar!W169*CostRed_solar!H$26,Capacity_solar!W169*VLOOKUP($A168,CostRed_solar!$A$14:$M$26,W$1-2009,FALSE))</f>
        <v>0</v>
      </c>
      <c r="X168">
        <f>IF(Capacity_solar!$AD169=0,Capacity_solar!X169*CostRed_solar!I$26,Capacity_solar!X169*VLOOKUP($A168,CostRed_solar!$A$14:$M$26,X$1-2009,FALSE))</f>
        <v>0</v>
      </c>
      <c r="Y168">
        <f>IF(Capacity_solar!$AD169=0,Capacity_solar!Y169*CostRed_solar!J$26,Capacity_solar!Y169*VLOOKUP($A168,CostRed_solar!$A$14:$M$26,Y$1-2009,FALSE))</f>
        <v>0</v>
      </c>
      <c r="Z168">
        <f>IF(Capacity_solar!$AD169=0,Capacity_solar!Z169*CostRed_solar!K$26,Capacity_solar!Z169*VLOOKUP($A168,CostRed_solar!$A$14:$M$26,Z$1-2009,FALSE))</f>
        <v>1.17450974421682</v>
      </c>
      <c r="AA168">
        <f>IF(Capacity_solar!$AD169=0,Capacity_solar!AA169*CostRed_solar!L$26,Capacity_solar!AA169*VLOOKUP($A168,CostRed_solar!$A$14:$M$26,AA$1-2009,FALSE))</f>
        <v>0</v>
      </c>
      <c r="AB168">
        <f>IF(Capacity_solar!$AD169=0,Capacity_solar!AB169*CostRed_solar!M$26,Capacity_solar!AB169*VLOOKUP($A168,CostRed_solar!$A$14:$M$26,AB$1-2009,FALSE))</f>
        <v>0</v>
      </c>
      <c r="AC168">
        <f>IF(Capacity_solar!$AD169=0,Capacity_solar!AC169*CostRed_solar!N$26,Capacity_solar!AC169*VLOOKUP($A168,CostRed_solar!$A$14:$N$26,AC$1-2009,FALSE))</f>
        <v>0.7544459505934</v>
      </c>
      <c r="AD168" s="1">
        <f t="shared" si="5"/>
        <v>3.46373104994444</v>
      </c>
    </row>
    <row r="169" spans="1:30">
      <c r="A169" s="1" t="s">
        <v>467</v>
      </c>
      <c r="B169">
        <f>IF(Capacity_solar!$AD170=0,Capacity_solar!Q170*CostRed_solar!B$13,Capacity_solar!Q170*VLOOKUP($A169,CostRed_solar!$A$2:$M$12,2,FALSE))</f>
        <v>0</v>
      </c>
      <c r="C169">
        <f>IF(Capacity_solar!$AD170=0,Capacity_solar!R170*CostRed_solar!C$13,Capacity_solar!R170*VLOOKUP($A169,CostRed_solar!$A$2:$M$12,3,FALSE))</f>
        <v>0.0155326796297204</v>
      </c>
      <c r="D169">
        <f>IF(Capacity_solar!$AD170=0,Capacity_solar!S170*CostRed_solar!D$13,Capacity_solar!S170*VLOOKUP($A169,CostRed_solar!$A$2:$M$12,4,FALSE))</f>
        <v>0.00770490192151486</v>
      </c>
      <c r="E169">
        <f>IF(Capacity_solar!$AD170=0,Capacity_solar!T170*CostRed_solar!E$13,Capacity_solar!T170*VLOOKUP($A169,CostRed_solar!$A$2:$M$12,5,FALSE))</f>
        <v>0.0404759362034596</v>
      </c>
      <c r="F169">
        <f>IF(Capacity_solar!$AD170=0,Capacity_solar!U170*CostRed_solar!F$13,Capacity_solar!U170*VLOOKUP($A169,CostRed_solar!$A$2:$M$12,6,FALSE))</f>
        <v>0.757896259141863</v>
      </c>
      <c r="G169">
        <f>IF(Capacity_solar!$AD170=0,Capacity_solar!V170*CostRed_solar!G$13,Capacity_solar!V170*VLOOKUP($A169,CostRed_solar!$A$2:$M$12,7,FALSE))</f>
        <v>0.102827524008641</v>
      </c>
      <c r="H169">
        <f>IF(Capacity_solar!$AD170=0,Capacity_solar!W170*CostRed_solar!H$13,Capacity_solar!W170*VLOOKUP($A169,CostRed_solar!$A$2:$M$12,8,FALSE))</f>
        <v>0</v>
      </c>
      <c r="I169">
        <f>IF(Capacity_solar!$AD170=0,Capacity_solar!X170*CostRed_solar!I$13,Capacity_solar!X170*VLOOKUP($A169,CostRed_solar!$A$2:$M$12,9,FALSE))</f>
        <v>5.67588725037062</v>
      </c>
      <c r="J169">
        <f>IF(Capacity_solar!$AD170=0,Capacity_solar!Y170*CostRed_solar!J$13,Capacity_solar!Y170*VLOOKUP($A169,CostRed_solar!$A$2:$M$12,10,FALSE))</f>
        <v>0</v>
      </c>
      <c r="K169">
        <f>IF(Capacity_solar!$AD170=0,Capacity_solar!Z170*CostRed_solar!K$13,Capacity_solar!Z170*VLOOKUP($A169,CostRed_solar!$A$2:$M$12,11,FALSE))</f>
        <v>0</v>
      </c>
      <c r="L169">
        <f>IF(Capacity_solar!$AD170=0,Capacity_solar!AA170*CostRed_solar!L$13,Capacity_solar!AA170*VLOOKUP($A169,CostRed_solar!$A$2:$M$12,12,FALSE))</f>
        <v>0</v>
      </c>
      <c r="M169">
        <f>IF(Capacity_solar!$AD170=0,Capacity_solar!AB170*CostRed_solar!M$13,Capacity_solar!AB170*VLOOKUP($A169,CostRed_solar!$A$2:$M$12,13,FALSE))</f>
        <v>0</v>
      </c>
      <c r="N169">
        <f>IF(Capacity_solar!$AD170=0,Capacity_solar!AC170*CostRed_solar!N$13,Capacity_solar!AC170*VLOOKUP($A169,CostRed_solar!$A$2:$N$12,14,FALSE))</f>
        <v>1.30784841510956</v>
      </c>
      <c r="O169" s="3">
        <f t="shared" si="4"/>
        <v>6.60032455127582</v>
      </c>
      <c r="P169" s="1" t="s">
        <v>467</v>
      </c>
      <c r="Q169">
        <f>IF(Capacity_solar!$AD170=0,Capacity_solar!Q170*CostRed_solar!B$26,Capacity_solar!Q170*VLOOKUP($A169,CostRed_solar!$A$14:$M$26,Q$1-2009,FALSE))</f>
        <v>0</v>
      </c>
      <c r="R169">
        <f>IF(Capacity_solar!$AD170=0,Capacity_solar!R170*CostRed_solar!C$26,Capacity_solar!R170*VLOOKUP($A169,CostRed_solar!$A$14:$M$26,R$1-2009,FALSE))</f>
        <v>0.048810894838536</v>
      </c>
      <c r="S169">
        <f>IF(Capacity_solar!$AD170=0,Capacity_solar!S170*CostRed_solar!D$26,Capacity_solar!S170*VLOOKUP($A169,CostRed_solar!$A$14:$M$26,S$1-2009,FALSE))</f>
        <v>0.0173619646572031</v>
      </c>
      <c r="T169">
        <f>IF(Capacity_solar!$AD170=0,Capacity_solar!T170*CostRed_solar!E$26,Capacity_solar!T170*VLOOKUP($A169,CostRed_solar!$A$14:$M$26,T$1-2009,FALSE))</f>
        <v>0.0777794639468934</v>
      </c>
      <c r="U169">
        <f>IF(Capacity_solar!$AD170=0,Capacity_solar!U170*CostRed_solar!F$26,Capacity_solar!U170*VLOOKUP($A169,CostRed_solar!$A$14:$M$26,U$1-2009,FALSE))</f>
        <v>1.27940597889687</v>
      </c>
      <c r="V169">
        <f>IF(Capacity_solar!$AD170=0,Capacity_solar!V170*CostRed_solar!G$26,Capacity_solar!V170*VLOOKUP($A169,CostRed_solar!$A$14:$M$26,V$1-2009,FALSE))</f>
        <v>0.147769420475808</v>
      </c>
      <c r="W169">
        <f>IF(Capacity_solar!$AD170=0,Capacity_solar!W170*CostRed_solar!H$26,Capacity_solar!W170*VLOOKUP($A169,CostRed_solar!$A$14:$M$26,W$1-2009,FALSE))</f>
        <v>0</v>
      </c>
      <c r="X169">
        <f>IF(Capacity_solar!$AD170=0,Capacity_solar!X170*CostRed_solar!I$26,Capacity_solar!X170*VLOOKUP($A169,CostRed_solar!$A$14:$M$26,X$1-2009,FALSE))</f>
        <v>5.21104278498346</v>
      </c>
      <c r="Y169">
        <f>IF(Capacity_solar!$AD170=0,Capacity_solar!Y170*CostRed_solar!J$26,Capacity_solar!Y170*VLOOKUP($A169,CostRed_solar!$A$14:$M$26,Y$1-2009,FALSE))</f>
        <v>0</v>
      </c>
      <c r="Z169">
        <f>IF(Capacity_solar!$AD170=0,Capacity_solar!Z170*CostRed_solar!K$26,Capacity_solar!Z170*VLOOKUP($A169,CostRed_solar!$A$14:$M$26,Z$1-2009,FALSE))</f>
        <v>0</v>
      </c>
      <c r="AA169">
        <f>IF(Capacity_solar!$AD170=0,Capacity_solar!AA170*CostRed_solar!L$26,Capacity_solar!AA170*VLOOKUP($A169,CostRed_solar!$A$14:$M$26,AA$1-2009,FALSE))</f>
        <v>0</v>
      </c>
      <c r="AB169">
        <f>IF(Capacity_solar!$AD170=0,Capacity_solar!AB170*CostRed_solar!M$26,Capacity_solar!AB170*VLOOKUP($A169,CostRed_solar!$A$14:$M$26,AB$1-2009,FALSE))</f>
        <v>0</v>
      </c>
      <c r="AC169">
        <f>IF(Capacity_solar!$AD170=0,Capacity_solar!AC170*CostRed_solar!N$26,Capacity_solar!AC170*VLOOKUP($A169,CostRed_solar!$A$14:$N$26,AC$1-2009,FALSE))</f>
        <v>0.399470726133334</v>
      </c>
      <c r="AD169" s="1">
        <f t="shared" si="5"/>
        <v>6.78217050779877</v>
      </c>
    </row>
    <row r="170" spans="1:30">
      <c r="A170" s="1" t="s">
        <v>468</v>
      </c>
      <c r="B170">
        <f>IF(Capacity_solar!$AD171=0,Capacity_solar!Q171*CostRed_solar!B$13,Capacity_solar!Q171*VLOOKUP($A170,CostRed_solar!$A$2:$M$12,2,FALSE))</f>
        <v>0</v>
      </c>
      <c r="C170">
        <f>IF(Capacity_solar!$AD171=0,Capacity_solar!R171*CostRed_solar!C$13,Capacity_solar!R171*VLOOKUP($A170,CostRed_solar!$A$2:$M$12,3,FALSE))</f>
        <v>0</v>
      </c>
      <c r="D170">
        <f>IF(Capacity_solar!$AD171=0,Capacity_solar!S171*CostRed_solar!D$13,Capacity_solar!S171*VLOOKUP($A170,CostRed_solar!$A$2:$M$12,4,FALSE))</f>
        <v>1.07868626901208</v>
      </c>
      <c r="E170">
        <f>IF(Capacity_solar!$AD171=0,Capacity_solar!T171*CostRed_solar!E$13,Capacity_solar!T171*VLOOKUP($A170,CostRed_solar!$A$2:$M$12,5,FALSE))</f>
        <v>0.202379681017298</v>
      </c>
      <c r="F170">
        <f>IF(Capacity_solar!$AD171=0,Capacity_solar!U171*CostRed_solar!F$13,Capacity_solar!U171*VLOOKUP($A170,CostRed_solar!$A$2:$M$12,6,FALSE))</f>
        <v>1.14832766536646</v>
      </c>
      <c r="G170">
        <f>IF(Capacity_solar!$AD171=0,Capacity_solar!V171*CostRed_solar!G$13,Capacity_solar!V171*VLOOKUP($A170,CostRed_solar!$A$2:$M$12,7,FALSE))</f>
        <v>-1.09682692275884</v>
      </c>
      <c r="H170">
        <f>IF(Capacity_solar!$AD171=0,Capacity_solar!W171*CostRed_solar!H$13,Capacity_solar!W171*VLOOKUP($A170,CostRed_solar!$A$2:$M$12,8,FALSE))</f>
        <v>-2.84156261771383</v>
      </c>
      <c r="I170">
        <f>IF(Capacity_solar!$AD171=0,Capacity_solar!X171*CostRed_solar!I$13,Capacity_solar!X171*VLOOKUP($A170,CostRed_solar!$A$2:$M$12,9,FALSE))</f>
        <v>0</v>
      </c>
      <c r="J170">
        <f>IF(Capacity_solar!$AD171=0,Capacity_solar!Y171*CostRed_solar!J$13,Capacity_solar!Y171*VLOOKUP($A170,CostRed_solar!$A$2:$M$12,10,FALSE))</f>
        <v>0.844796574637849</v>
      </c>
      <c r="K170">
        <f>IF(Capacity_solar!$AD171=0,Capacity_solar!Z171*CostRed_solar!K$13,Capacity_solar!Z171*VLOOKUP($A170,CostRed_solar!$A$2:$M$12,11,FALSE))</f>
        <v>1.20782498600975</v>
      </c>
      <c r="L170">
        <f>IF(Capacity_solar!$AD171=0,Capacity_solar!AA171*CostRed_solar!L$13,Capacity_solar!AA171*VLOOKUP($A170,CostRed_solar!$A$2:$M$12,12,FALSE))</f>
        <v>0</v>
      </c>
      <c r="M170">
        <f>IF(Capacity_solar!$AD171=0,Capacity_solar!AB171*CostRed_solar!M$13,Capacity_solar!AB171*VLOOKUP($A170,CostRed_solar!$A$2:$M$12,13,FALSE))</f>
        <v>0</v>
      </c>
      <c r="N170">
        <f>IF(Capacity_solar!$AD171=0,Capacity_solar!AC171*CostRed_solar!N$13,Capacity_solar!AC171*VLOOKUP($A170,CostRed_solar!$A$2:$N$12,14,FALSE))</f>
        <v>3.56097340747654</v>
      </c>
      <c r="O170" s="3">
        <f t="shared" si="4"/>
        <v>0.543625635570764</v>
      </c>
      <c r="P170" s="1" t="s">
        <v>468</v>
      </c>
      <c r="Q170">
        <f>IF(Capacity_solar!$AD171=0,Capacity_solar!Q171*CostRed_solar!B$26,Capacity_solar!Q171*VLOOKUP($A170,CostRed_solar!$A$14:$M$26,Q$1-2009,FALSE))</f>
        <v>0</v>
      </c>
      <c r="R170">
        <f>IF(Capacity_solar!$AD171=0,Capacity_solar!R171*CostRed_solar!C$26,Capacity_solar!R171*VLOOKUP($A170,CostRed_solar!$A$14:$M$26,R$1-2009,FALSE))</f>
        <v>0</v>
      </c>
      <c r="S170">
        <f>IF(Capacity_solar!$AD171=0,Capacity_solar!S171*CostRed_solar!D$26,Capacity_solar!S171*VLOOKUP($A170,CostRed_solar!$A$14:$M$26,S$1-2009,FALSE))</f>
        <v>2.43067505200844</v>
      </c>
      <c r="T170">
        <f>IF(Capacity_solar!$AD171=0,Capacity_solar!T171*CostRed_solar!E$26,Capacity_solar!T171*VLOOKUP($A170,CostRed_solar!$A$14:$M$26,T$1-2009,FALSE))</f>
        <v>0.388897319734467</v>
      </c>
      <c r="U170">
        <f>IF(Capacity_solar!$AD171=0,Capacity_solar!U171*CostRed_solar!F$26,Capacity_solar!U171*VLOOKUP($A170,CostRed_solar!$A$14:$M$26,U$1-2009,FALSE))</f>
        <v>1.93849390741949</v>
      </c>
      <c r="V170">
        <f>IF(Capacity_solar!$AD171=0,Capacity_solar!V171*CostRed_solar!G$26,Capacity_solar!V171*VLOOKUP($A170,CostRed_solar!$A$14:$M$26,V$1-2009,FALSE))</f>
        <v>-1.57620715174195</v>
      </c>
      <c r="W170">
        <f>IF(Capacity_solar!$AD171=0,Capacity_solar!W171*CostRed_solar!H$26,Capacity_solar!W171*VLOOKUP($A170,CostRed_solar!$A$14:$M$26,W$1-2009,FALSE))</f>
        <v>-3.32753569548727</v>
      </c>
      <c r="X170">
        <f>IF(Capacity_solar!$AD171=0,Capacity_solar!X171*CostRed_solar!I$26,Capacity_solar!X171*VLOOKUP($A170,CostRed_solar!$A$14:$M$26,X$1-2009,FALSE))</f>
        <v>0</v>
      </c>
      <c r="Y170">
        <f>IF(Capacity_solar!$AD171=0,Capacity_solar!Y171*CostRed_solar!J$26,Capacity_solar!Y171*VLOOKUP($A170,CostRed_solar!$A$14:$M$26,Y$1-2009,FALSE))</f>
        <v>0.545374743801527</v>
      </c>
      <c r="Z170">
        <f>IF(Capacity_solar!$AD171=0,Capacity_solar!Z171*CostRed_solar!K$26,Capacity_solar!Z171*VLOOKUP($A170,CostRed_solar!$A$14:$M$26,Z$1-2009,FALSE))</f>
        <v>0.587254872108408</v>
      </c>
      <c r="AA170">
        <f>IF(Capacity_solar!$AD171=0,Capacity_solar!AA171*CostRed_solar!L$26,Capacity_solar!AA171*VLOOKUP($A170,CostRed_solar!$A$14:$M$26,AA$1-2009,FALSE))</f>
        <v>0</v>
      </c>
      <c r="AB170">
        <f>IF(Capacity_solar!$AD171=0,Capacity_solar!AB171*CostRed_solar!M$26,Capacity_solar!AB171*VLOOKUP($A170,CostRed_solar!$A$14:$M$26,AB$1-2009,FALSE))</f>
        <v>0</v>
      </c>
      <c r="AC170">
        <f>IF(Capacity_solar!$AD171=0,Capacity_solar!AC171*CostRed_solar!N$26,Capacity_solar!AC171*VLOOKUP($A170,CostRed_solar!$A$14:$N$26,AC$1-2009,FALSE))</f>
        <v>1.08766781867987</v>
      </c>
      <c r="AD170" s="1">
        <f t="shared" si="5"/>
        <v>0.986953047843113</v>
      </c>
    </row>
    <row r="171" spans="1:30">
      <c r="A171" s="1" t="s">
        <v>469</v>
      </c>
      <c r="B171">
        <f>IF(Capacity_solar!$AD172=0,Capacity_solar!Q172*CostRed_solar!B$13,Capacity_solar!Q172*VLOOKUP($A171,CostRed_solar!$A$2:$M$12,2,FALSE))</f>
        <v>0.00284605763309257</v>
      </c>
      <c r="C171">
        <f>IF(Capacity_solar!$AD172=0,Capacity_solar!R172*CostRed_solar!C$13,Capacity_solar!R172*VLOOKUP($A171,CostRed_solar!$A$2:$M$12,3,FALSE))</f>
        <v>0.0232990194445805</v>
      </c>
      <c r="D171">
        <f>IF(Capacity_solar!$AD172=0,Capacity_solar!S172*CostRed_solar!D$13,Capacity_solar!S172*VLOOKUP($A171,CostRed_solar!$A$2:$M$12,4,FALSE))</f>
        <v>0.289704312248959</v>
      </c>
      <c r="E171">
        <f>IF(Capacity_solar!$AD172=0,Capacity_solar!T172*CostRed_solar!E$13,Capacity_solar!T172*VLOOKUP($A171,CostRed_solar!$A$2:$M$12,5,FALSE))</f>
        <v>0</v>
      </c>
      <c r="F171">
        <f>IF(Capacity_solar!$AD172=0,Capacity_solar!U172*CostRed_solar!F$13,Capacity_solar!U172*VLOOKUP($A171,CostRed_solar!$A$2:$M$12,6,FALSE))</f>
        <v>0.3663165252519</v>
      </c>
      <c r="G171">
        <f>IF(Capacity_solar!$AD172=0,Capacity_solar!V172*CostRed_solar!G$13,Capacity_solar!V172*VLOOKUP($A171,CostRed_solar!$A$2:$M$12,7,FALSE))</f>
        <v>0.616965144051849</v>
      </c>
      <c r="H171">
        <f>IF(Capacity_solar!$AD172=0,Capacity_solar!W172*CostRed_solar!H$13,Capacity_solar!W172*VLOOKUP($A171,CostRed_solar!$A$2:$M$12,8,FALSE))</f>
        <v>0.117005519552923</v>
      </c>
      <c r="I171">
        <f>IF(Capacity_solar!$AD172=0,Capacity_solar!X172*CostRed_solar!I$13,Capacity_solar!X172*VLOOKUP($A171,CostRed_solar!$A$2:$M$12,9,FALSE))</f>
        <v>0</v>
      </c>
      <c r="J171">
        <f>IF(Capacity_solar!$AD172=0,Capacity_solar!Y172*CostRed_solar!J$13,Capacity_solar!Y172*VLOOKUP($A171,CostRed_solar!$A$2:$M$12,10,FALSE))</f>
        <v>2.06975160786273</v>
      </c>
      <c r="K171">
        <f>IF(Capacity_solar!$AD172=0,Capacity_solar!Z172*CostRed_solar!K$13,Capacity_solar!Z172*VLOOKUP($A171,CostRed_solar!$A$2:$M$12,11,FALSE))</f>
        <v>2.02914597649637</v>
      </c>
      <c r="L171">
        <f>IF(Capacity_solar!$AD172=0,Capacity_solar!AA172*CostRed_solar!L$13,Capacity_solar!AA172*VLOOKUP($A171,CostRed_solar!$A$2:$M$12,12,FALSE))</f>
        <v>1.86893099061908</v>
      </c>
      <c r="M171">
        <f>IF(Capacity_solar!$AD172=0,Capacity_solar!AB172*CostRed_solar!M$13,Capacity_solar!AB172*VLOOKUP($A171,CostRed_solar!$A$2:$M$12,13,FALSE))</f>
        <v>0</v>
      </c>
      <c r="N171">
        <f>IF(Capacity_solar!$AD172=0,Capacity_solar!AC172*CostRed_solar!N$13,Capacity_solar!AC172*VLOOKUP($A171,CostRed_solar!$A$2:$N$12,14,FALSE))</f>
        <v>3.63543012417832</v>
      </c>
      <c r="O171" s="3">
        <f t="shared" si="4"/>
        <v>7.38396515316148</v>
      </c>
      <c r="P171" s="1" t="s">
        <v>469</v>
      </c>
      <c r="Q171">
        <f>IF(Capacity_solar!$AD172=0,Capacity_solar!Q172*CostRed_solar!B$26,Capacity_solar!Q172*VLOOKUP($A171,CostRed_solar!$A$14:$M$26,Q$1-2009,FALSE))</f>
        <v>0.0147374796028045</v>
      </c>
      <c r="R171">
        <f>IF(Capacity_solar!$AD172=0,Capacity_solar!R172*CostRed_solar!C$26,Capacity_solar!R172*VLOOKUP($A171,CostRed_solar!$A$14:$M$26,R$1-2009,FALSE))</f>
        <v>0.073216342257804</v>
      </c>
      <c r="S171">
        <f>IF(Capacity_solar!$AD172=0,Capacity_solar!S172*CostRed_solar!D$26,Capacity_solar!S172*VLOOKUP($A171,CostRed_solar!$A$14:$M$26,S$1-2009,FALSE))</f>
        <v>0.652809871110838</v>
      </c>
      <c r="T171">
        <f>IF(Capacity_solar!$AD172=0,Capacity_solar!T172*CostRed_solar!E$26,Capacity_solar!T172*VLOOKUP($A171,CostRed_solar!$A$14:$M$26,T$1-2009,FALSE))</f>
        <v>0</v>
      </c>
      <c r="U171">
        <f>IF(Capacity_solar!$AD172=0,Capacity_solar!U172*CostRed_solar!F$26,Capacity_solar!U172*VLOOKUP($A171,CostRed_solar!$A$14:$M$26,U$1-2009,FALSE))</f>
        <v>0.618379556466819</v>
      </c>
      <c r="V171">
        <f>IF(Capacity_solar!$AD172=0,Capacity_solar!V172*CostRed_solar!G$26,Capacity_solar!V172*VLOOKUP($A171,CostRed_solar!$A$14:$M$26,V$1-2009,FALSE))</f>
        <v>0.886616522854848</v>
      </c>
      <c r="W171">
        <f>IF(Capacity_solar!$AD172=0,Capacity_solar!W172*CostRed_solar!H$26,Capacity_solar!W172*VLOOKUP($A171,CostRed_solar!$A$14:$M$26,W$1-2009,FALSE))</f>
        <v>0.137016175696535</v>
      </c>
      <c r="X171">
        <f>IF(Capacity_solar!$AD172=0,Capacity_solar!X172*CostRed_solar!I$26,Capacity_solar!X172*VLOOKUP($A171,CostRed_solar!$A$14:$M$26,X$1-2009,FALSE))</f>
        <v>0</v>
      </c>
      <c r="Y171">
        <f>IF(Capacity_solar!$AD172=0,Capacity_solar!Y172*CostRed_solar!J$26,Capacity_solar!Y172*VLOOKUP($A171,CostRed_solar!$A$14:$M$26,Y$1-2009,FALSE))</f>
        <v>1.33616812231374</v>
      </c>
      <c r="Z171">
        <f>IF(Capacity_solar!$AD172=0,Capacity_solar!Z172*CostRed_solar!K$26,Capacity_solar!Z172*VLOOKUP($A171,CostRed_solar!$A$14:$M$26,Z$1-2009,FALSE))</f>
        <v>0.986588185142126</v>
      </c>
      <c r="AA171">
        <f>IF(Capacity_solar!$AD172=0,Capacity_solar!AA172*CostRed_solar!L$26,Capacity_solar!AA172*VLOOKUP($A171,CostRed_solar!$A$14:$M$26,AA$1-2009,FALSE))</f>
        <v>0.772207927717945</v>
      </c>
      <c r="AB171">
        <f>IF(Capacity_solar!$AD172=0,Capacity_solar!AB172*CostRed_solar!M$26,Capacity_solar!AB172*VLOOKUP($A171,CostRed_solar!$A$14:$M$26,AB$1-2009,FALSE))</f>
        <v>0</v>
      </c>
      <c r="AC171">
        <f>IF(Capacity_solar!$AD172=0,Capacity_solar!AC172*CostRed_solar!N$26,Capacity_solar!AC172*VLOOKUP($A171,CostRed_solar!$A$14:$N$26,AC$1-2009,FALSE))</f>
        <v>1.11040996397954</v>
      </c>
      <c r="AD171" s="1">
        <f t="shared" si="5"/>
        <v>5.47774018316346</v>
      </c>
    </row>
    <row r="172" spans="1:30">
      <c r="A172" s="1" t="s">
        <v>427</v>
      </c>
      <c r="B172">
        <f>IF(Capacity_solar!$AD173=0,Capacity_solar!Q173*CostRed_solar!B$13,Capacity_solar!Q173*VLOOKUP($A172,CostRed_solar!$A$2:$M$12,2,FALSE))</f>
        <v>0</v>
      </c>
      <c r="C172">
        <f>IF(Capacity_solar!$AD173=0,Capacity_solar!R173*CostRed_solar!C$13,Capacity_solar!R173*VLOOKUP($A172,CostRed_solar!$A$2:$M$12,3,FALSE))</f>
        <v>0</v>
      </c>
      <c r="D172">
        <f>IF(Capacity_solar!$AD173=0,Capacity_solar!S173*CostRed_solar!D$13,Capacity_solar!S173*VLOOKUP($A172,CostRed_solar!$A$2:$M$12,4,FALSE))</f>
        <v>0.115573528822723</v>
      </c>
      <c r="E172">
        <f>IF(Capacity_solar!$AD173=0,Capacity_solar!T173*CostRed_solar!E$13,Capacity_solar!T173*VLOOKUP($A172,CostRed_solar!$A$2:$M$12,5,FALSE))</f>
        <v>2.96486232690341</v>
      </c>
      <c r="F172">
        <f>IF(Capacity_solar!$AD173=0,Capacity_solar!U173*CostRed_solar!F$13,Capacity_solar!U173*VLOOKUP($A172,CostRed_solar!$A$2:$M$12,6,FALSE))</f>
        <v>1.94067375446932</v>
      </c>
      <c r="G172">
        <f>IF(Capacity_solar!$AD173=0,Capacity_solar!V173*CostRed_solar!G$13,Capacity_solar!V173*VLOOKUP($A172,CostRed_solar!$A$2:$M$12,7,FALSE))</f>
        <v>3.35903382198261</v>
      </c>
      <c r="H172">
        <f>IF(Capacity_solar!$AD173=0,Capacity_solar!W173*CostRed_solar!H$13,Capacity_solar!W173*VLOOKUP($A172,CostRed_solar!$A$2:$M$12,8,FALSE))</f>
        <v>10.5555676995884</v>
      </c>
      <c r="I172">
        <f>IF(Capacity_solar!$AD173=0,Capacity_solar!X173*CostRed_solar!I$13,Capacity_solar!X173*VLOOKUP($A172,CostRed_solar!$A$2:$M$12,9,FALSE))</f>
        <v>0</v>
      </c>
      <c r="J172">
        <f>IF(Capacity_solar!$AD173=0,Capacity_solar!Y173*CostRed_solar!J$13,Capacity_solar!Y173*VLOOKUP($A172,CostRed_solar!$A$2:$M$12,10,FALSE))</f>
        <v>0.333696758973386</v>
      </c>
      <c r="K172">
        <f>IF(Capacity_solar!$AD173=0,Capacity_solar!Z173*CostRed_solar!K$13,Capacity_solar!Z173*VLOOKUP($A172,CostRed_solar!$A$2:$M$12,11,FALSE))</f>
        <v>0.157017248181269</v>
      </c>
      <c r="L172">
        <f>IF(Capacity_solar!$AD173=0,Capacity_solar!AA173*CostRed_solar!L$13,Capacity_solar!AA173*VLOOKUP($A172,CostRed_solar!$A$2:$M$12,12,FALSE))</f>
        <v>0</v>
      </c>
      <c r="M172">
        <f>IF(Capacity_solar!$AD173=0,Capacity_solar!AB173*CostRed_solar!M$13,Capacity_solar!AB173*VLOOKUP($A172,CostRed_solar!$A$2:$M$12,13,FALSE))</f>
        <v>0</v>
      </c>
      <c r="N172">
        <f>IF(Capacity_solar!$AD173=0,Capacity_solar!AC173*CostRed_solar!N$13,Capacity_solar!AC173*VLOOKUP($A172,CostRed_solar!$A$2:$N$12,14,FALSE))</f>
        <v>6.35147842226869</v>
      </c>
      <c r="O172" s="3">
        <f t="shared" si="4"/>
        <v>19.4264251389211</v>
      </c>
      <c r="P172" s="1" t="s">
        <v>427</v>
      </c>
      <c r="Q172">
        <f>IF(Capacity_solar!$AD173=0,Capacity_solar!Q173*CostRed_solar!B$26,Capacity_solar!Q173*VLOOKUP($A172,CostRed_solar!$A$14:$M$26,Q$1-2009,FALSE))</f>
        <v>0</v>
      </c>
      <c r="R172">
        <f>IF(Capacity_solar!$AD173=0,Capacity_solar!R173*CostRed_solar!C$26,Capacity_solar!R173*VLOOKUP($A172,CostRed_solar!$A$14:$M$26,R$1-2009,FALSE))</f>
        <v>0</v>
      </c>
      <c r="S172">
        <f>IF(Capacity_solar!$AD173=0,Capacity_solar!S173*CostRed_solar!D$26,Capacity_solar!S173*VLOOKUP($A172,CostRed_solar!$A$14:$M$26,S$1-2009,FALSE))</f>
        <v>0.260429469858047</v>
      </c>
      <c r="T172">
        <f>IF(Capacity_solar!$AD173=0,Capacity_solar!T173*CostRed_solar!E$26,Capacity_solar!T173*VLOOKUP($A172,CostRed_solar!$A$14:$M$26,T$1-2009,FALSE))</f>
        <v>5.69734573410994</v>
      </c>
      <c r="U172">
        <f>IF(Capacity_solar!$AD173=0,Capacity_solar!U173*CostRed_solar!F$26,Capacity_solar!U173*VLOOKUP($A172,CostRed_solar!$A$14:$M$26,U$1-2009,FALSE))</f>
        <v>3.27605470353894</v>
      </c>
      <c r="V172">
        <f>IF(Capacity_solar!$AD173=0,Capacity_solar!V173*CostRed_solar!G$26,Capacity_solar!V173*VLOOKUP($A172,CostRed_solar!$A$14:$M$26,V$1-2009,FALSE))</f>
        <v>4.82713637246867</v>
      </c>
      <c r="W172">
        <f>IF(Capacity_solar!$AD173=0,Capacity_solar!W173*CostRed_solar!H$26,Capacity_solar!W173*VLOOKUP($A172,CostRed_solar!$A$14:$M$26,W$1-2009,FALSE))</f>
        <v>12.360814464392</v>
      </c>
      <c r="X172">
        <f>IF(Capacity_solar!$AD173=0,Capacity_solar!X173*CostRed_solar!I$26,Capacity_solar!X173*VLOOKUP($A172,CostRed_solar!$A$14:$M$26,X$1-2009,FALSE))</f>
        <v>0</v>
      </c>
      <c r="Y172">
        <f>IF(Capacity_solar!$AD173=0,Capacity_solar!Y173*CostRed_solar!J$26,Capacity_solar!Y173*VLOOKUP($A172,CostRed_solar!$A$14:$M$26,Y$1-2009,FALSE))</f>
        <v>0.215424387238462</v>
      </c>
      <c r="Z172">
        <f>IF(Capacity_solar!$AD173=0,Capacity_solar!Z173*CostRed_solar!K$26,Capacity_solar!Z173*VLOOKUP($A172,CostRed_solar!$A$14:$M$26,Z$1-2009,FALSE))</f>
        <v>0.0763431333740941</v>
      </c>
      <c r="AA172">
        <f>IF(Capacity_solar!$AD173=0,Capacity_solar!AA173*CostRed_solar!L$26,Capacity_solar!AA173*VLOOKUP($A172,CostRed_solar!$A$14:$M$26,AA$1-2009,FALSE))</f>
        <v>0</v>
      </c>
      <c r="AB172">
        <f>IF(Capacity_solar!$AD173=0,Capacity_solar!AB173*CostRed_solar!M$26,Capacity_solar!AB173*VLOOKUP($A172,CostRed_solar!$A$14:$M$26,AB$1-2009,FALSE))</f>
        <v>0</v>
      </c>
      <c r="AC172">
        <f>IF(Capacity_solar!$AD173=0,Capacity_solar!AC173*CostRed_solar!N$26,Capacity_solar!AC173*VLOOKUP($A172,CostRed_solar!$A$14:$N$26,AC$1-2009,FALSE))</f>
        <v>1.94000288416553</v>
      </c>
      <c r="AD172" s="1">
        <f t="shared" si="5"/>
        <v>26.7135482649802</v>
      </c>
    </row>
    <row r="173" spans="1:30">
      <c r="A173" s="1" t="s">
        <v>370</v>
      </c>
      <c r="B173">
        <f>IF(Capacity_solar!$AD174=0,Capacity_solar!Q174*CostRed_solar!B$13,Capacity_solar!Q174*VLOOKUP($A173,CostRed_solar!$A$2:$M$12,2,FALSE))</f>
        <v>0</v>
      </c>
      <c r="C173">
        <f>IF(Capacity_solar!$AD174=0,Capacity_solar!R174*CostRed_solar!C$13,Capacity_solar!R174*VLOOKUP($A173,CostRed_solar!$A$2:$M$12,3,FALSE))</f>
        <v>0</v>
      </c>
      <c r="D173">
        <f>IF(Capacity_solar!$AD174=0,Capacity_solar!S174*CostRed_solar!D$13,Capacity_solar!S174*VLOOKUP($A173,CostRed_solar!$A$2:$M$12,4,FALSE))</f>
        <v>0.0485408821055437</v>
      </c>
      <c r="E173">
        <f>IF(Capacity_solar!$AD174=0,Capacity_solar!T174*CostRed_solar!E$13,Capacity_solar!T174*VLOOKUP($A173,CostRed_solar!$A$2:$M$12,5,FALSE))</f>
        <v>0.0354164441780271</v>
      </c>
      <c r="F173">
        <f>IF(Capacity_solar!$AD174=0,Capacity_solar!U174*CostRed_solar!F$13,Capacity_solar!U174*VLOOKUP($A173,CostRed_solar!$A$2:$M$12,6,FALSE))</f>
        <v>0.0241148809726957</v>
      </c>
      <c r="G173">
        <f>IF(Capacity_solar!$AD174=0,Capacity_solar!V174*CostRed_solar!G$13,Capacity_solar!V174*VLOOKUP($A173,CostRed_solar!$A$2:$M$12,7,FALSE))</f>
        <v>0.052099278831045</v>
      </c>
      <c r="H173">
        <f>IF(Capacity_solar!$AD174=0,Capacity_solar!W174*CostRed_solar!H$13,Capacity_solar!W174*VLOOKUP($A173,CostRed_solar!$A$2:$M$12,8,FALSE))</f>
        <v>0.265769680127352</v>
      </c>
      <c r="I173">
        <f>IF(Capacity_solar!$AD174=0,Capacity_solar!X174*CostRed_solar!I$13,Capacity_solar!X174*VLOOKUP($A173,CostRed_solar!$A$2:$M$12,9,FALSE))</f>
        <v>0.0340553235022237</v>
      </c>
      <c r="J173">
        <f>IF(Capacity_solar!$AD174=0,Capacity_solar!Y174*CostRed_solar!J$13,Capacity_solar!Y174*VLOOKUP($A173,CostRed_solar!$A$2:$M$12,10,FALSE))</f>
        <v>0</v>
      </c>
      <c r="K173">
        <f>IF(Capacity_solar!$AD174=0,Capacity_solar!Z174*CostRed_solar!K$13,Capacity_solar!Z174*VLOOKUP($A173,CostRed_solar!$A$2:$M$12,11,FALSE))</f>
        <v>0</v>
      </c>
      <c r="L173">
        <f>IF(Capacity_solar!$AD174=0,Capacity_solar!AA174*CostRed_solar!L$13,Capacity_solar!AA174*VLOOKUP($A173,CostRed_solar!$A$2:$M$12,12,FALSE))</f>
        <v>0</v>
      </c>
      <c r="M173">
        <f>IF(Capacity_solar!$AD174=0,Capacity_solar!AB174*CostRed_solar!M$13,Capacity_solar!AB174*VLOOKUP($A173,CostRed_solar!$A$2:$M$12,13,FALSE))</f>
        <v>0</v>
      </c>
      <c r="N173">
        <f>IF(Capacity_solar!$AD174=0,Capacity_solar!AC174*CostRed_solar!N$13,Capacity_solar!AC174*VLOOKUP($A173,CostRed_solar!$A$2:$N$12,14,FALSE))</f>
        <v>0.708957432943056</v>
      </c>
      <c r="O173" s="3">
        <f t="shared" si="4"/>
        <v>0.459996489716887</v>
      </c>
      <c r="P173" s="1" t="s">
        <v>370</v>
      </c>
      <c r="Q173">
        <f>IF(Capacity_solar!$AD174=0,Capacity_solar!Q174*CostRed_solar!B$26,Capacity_solar!Q174*VLOOKUP($A173,CostRed_solar!$A$14:$M$26,Q$1-2009,FALSE))</f>
        <v>0</v>
      </c>
      <c r="R173">
        <f>IF(Capacity_solar!$AD174=0,Capacity_solar!R174*CostRed_solar!C$26,Capacity_solar!R174*VLOOKUP($A173,CostRed_solar!$A$14:$M$26,R$1-2009,FALSE))</f>
        <v>0</v>
      </c>
      <c r="S173">
        <f>IF(Capacity_solar!$AD174=0,Capacity_solar!S174*CostRed_solar!D$26,Capacity_solar!S174*VLOOKUP($A173,CostRed_solar!$A$14:$M$26,S$1-2009,FALSE))</f>
        <v>0.10938037734038</v>
      </c>
      <c r="T173">
        <f>IF(Capacity_solar!$AD174=0,Capacity_solar!T174*CostRed_solar!E$26,Capacity_solar!T174*VLOOKUP($A173,CostRed_solar!$A$14:$M$26,T$1-2009,FALSE))</f>
        <v>0.0680570309535317</v>
      </c>
      <c r="U173">
        <f>IF(Capacity_solar!$AD174=0,Capacity_solar!U174*CostRed_solar!F$26,Capacity_solar!U174*VLOOKUP($A173,CostRed_solar!$A$14:$M$26,U$1-2009,FALSE))</f>
        <v>0.0407083720558094</v>
      </c>
      <c r="V173">
        <f>IF(Capacity_solar!$AD174=0,Capacity_solar!V174*CostRed_solar!G$26,Capacity_solar!V174*VLOOKUP($A173,CostRed_solar!$A$14:$M$26,V$1-2009,FALSE))</f>
        <v>0.0748698397077427</v>
      </c>
      <c r="W173">
        <f>IF(Capacity_solar!$AD174=0,Capacity_solar!W174*CostRed_solar!H$26,Capacity_solar!W174*VLOOKUP($A173,CostRed_solar!$A$14:$M$26,W$1-2009,FALSE))</f>
        <v>0.311222456224986</v>
      </c>
      <c r="X173">
        <f>IF(Capacity_solar!$AD174=0,Capacity_solar!X174*CostRed_solar!I$26,Capacity_solar!X174*VLOOKUP($A173,CostRed_solar!$A$14:$M$26,X$1-2009,FALSE))</f>
        <v>0.0312662567099008</v>
      </c>
      <c r="Y173">
        <f>IF(Capacity_solar!$AD174=0,Capacity_solar!Y174*CostRed_solar!J$26,Capacity_solar!Y174*VLOOKUP($A173,CostRed_solar!$A$14:$M$26,Y$1-2009,FALSE))</f>
        <v>0</v>
      </c>
      <c r="Z173">
        <f>IF(Capacity_solar!$AD174=0,Capacity_solar!Z174*CostRed_solar!K$26,Capacity_solar!Z174*VLOOKUP($A173,CostRed_solar!$A$14:$M$26,Z$1-2009,FALSE))</f>
        <v>0</v>
      </c>
      <c r="AA173">
        <f>IF(Capacity_solar!$AD174=0,Capacity_solar!AA174*CostRed_solar!L$26,Capacity_solar!AA174*VLOOKUP($A173,CostRed_solar!$A$14:$M$26,AA$1-2009,FALSE))</f>
        <v>0</v>
      </c>
      <c r="AB173">
        <f>IF(Capacity_solar!$AD174=0,Capacity_solar!AB174*CostRed_solar!M$26,Capacity_solar!AB174*VLOOKUP($A173,CostRed_solar!$A$14:$M$26,AB$1-2009,FALSE))</f>
        <v>0</v>
      </c>
      <c r="AC173">
        <f>IF(Capacity_solar!$AD174=0,Capacity_solar!AC174*CostRed_solar!N$26,Capacity_solar!AC174*VLOOKUP($A173,CostRed_solar!$A$14:$N$26,AC$1-2009,FALSE))</f>
        <v>0.216544774809901</v>
      </c>
      <c r="AD173" s="1">
        <f t="shared" si="5"/>
        <v>0.63550433299235</v>
      </c>
    </row>
    <row r="174" spans="1:30">
      <c r="A174" s="1" t="s">
        <v>348</v>
      </c>
      <c r="B174">
        <f>IF(Capacity_solar!$AD175=0,Capacity_solar!Q175*CostRed_solar!B$13,Capacity_solar!Q175*VLOOKUP($A174,CostRed_solar!$A$2:$M$12,2,FALSE))</f>
        <v>0.142302881654628</v>
      </c>
      <c r="C174">
        <f>IF(Capacity_solar!$AD175=0,Capacity_solar!R175*CostRed_solar!C$13,Capacity_solar!R175*VLOOKUP($A174,CostRed_solar!$A$2:$M$12,3,FALSE))</f>
        <v>5.53998958568958</v>
      </c>
      <c r="D174">
        <f>IF(Capacity_solar!$AD175=0,Capacity_solar!S175*CostRed_solar!D$13,Capacity_solar!S175*VLOOKUP($A174,CostRed_solar!$A$2:$M$12,4,FALSE))</f>
        <v>6.85736348063842</v>
      </c>
      <c r="E174">
        <f>IF(Capacity_solar!$AD175=0,Capacity_solar!T175*CostRed_solar!E$13,Capacity_solar!T175*VLOOKUP($A174,CostRed_solar!$A$2:$M$12,5,FALSE))</f>
        <v>1.83558168303008</v>
      </c>
      <c r="F174">
        <f>IF(Capacity_solar!$AD175=0,Capacity_solar!U175*CostRed_solar!F$13,Capacity_solar!U175*VLOOKUP($A174,CostRed_solar!$A$2:$M$12,6,FALSE))</f>
        <v>0</v>
      </c>
      <c r="G174">
        <f>IF(Capacity_solar!$AD175=0,Capacity_solar!V175*CostRed_solar!G$13,Capacity_solar!V175*VLOOKUP($A174,CostRed_solar!$A$2:$M$12,7,FALSE))</f>
        <v>0</v>
      </c>
      <c r="H174">
        <f>IF(Capacity_solar!$AD175=0,Capacity_solar!W175*CostRed_solar!H$13,Capacity_solar!W175*VLOOKUP($A174,CostRed_solar!$A$2:$M$12,8,FALSE))</f>
        <v>16.9223444852118</v>
      </c>
      <c r="I174">
        <f>IF(Capacity_solar!$AD175=0,Capacity_solar!X175*CostRed_solar!I$13,Capacity_solar!X175*VLOOKUP($A174,CostRed_solar!$A$2:$M$12,9,FALSE))</f>
        <v>94.5981170555855</v>
      </c>
      <c r="J174">
        <f>IF(Capacity_solar!$AD175=0,Capacity_solar!Y175*CostRed_solar!J$13,Capacity_solar!Y175*VLOOKUP($A174,CostRed_solar!$A$2:$M$12,10,FALSE))</f>
        <v>52.7998070347799</v>
      </c>
      <c r="K174">
        <f>IF(Capacity_solar!$AD175=0,Capacity_solar!Z175*CostRed_solar!K$13,Capacity_solar!Z175*VLOOKUP($A174,CostRed_solar!$A$2:$M$12,11,FALSE))</f>
        <v>0</v>
      </c>
      <c r="L174">
        <f>IF(Capacity_solar!$AD175=0,Capacity_solar!AA175*CostRed_solar!L$13,Capacity_solar!AA175*VLOOKUP($A174,CostRed_solar!$A$2:$M$12,12,FALSE))</f>
        <v>1045.33425121184</v>
      </c>
      <c r="M174">
        <f>IF(Capacity_solar!$AD175=0,Capacity_solar!AB175*CostRed_solar!M$13,Capacity_solar!AB175*VLOOKUP($A174,CostRed_solar!$A$2:$M$12,13,FALSE))</f>
        <v>1.79594517499407</v>
      </c>
      <c r="N174">
        <f>IF(Capacity_solar!$AD175=0,Capacity_solar!AC175*CostRed_solar!N$13,Capacity_solar!AC175*VLOOKUP($A174,CostRed_solar!$A$2:$N$12,14,FALSE))</f>
        <v>6783.60892264562</v>
      </c>
      <c r="O174" s="3">
        <f t="shared" si="4"/>
        <v>1225.82570259342</v>
      </c>
      <c r="P174" s="1" t="s">
        <v>348</v>
      </c>
      <c r="Q174">
        <f>IF(Capacity_solar!$AD175=0,Capacity_solar!Q175*CostRed_solar!B$26,Capacity_solar!Q175*VLOOKUP($A174,CostRed_solar!$A$14:$M$26,Q$1-2009,FALSE))</f>
        <v>0.736873980140227</v>
      </c>
      <c r="R174">
        <f>IF(Capacity_solar!$AD175=0,Capacity_solar!R175*CostRed_solar!C$26,Capacity_solar!R175*VLOOKUP($A174,CostRed_solar!$A$14:$M$26,R$1-2009,FALSE))</f>
        <v>17.4092207861077</v>
      </c>
      <c r="S174">
        <f>IF(Capacity_solar!$AD175=0,Capacity_solar!S175*CostRed_solar!D$26,Capacity_solar!S175*VLOOKUP($A174,CostRed_solar!$A$14:$M$26,S$1-2009,FALSE))</f>
        <v>15.4521502811073</v>
      </c>
      <c r="T174">
        <f>IF(Capacity_solar!$AD175=0,Capacity_solar!T175*CostRed_solar!E$26,Capacity_solar!T175*VLOOKUP($A174,CostRed_solar!$A$14:$M$26,T$1-2009,FALSE))</f>
        <v>3.52729480101842</v>
      </c>
      <c r="U174">
        <f>IF(Capacity_solar!$AD175=0,Capacity_solar!U175*CostRed_solar!F$26,Capacity_solar!U175*VLOOKUP($A174,CostRed_solar!$A$14:$M$26,U$1-2009,FALSE))</f>
        <v>0</v>
      </c>
      <c r="V174">
        <f>IF(Capacity_solar!$AD175=0,Capacity_solar!V175*CostRed_solar!G$26,Capacity_solar!V175*VLOOKUP($A174,CostRed_solar!$A$14:$M$26,V$1-2009,FALSE))</f>
        <v>0</v>
      </c>
      <c r="W174">
        <f>IF(Capacity_solar!$AD175=0,Capacity_solar!W175*CostRed_solar!H$26,Capacity_solar!W175*VLOOKUP($A174,CostRed_solar!$A$14:$M$26,W$1-2009,FALSE))</f>
        <v>19.8164576683438</v>
      </c>
      <c r="X174">
        <f>IF(Capacity_solar!$AD175=0,Capacity_solar!X175*CostRed_solar!I$26,Capacity_solar!X175*VLOOKUP($A174,CostRed_solar!$A$14:$M$26,X$1-2009,FALSE))</f>
        <v>86.8507096090292</v>
      </c>
      <c r="Y174">
        <f>IF(Capacity_solar!$AD175=0,Capacity_solar!Y175*CostRed_solar!J$26,Capacity_solar!Y175*VLOOKUP($A174,CostRed_solar!$A$14:$M$26,Y$1-2009,FALSE))</f>
        <v>34.085935121964</v>
      </c>
      <c r="Z174">
        <f>IF(Capacity_solar!$AD175=0,Capacity_solar!Z175*CostRed_solar!K$26,Capacity_solar!Z175*VLOOKUP($A174,CostRed_solar!$A$14:$M$26,Z$1-2009,FALSE))</f>
        <v>0</v>
      </c>
      <c r="AA174">
        <f>IF(Capacity_solar!$AD175=0,Capacity_solar!AA175*CostRed_solar!L$26,Capacity_solar!AA175*VLOOKUP($A174,CostRed_solar!$A$14:$M$26,AA$1-2009,FALSE))</f>
        <v>431.912895635326</v>
      </c>
      <c r="AB174">
        <f>IF(Capacity_solar!$AD175=0,Capacity_solar!AB175*CostRed_solar!M$26,Capacity_solar!AB175*VLOOKUP($A174,CostRed_solar!$A$14:$M$26,AB$1-2009,FALSE))</f>
        <v>0.621084535465585</v>
      </c>
      <c r="AC174">
        <f>IF(Capacity_solar!$AD175=0,Capacity_solar!AC175*CostRed_solar!N$26,Capacity_solar!AC175*VLOOKUP($A174,CostRed_solar!$A$14:$N$26,AC$1-2009,FALSE))</f>
        <v>2071.99332187652</v>
      </c>
      <c r="AD174" s="1">
        <f t="shared" si="5"/>
        <v>610.412622418502</v>
      </c>
    </row>
    <row r="175" spans="1:30">
      <c r="A175" s="1" t="s">
        <v>352</v>
      </c>
      <c r="B175">
        <f>IF(Capacity_solar!$AD176=0,Capacity_solar!Q176*CostRed_solar!B$13,Capacity_solar!Q176*VLOOKUP($A175,CostRed_solar!$A$2:$M$12,2,FALSE))</f>
        <v>0.426908644963885</v>
      </c>
      <c r="C175">
        <f>IF(Capacity_solar!$AD176=0,Capacity_solar!R176*CostRed_solar!C$13,Capacity_solar!R176*VLOOKUP($A175,CostRed_solar!$A$2:$M$12,3,FALSE))</f>
        <v>0.574709146299653</v>
      </c>
      <c r="D175">
        <f>IF(Capacity_solar!$AD176=0,Capacity_solar!S176*CostRed_solar!D$13,Capacity_solar!S176*VLOOKUP($A175,CostRed_solar!$A$2:$M$12,4,FALSE))</f>
        <v>0.847539211366635</v>
      </c>
      <c r="E175">
        <f>IF(Capacity_solar!$AD176=0,Capacity_solar!T176*CostRed_solar!E$13,Capacity_solar!T176*VLOOKUP($A175,CostRed_solar!$A$2:$M$12,5,FALSE))</f>
        <v>2.02379782207138</v>
      </c>
      <c r="F175">
        <f>IF(Capacity_solar!$AD176=0,Capacity_solar!U176*CostRed_solar!F$13,Capacity_solar!U176*VLOOKUP($A175,CostRed_solar!$A$2:$M$12,6,FALSE))</f>
        <v>0</v>
      </c>
      <c r="G175">
        <f>IF(Capacity_solar!$AD176=0,Capacity_solar!V176*CostRed_solar!G$13,Capacity_solar!V176*VLOOKUP($A175,CostRed_solar!$A$2:$M$12,7,FALSE))</f>
        <v>39.7599786920753</v>
      </c>
      <c r="H175">
        <f>IF(Capacity_solar!$AD176=0,Capacity_solar!W176*CostRed_solar!H$13,Capacity_solar!W176*VLOOKUP($A175,CostRed_solar!$A$2:$M$12,8,FALSE))</f>
        <v>118.677030318122</v>
      </c>
      <c r="I175">
        <f>IF(Capacity_solar!$AD176=0,Capacity_solar!X176*CostRed_solar!I$13,Capacity_solar!X176*VLOOKUP($A175,CostRed_solar!$A$2:$M$12,9,FALSE))</f>
        <v>77.5704496285864</v>
      </c>
      <c r="J175">
        <f>IF(Capacity_solar!$AD176=0,Capacity_solar!Y176*CostRed_solar!J$13,Capacity_solar!Y176*VLOOKUP($A175,CostRed_solar!$A$2:$M$12,10,FALSE))</f>
        <v>48.5758241615907</v>
      </c>
      <c r="K175">
        <f>IF(Capacity_solar!$AD176=0,Capacity_solar!Z176*CostRed_solar!K$13,Capacity_solar!Z176*VLOOKUP($A175,CostRed_solar!$A$2:$M$12,11,FALSE))</f>
        <v>0</v>
      </c>
      <c r="L175">
        <f>IF(Capacity_solar!$AD176=0,Capacity_solar!AA176*CostRed_solar!L$13,Capacity_solar!AA176*VLOOKUP($A175,CostRed_solar!$A$2:$M$12,12,FALSE))</f>
        <v>210.650728077082</v>
      </c>
      <c r="M175">
        <f>IF(Capacity_solar!$AD176=0,Capacity_solar!AB176*CostRed_solar!M$13,Capacity_solar!AB176*VLOOKUP($A175,CostRed_solar!$A$2:$M$12,13,FALSE))</f>
        <v>82.6085215384374</v>
      </c>
      <c r="N175">
        <f>IF(Capacity_solar!$AD176=0,Capacity_solar!AC176*CostRed_solar!N$13,Capacity_solar!AC176*VLOOKUP($A175,CostRed_solar!$A$2:$N$12,14,FALSE))</f>
        <v>0</v>
      </c>
      <c r="O175" s="3">
        <f t="shared" si="4"/>
        <v>581.715487240595</v>
      </c>
      <c r="P175" s="1" t="s">
        <v>352</v>
      </c>
      <c r="Q175">
        <f>IF(Capacity_solar!$AD176=0,Capacity_solar!Q176*CostRed_solar!B$26,Capacity_solar!Q176*VLOOKUP($A175,CostRed_solar!$A$14:$M$26,Q$1-2009,FALSE))</f>
        <v>2.21062194042068</v>
      </c>
      <c r="R175">
        <f>IF(Capacity_solar!$AD176=0,Capacity_solar!R176*CostRed_solar!C$26,Capacity_solar!R176*VLOOKUP($A175,CostRed_solar!$A$14:$M$26,R$1-2009,FALSE))</f>
        <v>1.80600310902583</v>
      </c>
      <c r="S175">
        <f>IF(Capacity_solar!$AD176=0,Capacity_solar!S176*CostRed_solar!D$26,Capacity_solar!S176*VLOOKUP($A175,CostRed_solar!$A$14:$M$26,S$1-2009,FALSE))</f>
        <v>1.90981611229234</v>
      </c>
      <c r="T175">
        <f>IF(Capacity_solar!$AD176=0,Capacity_solar!T176*CostRed_solar!E$26,Capacity_solar!T176*VLOOKUP($A175,CostRed_solar!$A$14:$M$26,T$1-2009,FALSE))</f>
        <v>3.88897514183127</v>
      </c>
      <c r="U175">
        <f>IF(Capacity_solar!$AD176=0,Capacity_solar!U176*CostRed_solar!F$26,Capacity_solar!U176*VLOOKUP($A175,CostRed_solar!$A$14:$M$26,U$1-2009,FALSE))</f>
        <v>0</v>
      </c>
      <c r="V175">
        <f>IF(Capacity_solar!$AD176=0,Capacity_solar!V176*CostRed_solar!G$26,Capacity_solar!V176*VLOOKUP($A175,CostRed_solar!$A$14:$M$26,V$1-2009,FALSE))</f>
        <v>57.1375131911636</v>
      </c>
      <c r="W175">
        <f>IF(Capacity_solar!$AD176=0,Capacity_solar!W176*CostRed_solar!H$26,Capacity_solar!W176*VLOOKUP($A175,CostRed_solar!$A$14:$M$26,W$1-2009,FALSE))</f>
        <v>138.973553549804</v>
      </c>
      <c r="X175">
        <f>IF(Capacity_solar!$AD176=0,Capacity_solar!X176*CostRed_solar!I$26,Capacity_solar!X176*VLOOKUP($A175,CostRed_solar!$A$14:$M$26,X$1-2009,FALSE))</f>
        <v>71.217576043036</v>
      </c>
      <c r="Y175">
        <f>IF(Capacity_solar!$AD176=0,Capacity_solar!Y176*CostRed_solar!J$26,Capacity_solar!Y176*VLOOKUP($A175,CostRed_solar!$A$14:$M$26,Y$1-2009,FALSE))</f>
        <v>31.3590614029564</v>
      </c>
      <c r="Z175">
        <f>IF(Capacity_solar!$AD176=0,Capacity_solar!Z176*CostRed_solar!K$26,Capacity_solar!Z176*VLOOKUP($A175,CostRed_solar!$A$14:$M$26,Z$1-2009,FALSE))</f>
        <v>0</v>
      </c>
      <c r="AA175">
        <f>IF(Capacity_solar!$AD176=0,Capacity_solar!AA176*CostRed_solar!L$26,Capacity_solar!AA176*VLOOKUP($A175,CostRed_solar!$A$14:$M$26,AA$1-2009,FALSE))</f>
        <v>87.0370083310552</v>
      </c>
      <c r="AB175">
        <f>IF(Capacity_solar!$AD176=0,Capacity_solar!AB176*CostRed_solar!M$26,Capacity_solar!AB176*VLOOKUP($A175,CostRed_solar!$A$14:$M$26,AB$1-2009,FALSE))</f>
        <v>28.5681745409453</v>
      </c>
      <c r="AC175">
        <f>IF(Capacity_solar!$AD176=0,Capacity_solar!AC176*CostRed_solar!N$26,Capacity_solar!AC176*VLOOKUP($A175,CostRed_solar!$A$14:$N$26,AC$1-2009,FALSE))</f>
        <v>0</v>
      </c>
      <c r="AD175" s="1">
        <f t="shared" si="5"/>
        <v>424.108303362531</v>
      </c>
    </row>
    <row r="176" spans="1:30">
      <c r="A176" s="1" t="s">
        <v>366</v>
      </c>
      <c r="B176">
        <f>IF(Capacity_solar!$AD177=0,Capacity_solar!Q177*CostRed_solar!B$13,Capacity_solar!Q177*VLOOKUP($A176,CostRed_solar!$A$2:$M$12,2,FALSE))</f>
        <v>0.103596497844569</v>
      </c>
      <c r="C176">
        <f>IF(Capacity_solar!$AD177=0,Capacity_solar!R177*CostRed_solar!C$13,Capacity_solar!R177*VLOOKUP($A176,CostRed_solar!$A$2:$M$12,3,FALSE))</f>
        <v>1.76037035803497</v>
      </c>
      <c r="D176">
        <f>IF(Capacity_solar!$AD177=0,Capacity_solar!S177*CostRed_solar!D$13,Capacity_solar!S177*VLOOKUP($A176,CostRed_solar!$A$2:$M$12,4,FALSE))</f>
        <v>2.04488174046024</v>
      </c>
      <c r="E176">
        <f>IF(Capacity_solar!$AD177=0,Capacity_solar!T177*CostRed_solar!E$13,Capacity_solar!T177*VLOOKUP($A176,CostRed_solar!$A$2:$M$12,5,FALSE))</f>
        <v>3.75009548925053</v>
      </c>
      <c r="F176">
        <f>IF(Capacity_solar!$AD177=0,Capacity_solar!U177*CostRed_solar!F$13,Capacity_solar!U177*VLOOKUP($A176,CostRed_solar!$A$2:$M$12,6,FALSE))</f>
        <v>2.76057970754097</v>
      </c>
      <c r="G176">
        <f>IF(Capacity_solar!$AD177=0,Capacity_solar!V177*CostRed_solar!G$13,Capacity_solar!V177*VLOOKUP($A176,CostRed_solar!$A$2:$M$12,7,FALSE))</f>
        <v>1.93178504667536</v>
      </c>
      <c r="H176">
        <f>IF(Capacity_solar!$AD177=0,Capacity_solar!W177*CostRed_solar!H$13,Capacity_solar!W177*VLOOKUP($A176,CostRed_solar!$A$2:$M$12,8,FALSE))</f>
        <v>1.91722068475317</v>
      </c>
      <c r="I176">
        <f>IF(Capacity_solar!$AD177=0,Capacity_solar!X177*CostRed_solar!I$13,Capacity_solar!X177*VLOOKUP($A176,CostRed_solar!$A$2:$M$12,9,FALSE))</f>
        <v>4.49908662712711</v>
      </c>
      <c r="J176">
        <f>IF(Capacity_solar!$AD177=0,Capacity_solar!Y177*CostRed_solar!J$13,Capacity_solar!Y177*VLOOKUP($A176,CostRed_solar!$A$2:$M$12,10,FALSE))</f>
        <v>5.66436314493821</v>
      </c>
      <c r="K176">
        <f>IF(Capacity_solar!$AD177=0,Capacity_solar!Z177*CostRed_solar!K$13,Capacity_solar!Z177*VLOOKUP($A176,CostRed_solar!$A$2:$M$12,11,FALSE))</f>
        <v>17.0544839711577</v>
      </c>
      <c r="L176">
        <f>IF(Capacity_solar!$AD177=0,Capacity_solar!AA177*CostRed_solar!L$13,Capacity_solar!AA177*VLOOKUP($A176,CostRed_solar!$A$2:$M$12,12,FALSE))</f>
        <v>67.5666163333862</v>
      </c>
      <c r="M176">
        <f>IF(Capacity_solar!$AD177=0,Capacity_solar!AB177*CostRed_solar!M$13,Capacity_solar!AB177*VLOOKUP($A176,CostRed_solar!$A$2:$M$12,13,FALSE))</f>
        <v>305.867055324912</v>
      </c>
      <c r="N176">
        <f>IF(Capacity_solar!$AD177=0,Capacity_solar!AC177*CostRed_solar!N$13,Capacity_solar!AC177*VLOOKUP($A176,CostRed_solar!$A$2:$N$12,14,FALSE))</f>
        <v>194.455013664151</v>
      </c>
      <c r="O176" s="3">
        <f t="shared" si="4"/>
        <v>414.920134926081</v>
      </c>
      <c r="P176" s="1" t="s">
        <v>366</v>
      </c>
      <c r="Q176">
        <f>IF(Capacity_solar!$AD177=0,Capacity_solar!Q177*CostRed_solar!B$26,Capacity_solar!Q177*VLOOKUP($A176,CostRed_solar!$A$14:$M$26,Q$1-2009,FALSE))</f>
        <v>0.536444257542085</v>
      </c>
      <c r="R176">
        <f>IF(Capacity_solar!$AD177=0,Capacity_solar!R177*CostRed_solar!C$26,Capacity_solar!R177*VLOOKUP($A176,CostRed_solar!$A$14:$M$26,R$1-2009,FALSE))</f>
        <v>5.53190141503408</v>
      </c>
      <c r="S176">
        <f>IF(Capacity_solar!$AD177=0,Capacity_solar!S177*CostRed_solar!D$26,Capacity_solar!S177*VLOOKUP($A176,CostRed_solar!$A$14:$M$26,S$1-2009,FALSE))</f>
        <v>4.60786715621818</v>
      </c>
      <c r="T176">
        <f>IF(Capacity_solar!$AD177=0,Capacity_solar!T177*CostRed_solar!E$26,Capacity_solar!T177*VLOOKUP($A176,CostRed_solar!$A$14:$M$26,T$1-2009,FALSE))</f>
        <v>7.20626733467967</v>
      </c>
      <c r="U176">
        <f>IF(Capacity_solar!$AD177=0,Capacity_solar!U177*CostRed_solar!F$26,Capacity_solar!U177*VLOOKUP($A176,CostRed_solar!$A$14:$M$26,U$1-2009,FALSE))</f>
        <v>4.66013935343646</v>
      </c>
      <c r="V176">
        <f>IF(Capacity_solar!$AD177=0,Capacity_solar!V177*CostRed_solar!G$26,Capacity_solar!V177*VLOOKUP($A176,CostRed_solar!$A$14:$M$26,V$1-2009,FALSE))</f>
        <v>2.77609287574657</v>
      </c>
      <c r="W176">
        <f>IF(Capacity_solar!$AD177=0,Capacity_solar!W177*CostRed_solar!H$26,Capacity_solar!W177*VLOOKUP($A176,CostRed_solar!$A$14:$M$26,W$1-2009,FALSE))</f>
        <v>2.24510986485859</v>
      </c>
      <c r="X176">
        <f>IF(Capacity_solar!$AD177=0,Capacity_solar!X177*CostRed_solar!I$26,Capacity_solar!X177*VLOOKUP($A176,CostRed_solar!$A$14:$M$26,X$1-2009,FALSE))</f>
        <v>4.13061991423022</v>
      </c>
      <c r="Y176">
        <f>IF(Capacity_solar!$AD177=0,Capacity_solar!Y177*CostRed_solar!J$26,Capacity_solar!Y177*VLOOKUP($A176,CostRed_solar!$A$14:$M$26,Y$1-2009,FALSE))</f>
        <v>3.6567390206261</v>
      </c>
      <c r="Z176">
        <f>IF(Capacity_solar!$AD177=0,Capacity_solar!Z177*CostRed_solar!K$26,Capacity_solar!Z177*VLOOKUP($A176,CostRed_solar!$A$14:$M$26,Z$1-2009,FALSE))</f>
        <v>8.29203644515124</v>
      </c>
      <c r="AA176">
        <f>IF(Capacity_solar!$AD177=0,Capacity_solar!AA177*CostRed_solar!L$26,Capacity_solar!AA177*VLOOKUP($A176,CostRed_solar!$A$14:$M$26,AA$1-2009,FALSE))</f>
        <v>27.9172837539789</v>
      </c>
      <c r="AB176">
        <f>IF(Capacity_solar!$AD177=0,Capacity_solar!AB177*CostRed_solar!M$26,Capacity_solar!AB177*VLOOKUP($A176,CostRed_solar!$A$14:$M$26,AB$1-2009,FALSE))</f>
        <v>105.776780168875</v>
      </c>
      <c r="AC176">
        <f>IF(Capacity_solar!$AD177=0,Capacity_solar!AC177*CostRed_solar!N$26,Capacity_solar!AC177*VLOOKUP($A176,CostRed_solar!$A$14:$N$26,AC$1-2009,FALSE))</f>
        <v>59.3945633234402</v>
      </c>
      <c r="AD176" s="1">
        <f t="shared" si="5"/>
        <v>177.337281560377</v>
      </c>
    </row>
    <row r="177" spans="1:30">
      <c r="A177" s="1" t="s">
        <v>382</v>
      </c>
      <c r="B177">
        <f>IF(Capacity_solar!$AD178=0,Capacity_solar!Q178*CostRed_solar!B$13,Capacity_solar!Q178*VLOOKUP($A177,CostRed_solar!$A$2:$M$12,2,FALSE))</f>
        <v>0</v>
      </c>
      <c r="C177">
        <f>IF(Capacity_solar!$AD178=0,Capacity_solar!R178*CostRed_solar!C$13,Capacity_solar!R178*VLOOKUP($A177,CostRed_solar!$A$2:$M$12,3,FALSE))</f>
        <v>0</v>
      </c>
      <c r="D177">
        <f>IF(Capacity_solar!$AD178=0,Capacity_solar!S178*CostRed_solar!D$13,Capacity_solar!S178*VLOOKUP($A177,CostRed_solar!$A$2:$M$12,4,FALSE))</f>
        <v>0.214196273418113</v>
      </c>
      <c r="E177">
        <f>IF(Capacity_solar!$AD178=0,Capacity_solar!T178*CostRed_solar!E$13,Capacity_solar!T178*VLOOKUP($A177,CostRed_solar!$A$2:$M$12,5,FALSE))</f>
        <v>0.689102813863899</v>
      </c>
      <c r="F177">
        <f>IF(Capacity_solar!$AD178=0,Capacity_solar!U178*CostRed_solar!F$13,Capacity_solar!U178*VLOOKUP($A177,CostRed_solar!$A$2:$M$12,6,FALSE))</f>
        <v>0.522489087741739</v>
      </c>
      <c r="G177">
        <f>IF(Capacity_solar!$AD178=0,Capacity_solar!V178*CostRed_solar!G$13,Capacity_solar!V178*VLOOKUP($A177,CostRed_solar!$A$2:$M$12,7,FALSE))</f>
        <v>0.72938990363463</v>
      </c>
      <c r="H177">
        <f>IF(Capacity_solar!$AD178=0,Capacity_solar!W178*CostRed_solar!H$13,Capacity_solar!W178*VLOOKUP($A177,CostRed_solar!$A$2:$M$12,8,FALSE))</f>
        <v>1.16671218068485</v>
      </c>
      <c r="I177">
        <f>IF(Capacity_solar!$AD178=0,Capacity_solar!X178*CostRed_solar!I$13,Capacity_solar!X178*VLOOKUP($A177,CostRed_solar!$A$2:$M$12,9,FALSE))</f>
        <v>2.78496867751518</v>
      </c>
      <c r="J177">
        <f>IF(Capacity_solar!$AD178=0,Capacity_solar!Y178*CostRed_solar!J$13,Capacity_solar!Y178*VLOOKUP($A177,CostRed_solar!$A$2:$M$12,10,FALSE))</f>
        <v>2.80050064492447</v>
      </c>
      <c r="K177">
        <f>IF(Capacity_solar!$AD178=0,Capacity_solar!Z178*CostRed_solar!K$13,Capacity_solar!Z178*VLOOKUP($A177,CostRed_solar!$A$2:$M$12,11,FALSE))</f>
        <v>3.52684895914846</v>
      </c>
      <c r="L177">
        <f>IF(Capacity_solar!$AD178=0,Capacity_solar!AA178*CostRed_solar!L$13,Capacity_solar!AA178*VLOOKUP($A177,CostRed_solar!$A$2:$M$12,12,FALSE))</f>
        <v>20.5772469746806</v>
      </c>
      <c r="M177">
        <f>IF(Capacity_solar!$AD178=0,Capacity_solar!AB178*CostRed_solar!M$13,Capacity_solar!AB178*VLOOKUP($A177,CostRed_solar!$A$2:$M$12,13,FALSE))</f>
        <v>17.9583814308361</v>
      </c>
      <c r="N177">
        <f>IF(Capacity_solar!$AD178=0,Capacity_solar!AC178*CostRed_solar!N$13,Capacity_solar!AC178*VLOOKUP($A177,CostRed_solar!$A$2:$N$12,14,FALSE))</f>
        <v>0</v>
      </c>
      <c r="O177" s="3">
        <f>SUM(B177:M177)</f>
        <v>50.969836946448</v>
      </c>
      <c r="P177" s="1" t="s">
        <v>382</v>
      </c>
      <c r="Q177">
        <f>IF(Capacity_solar!$AD178=0,Capacity_solar!Q178*CostRed_solar!B$26,Capacity_solar!Q178*VLOOKUP($A177,CostRed_solar!$A$14:$M$26,Q$1-2009,FALSE))</f>
        <v>0</v>
      </c>
      <c r="R177">
        <f>IF(Capacity_solar!$AD178=0,Capacity_solar!R178*CostRed_solar!C$26,Capacity_solar!R178*VLOOKUP($A177,CostRed_solar!$A$14:$M$26,R$1-2009,FALSE))</f>
        <v>0</v>
      </c>
      <c r="S177">
        <f>IF(Capacity_solar!$AD178=0,Capacity_solar!S178*CostRed_solar!D$26,Capacity_solar!S178*VLOOKUP($A177,CostRed_solar!$A$14:$M$26,S$1-2009,FALSE))</f>
        <v>0.482662617470247</v>
      </c>
      <c r="T177">
        <f>IF(Capacity_solar!$AD178=0,Capacity_solar!T178*CostRed_solar!E$26,Capacity_solar!T178*VLOOKUP($A177,CostRed_solar!$A$14:$M$26,T$1-2009,FALSE))</f>
        <v>1.32419537369586</v>
      </c>
      <c r="U177">
        <f>IF(Capacity_solar!$AD178=0,Capacity_solar!U178*CostRed_solar!F$26,Capacity_solar!U178*VLOOKUP($A177,CostRed_solar!$A$14:$M$26,U$1-2009,FALSE))</f>
        <v>0.88201472787587</v>
      </c>
      <c r="V177">
        <f>IF(Capacity_solar!$AD178=0,Capacity_solar!V178*CostRed_solar!G$26,Capacity_solar!V178*VLOOKUP($A177,CostRed_solar!$A$14:$M$26,V$1-2009,FALSE))</f>
        <v>1.0481777559084</v>
      </c>
      <c r="W177">
        <f>IF(Capacity_solar!$AD178=0,Capacity_solar!W178*CostRed_solar!H$26,Capacity_solar!W178*VLOOKUP($A177,CostRed_solar!$A$14:$M$26,W$1-2009,FALSE))</f>
        <v>1.3662470090883</v>
      </c>
      <c r="X177">
        <f>IF(Capacity_solar!$AD178=0,Capacity_solar!X178*CostRed_solar!I$26,Capacity_solar!X178*VLOOKUP($A177,CostRed_solar!$A$14:$M$26,X$1-2009,FALSE))</f>
        <v>2.55688499316522</v>
      </c>
      <c r="Y177">
        <f>IF(Capacity_solar!$AD178=0,Capacity_solar!Y178*CostRed_solar!J$26,Capacity_solar!Y178*VLOOKUP($A177,CostRed_solar!$A$14:$M$26,Y$1-2009,FALSE))</f>
        <v>1.80791727570206</v>
      </c>
      <c r="Z177">
        <f>IF(Capacity_solar!$AD178=0,Capacity_solar!Z178*CostRed_solar!K$26,Capacity_solar!Z178*VLOOKUP($A177,CostRed_solar!$A$14:$M$26,Z$1-2009,FALSE))</f>
        <v>1.71478422655655</v>
      </c>
      <c r="AA177">
        <f>IF(Capacity_solar!$AD178=0,Capacity_solar!AA178*CostRed_solar!L$26,Capacity_solar!AA178*VLOOKUP($A177,CostRed_solar!$A$14:$M$26,AA$1-2009,FALSE))</f>
        <v>8.50214016687418</v>
      </c>
      <c r="AB177">
        <f>IF(Capacity_solar!$AD178=0,Capacity_solar!AB178*CostRed_solar!M$26,Capacity_solar!AB178*VLOOKUP($A177,CostRed_solar!$A$14:$M$26,AB$1-2009,FALSE))</f>
        <v>6.21047521048156</v>
      </c>
      <c r="AC177">
        <f>IF(Capacity_solar!$AD178=0,Capacity_solar!AC178*CostRed_solar!N$26,Capacity_solar!AC178*VLOOKUP($A177,CostRed_solar!$A$14:$N$26,AC$1-2009,FALSE))</f>
        <v>0</v>
      </c>
      <c r="AD177" s="1">
        <f>SUM(Q177:AB177)</f>
        <v>25.8954993568182</v>
      </c>
    </row>
    <row r="178" spans="1:30">
      <c r="A178" s="1" t="s">
        <v>358</v>
      </c>
      <c r="B178">
        <f>IF(Capacity_solar!$AD179=0,Capacity_solar!Q179*CostRed_solar!B$13,Capacity_solar!Q179*VLOOKUP($A178,CostRed_solar!$A$2:$M$12,2,FALSE))</f>
        <v>0.0190685861417202</v>
      </c>
      <c r="C178">
        <f>IF(Capacity_solar!$AD179=0,Capacity_solar!R179*CostRed_solar!C$13,Capacity_solar!R179*VLOOKUP($A178,CostRed_solar!$A$2:$M$12,3,FALSE))</f>
        <v>0.0393494550619582</v>
      </c>
      <c r="D178">
        <f>IF(Capacity_solar!$AD179=0,Capacity_solar!S179*CostRed_solar!D$13,Capacity_solar!S179*VLOOKUP($A178,CostRed_solar!$A$2:$M$12,4,FALSE))</f>
        <v>0.113262058246269</v>
      </c>
      <c r="E178">
        <f>IF(Capacity_solar!$AD179=0,Capacity_solar!T179*CostRed_solar!E$13,Capacity_solar!T179*VLOOKUP($A178,CostRed_solar!$A$2:$M$12,5,FALSE))</f>
        <v>0.0111308824559514</v>
      </c>
      <c r="F178">
        <f>IF(Capacity_solar!$AD179=0,Capacity_solar!U179*CostRed_solar!F$13,Capacity_solar!U179*VLOOKUP($A178,CostRed_solar!$A$2:$M$12,6,FALSE))</f>
        <v>0.0287081916341615</v>
      </c>
      <c r="G178">
        <f>IF(Capacity_solar!$AD179=0,Capacity_solar!V179*CostRed_solar!G$13,Capacity_solar!V179*VLOOKUP($A178,CostRed_solar!$A$2:$M$12,7,FALSE))</f>
        <v>0.0877461538207074</v>
      </c>
      <c r="H178">
        <f>IF(Capacity_solar!$AD179=0,Capacity_solar!W179*CostRed_solar!H$13,Capacity_solar!W179*VLOOKUP($A178,CostRed_solar!$A$2:$M$12,8,FALSE))</f>
        <v>5.59286383462968</v>
      </c>
      <c r="I178">
        <f>IF(Capacity_solar!$AD179=0,Capacity_solar!X179*CostRed_solar!I$13,Capacity_solar!X179*VLOOKUP($A178,CostRed_solar!$A$2:$M$12,9,FALSE))</f>
        <v>1.00652400573239</v>
      </c>
      <c r="J178">
        <f>IF(Capacity_solar!$AD179=0,Capacity_solar!Y179*CostRed_solar!J$13,Capacity_solar!Y179*VLOOKUP($A178,CostRed_solar!$A$2:$M$12,10,FALSE))</f>
        <v>0.0211199143659454</v>
      </c>
      <c r="K178">
        <f>IF(Capacity_solar!$AD179=0,Capacity_solar!Z179*CostRed_solar!K$13,Capacity_solar!Z179*VLOOKUP($A178,CostRed_solar!$A$2:$M$12,11,FALSE))</f>
        <v>0</v>
      </c>
      <c r="L178">
        <f>IF(Capacity_solar!$AD179=0,Capacity_solar!AA179*CostRed_solar!L$13,Capacity_solar!AA179*VLOOKUP($A178,CostRed_solar!$A$2:$M$12,12,FALSE))</f>
        <v>0.126710353484327</v>
      </c>
      <c r="M178">
        <f>IF(Capacity_solar!$AD179=0,Capacity_solar!AB179*CostRed_solar!M$13,Capacity_solar!AB179*VLOOKUP($A178,CostRed_solar!$A$2:$M$12,13,FALSE))</f>
        <v>17.9583706558115</v>
      </c>
      <c r="N178">
        <f>IF(Capacity_solar!$AD179=0,Capacity_solar!AC179*CostRed_solar!N$13,Capacity_solar!AC179*VLOOKUP($A178,CostRed_solar!$A$2:$N$12,14,FALSE))</f>
        <v>35.6388693117356</v>
      </c>
      <c r="O178" s="3">
        <f>SUM(B178:M178)</f>
        <v>25.0048540913847</v>
      </c>
      <c r="P178" s="1" t="s">
        <v>358</v>
      </c>
      <c r="Q178">
        <f>IF(Capacity_solar!$AD179=0,Capacity_solar!Q179*CostRed_solar!B$26,Capacity_solar!Q179*VLOOKUP($A178,CostRed_solar!$A$14:$M$26,Q$1-2009,FALSE))</f>
        <v>0.0987411133387904</v>
      </c>
      <c r="R178">
        <f>IF(Capacity_solar!$AD179=0,Capacity_solar!R179*CostRed_solar!C$26,Capacity_solar!R179*VLOOKUP($A178,CostRed_solar!$A$14:$M$26,R$1-2009,FALSE))</f>
        <v>0.123654266924291</v>
      </c>
      <c r="S178">
        <f>IF(Capacity_solar!$AD179=0,Capacity_solar!S179*CostRed_solar!D$26,Capacity_solar!S179*VLOOKUP($A178,CostRed_solar!$A$14:$M$26,S$1-2009,FALSE))</f>
        <v>0.255220880460886</v>
      </c>
      <c r="T178">
        <f>IF(Capacity_solar!$AD179=0,Capacity_solar!T179*CostRed_solar!E$26,Capacity_solar!T179*VLOOKUP($A178,CostRed_solar!$A$14:$M$26,T$1-2009,FALSE))</f>
        <v>0.0213893525853957</v>
      </c>
      <c r="U178">
        <f>IF(Capacity_solar!$AD179=0,Capacity_solar!U179*CostRed_solar!F$26,Capacity_solar!U179*VLOOKUP($A178,CostRed_solar!$A$14:$M$26,U$1-2009,FALSE))</f>
        <v>0.0484623476854874</v>
      </c>
      <c r="V178">
        <f>IF(Capacity_solar!$AD179=0,Capacity_solar!V179*CostRed_solar!G$26,Capacity_solar!V179*VLOOKUP($A178,CostRed_solar!$A$14:$M$26,V$1-2009,FALSE))</f>
        <v>0.126096572139356</v>
      </c>
      <c r="W178">
        <f>IF(Capacity_solar!$AD179=0,Capacity_solar!W179*CostRed_solar!H$26,Capacity_solar!W179*VLOOKUP($A178,CostRed_solar!$A$14:$M$26,W$1-2009,FALSE))</f>
        <v>6.54937319829435</v>
      </c>
      <c r="X178">
        <f>IF(Capacity_solar!$AD179=0,Capacity_solar!X179*CostRed_solar!I$26,Capacity_solar!X179*VLOOKUP($A178,CostRed_solar!$A$14:$M$26,X$1-2009,FALSE))</f>
        <v>0.924091587203735</v>
      </c>
      <c r="Y178">
        <f>IF(Capacity_solar!$AD179=0,Capacity_solar!Y179*CostRed_solar!J$26,Capacity_solar!Y179*VLOOKUP($A178,CostRed_solar!$A$14:$M$26,Y$1-2009,FALSE))</f>
        <v>0.0136343685950376</v>
      </c>
      <c r="Z178">
        <f>IF(Capacity_solar!$AD179=0,Capacity_solar!Z179*CostRed_solar!K$26,Capacity_solar!Z179*VLOOKUP($A178,CostRed_solar!$A$14:$M$26,Z$1-2009,FALSE))</f>
        <v>0</v>
      </c>
      <c r="AA178">
        <f>IF(Capacity_solar!$AD179=0,Capacity_solar!AA179*CostRed_solar!L$26,Capacity_solar!AA179*VLOOKUP($A178,CostRed_solar!$A$14:$M$26,AA$1-2009,FALSE))</f>
        <v>0.0523543886722799</v>
      </c>
      <c r="AB178">
        <f>IF(Capacity_solar!$AD179=0,Capacity_solar!AB179*CostRed_solar!M$26,Capacity_solar!AB179*VLOOKUP($A178,CostRed_solar!$A$14:$M$26,AB$1-2009,FALSE))</f>
        <v>6.21047148419792</v>
      </c>
      <c r="AC178">
        <f>IF(Capacity_solar!$AD179=0,Capacity_solar!AC179*CostRed_solar!N$26,Capacity_solar!AC179*VLOOKUP($A178,CostRed_solar!$A$14:$N$26,AC$1-2009,FALSE))</f>
        <v>10.8855772871333</v>
      </c>
      <c r="AD178" s="1">
        <f>SUM(Q178:AB178)</f>
        <v>14.4234895600975</v>
      </c>
    </row>
    <row r="179" spans="1:30">
      <c r="A179" s="1" t="s">
        <v>354</v>
      </c>
      <c r="B179">
        <f>IF(Capacity_solar!$AD180=0,Capacity_solar!Q180*CostRed_solar!B$13,Capacity_solar!Q180*VLOOKUP($A179,CostRed_solar!$A$2:$M$12,2,FALSE))</f>
        <v>0.455369221294811</v>
      </c>
      <c r="C179">
        <f>IF(Capacity_solar!$AD180=0,Capacity_solar!R180*CostRed_solar!C$13,Capacity_solar!R180*VLOOKUP($A179,CostRed_solar!$A$2:$M$12,3,FALSE))</f>
        <v>1.65681967825949</v>
      </c>
      <c r="D179">
        <f>IF(Capacity_solar!$AD180=0,Capacity_solar!S180*CostRed_solar!D$13,Capacity_solar!S180*VLOOKUP($A179,CostRed_solar!$A$2:$M$12,4,FALSE))</f>
        <v>3.08195999811575</v>
      </c>
      <c r="E179">
        <f>IF(Capacity_solar!$AD180=0,Capacity_solar!T180*CostRed_solar!E$13,Capacity_solar!T180*VLOOKUP($A179,CostRed_solar!$A$2:$M$12,5,FALSE))</f>
        <v>13.6606284686676</v>
      </c>
      <c r="F179">
        <f>IF(Capacity_solar!$AD180=0,Capacity_solar!U180*CostRed_solar!F$13,Capacity_solar!U180*VLOOKUP($A179,CostRed_solar!$A$2:$M$12,6,FALSE))</f>
        <v>23.4258866701311</v>
      </c>
      <c r="G179">
        <f>IF(Capacity_solar!$AD180=0,Capacity_solar!V180*CostRed_solar!G$13,Capacity_solar!V180*VLOOKUP($A179,CostRed_solar!$A$2:$M$12,7,FALSE))</f>
        <v>69.785610218464</v>
      </c>
      <c r="H179">
        <f>IF(Capacity_solar!$AD180=0,Capacity_solar!W180*CostRed_solar!H$13,Capacity_solar!W180*VLOOKUP($A179,CostRed_solar!$A$2:$M$12,8,FALSE))</f>
        <v>31.7586493790446</v>
      </c>
      <c r="I179">
        <f>IF(Capacity_solar!$AD180=0,Capacity_solar!X180*CostRed_solar!I$13,Capacity_solar!X180*VLOOKUP($A179,CostRed_solar!$A$2:$M$12,9,FALSE))</f>
        <v>85.7058880207842</v>
      </c>
      <c r="J179">
        <f>IF(Capacity_solar!$AD180=0,Capacity_solar!Y180*CostRed_solar!J$13,Capacity_solar!Y180*VLOOKUP($A179,CostRed_solar!$A$2:$M$12,10,FALSE))</f>
        <v>234.853511109065</v>
      </c>
      <c r="K179">
        <f>IF(Capacity_solar!$AD180=0,Capacity_solar!Z180*CostRed_solar!K$13,Capacity_solar!Z180*VLOOKUP($A179,CostRed_solar!$A$2:$M$12,11,FALSE))</f>
        <v>145.905185840478</v>
      </c>
      <c r="L179">
        <f>IF(Capacity_solar!$AD180=0,Capacity_solar!AA180*CostRed_solar!L$13,Capacity_solar!AA180*VLOOKUP($A179,CostRed_solar!$A$2:$M$12,12,FALSE))</f>
        <v>489.406568524182</v>
      </c>
      <c r="M179">
        <f>IF(Capacity_solar!$AD180=0,Capacity_solar!AB180*CostRed_solar!M$13,Capacity_solar!AB180*VLOOKUP($A179,CostRed_solar!$A$2:$M$12,13,FALSE))</f>
        <v>303.855620433973</v>
      </c>
      <c r="N179">
        <f>IF(Capacity_solar!$AD180=0,Capacity_solar!AC180*CostRed_solar!N$13,Capacity_solar!AC180*VLOOKUP($A179,CostRed_solar!$A$2:$N$12,14,FALSE))</f>
        <v>1123.32524763124</v>
      </c>
      <c r="O179" s="3">
        <f>SUM(B179:M179)</f>
        <v>1403.55169756246</v>
      </c>
      <c r="P179" s="1" t="s">
        <v>354</v>
      </c>
      <c r="Q179">
        <f>IF(Capacity_solar!$AD180=0,Capacity_solar!Q180*CostRed_solar!B$26,Capacity_solar!Q180*VLOOKUP($A179,CostRed_solar!$A$14:$M$26,Q$1-2009,FALSE))</f>
        <v>2.35799673644872</v>
      </c>
      <c r="R179">
        <f>IF(Capacity_solar!$AD180=0,Capacity_solar!R180*CostRed_solar!C$26,Capacity_solar!R180*VLOOKUP($A179,CostRed_solar!$A$14:$M$26,R$1-2009,FALSE))</f>
        <v>5.20649707647367</v>
      </c>
      <c r="S179">
        <f>IF(Capacity_solar!$AD180=0,Capacity_solar!S180*CostRed_solar!D$26,Capacity_solar!S180*VLOOKUP($A179,CostRed_solar!$A$14:$M$26,S$1-2009,FALSE))</f>
        <v>6.94478412668479</v>
      </c>
      <c r="T179">
        <f>IF(Capacity_solar!$AD180=0,Capacity_solar!T180*CostRed_solar!E$26,Capacity_solar!T180*VLOOKUP($A179,CostRed_solar!$A$14:$M$26,T$1-2009,FALSE))</f>
        <v>26.2505690820765</v>
      </c>
      <c r="U179">
        <f>IF(Capacity_solar!$AD180=0,Capacity_solar!U180*CostRed_solar!F$26,Capacity_solar!U180*VLOOKUP($A179,CostRed_solar!$A$14:$M$26,U$1-2009,FALSE))</f>
        <v>39.5452795883455</v>
      </c>
      <c r="V179">
        <f>IF(Capacity_solar!$AD180=0,Capacity_solar!V180*CostRed_solar!G$26,Capacity_solar!V180*VLOOKUP($A179,CostRed_solar!$A$14:$M$26,V$1-2009,FALSE))</f>
        <v>100.286176089064</v>
      </c>
      <c r="W179">
        <f>IF(Capacity_solar!$AD180=0,Capacity_solar!W180*CostRed_solar!H$26,Capacity_solar!W180*VLOOKUP($A179,CostRed_solar!$A$14:$M$26,W$1-2009,FALSE))</f>
        <v>37.1901146187862</v>
      </c>
      <c r="X179">
        <f>IF(Capacity_solar!$AD180=0,Capacity_solar!X180*CostRed_solar!I$26,Capacity_solar!X180*VLOOKUP($A179,CostRed_solar!$A$14:$M$26,X$1-2009,FALSE))</f>
        <v>78.6867373681789</v>
      </c>
      <c r="Y179">
        <f>IF(Capacity_solar!$AD180=0,Capacity_solar!Y180*CostRed_solar!J$26,Capacity_solar!Y180*VLOOKUP($A179,CostRed_solar!$A$14:$M$26,Y$1-2009,FALSE))</f>
        <v>151.61421967993</v>
      </c>
      <c r="Z179">
        <f>IF(Capacity_solar!$AD180=0,Capacity_solar!Z180*CostRed_solar!K$26,Capacity_solar!Z180*VLOOKUP($A179,CostRed_solar!$A$14:$M$26,Z$1-2009,FALSE))</f>
        <v>70.9403533154034</v>
      </c>
      <c r="AA179">
        <f>IF(Capacity_solar!$AD180=0,Capacity_solar!AA180*CostRed_solar!L$26,Capacity_solar!AA180*VLOOKUP($A179,CostRed_solar!$A$14:$M$26,AA$1-2009,FALSE))</f>
        <v>202.213797078951</v>
      </c>
      <c r="AB179">
        <f>IF(Capacity_solar!$AD180=0,Capacity_solar!AB180*CostRed_solar!M$26,Capacity_solar!AB180*VLOOKUP($A179,CostRed_solar!$A$14:$M$26,AB$1-2009,FALSE))</f>
        <v>105.081173686978</v>
      </c>
      <c r="AC179">
        <f>IF(Capacity_solar!$AD180=0,Capacity_solar!AC180*CostRed_solar!N$26,Capacity_solar!AC180*VLOOKUP($A179,CostRed_solar!$A$14:$N$26,AC$1-2009,FALSE))</f>
        <v>343.109757347195</v>
      </c>
      <c r="AD179" s="1">
        <f>SUM(Q179:AB179)</f>
        <v>826.31769844732</v>
      </c>
    </row>
    <row r="180" spans="1:30">
      <c r="A180" s="1" t="s">
        <v>374</v>
      </c>
      <c r="B180">
        <f>IF(Capacity_solar!$AD181=0,Capacity_solar!Q181*CostRed_solar!B$13,Capacity_solar!Q181*VLOOKUP($A180,CostRed_solar!$A$2:$M$12,2,FALSE))</f>
        <v>135.756954506025</v>
      </c>
      <c r="C180">
        <f>IF(Capacity_solar!$AD181=0,Capacity_solar!R181*CostRed_solar!C$13,Capacity_solar!R181*VLOOKUP($A180,CostRed_solar!$A$2:$M$12,3,FALSE))</f>
        <v>8.80184143505513</v>
      </c>
      <c r="D180">
        <f>IF(Capacity_solar!$AD181=0,Capacity_solar!S181*CostRed_solar!D$13,Capacity_solar!S181*VLOOKUP($A180,CostRed_solar!$A$2:$M$12,4,FALSE))</f>
        <v>15.4098423675393</v>
      </c>
      <c r="E180">
        <f>IF(Capacity_solar!$AD181=0,Capacity_solar!T181*CostRed_solar!E$13,Capacity_solar!T181*VLOOKUP($A180,CostRed_solar!$A$2:$M$12,5,FALSE))</f>
        <v>0</v>
      </c>
      <c r="F180">
        <f>IF(Capacity_solar!$AD181=0,Capacity_solar!U181*CostRed_solar!F$13,Capacity_solar!U181*VLOOKUP($A180,CostRed_solar!$A$2:$M$12,6,FALSE))</f>
        <v>0</v>
      </c>
      <c r="G180">
        <f>IF(Capacity_solar!$AD181=0,Capacity_solar!V181*CostRed_solar!G$13,Capacity_solar!V181*VLOOKUP($A180,CostRed_solar!$A$2:$M$12,7,FALSE))</f>
        <v>0</v>
      </c>
      <c r="H180">
        <f>IF(Capacity_solar!$AD181=0,Capacity_solar!W181*CostRed_solar!H$13,Capacity_solar!W181*VLOOKUP($A180,CostRed_solar!$A$2:$M$12,8,FALSE))</f>
        <v>-8.357620686294</v>
      </c>
      <c r="I180">
        <f>IF(Capacity_solar!$AD181=0,Capacity_solar!X181*CostRed_solar!I$13,Capacity_solar!X181*VLOOKUP($A180,CostRed_solar!$A$2:$M$12,9,FALSE))</f>
        <v>-105.949838581379</v>
      </c>
      <c r="J180">
        <f>IF(Capacity_solar!$AD181=0,Capacity_solar!Y181*CostRed_solar!J$13,Capacity_solar!Y181*VLOOKUP($A180,CostRed_solar!$A$2:$M$12,10,FALSE))</f>
        <v>249.214989518165</v>
      </c>
      <c r="K180">
        <f>IF(Capacity_solar!$AD181=0,Capacity_solar!Z181*CostRed_solar!K$13,Capacity_solar!Z181*VLOOKUP($A180,CostRed_solar!$A$2:$M$12,11,FALSE))</f>
        <v>-132.860820930571</v>
      </c>
      <c r="L180">
        <f>IF(Capacity_solar!$AD181=0,Capacity_solar!AA181*CostRed_solar!L$13,Capacity_solar!AA181*VLOOKUP($A180,CostRed_solar!$A$2:$M$12,12,FALSE))</f>
        <v>6.33535929023417</v>
      </c>
      <c r="M180">
        <f>IF(Capacity_solar!$AD181=0,Capacity_solar!AB181*CostRed_solar!M$13,Capacity_solar!AB181*VLOOKUP($A180,CostRed_solar!$A$2:$M$12,13,FALSE))</f>
        <v>0</v>
      </c>
      <c r="N180">
        <f>IF(Capacity_solar!$AD181=0,Capacity_solar!AC181*CostRed_solar!N$13,Capacity_solar!AC181*VLOOKUP($A180,CostRed_solar!$A$2:$N$12,14,FALSE))</f>
        <v>181.285918926078</v>
      </c>
      <c r="O180" s="3">
        <f>SUM(B180:M180)</f>
        <v>168.350706918775</v>
      </c>
      <c r="P180" s="1" t="s">
        <v>374</v>
      </c>
      <c r="Q180">
        <f>IF(Capacity_solar!$AD181=0,Capacity_solar!Q181*CostRed_solar!B$26,Capacity_solar!Q181*VLOOKUP($A180,CostRed_solar!$A$14:$M$26,Q$1-2009,FALSE))</f>
        <v>702.977805054987</v>
      </c>
      <c r="R180">
        <f>IF(Capacity_solar!$AD181=0,Capacity_solar!R181*CostRed_solar!C$26,Capacity_solar!R181*VLOOKUP($A180,CostRed_solar!$A$14:$M$26,R$1-2009,FALSE))</f>
        <v>27.6594745345739</v>
      </c>
      <c r="S180">
        <f>IF(Capacity_solar!$AD181=0,Capacity_solar!S181*CostRed_solar!D$26,Capacity_solar!S181*VLOOKUP($A180,CostRed_solar!$A$14:$M$26,S$1-2009,FALSE))</f>
        <v>34.7240161242294</v>
      </c>
      <c r="T180">
        <f>IF(Capacity_solar!$AD181=0,Capacity_solar!T181*CostRed_solar!E$26,Capacity_solar!T181*VLOOKUP($A180,CostRed_solar!$A$14:$M$26,T$1-2009,FALSE))</f>
        <v>0</v>
      </c>
      <c r="U180">
        <f>IF(Capacity_solar!$AD181=0,Capacity_solar!U181*CostRed_solar!F$26,Capacity_solar!U181*VLOOKUP($A180,CostRed_solar!$A$14:$M$26,U$1-2009,FALSE))</f>
        <v>0</v>
      </c>
      <c r="V180">
        <f>IF(Capacity_solar!$AD181=0,Capacity_solar!V181*CostRed_solar!G$26,Capacity_solar!V181*VLOOKUP($A180,CostRed_solar!$A$14:$M$26,V$1-2009,FALSE))</f>
        <v>0</v>
      </c>
      <c r="W180">
        <f>IF(Capacity_solar!$AD181=0,Capacity_solar!W181*CostRed_solar!H$26,Capacity_solar!W181*VLOOKUP($A180,CostRed_solar!$A$14:$M$26,W$1-2009,FALSE))</f>
        <v>-9.78696756130639</v>
      </c>
      <c r="X180">
        <f>IF(Capacity_solar!$AD181=0,Capacity_solar!X181*CostRed_solar!I$26,Capacity_solar!X181*VLOOKUP($A180,CostRed_solar!$A$14:$M$26,X$1-2009,FALSE))</f>
        <v>-97.2727465425968</v>
      </c>
      <c r="Y180">
        <f>IF(Capacity_solar!$AD181=0,Capacity_solar!Y181*CostRed_solar!J$26,Capacity_solar!Y181*VLOOKUP($A180,CostRed_solar!$A$14:$M$26,Y$1-2009,FALSE))</f>
        <v>160.88554942145</v>
      </c>
      <c r="Z180">
        <f>IF(Capacity_solar!$AD181=0,Capacity_solar!Z181*CostRed_solar!K$26,Capacity_solar!Z181*VLOOKUP($A180,CostRed_solar!$A$14:$M$26,Z$1-2009,FALSE))</f>
        <v>-64.5980711672172</v>
      </c>
      <c r="AA180">
        <f>IF(Capacity_solar!$AD181=0,Capacity_solar!AA181*CostRed_solar!L$26,Capacity_solar!AA181*VLOOKUP($A180,CostRed_solar!$A$14:$M$26,AA$1-2009,FALSE))</f>
        <v>2.61765399226422</v>
      </c>
      <c r="AB180">
        <f>IF(Capacity_solar!$AD181=0,Capacity_solar!AB181*CostRed_solar!M$26,Capacity_solar!AB181*VLOOKUP($A180,CostRed_solar!$A$14:$M$26,AB$1-2009,FALSE))</f>
        <v>0</v>
      </c>
      <c r="AC180">
        <f>IF(Capacity_solar!$AD181=0,Capacity_solar!AC181*CostRed_solar!N$26,Capacity_solar!AC181*VLOOKUP($A180,CostRed_solar!$A$14:$N$26,AC$1-2009,FALSE))</f>
        <v>55.372179860066</v>
      </c>
      <c r="AD180" s="1">
        <f>SUM(Q180:AB180)</f>
        <v>757.206713856385</v>
      </c>
    </row>
    <row r="181" spans="1:30">
      <c r="A181" s="1" t="s">
        <v>376</v>
      </c>
      <c r="B181">
        <f>IF(Capacity_solar!$AD182=0,Capacity_solar!Q182*CostRed_solar!B$13,Capacity_solar!Q182*VLOOKUP($A181,CostRed_solar!$A$2:$M$12,2,FALSE))</f>
        <v>12.8072604873396</v>
      </c>
      <c r="C181">
        <f>IF(Capacity_solar!$AD182=0,Capacity_solar!R182*CostRed_solar!C$13,Capacity_solar!R182*VLOOKUP($A181,CostRed_solar!$A$2:$M$12,3,FALSE))</f>
        <v>44.0092568798504</v>
      </c>
      <c r="D181">
        <f>IF(Capacity_solar!$AD182=0,Capacity_solar!S182*CostRed_solar!D$13,Capacity_solar!S182*VLOOKUP($A181,CostRed_solar!$A$2:$M$12,4,FALSE))</f>
        <v>34.6720586468169</v>
      </c>
      <c r="E181">
        <f>IF(Capacity_solar!$AD182=0,Capacity_solar!T182*CostRed_solar!E$13,Capacity_solar!T182*VLOOKUP($A181,CostRed_solar!$A$2:$M$12,5,FALSE))</f>
        <v>36.4283425831136</v>
      </c>
      <c r="F181">
        <f>IF(Capacity_solar!$AD182=0,Capacity_solar!U182*CostRed_solar!F$13,Capacity_solar!U182*VLOOKUP($A181,CostRed_solar!$A$2:$M$12,6,FALSE))</f>
        <v>17.2249149804969</v>
      </c>
      <c r="G181">
        <f>IF(Capacity_solar!$AD182=0,Capacity_solar!V182*CostRed_solar!G$13,Capacity_solar!V182*VLOOKUP($A181,CostRed_solar!$A$2:$M$12,7,FALSE))</f>
        <v>-6.85515455690621</v>
      </c>
      <c r="H181">
        <f>IF(Capacity_solar!$AD182=0,Capacity_solar!W182*CostRed_solar!H$13,Capacity_solar!W182*VLOOKUP($A181,CostRed_solar!$A$2:$M$12,8,FALSE))</f>
        <v>23.0668191412218</v>
      </c>
      <c r="I181">
        <f>IF(Capacity_solar!$AD182=0,Capacity_solar!X182*CostRed_solar!I$13,Capacity_solar!X182*VLOOKUP($A181,CostRed_solar!$A$2:$M$12,9,FALSE))</f>
        <v>0</v>
      </c>
      <c r="J181">
        <f>IF(Capacity_solar!$AD182=0,Capacity_solar!Y182*CostRed_solar!J$13,Capacity_solar!Y182*VLOOKUP($A181,CostRed_solar!$A$2:$M$12,10,FALSE))</f>
        <v>65.6343789949655</v>
      </c>
      <c r="K181">
        <f>IF(Capacity_solar!$AD182=0,Capacity_solar!Z182*CostRed_solar!K$13,Capacity_solar!Z182*VLOOKUP($A181,CostRed_solar!$A$2:$M$12,11,FALSE))</f>
        <v>222.005406909008</v>
      </c>
      <c r="L181">
        <f>IF(Capacity_solar!$AD182=0,Capacity_solar!AA182*CostRed_solar!L$13,Capacity_solar!AA182*VLOOKUP($A181,CostRed_solar!$A$2:$M$12,12,FALSE))</f>
        <v>289.475331719769</v>
      </c>
      <c r="M181">
        <f>IF(Capacity_solar!$AD182=0,Capacity_solar!AB182*CostRed_solar!M$13,Capacity_solar!AB182*VLOOKUP($A181,CostRed_solar!$A$2:$M$12,13,FALSE))</f>
        <v>614.17650701428</v>
      </c>
      <c r="N181">
        <f>IF(Capacity_solar!$AD182=0,Capacity_solar!AC182*CostRed_solar!N$13,Capacity_solar!AC182*VLOOKUP($A181,CostRed_solar!$A$2:$N$12,14,FALSE))</f>
        <v>1291.77851906128</v>
      </c>
      <c r="O181" s="3">
        <f>SUM(B181:M181)</f>
        <v>1352.64512279996</v>
      </c>
      <c r="P181" s="1" t="s">
        <v>376</v>
      </c>
      <c r="Q181">
        <f>IF(Capacity_solar!$AD182=0,Capacity_solar!Q182*CostRed_solar!B$26,Capacity_solar!Q182*VLOOKUP($A181,CostRed_solar!$A$14:$M$26,Q$1-2009,FALSE))</f>
        <v>66.3186641076122</v>
      </c>
      <c r="R181">
        <f>IF(Capacity_solar!$AD182=0,Capacity_solar!R182*CostRed_solar!C$26,Capacity_solar!R182*VLOOKUP($A181,CostRed_solar!$A$14:$M$26,R$1-2009,FALSE))</f>
        <v>138.297528867733</v>
      </c>
      <c r="S181">
        <f>IF(Capacity_solar!$AD182=0,Capacity_solar!S182*CostRed_solar!D$26,Capacity_solar!S182*VLOOKUP($A181,CostRed_solar!$A$14:$M$26,S$1-2009,FALSE))</f>
        <v>78.1288409574141</v>
      </c>
      <c r="T181">
        <f>IF(Capacity_solar!$AD182=0,Capacity_solar!T182*CostRed_solar!E$26,Capacity_solar!T182*VLOOKUP($A181,CostRed_solar!$A$14:$M$26,T$1-2009,FALSE))</f>
        <v>70.001517552204</v>
      </c>
      <c r="U181">
        <f>IF(Capacity_solar!$AD182=0,Capacity_solar!U182*CostRed_solar!F$26,Capacity_solar!U182*VLOOKUP($A181,CostRed_solar!$A$14:$M$26,U$1-2009,FALSE))</f>
        <v>29.0774086112924</v>
      </c>
      <c r="V181">
        <f>IF(Capacity_solar!$AD182=0,Capacity_solar!V182*CostRed_solar!G$26,Capacity_solar!V182*VLOOKUP($A181,CostRed_solar!$A$14:$M$26,V$1-2009,FALSE))</f>
        <v>-9.85127499579777</v>
      </c>
      <c r="W181">
        <f>IF(Capacity_solar!$AD182=0,Capacity_solar!W182*CostRed_solar!H$26,Capacity_solar!W182*VLOOKUP($A181,CostRed_solar!$A$14:$M$26,W$1-2009,FALSE))</f>
        <v>27.0117799253419</v>
      </c>
      <c r="X181">
        <f>IF(Capacity_solar!$AD182=0,Capacity_solar!X182*CostRed_solar!I$26,Capacity_solar!X182*VLOOKUP($A181,CostRed_solar!$A$14:$M$26,X$1-2009,FALSE))</f>
        <v>0</v>
      </c>
      <c r="Y181">
        <f>IF(Capacity_solar!$AD182=0,Capacity_solar!Y182*CostRed_solar!J$26,Capacity_solar!Y182*VLOOKUP($A181,CostRed_solar!$A$14:$M$26,Y$1-2009,FALSE))</f>
        <v>42.3715409171687</v>
      </c>
      <c r="Z181">
        <f>IF(Capacity_solar!$AD182=0,Capacity_solar!Z182*CostRed_solar!K$26,Capacity_solar!Z182*VLOOKUP($A181,CostRed_solar!$A$14:$M$26,Z$1-2009,FALSE))</f>
        <v>107.940933787466</v>
      </c>
      <c r="AA181">
        <f>IF(Capacity_solar!$AD182=0,Capacity_solar!AA182*CostRed_solar!L$26,Capacity_solar!AA182*VLOOKUP($A181,CostRed_solar!$A$14:$M$26,AA$1-2009,FALSE))</f>
        <v>119.605885479347</v>
      </c>
      <c r="AB181">
        <f>IF(Capacity_solar!$AD182=0,Capacity_solar!AB182*CostRed_solar!M$26,Capacity_solar!AB182*VLOOKUP($A181,CostRed_solar!$A$14:$M$26,AB$1-2009,FALSE))</f>
        <v>212.398204502039</v>
      </c>
      <c r="AC181">
        <f>IF(Capacity_solar!$AD182=0,Capacity_solar!AC182*CostRed_solar!N$26,Capacity_solar!AC182*VLOOKUP($A181,CostRed_solar!$A$14:$N$26,AC$1-2009,FALSE))</f>
        <v>394.562318576974</v>
      </c>
      <c r="AD181" s="1">
        <f>SUM(Q181:AB181)</f>
        <v>881.301029711819</v>
      </c>
    </row>
    <row r="182" spans="1:30">
      <c r="A182" s="1" t="s">
        <v>356</v>
      </c>
      <c r="B182">
        <f>IF(Capacity_solar!$AD183=0,Capacity_solar!Q183*CostRed_solar!B$13,Capacity_solar!Q183*VLOOKUP($A182,CostRed_solar!$A$2:$M$12,2,FALSE))</f>
        <v>0.227684610647405</v>
      </c>
      <c r="C182">
        <f>IF(Capacity_solar!$AD183=0,Capacity_solar!R183*CostRed_solar!C$13,Capacity_solar!R183*VLOOKUP($A182,CostRed_solar!$A$2:$M$12,3,FALSE))</f>
        <v>-0.00155326796297202</v>
      </c>
      <c r="D182">
        <f>IF(Capacity_solar!$AD183=0,Capacity_solar!S183*CostRed_solar!D$13,Capacity_solar!S183*VLOOKUP($A182,CostRed_solar!$A$2:$M$12,4,FALSE))</f>
        <v>0</v>
      </c>
      <c r="E182">
        <f>IF(Capacity_solar!$AD183=0,Capacity_solar!T183*CostRed_solar!E$13,Capacity_solar!T183*VLOOKUP($A182,CostRed_solar!$A$2:$M$12,5,FALSE))</f>
        <v>0.329878880058195</v>
      </c>
      <c r="F182">
        <f>IF(Capacity_solar!$AD183=0,Capacity_solar!U183*CostRed_solar!F$13,Capacity_solar!U183*VLOOKUP($A182,CostRed_solar!$A$2:$M$12,6,FALSE))</f>
        <v>0</v>
      </c>
      <c r="G182">
        <f>IF(Capacity_solar!$AD183=0,Capacity_solar!V183*CostRed_solar!G$13,Capacity_solar!V183*VLOOKUP($A182,CostRed_solar!$A$2:$M$12,7,FALSE))</f>
        <v>1.41353569670546</v>
      </c>
      <c r="H182">
        <f>IF(Capacity_solar!$AD183=0,Capacity_solar!W183*CostRed_solar!H$13,Capacity_solar!W183*VLOOKUP($A182,CostRed_solar!$A$2:$M$12,8,FALSE))</f>
        <v>0.626815283319226</v>
      </c>
      <c r="I182">
        <f>IF(Capacity_solar!$AD183=0,Capacity_solar!X183*CostRed_solar!I$13,Capacity_solar!X183*VLOOKUP($A182,CostRed_solar!$A$2:$M$12,9,FALSE))</f>
        <v>0</v>
      </c>
      <c r="J182">
        <f>IF(Capacity_solar!$AD183=0,Capacity_solar!Y183*CostRed_solar!J$13,Capacity_solar!Y183*VLOOKUP($A182,CostRed_solar!$A$2:$M$12,10,FALSE))</f>
        <v>-0.238655032335192</v>
      </c>
      <c r="K182">
        <f>IF(Capacity_solar!$AD183=0,Capacity_solar!Z183*CostRed_solar!K$13,Capacity_solar!Z183*VLOOKUP($A182,CostRed_solar!$A$2:$M$12,11,FALSE))</f>
        <v>0</v>
      </c>
      <c r="L182">
        <f>IF(Capacity_solar!$AD183=0,Capacity_solar!AA183*CostRed_solar!L$13,Capacity_solar!AA183*VLOOKUP($A182,CostRed_solar!$A$2:$M$12,12,FALSE))</f>
        <v>0</v>
      </c>
      <c r="M182">
        <f>IF(Capacity_solar!$AD183=0,Capacity_solar!AB183*CostRed_solar!M$13,Capacity_solar!AB183*VLOOKUP($A182,CostRed_solar!$A$2:$M$12,13,FALSE))</f>
        <v>6.1417675843152</v>
      </c>
      <c r="N182">
        <f>IF(Capacity_solar!$AD183=0,Capacity_solar!AC183*CostRed_solar!N$13,Capacity_solar!AC183*VLOOKUP($A182,CostRed_solar!$A$2:$N$12,14,FALSE))</f>
        <v>6.66872878038933</v>
      </c>
      <c r="O182" s="3">
        <f>SUM(B182:M182)</f>
        <v>8.49947375474732</v>
      </c>
      <c r="P182" s="1" t="s">
        <v>356</v>
      </c>
      <c r="Q182">
        <f>IF(Capacity_solar!$AD183=0,Capacity_solar!Q183*CostRed_solar!B$26,Capacity_solar!Q183*VLOOKUP($A182,CostRed_solar!$A$14:$M$26,Q$1-2009,FALSE))</f>
        <v>1.17899836822436</v>
      </c>
      <c r="R182">
        <f>IF(Capacity_solar!$AD183=0,Capacity_solar!R183*CostRed_solar!C$26,Capacity_solar!R183*VLOOKUP($A182,CostRed_solar!$A$14:$M$26,R$1-2009,FALSE))</f>
        <v>-0.00488108948385355</v>
      </c>
      <c r="S182">
        <f>IF(Capacity_solar!$AD183=0,Capacity_solar!S183*CostRed_solar!D$26,Capacity_solar!S183*VLOOKUP($A182,CostRed_solar!$A$14:$M$26,S$1-2009,FALSE))</f>
        <v>0</v>
      </c>
      <c r="T182">
        <f>IF(Capacity_solar!$AD183=0,Capacity_solar!T183*CostRed_solar!E$26,Capacity_solar!T183*VLOOKUP($A182,CostRed_solar!$A$14:$M$26,T$1-2009,FALSE))</f>
        <v>0.633902631167181</v>
      </c>
      <c r="U182">
        <f>IF(Capacity_solar!$AD183=0,Capacity_solar!U183*CostRed_solar!F$26,Capacity_solar!U183*VLOOKUP($A182,CostRed_solar!$A$14:$M$26,U$1-2009,FALSE))</f>
        <v>0</v>
      </c>
      <c r="V182">
        <f>IF(Capacity_solar!$AD183=0,Capacity_solar!V183*CostRed_solar!G$26,Capacity_solar!V183*VLOOKUP($A182,CostRed_solar!$A$14:$M$26,V$1-2009,FALSE))</f>
        <v>2.03133696680744</v>
      </c>
      <c r="W182">
        <f>IF(Capacity_solar!$AD183=0,Capacity_solar!W183*CostRed_solar!H$26,Capacity_solar!W183*VLOOKUP($A182,CostRed_solar!$A$14:$M$26,W$1-2009,FALSE))</f>
        <v>0.734015226945721</v>
      </c>
      <c r="X182">
        <f>IF(Capacity_solar!$AD183=0,Capacity_solar!X183*CostRed_solar!I$26,Capacity_solar!X183*VLOOKUP($A182,CostRed_solar!$A$14:$M$26,X$1-2009,FALSE))</f>
        <v>0</v>
      </c>
      <c r="Y182">
        <f>IF(Capacity_solar!$AD183=0,Capacity_solar!Y183*CostRed_solar!J$26,Capacity_solar!Y183*VLOOKUP($A182,CostRed_solar!$A$14:$M$26,Y$1-2009,FALSE))</f>
        <v>-0.154068365123931</v>
      </c>
      <c r="Z182">
        <f>IF(Capacity_solar!$AD183=0,Capacity_solar!Z183*CostRed_solar!K$26,Capacity_solar!Z183*VLOOKUP($A182,CostRed_solar!$A$14:$M$26,Z$1-2009,FALSE))</f>
        <v>0</v>
      </c>
      <c r="AA182">
        <f>IF(Capacity_solar!$AD183=0,Capacity_solar!AA183*CostRed_solar!L$26,Capacity_solar!AA183*VLOOKUP($A182,CostRed_solar!$A$14:$M$26,AA$1-2009,FALSE))</f>
        <v>0</v>
      </c>
      <c r="AB182">
        <f>IF(Capacity_solar!$AD183=0,Capacity_solar!AB183*CostRed_solar!M$26,Capacity_solar!AB183*VLOOKUP($A182,CostRed_solar!$A$14:$M$26,AB$1-2009,FALSE))</f>
        <v>2.12398291448657</v>
      </c>
      <c r="AC182">
        <f>IF(Capacity_solar!$AD183=0,Capacity_solar!AC183*CostRed_solar!N$26,Capacity_solar!AC183*VLOOKUP($A182,CostRed_solar!$A$14:$N$26,AC$1-2009,FALSE))</f>
        <v>2.03690419892065</v>
      </c>
      <c r="AD182" s="1">
        <f>SUM(Q182:AB182)</f>
        <v>6.54328665302349</v>
      </c>
    </row>
    <row r="183" spans="1:30">
      <c r="A183" s="1" t="s">
        <v>364</v>
      </c>
      <c r="B183">
        <f>IF(Capacity_solar!$AD184=0,Capacity_solar!Q184*CostRed_solar!B$13,Capacity_solar!Q184*VLOOKUP($A183,CostRed_solar!$A$2:$M$12,2,FALSE))</f>
        <v>0</v>
      </c>
      <c r="C183">
        <f>IF(Capacity_solar!$AD184=0,Capacity_solar!R184*CostRed_solar!C$13,Capacity_solar!R184*VLOOKUP($A183,CostRed_solar!$A$2:$M$12,3,FALSE))</f>
        <v>0</v>
      </c>
      <c r="D183">
        <f>IF(Capacity_solar!$AD184=0,Capacity_solar!S184*CostRed_solar!D$13,Capacity_solar!S184*VLOOKUP($A183,CostRed_solar!$A$2:$M$12,4,FALSE))</f>
        <v>0</v>
      </c>
      <c r="E183">
        <f>IF(Capacity_solar!$AD184=0,Capacity_solar!T184*CostRed_solar!E$13,Capacity_solar!T184*VLOOKUP($A183,CostRed_solar!$A$2:$M$12,5,FALSE))</f>
        <v>0.101189840508649</v>
      </c>
      <c r="F183">
        <f>IF(Capacity_solar!$AD184=0,Capacity_solar!U184*CostRed_solar!F$13,Capacity_solar!U184*VLOOKUP($A183,CostRed_solar!$A$2:$M$12,6,FALSE))</f>
        <v>0.0803829365756521</v>
      </c>
      <c r="G183">
        <f>IF(Capacity_solar!$AD184=0,Capacity_solar!V184*CostRed_solar!G$13,Capacity_solar!V184*VLOOKUP($A183,CostRed_solar!$A$2:$M$12,7,FALSE))</f>
        <v>6.16965144051849</v>
      </c>
      <c r="H183">
        <f>IF(Capacity_solar!$AD184=0,Capacity_solar!W184*CostRed_solar!H$13,Capacity_solar!W184*VLOOKUP($A183,CostRed_solar!$A$2:$M$12,8,FALSE))</f>
        <v>3.71743250693856</v>
      </c>
      <c r="I183">
        <f>IF(Capacity_solar!$AD184=0,Capacity_solar!X184*CostRed_solar!I$13,Capacity_solar!X184*VLOOKUP($A183,CostRed_solar!$A$2:$M$12,9,FALSE))</f>
        <v>0.329201460521495</v>
      </c>
      <c r="J183">
        <f>IF(Capacity_solar!$AD184=0,Capacity_solar!Y184*CostRed_solar!J$13,Capacity_solar!Y184*VLOOKUP($A183,CostRed_solar!$A$2:$M$12,10,FALSE))</f>
        <v>0</v>
      </c>
      <c r="K183">
        <f>IF(Capacity_solar!$AD184=0,Capacity_solar!Z184*CostRed_solar!K$13,Capacity_solar!Z184*VLOOKUP($A183,CostRed_solar!$A$2:$M$12,11,FALSE))</f>
        <v>20.4605576786551</v>
      </c>
      <c r="L183">
        <f>IF(Capacity_solar!$AD184=0,Capacity_solar!AA184*CostRed_solar!L$13,Capacity_solar!AA184*VLOOKUP($A183,CostRed_solar!$A$2:$M$12,12,FALSE))</f>
        <v>25.341433993257</v>
      </c>
      <c r="M183">
        <f>IF(Capacity_solar!$AD184=0,Capacity_solar!AB184*CostRed_solar!M$13,Capacity_solar!AB184*VLOOKUP($A183,CostRed_solar!$A$2:$M$12,13,FALSE))</f>
        <v>84.4043589631861</v>
      </c>
      <c r="N183">
        <f>IF(Capacity_solar!$AD184=0,Capacity_solar!AC184*CostRed_solar!N$13,Capacity_solar!AC184*VLOOKUP($A183,CostRed_solar!$A$2:$N$12,14,FALSE))</f>
        <v>0</v>
      </c>
      <c r="O183" s="3">
        <f>SUM(B183:M183)</f>
        <v>140.604208820161</v>
      </c>
      <c r="P183" s="1" t="s">
        <v>364</v>
      </c>
      <c r="Q183">
        <f>IF(Capacity_solar!$AD184=0,Capacity_solar!Q184*CostRed_solar!B$26,Capacity_solar!Q184*VLOOKUP($A183,CostRed_solar!$A$14:$M$26,Q$1-2009,FALSE))</f>
        <v>0</v>
      </c>
      <c r="R183">
        <f>IF(Capacity_solar!$AD184=0,Capacity_solar!R184*CostRed_solar!C$26,Capacity_solar!R184*VLOOKUP($A183,CostRed_solar!$A$14:$M$26,R$1-2009,FALSE))</f>
        <v>0</v>
      </c>
      <c r="S183">
        <f>IF(Capacity_solar!$AD184=0,Capacity_solar!S184*CostRed_solar!D$26,Capacity_solar!S184*VLOOKUP($A183,CostRed_solar!$A$14:$M$26,S$1-2009,FALSE))</f>
        <v>0</v>
      </c>
      <c r="T183">
        <f>IF(Capacity_solar!$AD184=0,Capacity_solar!T184*CostRed_solar!E$26,Capacity_solar!T184*VLOOKUP($A183,CostRed_solar!$A$14:$M$26,T$1-2009,FALSE))</f>
        <v>0.194448659867233</v>
      </c>
      <c r="U183">
        <f>IF(Capacity_solar!$AD184=0,Capacity_solar!U184*CostRed_solar!F$26,Capacity_solar!U184*VLOOKUP($A183,CostRed_solar!$A$14:$M$26,U$1-2009,FALSE))</f>
        <v>0.135694573519365</v>
      </c>
      <c r="V183">
        <f>IF(Capacity_solar!$AD184=0,Capacity_solar!V184*CostRed_solar!G$26,Capacity_solar!V184*VLOOKUP($A183,CostRed_solar!$A$14:$M$26,V$1-2009,FALSE))</f>
        <v>8.86616522854848</v>
      </c>
      <c r="W183">
        <f>IF(Capacity_solar!$AD184=0,Capacity_solar!W184*CostRed_solar!H$26,Capacity_solar!W184*VLOOKUP($A183,CostRed_solar!$A$14:$M$26,W$1-2009,FALSE))</f>
        <v>4.35319963927276</v>
      </c>
      <c r="X183">
        <f>IF(Capacity_solar!$AD184=0,Capacity_solar!X184*CostRed_solar!I$26,Capacity_solar!X184*VLOOKUP($A183,CostRed_solar!$A$14:$M$26,X$1-2009,FALSE))</f>
        <v>0.30224048152904</v>
      </c>
      <c r="Y183">
        <f>IF(Capacity_solar!$AD184=0,Capacity_solar!Y184*CostRed_solar!J$26,Capacity_solar!Y184*VLOOKUP($A183,CostRed_solar!$A$14:$M$26,Y$1-2009,FALSE))</f>
        <v>0</v>
      </c>
      <c r="Z183">
        <f>IF(Capacity_solar!$AD184=0,Capacity_solar!Z184*CostRed_solar!K$26,Capacity_solar!Z184*VLOOKUP($A183,CostRed_solar!$A$14:$M$26,Z$1-2009,FALSE))</f>
        <v>9.94809870802618</v>
      </c>
      <c r="AA183">
        <f>IF(Capacity_solar!$AD184=0,Capacity_solar!AA184*CostRed_solar!L$26,Capacity_solar!AA184*VLOOKUP($A183,CostRed_solar!$A$14:$M$26,AA$1-2009,FALSE))</f>
        <v>10.4706146602299</v>
      </c>
      <c r="AB183">
        <f>IF(Capacity_solar!$AD184=0,Capacity_solar!AB184*CostRed_solar!M$26,Capacity_solar!AB184*VLOOKUP($A183,CostRed_solar!$A$14:$M$26,AB$1-2009,FALSE))</f>
        <v>29.1892218135746</v>
      </c>
      <c r="AC183">
        <f>IF(Capacity_solar!$AD184=0,Capacity_solar!AC184*CostRed_solar!N$26,Capacity_solar!AC184*VLOOKUP($A183,CostRed_solar!$A$14:$N$26,AC$1-2009,FALSE))</f>
        <v>0</v>
      </c>
      <c r="AD183" s="1">
        <f>SUM(Q183:AB183)</f>
        <v>63.4596837645675</v>
      </c>
    </row>
    <row r="184" spans="1:30">
      <c r="A184" s="1" t="s">
        <v>431</v>
      </c>
      <c r="B184">
        <f>IF(Capacity_solar!$AD185=0,Capacity_solar!Q185*CostRed_solar!B$13,Capacity_solar!Q185*VLOOKUP($A184,CostRed_solar!$A$2:$M$12,2,FALSE))</f>
        <v>1.12248513049171</v>
      </c>
      <c r="C184">
        <f>IF(Capacity_solar!$AD185=0,Capacity_solar!R185*CostRed_solar!C$13,Capacity_solar!R185*VLOOKUP($A184,CostRed_solar!$A$2:$M$12,3,FALSE))</f>
        <v>2.99987871024264</v>
      </c>
      <c r="D184">
        <f>IF(Capacity_solar!$AD185=0,Capacity_solar!S185*CostRed_solar!D$13,Capacity_solar!S185*VLOOKUP($A184,CostRed_solar!$A$2:$M$12,4,FALSE))</f>
        <v>193.126447853049</v>
      </c>
      <c r="E184">
        <f>IF(Capacity_solar!$AD185=0,Capacity_solar!T185*CostRed_solar!E$13,Capacity_solar!T185*VLOOKUP($A184,CostRed_solar!$A$2:$M$12,5,FALSE))</f>
        <v>912.148496008278</v>
      </c>
      <c r="F184">
        <f>IF(Capacity_solar!$AD185=0,Capacity_solar!U185*CostRed_solar!F$13,Capacity_solar!U185*VLOOKUP($A184,CostRed_solar!$A$2:$M$12,6,FALSE))</f>
        <v>217.12579496749</v>
      </c>
      <c r="G184">
        <f>IF(Capacity_solar!$AD185=0,Capacity_solar!V185*CostRed_solar!G$13,Capacity_solar!V185*VLOOKUP($A184,CostRed_solar!$A$2:$M$12,7,FALSE))</f>
        <v>1127.87576218493</v>
      </c>
      <c r="H184">
        <f>IF(Capacity_solar!$AD185=0,Capacity_solar!W185*CostRed_solar!H$13,Capacity_solar!W185*VLOOKUP($A184,CostRed_solar!$A$2:$M$12,8,FALSE))</f>
        <v>2131.98381444033</v>
      </c>
      <c r="I184">
        <f>IF(Capacity_solar!$AD185=0,Capacity_solar!X185*CostRed_solar!I$13,Capacity_solar!X185*VLOOKUP($A184,CostRed_solar!$A$2:$M$12,9,FALSE))</f>
        <v>2561.83063007895</v>
      </c>
      <c r="J184">
        <f>IF(Capacity_solar!$AD185=0,Capacity_solar!Y185*CostRed_solar!J$13,Capacity_solar!Y185*VLOOKUP($A184,CostRed_solar!$A$2:$M$12,10,FALSE))</f>
        <v>217.703021288457</v>
      </c>
      <c r="K184">
        <f>IF(Capacity_solar!$AD185=0,Capacity_solar!Z185*CostRed_solar!K$13,Capacity_solar!Z185*VLOOKUP($A184,CostRed_solar!$A$2:$M$12,11,FALSE))</f>
        <v>2624.24593683832</v>
      </c>
      <c r="L184">
        <f>IF(Capacity_solar!$AD185=0,Capacity_solar!AA185*CostRed_solar!L$13,Capacity_solar!AA185*VLOOKUP($A184,CostRed_solar!$A$2:$M$12,12,FALSE))</f>
        <v>1018.13658545566</v>
      </c>
      <c r="M184">
        <f>IF(Capacity_solar!$AD185=0,Capacity_solar!AB185*CostRed_solar!M$13,Capacity_solar!AB185*VLOOKUP($A184,CostRed_solar!$A$2:$M$12,13,FALSE))</f>
        <v>35.9174668299439</v>
      </c>
      <c r="N184">
        <f>IF(Capacity_solar!$AD185=0,Capacity_solar!AC185*CostRed_solar!N$13,Capacity_solar!AC185*VLOOKUP($A184,CostRed_solar!$A$2:$N$12,14,FALSE))</f>
        <v>0</v>
      </c>
      <c r="O184" s="3">
        <f>SUM(B184:M184)</f>
        <v>11044.2163197861</v>
      </c>
      <c r="P184" s="1" t="s">
        <v>431</v>
      </c>
      <c r="Q184">
        <f>IF(Capacity_solar!$AD185=0,Capacity_solar!Q185*CostRed_solar!B$26,Capacity_solar!Q185*VLOOKUP($A184,CostRed_solar!$A$14:$M$26,Q$1-2009,FALSE))</f>
        <v>5.81246195534611</v>
      </c>
      <c r="R184">
        <f>IF(Capacity_solar!$AD185=0,Capacity_solar!R185*CostRed_solar!C$26,Capacity_solar!R185*VLOOKUP($A184,CostRed_solar!$A$14:$M$26,R$1-2009,FALSE))</f>
        <v>9.42701245017908</v>
      </c>
      <c r="S184">
        <f>IF(Capacity_solar!$AD185=0,Capacity_solar!S185*CostRed_solar!D$26,Capacity_solar!S185*VLOOKUP($A184,CostRed_solar!$A$14:$M$26,S$1-2009,FALSE))</f>
        <v>435.184587182463</v>
      </c>
      <c r="T184">
        <f>IF(Capacity_solar!$AD185=0,Capacity_solar!T185*CostRed_solar!E$26,Capacity_solar!T185*VLOOKUP($A184,CostRed_solar!$A$14:$M$26,T$1-2009,FALSE))</f>
        <v>1752.80494323501</v>
      </c>
      <c r="U184">
        <f>IF(Capacity_solar!$AD185=0,Capacity_solar!U185*CostRed_solar!F$26,Capacity_solar!U185*VLOOKUP($A184,CostRed_solar!$A$14:$M$26,U$1-2009,FALSE))</f>
        <v>366.530428014878</v>
      </c>
      <c r="V184">
        <f>IF(Capacity_solar!$AD185=0,Capacity_solar!V185*CostRed_solar!G$26,Capacity_solar!V185*VLOOKUP($A184,CostRed_solar!$A$14:$M$26,V$1-2009,FALSE))</f>
        <v>1620.82622676757</v>
      </c>
      <c r="W184">
        <f>IF(Capacity_solar!$AD185=0,Capacity_solar!W185*CostRed_solar!H$26,Capacity_solar!W185*VLOOKUP($A184,CostRed_solar!$A$14:$M$26,W$1-2009,FALSE))</f>
        <v>2496.60246813739</v>
      </c>
      <c r="X184">
        <f>IF(Capacity_solar!$AD185=0,Capacity_solar!X185*CostRed_solar!I$26,Capacity_solar!X185*VLOOKUP($A184,CostRed_solar!$A$14:$M$26,X$1-2009,FALSE))</f>
        <v>2352.0215311449</v>
      </c>
      <c r="Y184">
        <f>IF(Capacity_solar!$AD185=0,Capacity_solar!Y185*CostRed_solar!J$26,Capacity_solar!Y185*VLOOKUP($A184,CostRed_solar!$A$14:$M$26,Y$1-2009,FALSE))</f>
        <v>140.542389759225</v>
      </c>
      <c r="Z184">
        <f>IF(Capacity_solar!$AD185=0,Capacity_solar!Z185*CostRed_solar!K$26,Capacity_solar!Z185*VLOOKUP($A184,CostRed_solar!$A$14:$M$26,Z$1-2009,FALSE))</f>
        <v>1275.93089219845</v>
      </c>
      <c r="AA184">
        <f>IF(Capacity_solar!$AD185=0,Capacity_solar!AA185*CostRed_solar!L$26,Capacity_solar!AA185*VLOOKUP($A184,CostRed_solar!$A$14:$M$26,AA$1-2009,FALSE))</f>
        <v>420.675320134805</v>
      </c>
      <c r="AB184">
        <f>IF(Capacity_solar!$AD185=0,Capacity_solar!AB185*CostRed_solar!M$26,Capacity_solar!AB185*VLOOKUP($A184,CostRed_solar!$A$14:$M$26,AB$1-2009,FALSE))</f>
        <v>12.4211938714944</v>
      </c>
      <c r="AC184">
        <f>IF(Capacity_solar!$AD185=0,Capacity_solar!AC185*CostRed_solar!N$26,Capacity_solar!AC185*VLOOKUP($A184,CostRed_solar!$A$14:$N$26,AC$1-2009,FALSE))</f>
        <v>0</v>
      </c>
      <c r="AD184" s="1">
        <f>SUM(Q184:AB184)</f>
        <v>10888.7794548517</v>
      </c>
    </row>
    <row r="185" spans="1:30">
      <c r="A185" s="1" t="s">
        <v>236</v>
      </c>
      <c r="B185">
        <f>IF(Capacity_solar!$AD186=0,Capacity_solar!Q186*CostRed_solar!B$13,Capacity_solar!Q186*VLOOKUP($A185,CostRed_solar!$A$2:$M$12,2,FALSE))</f>
        <v>0.576985247914492</v>
      </c>
      <c r="C185">
        <f>IF(Capacity_solar!$AD186=0,Capacity_solar!R186*CostRed_solar!C$13,Capacity_solar!R186*VLOOKUP($A185,CostRed_solar!$A$2:$M$12,3,FALSE))</f>
        <v>7.26027112691899</v>
      </c>
      <c r="D185">
        <f>IF(Capacity_solar!$AD186=0,Capacity_solar!S186*CostRed_solar!D$13,Capacity_solar!S186*VLOOKUP($A185,CostRed_solar!$A$2:$M$12,4,FALSE))</f>
        <v>28.7055482477481</v>
      </c>
      <c r="E185">
        <f>IF(Capacity_solar!$AD186=0,Capacity_solar!T186*CostRed_solar!E$13,Capacity_solar!T186*VLOOKUP($A185,CostRed_solar!$A$2:$M$12,5,FALSE))</f>
        <v>105.294375800601</v>
      </c>
      <c r="F185">
        <f>IF(Capacity_solar!$AD186=0,Capacity_solar!U186*CostRed_solar!F$13,Capacity_solar!U186*VLOOKUP($A185,CostRed_solar!$A$2:$M$12,6,FALSE))</f>
        <v>187.889332983242</v>
      </c>
      <c r="G185">
        <f>IF(Capacity_solar!$AD186=0,Capacity_solar!V186*CostRed_solar!G$13,Capacity_solar!V186*VLOOKUP($A185,CostRed_solar!$A$2:$M$12,7,FALSE))</f>
        <v>184.979482327401</v>
      </c>
      <c r="H185">
        <f>IF(Capacity_solar!$AD186=0,Capacity_solar!W186*CostRed_solar!H$13,Capacity_solar!W186*VLOOKUP($A185,CostRed_solar!$A$2:$M$12,8,FALSE))</f>
        <v>372.519484097293</v>
      </c>
      <c r="I185">
        <f>IF(Capacity_solar!$AD186=0,Capacity_solar!X186*CostRed_solar!I$13,Capacity_solar!X186*VLOOKUP($A185,CostRed_solar!$A$2:$M$12,9,FALSE))</f>
        <v>814.425659001441</v>
      </c>
      <c r="J185">
        <f>IF(Capacity_solar!$AD186=0,Capacity_solar!Y186*CostRed_solar!J$13,Capacity_solar!Y186*VLOOKUP($A185,CostRed_solar!$A$2:$M$12,10,FALSE))</f>
        <v>1748.99121974335</v>
      </c>
      <c r="K185">
        <f>IF(Capacity_solar!$AD186=0,Capacity_solar!Z186*CostRed_solar!K$13,Capacity_solar!Z186*VLOOKUP($A185,CostRed_solar!$A$2:$M$12,11,FALSE))</f>
        <v>1414.30939111764</v>
      </c>
      <c r="L185">
        <f>IF(Capacity_solar!$AD186=0,Capacity_solar!AA186*CostRed_solar!L$13,Capacity_solar!AA186*VLOOKUP($A185,CostRed_solar!$A$2:$M$12,12,FALSE))</f>
        <v>3170.61195733668</v>
      </c>
      <c r="M185">
        <f>IF(Capacity_solar!$AD186=0,Capacity_solar!AB186*CostRed_solar!M$13,Capacity_solar!AB186*VLOOKUP($A185,CostRed_solar!$A$2:$M$12,13,FALSE))</f>
        <v>3025.20860422923</v>
      </c>
      <c r="N185">
        <f>IF(Capacity_solar!$AD186=0,Capacity_solar!AC186*CostRed_solar!N$13,Capacity_solar!AC186*VLOOKUP($A185,CostRed_solar!$A$2:$N$12,14,FALSE))</f>
        <v>2292.47836565682</v>
      </c>
      <c r="O185" s="3">
        <f>SUM(B185:M185)</f>
        <v>11060.7723112595</v>
      </c>
      <c r="P185" s="1" t="s">
        <v>236</v>
      </c>
      <c r="Q185">
        <f>IF(Capacity_solar!$AD186=0,Capacity_solar!Q186*CostRed_solar!B$26,Capacity_solar!Q186*VLOOKUP($A185,CostRed_solar!$A$14:$M$26,Q$1-2009,FALSE))</f>
        <v>150.251339488003</v>
      </c>
      <c r="R185">
        <f>IF(Capacity_solar!$AD186=0,Capacity_solar!R186*CostRed_solar!C$26,Capacity_solar!R186*VLOOKUP($A185,CostRed_solar!$A$14:$M$26,R$1-2009,FALSE))</f>
        <v>597.852972253899</v>
      </c>
      <c r="S185">
        <f>IF(Capacity_solar!$AD186=0,Capacity_solar!S186*CostRed_solar!D$26,Capacity_solar!S186*VLOOKUP($A185,CostRed_solar!$A$14:$M$26,S$1-2009,FALSE))</f>
        <v>1211.36673614301</v>
      </c>
      <c r="T185">
        <f>IF(Capacity_solar!$AD186=0,Capacity_solar!T186*CostRed_solar!E$26,Capacity_solar!T186*VLOOKUP($A185,CostRed_solar!$A$14:$M$26,T$1-2009,FALSE))</f>
        <v>2508.45632560763</v>
      </c>
      <c r="U185">
        <f>IF(Capacity_solar!$AD186=0,Capacity_solar!U186*CostRed_solar!F$26,Capacity_solar!U186*VLOOKUP($A185,CostRed_solar!$A$14:$M$26,U$1-2009,FALSE))</f>
        <v>3057.49588774368</v>
      </c>
      <c r="V185">
        <f>IF(Capacity_solar!$AD186=0,Capacity_solar!V186*CostRed_solar!G$26,Capacity_solar!V186*VLOOKUP($A185,CostRed_solar!$A$14:$M$26,V$1-2009,FALSE))</f>
        <v>2555.16144181993</v>
      </c>
      <c r="W185">
        <f>IF(Capacity_solar!$AD186=0,Capacity_solar!W186*CostRed_solar!H$26,Capacity_solar!W186*VLOOKUP($A185,CostRed_solar!$A$14:$M$26,W$1-2009,FALSE))</f>
        <v>4144.29105281922</v>
      </c>
      <c r="X185">
        <f>IF(Capacity_solar!$AD186=0,Capacity_solar!X186*CostRed_solar!I$26,Capacity_solar!X186*VLOOKUP($A185,CostRed_solar!$A$14:$M$26,X$1-2009,FALSE))</f>
        <v>6662.39639475213</v>
      </c>
      <c r="Y185">
        <f>IF(Capacity_solar!$AD186=0,Capacity_solar!Y186*CostRed_solar!J$26,Capacity_solar!Y186*VLOOKUP($A185,CostRed_solar!$A$14:$M$26,Y$1-2009,FALSE))</f>
        <v>9888.73807127624</v>
      </c>
      <c r="Z185">
        <f>IF(Capacity_solar!$AD186=0,Capacity_solar!Z186*CostRed_solar!K$26,Capacity_solar!Z186*VLOOKUP($A185,CostRed_solar!$A$14:$M$26,Z$1-2009,FALSE))</f>
        <v>6786.62197110297</v>
      </c>
      <c r="AA185">
        <f>IF(Capacity_solar!$AD186=0,Capacity_solar!AA186*CostRed_solar!L$26,Capacity_solar!AA186*VLOOKUP($A185,CostRed_solar!$A$14:$M$26,AA$1-2009,FALSE))</f>
        <v>12594.7508189643</v>
      </c>
      <c r="AB185">
        <f>IF(Capacity_solar!$AD186=0,Capacity_solar!AB186*CostRed_solar!M$26,Capacity_solar!AB186*VLOOKUP($A185,CostRed_solar!$A$14:$M$26,AB$1-2009,FALSE))</f>
        <v>10781.9468957603</v>
      </c>
      <c r="AC185">
        <f>IF(Capacity_solar!$AD186=0,Capacity_solar!AC186*CostRed_solar!N$26,Capacity_solar!AC186*VLOOKUP($A185,CostRed_solar!$A$14:$N$26,AC$1-2009,FALSE))</f>
        <v>7498.75923001811</v>
      </c>
      <c r="AD185" s="1">
        <f>SUM(Q185:AB185)</f>
        <v>60939.3299077313</v>
      </c>
    </row>
    <row r="186" spans="1:30">
      <c r="A186" s="1" t="s">
        <v>368</v>
      </c>
      <c r="B186">
        <f>IF(Capacity_solar!$AD187=0,Capacity_solar!Q187*CostRed_solar!B$13,Capacity_solar!Q187*VLOOKUP($A186,CostRed_solar!$A$2:$M$12,2,FALSE))</f>
        <v>0</v>
      </c>
      <c r="C186">
        <f>IF(Capacity_solar!$AD187=0,Capacity_solar!R187*CostRed_solar!C$13,Capacity_solar!R187*VLOOKUP($A186,CostRed_solar!$A$2:$M$12,3,FALSE))</f>
        <v>0.0828409580251752</v>
      </c>
      <c r="D186">
        <f>IF(Capacity_solar!$AD187=0,Capacity_solar!S187*CostRed_solar!D$13,Capacity_solar!S187*VLOOKUP($A186,CostRed_solar!$A$2:$M$12,4,FALSE))</f>
        <v>0</v>
      </c>
      <c r="E186">
        <f>IF(Capacity_solar!$AD187=0,Capacity_solar!T187*CostRed_solar!E$13,Capacity_solar!T187*VLOOKUP($A186,CostRed_solar!$A$2:$M$12,5,FALSE))</f>
        <v>0</v>
      </c>
      <c r="F186">
        <f>IF(Capacity_solar!$AD187=0,Capacity_solar!U187*CostRed_solar!F$13,Capacity_solar!U187*VLOOKUP($A186,CostRed_solar!$A$2:$M$12,6,FALSE))</f>
        <v>0</v>
      </c>
      <c r="G186">
        <f>IF(Capacity_solar!$AD187=0,Capacity_solar!V187*CostRed_solar!G$13,Capacity_solar!V187*VLOOKUP($A186,CostRed_solar!$A$2:$M$12,7,FALSE))</f>
        <v>0.367437019124212</v>
      </c>
      <c r="H186">
        <f>IF(Capacity_solar!$AD187=0,Capacity_solar!W187*CostRed_solar!H$13,Capacity_solar!W187*VLOOKUP($A186,CostRed_solar!$A$2:$M$12,8,FALSE))</f>
        <v>0.0351016558658767</v>
      </c>
      <c r="I186">
        <f>IF(Capacity_solar!$AD187=0,Capacity_solar!X187*CostRed_solar!I$13,Capacity_solar!X187*VLOOKUP($A186,CostRed_solar!$A$2:$M$12,9,FALSE))</f>
        <v>0.544885176035579</v>
      </c>
      <c r="J186">
        <f>IF(Capacity_solar!$AD187=0,Capacity_solar!Y187*CostRed_solar!J$13,Capacity_solar!Y187*VLOOKUP($A186,CostRed_solar!$A$2:$M$12,10,FALSE))</f>
        <v>0.206975160786273</v>
      </c>
      <c r="K186">
        <f>IF(Capacity_solar!$AD187=0,Capacity_solar!Z187*CostRed_solar!K$13,Capacity_solar!Z187*VLOOKUP($A186,CostRed_solar!$A$2:$M$12,11,FALSE))</f>
        <v>0</v>
      </c>
      <c r="L186">
        <f>IF(Capacity_solar!$AD187=0,Capacity_solar!AA187*CostRed_solar!L$13,Capacity_solar!AA187*VLOOKUP($A186,CostRed_solar!$A$2:$M$12,12,FALSE))</f>
        <v>1.40328208278687</v>
      </c>
      <c r="M186">
        <f>IF(Capacity_solar!$AD187=0,Capacity_solar!AB187*CostRed_solar!M$13,Capacity_solar!AB187*VLOOKUP($A186,CostRed_solar!$A$2:$M$12,13,FALSE))</f>
        <v>45.9123796011237</v>
      </c>
      <c r="N186">
        <f>IF(Capacity_solar!$AD187=0,Capacity_solar!AC187*CostRed_solar!N$13,Capacity_solar!AC187*VLOOKUP($A186,CostRed_solar!$A$2:$N$12,14,FALSE))</f>
        <v>7.79529451382137</v>
      </c>
      <c r="O186" s="3">
        <f>SUM(B186:M186)</f>
        <v>48.5529016537477</v>
      </c>
      <c r="P186" s="1" t="s">
        <v>368</v>
      </c>
      <c r="Q186">
        <f>IF(Capacity_solar!$AD187=0,Capacity_solar!Q187*CostRed_solar!B$26,Capacity_solar!Q187*VLOOKUP($A186,CostRed_solar!$A$14:$M$26,Q$1-2009,FALSE))</f>
        <v>0</v>
      </c>
      <c r="R186">
        <f>IF(Capacity_solar!$AD187=0,Capacity_solar!R187*CostRed_solar!C$26,Capacity_solar!R187*VLOOKUP($A186,CostRed_solar!$A$14:$M$26,R$1-2009,FALSE))</f>
        <v>0.260324772472192</v>
      </c>
      <c r="S186">
        <f>IF(Capacity_solar!$AD187=0,Capacity_solar!S187*CostRed_solar!D$26,Capacity_solar!S187*VLOOKUP($A186,CostRed_solar!$A$14:$M$26,S$1-2009,FALSE))</f>
        <v>0</v>
      </c>
      <c r="T186">
        <f>IF(Capacity_solar!$AD187=0,Capacity_solar!T187*CostRed_solar!E$26,Capacity_solar!T187*VLOOKUP($A186,CostRed_solar!$A$14:$M$26,T$1-2009,FALSE))</f>
        <v>0</v>
      </c>
      <c r="U186">
        <f>IF(Capacity_solar!$AD187=0,Capacity_solar!U187*CostRed_solar!F$26,Capacity_solar!U187*VLOOKUP($A186,CostRed_solar!$A$14:$M$26,U$1-2009,FALSE))</f>
        <v>0</v>
      </c>
      <c r="V186">
        <f>IF(Capacity_solar!$AD187=0,Capacity_solar!V187*CostRed_solar!G$26,Capacity_solar!V187*VLOOKUP($A186,CostRed_solar!$A$14:$M$26,V$1-2009,FALSE))</f>
        <v>0.528029395833554</v>
      </c>
      <c r="W186">
        <f>IF(Capacity_solar!$AD187=0,Capacity_solar!W187*CostRed_solar!H$26,Capacity_solar!W187*VLOOKUP($A186,CostRed_solar!$A$14:$M$26,W$1-2009,FALSE))</f>
        <v>0.0411048527089604</v>
      </c>
      <c r="X186">
        <f>IF(Capacity_solar!$AD187=0,Capacity_solar!X187*CostRed_solar!I$26,Capacity_solar!X187*VLOOKUP($A186,CostRed_solar!$A$14:$M$26,X$1-2009,FALSE))</f>
        <v>0.500260107358412</v>
      </c>
      <c r="Y186">
        <f>IF(Capacity_solar!$AD187=0,Capacity_solar!Y187*CostRed_solar!J$26,Capacity_solar!Y187*VLOOKUP($A186,CostRed_solar!$A$14:$M$26,Y$1-2009,FALSE))</f>
        <v>0.133616812231374</v>
      </c>
      <c r="Z186">
        <f>IF(Capacity_solar!$AD187=0,Capacity_solar!Z187*CostRed_solar!K$26,Capacity_solar!Z187*VLOOKUP($A186,CostRed_solar!$A$14:$M$26,Z$1-2009,FALSE))</f>
        <v>0</v>
      </c>
      <c r="AA186">
        <f>IF(Capacity_solar!$AD187=0,Capacity_solar!AA187*CostRed_solar!L$26,Capacity_solar!AA187*VLOOKUP($A186,CostRed_solar!$A$14:$M$26,AA$1-2009,FALSE))</f>
        <v>0.579810359286524</v>
      </c>
      <c r="AB186">
        <f>IF(Capacity_solar!$AD187=0,Capacity_solar!AB187*CostRed_solar!M$26,Capacity_solar!AB187*VLOOKUP($A186,CostRed_solar!$A$14:$M$26,AB$1-2009,FALSE))</f>
        <v>15.8776945720393</v>
      </c>
      <c r="AC186">
        <f>IF(Capacity_solar!$AD187=0,Capacity_solar!AC187*CostRed_solar!N$26,Capacity_solar!AC187*VLOOKUP($A186,CostRed_solar!$A$14:$N$26,AC$1-2009,FALSE))</f>
        <v>2.38100373398284</v>
      </c>
      <c r="AD186" s="1">
        <f>SUM(Q186:AB186)</f>
        <v>17.9208408719303</v>
      </c>
    </row>
    <row r="187" spans="1:30">
      <c r="A187" s="1" t="s">
        <v>157</v>
      </c>
      <c r="B187">
        <f>IF(Capacity_solar!$AD188=0,Capacity_solar!Q188*CostRed_solar!B$13,Capacity_solar!Q188*VLOOKUP($A187,CostRed_solar!$A$2:$M$12,2,FALSE))</f>
        <v>48.412360847526</v>
      </c>
      <c r="C187">
        <f>IF(Capacity_solar!$AD188=0,Capacity_solar!R188*CostRed_solar!C$13,Capacity_solar!R188*VLOOKUP($A187,CostRed_solar!$A$2:$M$12,3,FALSE))</f>
        <v>133.675288183964</v>
      </c>
      <c r="D187">
        <f>IF(Capacity_solar!$AD188=0,Capacity_solar!S188*CostRed_solar!D$13,Capacity_solar!S188*VLOOKUP($A187,CostRed_solar!$A$2:$M$12,4,FALSE))</f>
        <v>57.7258487604785</v>
      </c>
      <c r="E187">
        <f>IF(Capacity_solar!$AD188=0,Capacity_solar!T188*CostRed_solar!E$13,Capacity_solar!T188*VLOOKUP($A187,CostRed_solar!$A$2:$M$12,5,FALSE))</f>
        <v>0.979121543084848</v>
      </c>
      <c r="F187">
        <f>IF(Capacity_solar!$AD188=0,Capacity_solar!U188*CostRed_solar!F$13,Capacity_solar!U188*VLOOKUP($A187,CostRed_solar!$A$2:$M$12,6,FALSE))</f>
        <v>0.941410187297656</v>
      </c>
      <c r="G187">
        <f>IF(Capacity_solar!$AD188=0,Capacity_solar!V188*CostRed_solar!G$13,Capacity_solar!V188*VLOOKUP($A187,CostRed_solar!$A$2:$M$12,7,FALSE))</f>
        <v>1.20465321277061</v>
      </c>
      <c r="H187">
        <f>IF(Capacity_solar!$AD188=0,Capacity_solar!W188*CostRed_solar!H$13,Capacity_solar!W188*VLOOKUP($A187,CostRed_solar!$A$2:$M$12,8,FALSE))</f>
        <v>1.35510110423658</v>
      </c>
      <c r="I187">
        <f>IF(Capacity_solar!$AD188=0,Capacity_solar!X188*CostRed_solar!I$13,Capacity_solar!X188*VLOOKUP($A187,CostRed_solar!$A$2:$M$12,9,FALSE))</f>
        <v>5.39161038700232</v>
      </c>
      <c r="J187">
        <f>IF(Capacity_solar!$AD188=0,Capacity_solar!Y188*CostRed_solar!J$13,Capacity_solar!Y188*VLOOKUP($A187,CostRed_solar!$A$2:$M$12,10,FALSE))</f>
        <v>1244.05857626033</v>
      </c>
      <c r="K187">
        <f>IF(Capacity_solar!$AD188=0,Capacity_solar!Z188*CostRed_solar!K$13,Capacity_solar!Z188*VLOOKUP($A187,CostRed_solar!$A$2:$M$12,11,FALSE))</f>
        <v>481.681394970363</v>
      </c>
      <c r="L187">
        <f>IF(Capacity_solar!$AD188=0,Capacity_solar!AA188*CostRed_solar!L$13,Capacity_solar!AA188*VLOOKUP($A187,CostRed_solar!$A$2:$M$12,12,FALSE))</f>
        <v>2083.57026032963</v>
      </c>
      <c r="M187">
        <f>IF(Capacity_solar!$AD188=0,Capacity_solar!AB188*CostRed_solar!M$13,Capacity_solar!AB188*VLOOKUP($A187,CostRed_solar!$A$2:$M$12,13,FALSE))</f>
        <v>3559.95027605507</v>
      </c>
      <c r="N187">
        <f>IF(Capacity_solar!$AD188=0,Capacity_solar!AC188*CostRed_solar!N$13,Capacity_solar!AC188*VLOOKUP($A187,CostRed_solar!$A$2:$N$12,14,FALSE))</f>
        <v>7882.19695489534</v>
      </c>
      <c r="O187" s="3">
        <f>SUM(B187:M187)</f>
        <v>7618.94590184175</v>
      </c>
      <c r="P187" s="1" t="s">
        <v>157</v>
      </c>
      <c r="Q187">
        <f>IF(Capacity_solar!$AD188=0,Capacity_solar!Q188*CostRed_solar!B$26,Capacity_solar!Q188*VLOOKUP($A187,CostRed_solar!$A$14:$M$26,Q$1-2009,FALSE))</f>
        <v>1167.10053411796</v>
      </c>
      <c r="R187">
        <f>IF(Capacity_solar!$AD188=0,Capacity_solar!R188*CostRed_solar!C$26,Capacity_solar!R188*VLOOKUP($A187,CostRed_solar!$A$14:$M$26,R$1-2009,FALSE))</f>
        <v>1974.11676223828</v>
      </c>
      <c r="S187">
        <f>IF(Capacity_solar!$AD188=0,Capacity_solar!S188*CostRed_solar!D$26,Capacity_solar!S188*VLOOKUP($A187,CostRed_solar!$A$14:$M$26,S$1-2009,FALSE))</f>
        <v>869.084821997311</v>
      </c>
      <c r="T187">
        <f>IF(Capacity_solar!$AD188=0,Capacity_solar!T188*CostRed_solar!E$26,Capacity_solar!T188*VLOOKUP($A187,CostRed_solar!$A$14:$M$26,T$1-2009,FALSE))</f>
        <v>16.8058421551</v>
      </c>
      <c r="U187">
        <f>IF(Capacity_solar!$AD188=0,Capacity_solar!U188*CostRed_solar!F$26,Capacity_solar!U188*VLOOKUP($A187,CostRed_solar!$A$14:$M$26,U$1-2009,FALSE))</f>
        <v>17.7684816630505</v>
      </c>
      <c r="V187">
        <f>IF(Capacity_solar!$AD188=0,Capacity_solar!V188*CostRed_solar!G$26,Capacity_solar!V188*VLOOKUP($A187,CostRed_solar!$A$14:$M$26,V$1-2009,FALSE))</f>
        <v>24.7752360241623</v>
      </c>
      <c r="W187">
        <f>IF(Capacity_solar!$AD188=0,Capacity_solar!W188*CostRed_solar!H$26,Capacity_solar!W188*VLOOKUP($A187,CostRed_solar!$A$14:$M$26,W$1-2009,FALSE))</f>
        <v>29.7943767924802</v>
      </c>
      <c r="X187">
        <f>IF(Capacity_solar!$AD188=0,Capacity_solar!X188*CostRed_solar!I$26,Capacity_solar!X188*VLOOKUP($A187,CostRed_solar!$A$14:$M$26,X$1-2009,FALSE))</f>
        <v>121.978410166129</v>
      </c>
      <c r="Y187">
        <f>IF(Capacity_solar!$AD188=0,Capacity_solar!Y188*CostRed_solar!J$26,Capacity_solar!Y188*VLOOKUP($A187,CostRed_solar!$A$14:$M$26,Y$1-2009,FALSE))</f>
        <v>11080.9022999749</v>
      </c>
      <c r="Z187">
        <f>IF(Capacity_solar!$AD188=0,Capacity_solar!Z188*CostRed_solar!K$26,Capacity_solar!Z188*VLOOKUP($A187,CostRed_solar!$A$14:$M$26,Z$1-2009,FALSE))</f>
        <v>3690.26526614274</v>
      </c>
      <c r="AA187">
        <f>IF(Capacity_solar!$AD188=0,Capacity_solar!AA188*CostRed_solar!L$26,Capacity_solar!AA188*VLOOKUP($A187,CostRed_solar!$A$14:$M$26,AA$1-2009,FALSE))</f>
        <v>11325.2417632557</v>
      </c>
      <c r="AB187">
        <f>IF(Capacity_solar!$AD188=0,Capacity_solar!AB188*CostRed_solar!M$26,Capacity_solar!AB188*VLOOKUP($A187,CostRed_solar!$A$14:$M$26,AB$1-2009,FALSE))</f>
        <v>14392.983539464</v>
      </c>
      <c r="AC187">
        <f>IF(Capacity_solar!$AD188=0,Capacity_solar!AC188*CostRed_solar!N$26,Capacity_solar!AC188*VLOOKUP($A187,CostRed_solar!$A$14:$N$26,AC$1-2009,FALSE))</f>
        <v>24925.6982471902</v>
      </c>
      <c r="AD187" s="1">
        <f>SUM(Q187:AB187)</f>
        <v>44710.8173339918</v>
      </c>
    </row>
    <row r="188" spans="1:30">
      <c r="A188" s="1" t="s">
        <v>252</v>
      </c>
      <c r="B188">
        <f>IF(Capacity_solar!$AD189=0,Capacity_solar!Q189*CostRed_solar!B$13,Capacity_solar!Q189*VLOOKUP($A188,CostRed_solar!$A$2:$M$12,2,FALSE))</f>
        <v>0.604502925874625</v>
      </c>
      <c r="C188">
        <f>IF(Capacity_solar!$AD189=0,Capacity_solar!R189*CostRed_solar!C$13,Capacity_solar!R189*VLOOKUP($A188,CostRed_solar!$A$2:$M$12,3,FALSE))</f>
        <v>0.0429737469755595</v>
      </c>
      <c r="D188">
        <f>IF(Capacity_solar!$AD189=0,Capacity_solar!S189*CostRed_solar!D$13,Capacity_solar!S189*VLOOKUP($A188,CostRed_solar!$A$2:$M$12,4,FALSE))</f>
        <v>2.588847045629</v>
      </c>
      <c r="E188">
        <f>IF(Capacity_solar!$AD189=0,Capacity_solar!T189*CostRed_solar!E$13,Capacity_solar!T189*VLOOKUP($A188,CostRed_solar!$A$2:$M$12,5,FALSE))</f>
        <v>9.96922308691209</v>
      </c>
      <c r="F188">
        <f>IF(Capacity_solar!$AD189=0,Capacity_solar!U189*CostRed_solar!F$13,Capacity_solar!U189*VLOOKUP($A188,CostRed_solar!$A$2:$M$12,6,FALSE))</f>
        <v>16.58300326054</v>
      </c>
      <c r="G188">
        <f>IF(Capacity_solar!$AD189=0,Capacity_solar!V189*CostRed_solar!G$13,Capacity_solar!V189*VLOOKUP($A188,CostRed_solar!$A$2:$M$12,7,FALSE))</f>
        <v>58.5856417875774</v>
      </c>
      <c r="H188">
        <f>IF(Capacity_solar!$AD189=0,Capacity_solar!W189*CostRed_solar!H$13,Capacity_solar!W189*VLOOKUP($A188,CostRed_solar!$A$2:$M$12,8,FALSE))</f>
        <v>128.443634813887</v>
      </c>
      <c r="I188">
        <f>IF(Capacity_solar!$AD189=0,Capacity_solar!X189*CostRed_solar!I$13,Capacity_solar!X189*VLOOKUP($A188,CostRed_solar!$A$2:$M$12,9,FALSE))</f>
        <v>140.37606239579</v>
      </c>
      <c r="J188">
        <f>IF(Capacity_solar!$AD189=0,Capacity_solar!Y189*CostRed_solar!J$13,Capacity_solar!Y189*VLOOKUP($A188,CostRed_solar!$A$2:$M$12,10,FALSE))</f>
        <v>253.373564016563</v>
      </c>
      <c r="K188">
        <f>IF(Capacity_solar!$AD189=0,Capacity_solar!Z189*CostRed_solar!K$13,Capacity_solar!Z189*VLOOKUP($A188,CostRed_solar!$A$2:$M$12,11,FALSE))</f>
        <v>194.991169115414</v>
      </c>
      <c r="L188">
        <f>IF(Capacity_solar!$AD189=0,Capacity_solar!AA189*CostRed_solar!L$13,Capacity_solar!AA189*VLOOKUP($A188,CostRed_solar!$A$2:$M$12,12,FALSE))</f>
        <v>611.362361568375</v>
      </c>
      <c r="M188">
        <f>IF(Capacity_solar!$AD189=0,Capacity_solar!AB189*CostRed_solar!M$13,Capacity_solar!AB189*VLOOKUP($A188,CostRed_solar!$A$2:$M$12,13,FALSE))</f>
        <v>323.25062870451</v>
      </c>
      <c r="N188">
        <f>IF(Capacity_solar!$AD189=0,Capacity_solar!AC189*CostRed_solar!N$13,Capacity_solar!AC189*VLOOKUP($A188,CostRed_solar!$A$2:$N$12,14,FALSE))</f>
        <v>788.525667991387</v>
      </c>
      <c r="O188" s="3">
        <f>SUM(B188:M188)</f>
        <v>1740.17161246805</v>
      </c>
      <c r="P188" s="1" t="s">
        <v>252</v>
      </c>
      <c r="Q188">
        <f>IF(Capacity_solar!$AD189=0,Capacity_solar!Q189*CostRed_solar!B$26,Capacity_solar!Q189*VLOOKUP($A188,CostRed_solar!$A$14:$M$26,Q$1-2009,FALSE))</f>
        <v>3.13024214138364</v>
      </c>
      <c r="R188">
        <f>IF(Capacity_solar!$AD189=0,Capacity_solar!R189*CostRed_solar!C$26,Capacity_solar!R189*VLOOKUP($A188,CostRed_solar!$A$14:$M$26,R$1-2009,FALSE))</f>
        <v>0.135043475719949</v>
      </c>
      <c r="S188">
        <f>IF(Capacity_solar!$AD189=0,Capacity_solar!S189*CostRed_solar!D$26,Capacity_solar!S189*VLOOKUP($A188,CostRed_solar!$A$14:$M$26,S$1-2009,FALSE))</f>
        <v>5.83362012482025</v>
      </c>
      <c r="T188">
        <f>IF(Capacity_solar!$AD189=0,Capacity_solar!T189*CostRed_solar!E$26,Capacity_solar!T189*VLOOKUP($A188,CostRed_solar!$A$14:$M$26,T$1-2009,FALSE))</f>
        <v>19.1570819701198</v>
      </c>
      <c r="U188">
        <f>IF(Capacity_solar!$AD189=0,Capacity_solar!U189*CostRed_solar!F$26,Capacity_solar!U189*VLOOKUP($A188,CostRed_solar!$A$14:$M$26,U$1-2009,FALSE))</f>
        <v>27.9937963325266</v>
      </c>
      <c r="V188">
        <f>IF(Capacity_solar!$AD189=0,Capacity_solar!V189*CostRed_solar!G$26,Capacity_solar!V189*VLOOKUP($A188,CostRed_solar!$A$14:$M$26,V$1-2009,FALSE))</f>
        <v>84.1911386918746</v>
      </c>
      <c r="W188">
        <f>IF(Capacity_solar!$AD189=0,Capacity_solar!W189*CostRed_solar!H$26,Capacity_solar!W189*VLOOKUP($A188,CostRed_solar!$A$14:$M$26,W$1-2009,FALSE))</f>
        <v>150.410473813597</v>
      </c>
      <c r="X188">
        <f>IF(Capacity_solar!$AD189=0,Capacity_solar!X189*CostRed_solar!I$26,Capacity_solar!X189*VLOOKUP($A188,CostRed_solar!$A$14:$M$26,X$1-2009,FALSE))</f>
        <v>128.879527528354</v>
      </c>
      <c r="Y188">
        <f>IF(Capacity_solar!$AD189=0,Capacity_solar!Y189*CostRed_solar!J$26,Capacity_solar!Y189*VLOOKUP($A188,CostRed_solar!$A$14:$M$26,Y$1-2009,FALSE))</f>
        <v>163.570197500919</v>
      </c>
      <c r="Z188">
        <f>IF(Capacity_solar!$AD189=0,Capacity_solar!Z189*CostRed_solar!K$26,Capacity_solar!Z189*VLOOKUP($A188,CostRed_solar!$A$14:$M$26,Z$1-2009,FALSE))</f>
        <v>94.8063795727917</v>
      </c>
      <c r="AA188">
        <f>IF(Capacity_solar!$AD189=0,Capacity_solar!AA189*CostRed_solar!L$26,Capacity_solar!AA189*VLOOKUP($A188,CostRed_solar!$A$14:$M$26,AA$1-2009,FALSE))</f>
        <v>252.603688783117</v>
      </c>
      <c r="AB188">
        <f>IF(Capacity_solar!$AD189=0,Capacity_solar!AB189*CostRed_solar!M$26,Capacity_solar!AB189*VLOOKUP($A188,CostRed_solar!$A$14:$M$26,AB$1-2009,FALSE))</f>
        <v>111.788471810428</v>
      </c>
      <c r="AC188">
        <f>IF(Capacity_solar!$AD189=0,Capacity_solar!AC189*CostRed_solar!N$26,Capacity_solar!AC189*VLOOKUP($A188,CostRed_solar!$A$14:$N$26,AC$1-2009,FALSE))</f>
        <v>240.848188160172</v>
      </c>
      <c r="AD188" s="1">
        <f>SUM(Q188:AB188)</f>
        <v>1042.49966174565</v>
      </c>
    </row>
    <row r="189" spans="1:30">
      <c r="A189" s="1" t="s">
        <v>350</v>
      </c>
      <c r="B189">
        <f>IF(Capacity_solar!$AD190=0,Capacity_solar!Q190*CostRed_solar!B$13,Capacity_solar!Q190*VLOOKUP($A189,CostRed_solar!$A$2:$M$12,2,FALSE))</f>
        <v>0.351772723450242</v>
      </c>
      <c r="C189">
        <f>IF(Capacity_solar!$AD190=0,Capacity_solar!R190*CostRed_solar!C$13,Capacity_solar!R190*VLOOKUP($A189,CostRed_solar!$A$2:$M$12,3,FALSE))</f>
        <v>2.36096730371749</v>
      </c>
      <c r="D189">
        <f>IF(Capacity_solar!$AD190=0,Capacity_solar!S190*CostRed_solar!D$13,Capacity_solar!S190*VLOOKUP($A189,CostRed_solar!$A$2:$M$12,4,FALSE))</f>
        <v>5.08523603869</v>
      </c>
      <c r="E189">
        <f>IF(Capacity_solar!$AD190=0,Capacity_solar!T190*CostRed_solar!E$13,Capacity_solar!T190*VLOOKUP($A189,CostRed_solar!$A$2:$M$12,5,FALSE))</f>
        <v>1.94082012905748</v>
      </c>
      <c r="F189">
        <f>IF(Capacity_solar!$AD190=0,Capacity_solar!U190*CostRed_solar!F$13,Capacity_solar!U190*VLOOKUP($A189,CostRed_solar!$A$2:$M$12,6,FALSE))</f>
        <v>3.82048614267421</v>
      </c>
      <c r="G189">
        <f>IF(Capacity_solar!$AD190=0,Capacity_solar!V190*CostRed_solar!G$13,Capacity_solar!V190*VLOOKUP($A189,CostRed_solar!$A$2:$M$12,7,FALSE))</f>
        <v>8.64848165698712</v>
      </c>
      <c r="H189">
        <f>IF(Capacity_solar!$AD190=0,Capacity_solar!W190*CostRed_solar!H$13,Capacity_solar!W190*VLOOKUP($A189,CostRed_solar!$A$2:$M$12,8,FALSE))</f>
        <v>16.0147159549655</v>
      </c>
      <c r="I189">
        <f>IF(Capacity_solar!$AD190=0,Capacity_solar!X190*CostRed_solar!I$13,Capacity_solar!X190*VLOOKUP($A189,CostRed_solar!$A$2:$M$12,9,FALSE))</f>
        <v>44.816803836964</v>
      </c>
      <c r="J189">
        <f>IF(Capacity_solar!$AD190=0,Capacity_solar!Y190*CostRed_solar!J$13,Capacity_solar!Y190*VLOOKUP($A189,CostRed_solar!$A$2:$M$12,10,FALSE))</f>
        <v>44.3539279359408</v>
      </c>
      <c r="K189">
        <f>IF(Capacity_solar!$AD190=0,Capacity_solar!Z190*CostRed_solar!K$13,Capacity_solar!Z190*VLOOKUP($A189,CostRed_solar!$A$2:$M$12,11,FALSE))</f>
        <v>88.5118402873661</v>
      </c>
      <c r="L189">
        <f>IF(Capacity_solar!$AD190=0,Capacity_solar!AA190*CostRed_solar!L$13,Capacity_solar!AA190*VLOOKUP($A189,CostRed_solar!$A$2:$M$12,12,FALSE))</f>
        <v>59.3306587591208</v>
      </c>
      <c r="M189">
        <f>IF(Capacity_solar!$AD190=0,Capacity_solar!AB190*CostRed_solar!M$13,Capacity_solar!AB190*VLOOKUP($A189,CostRed_solar!$A$2:$M$12,13,FALSE))</f>
        <v>193.950477789602</v>
      </c>
      <c r="N189">
        <f>IF(Capacity_solar!$AD190=0,Capacity_solar!AC190*CostRed_solar!N$13,Capacity_solar!AC190*VLOOKUP($A189,CostRed_solar!$A$2:$N$12,14,FALSE))</f>
        <v>0</v>
      </c>
      <c r="O189" s="3">
        <f>SUM(B189:M189)</f>
        <v>469.186188558535</v>
      </c>
      <c r="P189" s="1" t="s">
        <v>350</v>
      </c>
      <c r="Q189">
        <f>IF(Capacity_solar!$AD190=0,Capacity_solar!Q190*CostRed_solar!B$26,Capacity_solar!Q190*VLOOKUP($A189,CostRed_solar!$A$14:$M$26,Q$1-2009,FALSE))</f>
        <v>1.82155247890664</v>
      </c>
      <c r="R189">
        <f>IF(Capacity_solar!$AD190=0,Capacity_solar!R190*CostRed_solar!C$26,Capacity_solar!R190*VLOOKUP($A189,CostRed_solar!$A$14:$M$26,R$1-2009,FALSE))</f>
        <v>7.41925601545748</v>
      </c>
      <c r="S189">
        <f>IF(Capacity_solar!$AD190=0,Capacity_solar!S190*CostRed_solar!D$26,Capacity_solar!S190*VLOOKUP($A189,CostRed_solar!$A$14:$M$26,S$1-2009,FALSE))</f>
        <v>11.4588984099505</v>
      </c>
      <c r="T189">
        <f>IF(Capacity_solar!$AD190=0,Capacity_solar!T190*CostRed_solar!E$26,Capacity_solar!T190*VLOOKUP($A189,CostRed_solar!$A$14:$M$26,T$1-2009,FALSE))</f>
        <v>3.72952335176694</v>
      </c>
      <c r="U189">
        <f>IF(Capacity_solar!$AD190=0,Capacity_solar!U190*CostRed_solar!F$26,Capacity_solar!U190*VLOOKUP($A189,CostRed_solar!$A$14:$M$26,U$1-2009,FALSE))</f>
        <v>6.44936922998466</v>
      </c>
      <c r="V189">
        <f>IF(Capacity_solar!$AD190=0,Capacity_solar!V190*CostRed_solar!G$26,Capacity_solar!V190*VLOOKUP($A189,CostRed_solar!$A$14:$M$26,V$1-2009,FALSE))</f>
        <v>12.4283953617442</v>
      </c>
      <c r="W189">
        <f>IF(Capacity_solar!$AD190=0,Capacity_solar!W190*CostRed_solar!H$26,Capacity_solar!W190*VLOOKUP($A189,CostRed_solar!$A$14:$M$26,W$1-2009,FALSE))</f>
        <v>18.7536036197264</v>
      </c>
      <c r="X189">
        <f>IF(Capacity_solar!$AD190=0,Capacity_solar!X190*CostRed_solar!I$26,Capacity_solar!X190*VLOOKUP($A189,CostRed_solar!$A$14:$M$26,X$1-2009,FALSE))</f>
        <v>41.1463920932152</v>
      </c>
      <c r="Y189">
        <f>IF(Capacity_solar!$AD190=0,Capacity_solar!Y190*CostRed_solar!J$26,Capacity_solar!Y190*VLOOKUP($A189,CostRed_solar!$A$14:$M$26,Y$1-2009,FALSE))</f>
        <v>28.633534759566</v>
      </c>
      <c r="Z189">
        <f>IF(Capacity_solar!$AD190=0,Capacity_solar!Z190*CostRed_solar!K$26,Capacity_solar!Z190*VLOOKUP($A189,CostRed_solar!$A$14:$M$26,Z$1-2009,FALSE))</f>
        <v>43.0352162358874</v>
      </c>
      <c r="AA189">
        <f>IF(Capacity_solar!$AD190=0,Capacity_solar!AA190*CostRed_solar!L$26,Capacity_solar!AA190*VLOOKUP($A189,CostRed_solar!$A$14:$M$26,AA$1-2009,FALSE))</f>
        <v>24.5143374905164</v>
      </c>
      <c r="AB189">
        <f>IF(Capacity_solar!$AD190=0,Capacity_solar!AB190*CostRed_solar!M$26,Capacity_solar!AB190*VLOOKUP($A189,CostRed_solar!$A$14:$M$26,AB$1-2009,FALSE))</f>
        <v>67.0731178649041</v>
      </c>
      <c r="AC189">
        <f>IF(Capacity_solar!$AD190=0,Capacity_solar!AC190*CostRed_solar!N$26,Capacity_solar!AC190*VLOOKUP($A189,CostRed_solar!$A$14:$N$26,AC$1-2009,FALSE))</f>
        <v>0</v>
      </c>
      <c r="AD189" s="1">
        <f>SUM(Q189:AB189)</f>
        <v>266.463196911626</v>
      </c>
    </row>
    <row r="190" spans="1:30">
      <c r="A190" s="1" t="s">
        <v>372</v>
      </c>
      <c r="B190">
        <f>IF(Capacity_solar!$AD191=0,Capacity_solar!Q191*CostRed_solar!B$13,Capacity_solar!Q191*VLOOKUP($A190,CostRed_solar!$A$2:$M$12,2,FALSE))</f>
        <v>0.0361449319402756</v>
      </c>
      <c r="C190">
        <f>IF(Capacity_solar!$AD191=0,Capacity_solar!R191*CostRed_solar!C$13,Capacity_solar!R191*VLOOKUP($A190,CostRed_solar!$A$2:$M$12,3,FALSE))</f>
        <v>0.196747275309791</v>
      </c>
      <c r="D190">
        <f>IF(Capacity_solar!$AD191=0,Capacity_solar!S191*CostRed_solar!D$13,Capacity_solar!S191*VLOOKUP($A190,CostRed_solar!$A$2:$M$12,4,FALSE))</f>
        <v>0.217278234186719</v>
      </c>
      <c r="E190">
        <f>IF(Capacity_solar!$AD191=0,Capacity_solar!T191*CostRed_solar!E$13,Capacity_solar!T191*VLOOKUP($A190,CostRed_solar!$A$2:$M$12,5,FALSE))</f>
        <v>5.31449042351424</v>
      </c>
      <c r="F190">
        <f>IF(Capacity_solar!$AD191=0,Capacity_solar!U191*CostRed_solar!F$13,Capacity_solar!U191*VLOOKUP($A190,CostRed_solar!$A$2:$M$12,6,FALSE))</f>
        <v>0.0574163832683226</v>
      </c>
      <c r="G190">
        <f>IF(Capacity_solar!$AD191=0,Capacity_solar!V191*CostRed_solar!G$13,Capacity_solar!V191*VLOOKUP($A190,CostRed_solar!$A$2:$M$12,7,FALSE))</f>
        <v>0.637530648853577</v>
      </c>
      <c r="H190">
        <f>IF(Capacity_solar!$AD191=0,Capacity_solar!W191*CostRed_solar!H$13,Capacity_solar!W191*VLOOKUP($A190,CostRed_solar!$A$2:$M$12,8,FALSE))</f>
        <v>1.62470688587086</v>
      </c>
      <c r="I190">
        <f>IF(Capacity_solar!$AD191=0,Capacity_solar!X191*CostRed_solar!I$13,Capacity_solar!X191*VLOOKUP($A190,CostRed_solar!$A$2:$M$12,9,FALSE))</f>
        <v>2.06980688396849</v>
      </c>
      <c r="J190">
        <f>IF(Capacity_solar!$AD191=0,Capacity_solar!Y191*CostRed_solar!J$13,Capacity_solar!Y191*VLOOKUP($A190,CostRed_solar!$A$2:$M$12,10,FALSE))</f>
        <v>0</v>
      </c>
      <c r="K190">
        <f>IF(Capacity_solar!$AD191=0,Capacity_solar!Z191*CostRed_solar!K$13,Capacity_solar!Z191*VLOOKUP($A190,CostRed_solar!$A$2:$M$12,11,FALSE))</f>
        <v>1.58466638164479</v>
      </c>
      <c r="L190">
        <f>IF(Capacity_solar!$AD191=0,Capacity_solar!AA191*CostRed_solar!L$13,Capacity_solar!AA191*VLOOKUP($A190,CostRed_solar!$A$2:$M$12,12,FALSE))</f>
        <v>0</v>
      </c>
      <c r="M190">
        <f>IF(Capacity_solar!$AD191=0,Capacity_solar!AB191*CostRed_solar!M$13,Capacity_solar!AB191*VLOOKUP($A190,CostRed_solar!$A$2:$M$12,13,FALSE))</f>
        <v>8.26085215384374</v>
      </c>
      <c r="N190">
        <f>IF(Capacity_solar!$AD191=0,Capacity_solar!AC191*CostRed_solar!N$13,Capacity_solar!AC191*VLOOKUP($A190,CostRed_solar!$A$2:$N$12,14,FALSE))</f>
        <v>0</v>
      </c>
      <c r="O190" s="3">
        <f>SUM(B190:M190)</f>
        <v>19.9996402024008</v>
      </c>
      <c r="P190" s="1" t="s">
        <v>372</v>
      </c>
      <c r="Q190">
        <f>IF(Capacity_solar!$AD191=0,Capacity_solar!Q191*CostRed_solar!B$26,Capacity_solar!Q191*VLOOKUP($A190,CostRed_solar!$A$14:$M$26,Q$1-2009,FALSE))</f>
        <v>0.187165990955618</v>
      </c>
      <c r="R190">
        <f>IF(Capacity_solar!$AD191=0,Capacity_solar!R191*CostRed_solar!C$26,Capacity_solar!R191*VLOOKUP($A190,CostRed_solar!$A$14:$M$26,R$1-2009,FALSE))</f>
        <v>0.618271334621456</v>
      </c>
      <c r="S190">
        <f>IF(Capacity_solar!$AD191=0,Capacity_solar!S191*CostRed_solar!D$26,Capacity_solar!S191*VLOOKUP($A190,CostRed_solar!$A$14:$M$26,S$1-2009,FALSE))</f>
        <v>0.489607403333128</v>
      </c>
      <c r="T190">
        <f>IF(Capacity_solar!$AD191=0,Capacity_solar!T191*CostRed_solar!E$26,Capacity_solar!T191*VLOOKUP($A190,CostRed_solar!$A$14:$M$26,T$1-2009,FALSE))</f>
        <v>10.2124436162271</v>
      </c>
      <c r="U190">
        <f>IF(Capacity_solar!$AD191=0,Capacity_solar!U191*CostRed_solar!F$26,Capacity_solar!U191*VLOOKUP($A190,CostRed_solar!$A$14:$M$26,U$1-2009,FALSE))</f>
        <v>0.0969246953709741</v>
      </c>
      <c r="V190">
        <f>IF(Capacity_solar!$AD191=0,Capacity_solar!V191*CostRed_solar!G$26,Capacity_solar!V191*VLOOKUP($A190,CostRed_solar!$A$14:$M$26,V$1-2009,FALSE))</f>
        <v>0.91617040695001</v>
      </c>
      <c r="W190">
        <f>IF(Capacity_solar!$AD191=0,Capacity_solar!W191*CostRed_solar!H$26,Capacity_solar!W191*VLOOKUP($A190,CostRed_solar!$A$14:$M$26,W$1-2009,FALSE))</f>
        <v>1.90256942561725</v>
      </c>
      <c r="X190">
        <f>IF(Capacity_solar!$AD191=0,Capacity_solar!X191*CostRed_solar!I$26,Capacity_solar!X191*VLOOKUP($A190,CostRed_solar!$A$14:$M$26,X$1-2009,FALSE))</f>
        <v>1.9002936022573</v>
      </c>
      <c r="Y190">
        <f>IF(Capacity_solar!$AD191=0,Capacity_solar!Y191*CostRed_solar!J$26,Capacity_solar!Y191*VLOOKUP($A190,CostRed_solar!$A$14:$M$26,Y$1-2009,FALSE))</f>
        <v>0</v>
      </c>
      <c r="Z190">
        <f>IF(Capacity_solar!$AD191=0,Capacity_solar!Z191*CostRed_solar!K$26,Capacity_solar!Z191*VLOOKUP($A190,CostRed_solar!$A$14:$M$26,Z$1-2009,FALSE))</f>
        <v>0.770478392206232</v>
      </c>
      <c r="AA190">
        <f>IF(Capacity_solar!$AD191=0,Capacity_solar!AA191*CostRed_solar!L$26,Capacity_solar!AA191*VLOOKUP($A190,CostRed_solar!$A$14:$M$26,AA$1-2009,FALSE))</f>
        <v>0</v>
      </c>
      <c r="AB190">
        <f>IF(Capacity_solar!$AD191=0,Capacity_solar!AB191*CostRed_solar!M$26,Capacity_solar!AB191*VLOOKUP($A190,CostRed_solar!$A$14:$M$26,AB$1-2009,FALSE))</f>
        <v>2.85681745409453</v>
      </c>
      <c r="AC190">
        <f>IF(Capacity_solar!$AD191=0,Capacity_solar!AC191*CostRed_solar!N$26,Capacity_solar!AC191*VLOOKUP($A190,CostRed_solar!$A$14:$N$26,AC$1-2009,FALSE))</f>
        <v>0</v>
      </c>
      <c r="AD190" s="1">
        <f>SUM(Q190:AB190)</f>
        <v>19.9507423216336</v>
      </c>
    </row>
    <row r="191" spans="1:30">
      <c r="A191" s="1" t="s">
        <v>378</v>
      </c>
      <c r="B191">
        <f>IF(Capacity_solar!$AD192=0,Capacity_solar!Q192*CostRed_solar!B$13,Capacity_solar!Q192*VLOOKUP($A191,CostRed_solar!$A$2:$M$12,2,FALSE))</f>
        <v>0.284605478703493</v>
      </c>
      <c r="C191">
        <f>IF(Capacity_solar!$AD192=0,Capacity_solar!R192*CostRed_solar!C$13,Capacity_solar!R192*VLOOKUP($A191,CostRed_solar!$A$2:$M$12,3,FALSE))</f>
        <v>6.21307185188814</v>
      </c>
      <c r="D191">
        <f>IF(Capacity_solar!$AD192=0,Capacity_solar!S192*CostRed_solar!D$13,Capacity_solar!S192*VLOOKUP($A191,CostRed_solar!$A$2:$M$12,4,FALSE))</f>
        <v>14.6393136508782</v>
      </c>
      <c r="E191">
        <f>IF(Capacity_solar!$AD192=0,Capacity_solar!T192*CostRed_solar!E$13,Capacity_solar!T192*VLOOKUP($A191,CostRed_solar!$A$2:$M$12,5,FALSE))</f>
        <v>17.2022749102671</v>
      </c>
      <c r="F191">
        <f>IF(Capacity_solar!$AD192=0,Capacity_solar!U192*CostRed_solar!F$13,Capacity_solar!U192*VLOOKUP($A191,CostRed_solar!$A$2:$M$12,6,FALSE))</f>
        <v>50.5264149794689</v>
      </c>
      <c r="G191">
        <f>IF(Capacity_solar!$AD192=0,Capacity_solar!V192*CostRed_solar!G$13,Capacity_solar!V192*VLOOKUP($A191,CostRed_solar!$A$2:$M$12,7,FALSE))</f>
        <v>67.1806627293156</v>
      </c>
      <c r="H191">
        <f>IF(Capacity_solar!$AD192=0,Capacity_solar!W192*CostRed_solar!H$13,Capacity_solar!W192*VLOOKUP($A191,CostRed_solar!$A$2:$M$12,8,FALSE))</f>
        <v>152.107192133873</v>
      </c>
      <c r="I191">
        <f>IF(Capacity_solar!$AD192=0,Capacity_solar!X192*CostRed_solar!I$13,Capacity_solar!X192*VLOOKUP($A191,CostRed_solar!$A$2:$M$12,9,FALSE))</f>
        <v>348.121103609022</v>
      </c>
      <c r="J191">
        <f>IF(Capacity_solar!$AD192=0,Capacity_solar!Y192*CostRed_solar!J$13,Capacity_solar!Y192*VLOOKUP($A191,CostRed_solar!$A$2:$M$12,10,FALSE))</f>
        <v>604.029593105891</v>
      </c>
      <c r="K191">
        <f>IF(Capacity_solar!$AD192=0,Capacity_solar!Z192*CostRed_solar!K$13,Capacity_solar!Z192*VLOOKUP($A191,CostRed_solar!$A$2:$M$12,11,FALSE))</f>
        <v>949.350318221162</v>
      </c>
      <c r="L191">
        <f>IF(Capacity_solar!$AD192=0,Capacity_solar!AA192*CostRed_solar!L$13,Capacity_solar!AA192*VLOOKUP($A191,CostRed_solar!$A$2:$M$12,12,FALSE))</f>
        <v>1580.67245968139</v>
      </c>
      <c r="M191">
        <f>IF(Capacity_solar!$AD192=0,Capacity_solar!AB192*CostRed_solar!M$13,Capacity_solar!AB192*VLOOKUP($A191,CostRed_solar!$A$2:$M$12,13,FALSE))</f>
        <v>3591.67520866476</v>
      </c>
      <c r="N191">
        <f>IF(Capacity_solar!$AD192=0,Capacity_solar!AC192*CostRed_solar!N$13,Capacity_solar!AC192*VLOOKUP($A191,CostRed_solar!$A$2:$N$12,14,FALSE))</f>
        <v>4490.06309452298</v>
      </c>
      <c r="O191" s="3">
        <f>SUM(B191:M191)</f>
        <v>7382.00221901662</v>
      </c>
      <c r="P191" s="1" t="s">
        <v>378</v>
      </c>
      <c r="Q191">
        <f>IF(Capacity_solar!$AD192=0,Capacity_solar!Q192*CostRed_solar!B$26,Capacity_solar!Q192*VLOOKUP($A191,CostRed_solar!$A$14:$M$26,Q$1-2009,FALSE))</f>
        <v>1.47374648653249</v>
      </c>
      <c r="R191">
        <f>IF(Capacity_solar!$AD192=0,Capacity_solar!R192*CostRed_solar!C$26,Capacity_solar!R192*VLOOKUP($A191,CostRed_solar!$A$14:$M$26,R$1-2009,FALSE))</f>
        <v>19.5243579354144</v>
      </c>
      <c r="S191">
        <f>IF(Capacity_solar!$AD192=0,Capacity_solar!S192*CostRed_solar!D$26,Capacity_solar!S192*VLOOKUP($A191,CostRed_solar!$A$14:$M$26,S$1-2009,FALSE))</f>
        <v>32.9877328486859</v>
      </c>
      <c r="T191">
        <f>IF(Capacity_solar!$AD192=0,Capacity_solar!T192*CostRed_solar!E$26,Capacity_solar!T192*VLOOKUP($A191,CostRed_solar!$A$14:$M$26,T$1-2009,FALSE))</f>
        <v>33.0562760664029</v>
      </c>
      <c r="U191">
        <f>IF(Capacity_solar!$AD192=0,Capacity_solar!U192*CostRed_solar!F$26,Capacity_solar!U192*VLOOKUP($A191,CostRed_solar!$A$14:$M$26,U$1-2009,FALSE))</f>
        <v>85.2937280494699</v>
      </c>
      <c r="V191">
        <f>IF(Capacity_solar!$AD192=0,Capacity_solar!V192*CostRed_solar!G$26,Capacity_solar!V192*VLOOKUP($A191,CostRed_solar!$A$14:$M$26,V$1-2009,FALSE))</f>
        <v>96.5427077467839</v>
      </c>
      <c r="W191">
        <f>IF(Capacity_solar!$AD192=0,Capacity_solar!W192*CostRed_solar!H$26,Capacity_solar!W192*VLOOKUP($A191,CostRed_solar!$A$14:$M$26,W$1-2009,FALSE))</f>
        <v>178.121047979234</v>
      </c>
      <c r="X191">
        <f>IF(Capacity_solar!$AD192=0,Capacity_solar!X192*CostRed_solar!I$26,Capacity_solar!X192*VLOOKUP($A191,CostRed_solar!$A$14:$M$26,X$1-2009,FALSE))</f>
        <v>319.610641515795</v>
      </c>
      <c r="Y191">
        <f>IF(Capacity_solar!$AD192=0,Capacity_solar!Y192*CostRed_solar!J$26,Capacity_solar!Y192*VLOOKUP($A191,CostRed_solar!$A$14:$M$26,Y$1-2009,FALSE))</f>
        <v>389.942969086829</v>
      </c>
      <c r="Z191">
        <f>IF(Capacity_solar!$AD192=0,Capacity_solar!Z192*CostRed_solar!K$26,Capacity_solar!Z192*VLOOKUP($A191,CostRed_solar!$A$14:$M$26,Z$1-2009,FALSE))</f>
        <v>461.582270751722</v>
      </c>
      <c r="AA191">
        <f>IF(Capacity_solar!$AD192=0,Capacity_solar!AA192*CostRed_solar!L$26,Capacity_solar!AA192*VLOOKUP($A191,CostRed_solar!$A$14:$M$26,AA$1-2009,FALSE))</f>
        <v>653.104801952622</v>
      </c>
      <c r="AB191">
        <f>IF(Capacity_solar!$AD192=0,Capacity_solar!AB192*CostRed_solar!M$26,Capacity_solar!AB192*VLOOKUP($A191,CostRed_solar!$A$14:$M$26,AB$1-2009,FALSE))</f>
        <v>1242.09466946795</v>
      </c>
      <c r="AC191">
        <f>IF(Capacity_solar!$AD192=0,Capacity_solar!AC192*CostRed_solar!N$26,Capacity_solar!AC192*VLOOKUP($A191,CostRed_solar!$A$14:$N$26,AC$1-2009,FALSE))</f>
        <v>1371.45004270492</v>
      </c>
      <c r="AD191" s="1">
        <f>SUM(Q191:AB191)</f>
        <v>3513.33494988744</v>
      </c>
    </row>
    <row r="192" spans="1:30">
      <c r="A192" s="1" t="s">
        <v>109</v>
      </c>
      <c r="B192">
        <f>IF(Capacity_solar!$AD193=0,Capacity_solar!Q193*CostRed_solar!B$13,Capacity_solar!Q193*VLOOKUP($A192,CostRed_solar!$A$2:$M$12,2,FALSE))</f>
        <v>27.8913648043072</v>
      </c>
      <c r="C192">
        <f>IF(Capacity_solar!$AD193=0,Capacity_solar!R193*CostRed_solar!C$13,Capacity_solar!R193*VLOOKUP($A192,CostRed_solar!$A$2:$M$12,3,FALSE))</f>
        <v>110.799781358672</v>
      </c>
      <c r="D192">
        <f>IF(Capacity_solar!$AD193=0,Capacity_solar!S193*CostRed_solar!D$13,Capacity_solar!S193*VLOOKUP($A192,CostRed_solar!$A$2:$M$12,4,FALSE))</f>
        <v>245.786402115932</v>
      </c>
      <c r="E192">
        <f>IF(Capacity_solar!$AD193=0,Capacity_solar!T193*CostRed_solar!E$13,Capacity_solar!T193*VLOOKUP($A192,CostRed_solar!$A$2:$M$12,5,FALSE))</f>
        <v>308.629074265283</v>
      </c>
      <c r="F192">
        <f>IF(Capacity_solar!$AD193=0,Capacity_solar!U193*CostRed_solar!F$13,Capacity_solar!U193*VLOOKUP($A192,CostRed_solar!$A$2:$M$12,6,FALSE))</f>
        <v>382.392997734264</v>
      </c>
      <c r="G192">
        <f>IF(Capacity_solar!$AD193=0,Capacity_solar!V193*CostRed_solar!G$13,Capacity_solar!V193*VLOOKUP($A192,CostRed_solar!$A$2:$M$12,7,FALSE))</f>
        <v>370.179086431109</v>
      </c>
      <c r="H192">
        <f>IF(Capacity_solar!$AD193=0,Capacity_solar!W193*CostRed_solar!H$13,Capacity_solar!W193*VLOOKUP($A192,CostRed_solar!$A$2:$M$12,8,FALSE))</f>
        <v>404.504963319416</v>
      </c>
      <c r="I192">
        <f>IF(Capacity_solar!$AD193=0,Capacity_solar!X193*CostRed_solar!I$13,Capacity_solar!X193*VLOOKUP($A192,CostRed_solar!$A$2:$M$12,9,FALSE))</f>
        <v>505.153776086743</v>
      </c>
      <c r="J192">
        <f>IF(Capacity_solar!$AD193=0,Capacity_solar!Y193*CostRed_solar!J$13,Capacity_solar!Y193*VLOOKUP($A192,CostRed_solar!$A$2:$M$12,10,FALSE))</f>
        <v>686.397428092396</v>
      </c>
      <c r="K192">
        <f>IF(Capacity_solar!$AD193=0,Capacity_solar!Z193*CostRed_solar!K$13,Capacity_solar!Z193*VLOOKUP($A192,CostRed_solar!$A$2:$M$12,11,FALSE))</f>
        <v>1148.37559863335</v>
      </c>
      <c r="L192">
        <f>IF(Capacity_solar!$AD193=0,Capacity_solar!AA193*CostRed_solar!L$13,Capacity_solar!AA193*VLOOKUP($A192,CostRed_solar!$A$2:$M$12,12,FALSE))</f>
        <v>1505.8841767961</v>
      </c>
      <c r="M192">
        <f>IF(Capacity_solar!$AD193=0,Capacity_solar!AB193*CostRed_solar!M$13,Capacity_solar!AB193*VLOOKUP($A192,CostRed_solar!$A$2:$M$12,13,FALSE))</f>
        <v>2460.01029708516</v>
      </c>
      <c r="N192">
        <f>IF(Capacity_solar!$AD193=0,Capacity_solar!AC193*CostRed_solar!N$13,Capacity_solar!AC193*VLOOKUP($A192,CostRed_solar!$A$2:$N$12,14,FALSE))</f>
        <v>6345.42347257656</v>
      </c>
      <c r="O192" s="3">
        <f>SUM(B192:M192)</f>
        <v>8156.00494672274</v>
      </c>
      <c r="P192" s="1" t="s">
        <v>109</v>
      </c>
      <c r="Q192">
        <f>IF(Capacity_solar!$AD193=0,Capacity_solar!Q193*CostRed_solar!B$26,Capacity_solar!Q193*VLOOKUP($A192,CostRed_solar!$A$14:$M$26,Q$1-2009,FALSE))</f>
        <v>144.427300107484</v>
      </c>
      <c r="R192">
        <f>IF(Capacity_solar!$AD193=0,Capacity_solar!R193*CostRed_solar!C$26,Capacity_solar!R193*VLOOKUP($A192,CostRed_solar!$A$14:$M$26,R$1-2009,FALSE))</f>
        <v>348.184383181557</v>
      </c>
      <c r="S192">
        <f>IF(Capacity_solar!$AD193=0,Capacity_solar!S193*CostRed_solar!D$26,Capacity_solar!S193*VLOOKUP($A192,CostRed_solar!$A$14:$M$26,S$1-2009,FALSE))</f>
        <v>553.846742012638</v>
      </c>
      <c r="T192">
        <f>IF(Capacity_solar!$AD193=0,Capacity_solar!T193*CostRed_solar!E$26,Capacity_solar!T193*VLOOKUP($A192,CostRed_solar!$A$14:$M$26,T$1-2009,FALSE))</f>
        <v>593.068529264258</v>
      </c>
      <c r="U192">
        <f>IF(Capacity_solar!$AD193=0,Capacity_solar!U193*CostRed_solar!F$26,Capacity_solar!U193*VLOOKUP($A192,CostRed_solar!$A$14:$M$26,U$1-2009,FALSE))</f>
        <v>645.518277321301</v>
      </c>
      <c r="V192">
        <f>IF(Capacity_solar!$AD193=0,Capacity_solar!V193*CostRed_solar!G$26,Capacity_solar!V193*VLOOKUP($A192,CostRed_solar!$A$14:$M$26,V$1-2009,FALSE))</f>
        <v>531.969913712909</v>
      </c>
      <c r="W192">
        <f>IF(Capacity_solar!$AD193=0,Capacity_solar!W193*CostRed_solar!H$26,Capacity_solar!W193*VLOOKUP($A192,CostRed_solar!$A$14:$M$26,W$1-2009,FALSE))</f>
        <v>473.684688859699</v>
      </c>
      <c r="X192">
        <f>IF(Capacity_solar!$AD193=0,Capacity_solar!X193*CostRed_solar!I$26,Capacity_solar!X193*VLOOKUP($A192,CostRed_solar!$A$14:$M$26,X$1-2009,FALSE))</f>
        <v>463.782634162102</v>
      </c>
      <c r="Y192">
        <f>IF(Capacity_solar!$AD193=0,Capacity_solar!Y193*CostRed_solar!J$26,Capacity_solar!Y193*VLOOKUP($A192,CostRed_solar!$A$14:$M$26,Y$1-2009,FALSE))</f>
        <v>443.117115682427</v>
      </c>
      <c r="Z192">
        <f>IF(Capacity_solar!$AD193=0,Capacity_solar!Z193*CostRed_solar!K$26,Capacity_solar!Z193*VLOOKUP($A192,CostRed_solar!$A$14:$M$26,Z$1-2009,FALSE))</f>
        <v>558.350069852258</v>
      </c>
      <c r="AA192">
        <f>IF(Capacity_solar!$AD193=0,Capacity_solar!AA193*CostRed_solar!L$26,Capacity_solar!AA193*VLOOKUP($A192,CostRed_solar!$A$14:$M$26,AA$1-2009,FALSE))</f>
        <v>622.203658339342</v>
      </c>
      <c r="AB192">
        <f>IF(Capacity_solar!$AD193=0,Capacity_solar!AB193*CostRed_solar!M$26,Capacity_solar!AB193*VLOOKUP($A192,CostRed_solar!$A$14:$M$26,AB$1-2009,FALSE))</f>
        <v>850.735520147902</v>
      </c>
      <c r="AC192">
        <f>IF(Capacity_solar!$AD193=0,Capacity_solar!AC193*CostRed_solar!N$26,Capacity_solar!AC193*VLOOKUP($A192,CostRed_solar!$A$14:$N$26,AC$1-2009,FALSE))</f>
        <v>1938.15345335821</v>
      </c>
      <c r="AD192" s="1">
        <f>SUM(Q192:AB192)</f>
        <v>6228.88883264388</v>
      </c>
    </row>
    <row r="193" spans="1:30">
      <c r="A193" s="1" t="s">
        <v>384</v>
      </c>
      <c r="B193">
        <f>IF(Capacity_solar!$AD194=0,Capacity_solar!Q194*CostRed_solar!B$13,Capacity_solar!Q194*VLOOKUP($A193,CostRed_solar!$A$2:$M$12,2,FALSE))</f>
        <v>0</v>
      </c>
      <c r="C193">
        <f>IF(Capacity_solar!$AD194=0,Capacity_solar!R194*CostRed_solar!C$13,Capacity_solar!R194*VLOOKUP($A193,CostRed_solar!$A$2:$M$12,3,FALSE))</f>
        <v>0</v>
      </c>
      <c r="D193">
        <f>IF(Capacity_solar!$AD194=0,Capacity_solar!S194*CostRed_solar!D$13,Capacity_solar!S194*VLOOKUP($A193,CostRed_solar!$A$2:$M$12,4,FALSE))</f>
        <v>0</v>
      </c>
      <c r="E193">
        <f>IF(Capacity_solar!$AD194=0,Capacity_solar!T194*CostRed_solar!E$13,Capacity_solar!T194*VLOOKUP($A193,CostRed_solar!$A$2:$M$12,5,FALSE))</f>
        <v>0</v>
      </c>
      <c r="F193">
        <f>IF(Capacity_solar!$AD194=0,Capacity_solar!U194*CostRed_solar!F$13,Capacity_solar!U194*VLOOKUP($A193,CostRed_solar!$A$2:$M$12,6,FALSE))</f>
        <v>0</v>
      </c>
      <c r="G193">
        <f>IF(Capacity_solar!$AD194=0,Capacity_solar!V194*CostRed_solar!G$13,Capacity_solar!V194*VLOOKUP($A193,CostRed_solar!$A$2:$M$12,7,FALSE))</f>
        <v>0</v>
      </c>
      <c r="H193">
        <f>IF(Capacity_solar!$AD194=0,Capacity_solar!W194*CostRed_solar!H$13,Capacity_solar!W194*VLOOKUP($A193,CostRed_solar!$A$2:$M$12,8,FALSE))</f>
        <v>0.212281442617445</v>
      </c>
      <c r="I193">
        <f>IF(Capacity_solar!$AD194=0,Capacity_solar!X194*CostRed_solar!I$13,Capacity_solar!X194*VLOOKUP($A193,CostRed_solar!$A$2:$M$12,9,FALSE))</f>
        <v>2.36495302098776</v>
      </c>
      <c r="J193">
        <f>IF(Capacity_solar!$AD194=0,Capacity_solar!Y194*CostRed_solar!J$13,Capacity_solar!Y194*VLOOKUP($A193,CostRed_solar!$A$2:$M$12,10,FALSE))</f>
        <v>2.30207066588814</v>
      </c>
      <c r="K193">
        <f>IF(Capacity_solar!$AD194=0,Capacity_solar!Z194*CostRed_solar!K$13,Capacity_solar!Z194*VLOOKUP($A193,CostRed_solar!$A$2:$M$12,11,FALSE))</f>
        <v>21.8737129122865</v>
      </c>
      <c r="L193">
        <f>IF(Capacity_solar!$AD194=0,Capacity_solar!AA194*CostRed_solar!L$13,Capacity_solar!AA194*VLOOKUP($A193,CostRed_solar!$A$2:$M$12,12,FALSE))</f>
        <v>68.035420250145</v>
      </c>
      <c r="M193">
        <f>IF(Capacity_solar!$AD194=0,Capacity_solar!AB194*CostRed_solar!M$13,Capacity_solar!AB194*VLOOKUP($A193,CostRed_solar!$A$2:$M$12,13,FALSE))</f>
        <v>96.9752281197762</v>
      </c>
      <c r="N193">
        <f>IF(Capacity_solar!$AD194=0,Capacity_solar!AC194*CostRed_solar!N$13,Capacity_solar!AC194*VLOOKUP($A193,CostRed_solar!$A$2:$N$12,14,FALSE))</f>
        <v>0</v>
      </c>
      <c r="O193" s="3">
        <f>SUM(B193:M193)</f>
        <v>191.763666411701</v>
      </c>
      <c r="P193" s="1" t="s">
        <v>384</v>
      </c>
      <c r="Q193">
        <f>IF(Capacity_solar!$AD194=0,Capacity_solar!Q194*CostRed_solar!B$26,Capacity_solar!Q194*VLOOKUP($A193,CostRed_solar!$A$14:$M$26,Q$1-2009,FALSE))</f>
        <v>0</v>
      </c>
      <c r="R193">
        <f>IF(Capacity_solar!$AD194=0,Capacity_solar!R194*CostRed_solar!C$26,Capacity_solar!R194*VLOOKUP($A193,CostRed_solar!$A$14:$M$26,R$1-2009,FALSE))</f>
        <v>0</v>
      </c>
      <c r="S193">
        <f>IF(Capacity_solar!$AD194=0,Capacity_solar!S194*CostRed_solar!D$26,Capacity_solar!S194*VLOOKUP($A193,CostRed_solar!$A$14:$M$26,S$1-2009,FALSE))</f>
        <v>0</v>
      </c>
      <c r="T193">
        <f>IF(Capacity_solar!$AD194=0,Capacity_solar!T194*CostRed_solar!E$26,Capacity_solar!T194*VLOOKUP($A193,CostRed_solar!$A$14:$M$26,T$1-2009,FALSE))</f>
        <v>0</v>
      </c>
      <c r="U193">
        <f>IF(Capacity_solar!$AD194=0,Capacity_solar!U194*CostRed_solar!F$26,Capacity_solar!U194*VLOOKUP($A193,CostRed_solar!$A$14:$M$26,U$1-2009,FALSE))</f>
        <v>0</v>
      </c>
      <c r="V193">
        <f>IF(Capacity_solar!$AD194=0,Capacity_solar!V194*CostRed_solar!G$26,Capacity_solar!V194*VLOOKUP($A193,CostRed_solar!$A$14:$M$26,V$1-2009,FALSE))</f>
        <v>0</v>
      </c>
      <c r="W193">
        <f>IF(Capacity_solar!$AD194=0,Capacity_solar!W194*CostRed_solar!H$26,Capacity_solar!W194*VLOOKUP($A193,CostRed_solar!$A$14:$M$26,W$1-2009,FALSE))</f>
        <v>0.248586490192284</v>
      </c>
      <c r="X193">
        <f>IF(Capacity_solar!$AD194=0,Capacity_solar!X194*CostRed_solar!I$26,Capacity_solar!X194*VLOOKUP($A193,CostRed_solar!$A$14:$M$26,X$1-2009,FALSE))</f>
        <v>2.17126782707644</v>
      </c>
      <c r="Y193">
        <f>IF(Capacity_solar!$AD194=0,Capacity_solar!Y194*CostRed_solar!J$26,Capacity_solar!Y194*VLOOKUP($A193,CostRed_solar!$A$14:$M$26,Y$1-2009,FALSE))</f>
        <v>1.48614617685916</v>
      </c>
      <c r="Z193">
        <f>IF(Capacity_solar!$AD194=0,Capacity_solar!Z194*CostRed_solar!K$26,Capacity_solar!Z194*VLOOKUP($A193,CostRed_solar!$A$14:$M$26,Z$1-2009,FALSE))</f>
        <v>10.635186908393</v>
      </c>
      <c r="AA193">
        <f>IF(Capacity_solar!$AD194=0,Capacity_solar!AA194*CostRed_solar!L$26,Capacity_solar!AA194*VLOOKUP($A193,CostRed_solar!$A$14:$M$26,AA$1-2009,FALSE))</f>
        <v>28.1109849140984</v>
      </c>
      <c r="AB193">
        <f>IF(Capacity_solar!$AD194=0,Capacity_solar!AB194*CostRed_solar!M$26,Capacity_solar!AB194*VLOOKUP($A193,CostRed_solar!$A$14:$M$26,AB$1-2009,FALSE))</f>
        <v>33.5365552061684</v>
      </c>
      <c r="AC193">
        <f>IF(Capacity_solar!$AD194=0,Capacity_solar!AC194*CostRed_solar!N$26,Capacity_solar!AC194*VLOOKUP($A193,CostRed_solar!$A$14:$N$26,AC$1-2009,FALSE))</f>
        <v>0</v>
      </c>
      <c r="AD193" s="1">
        <f>SUM(Q193:AB193)</f>
        <v>76.1887275227878</v>
      </c>
    </row>
    <row r="194" spans="1:30">
      <c r="A194" s="1" t="s">
        <v>392</v>
      </c>
      <c r="B194">
        <f>IF(Capacity_solar!$AD195=0,Capacity_solar!Q195*CostRed_solar!B$13,Capacity_solar!Q195*VLOOKUP($A194,CostRed_solar!$A$2:$M$12,2,FALSE))</f>
        <v>0</v>
      </c>
      <c r="C194">
        <f>IF(Capacity_solar!$AD195=0,Capacity_solar!R195*CostRed_solar!C$13,Capacity_solar!R195*VLOOKUP($A194,CostRed_solar!$A$2:$M$12,3,FALSE))</f>
        <v>0</v>
      </c>
      <c r="D194">
        <f>IF(Capacity_solar!$AD195=0,Capacity_solar!S195*CostRed_solar!D$13,Capacity_solar!S195*VLOOKUP($A194,CostRed_solar!$A$2:$M$12,4,FALSE))</f>
        <v>0</v>
      </c>
      <c r="E194">
        <f>IF(Capacity_solar!$AD195=0,Capacity_solar!T195*CostRed_solar!E$13,Capacity_solar!T195*VLOOKUP($A194,CostRed_solar!$A$2:$M$12,5,FALSE))</f>
        <v>0</v>
      </c>
      <c r="F194">
        <f>IF(Capacity_solar!$AD195=0,Capacity_solar!U195*CostRed_solar!F$13,Capacity_solar!U195*VLOOKUP($A194,CostRed_solar!$A$2:$M$12,6,FALSE))</f>
        <v>0</v>
      </c>
      <c r="G194">
        <f>IF(Capacity_solar!$AD195=0,Capacity_solar!V195*CostRed_solar!G$13,Capacity_solar!V195*VLOOKUP($A194,CostRed_solar!$A$2:$M$12,7,FALSE))</f>
        <v>0</v>
      </c>
      <c r="H194">
        <f>IF(Capacity_solar!$AD195=0,Capacity_solar!W195*CostRed_solar!H$13,Capacity_solar!W195*VLOOKUP($A194,CostRed_solar!$A$2:$M$12,8,FALSE))</f>
        <v>0</v>
      </c>
      <c r="I194">
        <f>IF(Capacity_solar!$AD195=0,Capacity_solar!X195*CostRed_solar!I$13,Capacity_solar!X195*VLOOKUP($A194,CostRed_solar!$A$2:$M$12,9,FALSE))</f>
        <v>0</v>
      </c>
      <c r="J194">
        <f>IF(Capacity_solar!$AD195=0,Capacity_solar!Y195*CostRed_solar!J$13,Capacity_solar!Y195*VLOOKUP($A194,CostRed_solar!$A$2:$M$12,10,FALSE))</f>
        <v>0</v>
      </c>
      <c r="K194">
        <f>IF(Capacity_solar!$AD195=0,Capacity_solar!Z195*CostRed_solar!K$13,Capacity_solar!Z195*VLOOKUP($A194,CostRed_solar!$A$2:$M$12,11,FALSE))</f>
        <v>0.531442993844288</v>
      </c>
      <c r="L194">
        <f>IF(Capacity_solar!$AD195=0,Capacity_solar!AA195*CostRed_solar!L$13,Capacity_solar!AA195*VLOOKUP($A194,CostRed_solar!$A$2:$M$12,12,FALSE))</f>
        <v>0</v>
      </c>
      <c r="M194">
        <f>IF(Capacity_solar!$AD195=0,Capacity_solar!AB195*CostRed_solar!M$13,Capacity_solar!AB195*VLOOKUP($A194,CostRed_solar!$A$2:$M$12,13,FALSE))</f>
        <v>0</v>
      </c>
      <c r="N194">
        <f>IF(Capacity_solar!$AD195=0,Capacity_solar!AC195*CostRed_solar!N$13,Capacity_solar!AC195*VLOOKUP($A194,CostRed_solar!$A$2:$N$12,14,FALSE))</f>
        <v>0</v>
      </c>
      <c r="O194" s="3">
        <f t="shared" ref="O194:O221" si="6">SUM(B194:M194)</f>
        <v>0.531442993844288</v>
      </c>
      <c r="P194" s="1" t="s">
        <v>392</v>
      </c>
      <c r="Q194">
        <f>IF(Capacity_solar!$AD195=0,Capacity_solar!Q195*CostRed_solar!B$26,Capacity_solar!Q195*VLOOKUP($A194,CostRed_solar!$A$14:$M$26,Q$1-2009,FALSE))</f>
        <v>0</v>
      </c>
      <c r="R194">
        <f>IF(Capacity_solar!$AD195=0,Capacity_solar!R195*CostRed_solar!C$26,Capacity_solar!R195*VLOOKUP($A194,CostRed_solar!$A$14:$M$26,R$1-2009,FALSE))</f>
        <v>0</v>
      </c>
      <c r="S194">
        <f>IF(Capacity_solar!$AD195=0,Capacity_solar!S195*CostRed_solar!D$26,Capacity_solar!S195*VLOOKUP($A194,CostRed_solar!$A$14:$M$26,S$1-2009,FALSE))</f>
        <v>0</v>
      </c>
      <c r="T194">
        <f>IF(Capacity_solar!$AD195=0,Capacity_solar!T195*CostRed_solar!E$26,Capacity_solar!T195*VLOOKUP($A194,CostRed_solar!$A$14:$M$26,T$1-2009,FALSE))</f>
        <v>0</v>
      </c>
      <c r="U194">
        <f>IF(Capacity_solar!$AD195=0,Capacity_solar!U195*CostRed_solar!F$26,Capacity_solar!U195*VLOOKUP($A194,CostRed_solar!$A$14:$M$26,U$1-2009,FALSE))</f>
        <v>0</v>
      </c>
      <c r="V194">
        <f>IF(Capacity_solar!$AD195=0,Capacity_solar!V195*CostRed_solar!G$26,Capacity_solar!V195*VLOOKUP($A194,CostRed_solar!$A$14:$M$26,V$1-2009,FALSE))</f>
        <v>0</v>
      </c>
      <c r="W194">
        <f>IF(Capacity_solar!$AD195=0,Capacity_solar!W195*CostRed_solar!H$26,Capacity_solar!W195*VLOOKUP($A194,CostRed_solar!$A$14:$M$26,W$1-2009,FALSE))</f>
        <v>0</v>
      </c>
      <c r="X194">
        <f>IF(Capacity_solar!$AD195=0,Capacity_solar!X195*CostRed_solar!I$26,Capacity_solar!X195*VLOOKUP($A194,CostRed_solar!$A$14:$M$26,X$1-2009,FALSE))</f>
        <v>0</v>
      </c>
      <c r="Y194">
        <f>IF(Capacity_solar!$AD195=0,Capacity_solar!Y195*CostRed_solar!J$26,Capacity_solar!Y195*VLOOKUP($A194,CostRed_solar!$A$14:$M$26,Y$1-2009,FALSE))</f>
        <v>0</v>
      </c>
      <c r="Z194">
        <f>IF(Capacity_solar!$AD195=0,Capacity_solar!Z195*CostRed_solar!K$26,Capacity_solar!Z195*VLOOKUP($A194,CostRed_solar!$A$14:$M$26,Z$1-2009,FALSE))</f>
        <v>0.2583921437277</v>
      </c>
      <c r="AA194">
        <f>IF(Capacity_solar!$AD195=0,Capacity_solar!AA195*CostRed_solar!L$26,Capacity_solar!AA195*VLOOKUP($A194,CostRed_solar!$A$14:$M$26,AA$1-2009,FALSE))</f>
        <v>0</v>
      </c>
      <c r="AB194">
        <f>IF(Capacity_solar!$AD195=0,Capacity_solar!AB195*CostRed_solar!M$26,Capacity_solar!AB195*VLOOKUP($A194,CostRed_solar!$A$14:$M$26,AB$1-2009,FALSE))</f>
        <v>0</v>
      </c>
      <c r="AC194">
        <f>IF(Capacity_solar!$AD195=0,Capacity_solar!AC195*CostRed_solar!N$26,Capacity_solar!AC195*VLOOKUP($A194,CostRed_solar!$A$14:$N$26,AC$1-2009,FALSE))</f>
        <v>0</v>
      </c>
      <c r="AD194" s="1">
        <f t="shared" ref="AD194:AD221" si="7">SUM(Q194:AB194)</f>
        <v>0.2583921437277</v>
      </c>
    </row>
    <row r="195" spans="1:30">
      <c r="A195" s="1" t="s">
        <v>408</v>
      </c>
      <c r="B195">
        <f>IF(Capacity_solar!$AD196=0,Capacity_solar!Q196*CostRed_solar!B$13,Capacity_solar!Q196*VLOOKUP($A195,CostRed_solar!$A$2:$M$12,2,FALSE))</f>
        <v>0.0774127676201179</v>
      </c>
      <c r="C195">
        <f>IF(Capacity_solar!$AD196=0,Capacity_solar!R196*CostRed_solar!C$13,Capacity_solar!R196*VLOOKUP($A195,CostRed_solar!$A$2:$M$12,3,FALSE))</f>
        <v>0.445787905372974</v>
      </c>
      <c r="D195">
        <f>IF(Capacity_solar!$AD196=0,Capacity_solar!S196*CostRed_solar!D$13,Capacity_solar!S196*VLOOKUP($A195,CostRed_solar!$A$2:$M$12,4,FALSE))</f>
        <v>1.93393038230023</v>
      </c>
      <c r="E195">
        <f>IF(Capacity_solar!$AD196=0,Capacity_solar!T196*CostRed_solar!E$13,Capacity_solar!T196*VLOOKUP($A195,CostRed_solar!$A$2:$M$12,5,FALSE))</f>
        <v>7.60340461581988</v>
      </c>
      <c r="F195">
        <f>IF(Capacity_solar!$AD196=0,Capacity_solar!U196*CostRed_solar!F$13,Capacity_solar!U196*VLOOKUP($A195,CostRed_solar!$A$2:$M$12,6,FALSE))</f>
        <v>1.8453625582439</v>
      </c>
      <c r="G195">
        <f>IF(Capacity_solar!$AD196=0,Capacity_solar!V196*CostRed_solar!G$13,Capacity_solar!V196*VLOOKUP($A195,CostRed_solar!$A$2:$M$12,7,FALSE))</f>
        <v>-0.601882402830262</v>
      </c>
      <c r="H195">
        <f>IF(Capacity_solar!$AD196=0,Capacity_solar!W196*CostRed_solar!H$13,Capacity_solar!W196*VLOOKUP($A195,CostRed_solar!$A$2:$M$12,8,FALSE))</f>
        <v>1.46591033774848</v>
      </c>
      <c r="I195">
        <f>IF(Capacity_solar!$AD196=0,Capacity_solar!X196*CostRed_solar!I$13,Capacity_solar!X196*VLOOKUP($A195,CostRed_solar!$A$2:$M$12,9,FALSE))</f>
        <v>7.42784823224318</v>
      </c>
      <c r="J195">
        <f>IF(Capacity_solar!$AD196=0,Capacity_solar!Y196*CostRed_solar!J$13,Capacity_solar!Y196*VLOOKUP($A195,CostRed_solar!$A$2:$M$12,10,FALSE))</f>
        <v>-4.05080168737992</v>
      </c>
      <c r="K195">
        <f>IF(Capacity_solar!$AD196=0,Capacity_solar!Z196*CostRed_solar!K$13,Capacity_solar!Z196*VLOOKUP($A195,CostRed_solar!$A$2:$M$12,11,FALSE))</f>
        <v>0</v>
      </c>
      <c r="L195">
        <f>IF(Capacity_solar!$AD196=0,Capacity_solar!AA196*CostRed_solar!L$13,Capacity_solar!AA196*VLOOKUP($A195,CostRed_solar!$A$2:$M$12,12,FALSE))</f>
        <v>0</v>
      </c>
      <c r="M195">
        <f>IF(Capacity_solar!$AD196=0,Capacity_solar!AB196*CostRed_solar!M$13,Capacity_solar!AB196*VLOOKUP($A195,CostRed_solar!$A$2:$M$12,13,FALSE))</f>
        <v>0</v>
      </c>
      <c r="N195">
        <f>IF(Capacity_solar!$AD196=0,Capacity_solar!AC196*CostRed_solar!N$13,Capacity_solar!AC196*VLOOKUP($A195,CostRed_solar!$A$2:$N$12,14,FALSE))</f>
        <v>14.1953316643738</v>
      </c>
      <c r="O195" s="3">
        <f t="shared" si="6"/>
        <v>16.1469727091386</v>
      </c>
      <c r="P195" s="1" t="s">
        <v>408</v>
      </c>
      <c r="Q195">
        <f>IF(Capacity_solar!$AD196=0,Capacity_solar!Q196*CostRed_solar!B$26,Capacity_solar!Q196*VLOOKUP($A195,CostRed_solar!$A$14:$M$26,Q$1-2009,FALSE))</f>
        <v>0.400859445196283</v>
      </c>
      <c r="R195">
        <f>IF(Capacity_solar!$AD196=0,Capacity_solar!R196*CostRed_solar!C$26,Capacity_solar!R196*VLOOKUP($A195,CostRed_solar!$A$14:$M$26,R$1-2009,FALSE))</f>
        <v>1.40087268186598</v>
      </c>
      <c r="S195">
        <f>IF(Capacity_solar!$AD196=0,Capacity_solar!S196*CostRed_solar!D$26,Capacity_solar!S196*VLOOKUP($A195,CostRed_solar!$A$14:$M$26,S$1-2009,FALSE))</f>
        <v>4.35785312895799</v>
      </c>
      <c r="T195">
        <f>IF(Capacity_solar!$AD196=0,Capacity_solar!T196*CostRed_solar!E$26,Capacity_solar!T196*VLOOKUP($A195,CostRed_solar!$A$14:$M$26,T$1-2009,FALSE))</f>
        <v>14.6108723024239</v>
      </c>
      <c r="U195">
        <f>IF(Capacity_solar!$AD196=0,Capacity_solar!U196*CostRed_solar!F$26,Capacity_solar!U196*VLOOKUP($A195,CostRed_solar!$A$14:$M$26,U$1-2009,FALSE))</f>
        <v>3.11515970922313</v>
      </c>
      <c r="V195">
        <f>IF(Capacity_solar!$AD196=0,Capacity_solar!V196*CostRed_solar!G$26,Capacity_solar!V196*VLOOKUP($A195,CostRed_solar!$A$14:$M$26,V$1-2009,FALSE))</f>
        <v>-0.864941704259458</v>
      </c>
      <c r="W195">
        <f>IF(Capacity_solar!$AD196=0,Capacity_solar!W196*CostRed_solar!H$26,Capacity_solar!W196*VLOOKUP($A195,CostRed_solar!$A$14:$M$26,W$1-2009,FALSE))</f>
        <v>1.71661498670979</v>
      </c>
      <c r="X195">
        <f>IF(Capacity_solar!$AD196=0,Capacity_solar!X196*CostRed_solar!I$26,Capacity_solar!X196*VLOOKUP($A195,CostRed_solar!$A$14:$M$26,X$1-2009,FALSE))</f>
        <v>6.81952146531021</v>
      </c>
      <c r="Y195">
        <f>IF(Capacity_solar!$AD196=0,Capacity_solar!Y196*CostRed_solar!J$26,Capacity_solar!Y196*VLOOKUP($A195,CostRed_solar!$A$14:$M$26,Y$1-2009,FALSE))</f>
        <v>-2.61507325996518</v>
      </c>
      <c r="Z195">
        <f>IF(Capacity_solar!$AD196=0,Capacity_solar!Z196*CostRed_solar!K$26,Capacity_solar!Z196*VLOOKUP($A195,CostRed_solar!$A$14:$M$26,Z$1-2009,FALSE))</f>
        <v>0</v>
      </c>
      <c r="AA195">
        <f>IF(Capacity_solar!$AD196=0,Capacity_solar!AA196*CostRed_solar!L$26,Capacity_solar!AA196*VLOOKUP($A195,CostRed_solar!$A$14:$M$26,AA$1-2009,FALSE))</f>
        <v>0</v>
      </c>
      <c r="AB195">
        <f>IF(Capacity_solar!$AD196=0,Capacity_solar!AB196*CostRed_solar!M$26,Capacity_solar!AB196*VLOOKUP($A195,CostRed_solar!$A$14:$M$26,AB$1-2009,FALSE))</f>
        <v>0</v>
      </c>
      <c r="AC195">
        <f>IF(Capacity_solar!$AD196=0,Capacity_solar!AC196*CostRed_solar!N$26,Capacity_solar!AC196*VLOOKUP($A195,CostRed_solar!$A$14:$N$26,AC$1-2009,FALSE))</f>
        <v>4.33583845203946</v>
      </c>
      <c r="AD195" s="1">
        <f t="shared" si="7"/>
        <v>28.9417387554627</v>
      </c>
    </row>
    <row r="196" spans="1:30">
      <c r="A196" s="1" t="s">
        <v>390</v>
      </c>
      <c r="B196">
        <f>IF(Capacity_solar!$AD197=0,Capacity_solar!Q197*CostRed_solar!B$13,Capacity_solar!Q197*VLOOKUP($A196,CostRed_solar!$A$2:$M$12,2,FALSE))</f>
        <v>8.56663347560863</v>
      </c>
      <c r="C196">
        <f>IF(Capacity_solar!$AD197=0,Capacity_solar!R197*CostRed_solar!C$13,Capacity_solar!R197*VLOOKUP($A196,CostRed_solar!$A$2:$M$12,3,FALSE))</f>
        <v>156.880084970415</v>
      </c>
      <c r="D196">
        <f>IF(Capacity_solar!$AD197=0,Capacity_solar!S197*CostRed_solar!D$13,Capacity_solar!S197*VLOOKUP($A196,CostRed_solar!$A$2:$M$12,4,FALSE))</f>
        <v>344.255010148382</v>
      </c>
      <c r="E196">
        <f>IF(Capacity_solar!$AD197=0,Capacity_solar!T197*CostRed_solar!E$13,Capacity_solar!T197*VLOOKUP($A196,CostRed_solar!$A$2:$M$12,5,FALSE))</f>
        <v>480.65171205913</v>
      </c>
      <c r="F196">
        <f>IF(Capacity_solar!$AD197=0,Capacity_solar!U197*CostRed_solar!F$13,Capacity_solar!U197*VLOOKUP($A196,CostRed_solar!$A$2:$M$12,6,FALSE))</f>
        <v>139.062480275878</v>
      </c>
      <c r="G196">
        <f>IF(Capacity_solar!$AD197=0,Capacity_solar!V197*CostRed_solar!G$13,Capacity_solar!V197*VLOOKUP($A196,CostRed_solar!$A$2:$M$12,7,FALSE))</f>
        <v>1407.36604526494</v>
      </c>
      <c r="H196">
        <f>IF(Capacity_solar!$AD197=0,Capacity_solar!W197*CostRed_solar!H$13,Capacity_solar!W197*VLOOKUP($A196,CostRed_solar!$A$2:$M$12,8,FALSE))</f>
        <v>419.816305608112</v>
      </c>
      <c r="I196">
        <f>IF(Capacity_solar!$AD197=0,Capacity_solar!X197*CostRed_solar!I$13,Capacity_solar!X197*VLOOKUP($A196,CostRed_solar!$A$2:$M$12,9,FALSE))</f>
        <v>501.710215291944</v>
      </c>
      <c r="J196">
        <f>IF(Capacity_solar!$AD197=0,Capacity_solar!Y197*CostRed_solar!J$13,Capacity_solar!Y197*VLOOKUP($A196,CostRed_solar!$A$2:$M$12,10,FALSE))</f>
        <v>42.6206207879101</v>
      </c>
      <c r="K196">
        <f>IF(Capacity_solar!$AD197=0,Capacity_solar!Z197*CostRed_solar!K$13,Capacity_solar!Z197*VLOOKUP($A196,CostRed_solar!$A$2:$M$12,11,FALSE))</f>
        <v>0</v>
      </c>
      <c r="L196">
        <f>IF(Capacity_solar!$AD197=0,Capacity_solar!AA197*CostRed_solar!L$13,Capacity_solar!AA197*VLOOKUP($A196,CostRed_solar!$A$2:$M$12,12,FALSE))</f>
        <v>246.064721296765</v>
      </c>
      <c r="M196">
        <f>IF(Capacity_solar!$AD197=0,Capacity_solar!AB197*CostRed_solar!M$13,Capacity_solar!AB197*VLOOKUP($A196,CostRed_solar!$A$2:$M$12,13,FALSE))</f>
        <v>0</v>
      </c>
      <c r="N196">
        <f>IF(Capacity_solar!$AD197=0,Capacity_solar!AC197*CostRed_solar!N$13,Capacity_solar!AC197*VLOOKUP($A196,CostRed_solar!$A$2:$N$12,14,FALSE))</f>
        <v>744.359335660768</v>
      </c>
      <c r="O196" s="3">
        <f t="shared" si="6"/>
        <v>3746.99382917908</v>
      </c>
      <c r="P196" s="1" t="s">
        <v>390</v>
      </c>
      <c r="Q196">
        <f>IF(Capacity_solar!$AD197=0,Capacity_solar!Q197*CostRed_solar!B$26,Capacity_solar!Q197*VLOOKUP($A196,CostRed_solar!$A$14:$M$26,Q$1-2009,FALSE))</f>
        <v>44.3598136044416</v>
      </c>
      <c r="R196">
        <f>IF(Capacity_solar!$AD197=0,Capacity_solar!R197*CostRed_solar!C$26,Capacity_solar!R197*VLOOKUP($A196,CostRed_solar!$A$14:$M$26,R$1-2009,FALSE))</f>
        <v>492.990102950407</v>
      </c>
      <c r="S196">
        <f>IF(Capacity_solar!$AD197=0,Capacity_solar!S197*CostRed_solar!D$26,Capacity_solar!S197*VLOOKUP($A196,CostRed_solar!$A$14:$M$26,S$1-2009,FALSE))</f>
        <v>775.732563521871</v>
      </c>
      <c r="T196">
        <f>IF(Capacity_solar!$AD197=0,Capacity_solar!T197*CostRed_solar!E$26,Capacity_solar!T197*VLOOKUP($A196,CostRed_solar!$A$14:$M$26,T$1-2009,FALSE))</f>
        <v>923.631076034761</v>
      </c>
      <c r="U196">
        <f>IF(Capacity_solar!$AD197=0,Capacity_solar!U197*CostRed_solar!F$26,Capacity_solar!U197*VLOOKUP($A196,CostRed_solar!$A$14:$M$26,U$1-2009,FALSE))</f>
        <v>234.751612188501</v>
      </c>
      <c r="V196">
        <f>IF(Capacity_solar!$AD197=0,Capacity_solar!V197*CostRed_solar!G$26,Capacity_solar!V197*VLOOKUP($A196,CostRed_solar!$A$14:$M$26,V$1-2009,FALSE))</f>
        <v>2022.47080157889</v>
      </c>
      <c r="W196">
        <f>IF(Capacity_solar!$AD197=0,Capacity_solar!W197*CostRed_solar!H$26,Capacity_solar!W197*VLOOKUP($A196,CostRed_solar!$A$14:$M$26,W$1-2009,FALSE))</f>
        <v>491.614625611348</v>
      </c>
      <c r="X196">
        <f>IF(Capacity_solar!$AD197=0,Capacity_solar!X197*CostRed_solar!I$26,Capacity_solar!X197*VLOOKUP($A196,CostRed_solar!$A$14:$M$26,X$1-2009,FALSE))</f>
        <v>460.621094504453</v>
      </c>
      <c r="Y196">
        <f>IF(Capacity_solar!$AD197=0,Capacity_solar!Y197*CostRed_solar!J$26,Capacity_solar!Y197*VLOOKUP($A196,CostRed_solar!$A$14:$M$26,Y$1-2009,FALSE))</f>
        <v>27.5145648558446</v>
      </c>
      <c r="Z196">
        <f>IF(Capacity_solar!$AD197=0,Capacity_solar!Z197*CostRed_solar!K$26,Capacity_solar!Z197*VLOOKUP($A196,CostRed_solar!$A$14:$M$26,Z$1-2009,FALSE))</f>
        <v>0</v>
      </c>
      <c r="AA196">
        <f>IF(Capacity_solar!$AD197=0,Capacity_solar!AA197*CostRed_solar!L$26,Capacity_solar!AA197*VLOOKUP($A196,CostRed_solar!$A$14:$M$26,AA$1-2009,FALSE))</f>
        <v>101.669419294143</v>
      </c>
      <c r="AB196">
        <f>IF(Capacity_solar!$AD197=0,Capacity_solar!AB197*CostRed_solar!M$26,Capacity_solar!AB197*VLOOKUP($A196,CostRed_solar!$A$14:$M$26,AB$1-2009,FALSE))</f>
        <v>0</v>
      </c>
      <c r="AC196">
        <f>IF(Capacity_solar!$AD197=0,Capacity_solar!AC197*CostRed_solar!N$26,Capacity_solar!AC197*VLOOKUP($A196,CostRed_solar!$A$14:$N$26,AC$1-2009,FALSE))</f>
        <v>227.357972747646</v>
      </c>
      <c r="AD196" s="1">
        <f t="shared" si="7"/>
        <v>5575.35567414466</v>
      </c>
    </row>
    <row r="197" spans="1:30">
      <c r="A197" s="1" t="s">
        <v>388</v>
      </c>
      <c r="B197">
        <f>IF(Capacity_solar!$AD198=0,Capacity_solar!Q198*CostRed_solar!B$13,Capacity_solar!Q198*VLOOKUP($A197,CostRed_solar!$A$2:$M$12,2,FALSE))</f>
        <v>0</v>
      </c>
      <c r="C197">
        <f>IF(Capacity_solar!$AD198=0,Capacity_solar!R198*CostRed_solar!C$13,Capacity_solar!R198*VLOOKUP($A197,CostRed_solar!$A$2:$M$12,3,FALSE))</f>
        <v>0.00362429191360141</v>
      </c>
      <c r="D197">
        <f>IF(Capacity_solar!$AD198=0,Capacity_solar!S198*CostRed_solar!D$13,Capacity_solar!S198*VLOOKUP($A197,CostRed_solar!$A$2:$M$12,4,FALSE))</f>
        <v>0.00539343134506041</v>
      </c>
      <c r="E197">
        <f>IF(Capacity_solar!$AD198=0,Capacity_solar!T198*CostRed_solar!E$13,Capacity_solar!T198*VLOOKUP($A197,CostRed_solar!$A$2:$M$12,5,FALSE))</f>
        <v>0.0151784760762973</v>
      </c>
      <c r="F197">
        <f>IF(Capacity_solar!$AD198=0,Capacity_solar!U198*CostRed_solar!F$13,Capacity_solar!U198*VLOOKUP($A197,CostRed_solar!$A$2:$M$12,6,FALSE))</f>
        <v>0.0470814342800248</v>
      </c>
      <c r="G197">
        <f>IF(Capacity_solar!$AD198=0,Capacity_solar!V198*CostRed_solar!G$13,Capacity_solar!V198*VLOOKUP($A197,CostRed_solar!$A$2:$M$12,7,FALSE))</f>
        <v>0.0356468749896624</v>
      </c>
      <c r="H197">
        <f>IF(Capacity_solar!$AD198=0,Capacity_solar!W198*CostRed_solar!H$13,Capacity_solar!W198*VLOOKUP($A197,CostRed_solar!$A$2:$M$12,8,FALSE))</f>
        <v>1.4876416057443</v>
      </c>
      <c r="I197">
        <f>IF(Capacity_solar!$AD198=0,Capacity_solar!X198*CostRed_solar!I$13,Capacity_solar!X198*VLOOKUP($A197,CostRed_solar!$A$2:$M$12,9,FALSE))</f>
        <v>4.76396136547774</v>
      </c>
      <c r="J197">
        <f>IF(Capacity_solar!$AD198=0,Capacity_solar!Y198*CostRed_solar!J$13,Capacity_solar!Y198*VLOOKUP($A197,CostRed_solar!$A$2:$M$12,10,FALSE))</f>
        <v>4.1606231300914</v>
      </c>
      <c r="K197">
        <f>IF(Capacity_solar!$AD198=0,Capacity_solar!Z198*CostRed_solar!K$13,Capacity_solar!Z198*VLOOKUP($A197,CostRed_solar!$A$2:$M$12,11,FALSE))</f>
        <v>4.17424315164968</v>
      </c>
      <c r="L197">
        <f>IF(Capacity_solar!$AD198=0,Capacity_solar!AA198*CostRed_solar!L$13,Capacity_solar!AA198*VLOOKUP($A197,CostRed_solar!$A$2:$M$12,12,FALSE))</f>
        <v>158.488525187182</v>
      </c>
      <c r="M197">
        <f>IF(Capacity_solar!$AD198=0,Capacity_solar!AB198*CostRed_solar!M$13,Capacity_solar!AB198*VLOOKUP($A197,CostRed_solar!$A$2:$M$12,13,FALSE))</f>
        <v>0</v>
      </c>
      <c r="N197">
        <f>IF(Capacity_solar!$AD198=0,Capacity_solar!AC198*CostRed_solar!N$13,Capacity_solar!AC198*VLOOKUP($A197,CostRed_solar!$A$2:$N$12,14,FALSE))</f>
        <v>31.4304364820632</v>
      </c>
      <c r="O197" s="3">
        <f t="shared" si="6"/>
        <v>173.18191894875</v>
      </c>
      <c r="P197" s="1" t="s">
        <v>388</v>
      </c>
      <c r="Q197">
        <f>IF(Capacity_solar!$AD198=0,Capacity_solar!Q198*CostRed_solar!B$26,Capacity_solar!Q198*VLOOKUP($A197,CostRed_solar!$A$14:$M$26,Q$1-2009,FALSE))</f>
        <v>0</v>
      </c>
      <c r="R197">
        <f>IF(Capacity_solar!$AD198=0,Capacity_solar!R198*CostRed_solar!C$26,Capacity_solar!R198*VLOOKUP($A197,CostRed_solar!$A$14:$M$26,R$1-2009,FALSE))</f>
        <v>0.0113892087956584</v>
      </c>
      <c r="S197">
        <f>IF(Capacity_solar!$AD198=0,Capacity_solar!S198*CostRed_solar!D$26,Capacity_solar!S198*VLOOKUP($A197,CostRed_solar!$A$14:$M$26,S$1-2009,FALSE))</f>
        <v>0.0121533752600422</v>
      </c>
      <c r="T197">
        <f>IF(Capacity_solar!$AD198=0,Capacity_solar!T198*CostRed_solar!E$26,Capacity_solar!T198*VLOOKUP($A197,CostRed_solar!$A$14:$M$26,T$1-2009,FALSE))</f>
        <v>0.029167298980085</v>
      </c>
      <c r="U197">
        <f>IF(Capacity_solar!$AD198=0,Capacity_solar!U198*CostRed_solar!F$26,Capacity_solar!U198*VLOOKUP($A197,CostRed_solar!$A$14:$M$26,U$1-2009,FALSE))</f>
        <v>0.0794782502041992</v>
      </c>
      <c r="V197">
        <f>IF(Capacity_solar!$AD198=0,Capacity_solar!V198*CostRed_solar!G$26,Capacity_solar!V198*VLOOKUP($A197,CostRed_solar!$A$14:$M$26,V$1-2009,FALSE))</f>
        <v>0.0512267324316135</v>
      </c>
      <c r="W197">
        <f>IF(Capacity_solar!$AD198=0,Capacity_solar!W198*CostRed_solar!H$26,Capacity_solar!W198*VLOOKUP($A197,CostRed_solar!$A$14:$M$26,W$1-2009,FALSE))</f>
        <v>1.74206280528451</v>
      </c>
      <c r="X197">
        <f>IF(Capacity_solar!$AD198=0,Capacity_solar!X198*CostRed_solar!I$26,Capacity_solar!X198*VLOOKUP($A197,CostRed_solar!$A$14:$M$26,X$1-2009,FALSE))</f>
        <v>4.37380191086279</v>
      </c>
      <c r="Y197">
        <f>IF(Capacity_solar!$AD198=0,Capacity_solar!Y198*CostRed_solar!J$26,Capacity_solar!Y198*VLOOKUP($A197,CostRed_solar!$A$14:$M$26,Y$1-2009,FALSE))</f>
        <v>2.68597061322252</v>
      </c>
      <c r="Z197">
        <f>IF(Capacity_solar!$AD198=0,Capacity_solar!Z198*CostRed_solar!K$26,Capacity_solar!Z198*VLOOKUP($A197,CostRed_solar!$A$14:$M$26,Z$1-2009,FALSE))</f>
        <v>2.02955283800666</v>
      </c>
      <c r="AA197">
        <f>IF(Capacity_solar!$AD198=0,Capacity_solar!AA198*CostRed_solar!L$26,Capacity_solar!AA198*VLOOKUP($A197,CostRed_solar!$A$14:$M$26,AA$1-2009,FALSE))</f>
        <v>65.4845450239588</v>
      </c>
      <c r="AB197">
        <f>IF(Capacity_solar!$AD198=0,Capacity_solar!AB198*CostRed_solar!M$26,Capacity_solar!AB198*VLOOKUP($A197,CostRed_solar!$A$14:$M$26,AB$1-2009,FALSE))</f>
        <v>0</v>
      </c>
      <c r="AC197">
        <f>IF(Capacity_solar!$AD198=0,Capacity_solar!AC198*CostRed_solar!N$26,Capacity_solar!AC198*VLOOKUP($A197,CostRed_solar!$A$14:$N$26,AC$1-2009,FALSE))</f>
        <v>9.60014871687218</v>
      </c>
      <c r="AD197" s="1">
        <f t="shared" si="7"/>
        <v>76.4993480570069</v>
      </c>
    </row>
    <row r="198" spans="1:30">
      <c r="A198" s="1" t="s">
        <v>470</v>
      </c>
      <c r="B198">
        <f>IF(Capacity_solar!$AD199=0,Capacity_solar!Q199*CostRed_solar!B$13,Capacity_solar!Q199*VLOOKUP($A198,CostRed_solar!$A$2:$M$12,2,FALSE))</f>
        <v>0</v>
      </c>
      <c r="C198">
        <f>IF(Capacity_solar!$AD199=0,Capacity_solar!R199*CostRed_solar!C$13,Capacity_solar!R199*VLOOKUP($A198,CostRed_solar!$A$2:$M$12,3,FALSE))</f>
        <v>0.481513068521331</v>
      </c>
      <c r="D198">
        <f>IF(Capacity_solar!$AD199=0,Capacity_solar!S199*CostRed_solar!D$13,Capacity_solar!S199*VLOOKUP($A198,CostRed_solar!$A$2:$M$12,4,FALSE))</f>
        <v>0</v>
      </c>
      <c r="E198">
        <f>IF(Capacity_solar!$AD199=0,Capacity_solar!T199*CostRed_solar!E$13,Capacity_solar!T199*VLOOKUP($A198,CostRed_solar!$A$2:$M$12,5,FALSE))</f>
        <v>0</v>
      </c>
      <c r="F198">
        <f>IF(Capacity_solar!$AD199=0,Capacity_solar!U199*CostRed_solar!F$13,Capacity_solar!U199*VLOOKUP($A198,CostRed_solar!$A$2:$M$12,6,FALSE))</f>
        <v>0</v>
      </c>
      <c r="G198">
        <f>IF(Capacity_solar!$AD199=0,Capacity_solar!V199*CostRed_solar!G$13,Capacity_solar!V199*VLOOKUP($A198,CostRed_solar!$A$2:$M$12,7,FALSE))</f>
        <v>0.12339302881037</v>
      </c>
      <c r="H198">
        <f>IF(Capacity_solar!$AD199=0,Capacity_solar!W199*CostRed_solar!H$13,Capacity_solar!W199*VLOOKUP($A198,CostRed_solar!$A$2:$M$12,8,FALSE))</f>
        <v>0</v>
      </c>
      <c r="I198">
        <f>IF(Capacity_solar!$AD199=0,Capacity_solar!X199*CostRed_solar!I$13,Capacity_solar!X199*VLOOKUP($A198,CostRed_solar!$A$2:$M$12,9,FALSE))</f>
        <v>0</v>
      </c>
      <c r="J198">
        <f>IF(Capacity_solar!$AD199=0,Capacity_solar!Y199*CostRed_solar!J$13,Capacity_solar!Y199*VLOOKUP($A198,CostRed_solar!$A$2:$M$12,10,FALSE))</f>
        <v>0</v>
      </c>
      <c r="K198">
        <f>IF(Capacity_solar!$AD199=0,Capacity_solar!Z199*CostRed_solar!K$13,Capacity_solar!Z199*VLOOKUP($A198,CostRed_solar!$A$2:$M$12,11,FALSE))</f>
        <v>0</v>
      </c>
      <c r="L198">
        <f>IF(Capacity_solar!$AD199=0,Capacity_solar!AA199*CostRed_solar!L$13,Capacity_solar!AA199*VLOOKUP($A198,CostRed_solar!$A$2:$M$12,12,FALSE))</f>
        <v>0</v>
      </c>
      <c r="M198">
        <f>IF(Capacity_solar!$AD199=0,Capacity_solar!AB199*CostRed_solar!M$13,Capacity_solar!AB199*VLOOKUP($A198,CostRed_solar!$A$2:$M$12,13,FALSE))</f>
        <v>0</v>
      </c>
      <c r="N198">
        <f>IF(Capacity_solar!$AD199=0,Capacity_solar!AC199*CostRed_solar!N$13,Capacity_solar!AC199*VLOOKUP($A198,CostRed_solar!$A$2:$N$12,14,FALSE))</f>
        <v>0</v>
      </c>
      <c r="O198" s="3">
        <f t="shared" si="6"/>
        <v>0.604906097331701</v>
      </c>
      <c r="P198" s="1" t="s">
        <v>470</v>
      </c>
      <c r="Q198">
        <f>IF(Capacity_solar!$AD199=0,Capacity_solar!Q199*CostRed_solar!B$26,Capacity_solar!Q199*VLOOKUP($A198,CostRed_solar!$A$14:$M$26,Q$1-2009,FALSE))</f>
        <v>0</v>
      </c>
      <c r="R198">
        <f>IF(Capacity_solar!$AD199=0,Capacity_solar!R199*CostRed_solar!C$26,Capacity_solar!R199*VLOOKUP($A198,CostRed_solar!$A$14:$M$26,R$1-2009,FALSE))</f>
        <v>1.51313773999462</v>
      </c>
      <c r="S198">
        <f>IF(Capacity_solar!$AD199=0,Capacity_solar!S199*CostRed_solar!D$26,Capacity_solar!S199*VLOOKUP($A198,CostRed_solar!$A$14:$M$26,S$1-2009,FALSE))</f>
        <v>0</v>
      </c>
      <c r="T198">
        <f>IF(Capacity_solar!$AD199=0,Capacity_solar!T199*CostRed_solar!E$26,Capacity_solar!T199*VLOOKUP($A198,CostRed_solar!$A$14:$M$26,T$1-2009,FALSE))</f>
        <v>0</v>
      </c>
      <c r="U198">
        <f>IF(Capacity_solar!$AD199=0,Capacity_solar!U199*CostRed_solar!F$26,Capacity_solar!U199*VLOOKUP($A198,CostRed_solar!$A$14:$M$26,U$1-2009,FALSE))</f>
        <v>0</v>
      </c>
      <c r="V198">
        <f>IF(Capacity_solar!$AD199=0,Capacity_solar!V199*CostRed_solar!G$26,Capacity_solar!V199*VLOOKUP($A198,CostRed_solar!$A$14:$M$26,V$1-2009,FALSE))</f>
        <v>0.17732330457097</v>
      </c>
      <c r="W198">
        <f>IF(Capacity_solar!$AD199=0,Capacity_solar!W199*CostRed_solar!H$26,Capacity_solar!W199*VLOOKUP($A198,CostRed_solar!$A$14:$M$26,W$1-2009,FALSE))</f>
        <v>0</v>
      </c>
      <c r="X198">
        <f>IF(Capacity_solar!$AD199=0,Capacity_solar!X199*CostRed_solar!I$26,Capacity_solar!X199*VLOOKUP($A198,CostRed_solar!$A$14:$M$26,X$1-2009,FALSE))</f>
        <v>0</v>
      </c>
      <c r="Y198">
        <f>IF(Capacity_solar!$AD199=0,Capacity_solar!Y199*CostRed_solar!J$26,Capacity_solar!Y199*VLOOKUP($A198,CostRed_solar!$A$14:$M$26,Y$1-2009,FALSE))</f>
        <v>0</v>
      </c>
      <c r="Z198">
        <f>IF(Capacity_solar!$AD199=0,Capacity_solar!Z199*CostRed_solar!K$26,Capacity_solar!Z199*VLOOKUP($A198,CostRed_solar!$A$14:$M$26,Z$1-2009,FALSE))</f>
        <v>0</v>
      </c>
      <c r="AA198">
        <f>IF(Capacity_solar!$AD199=0,Capacity_solar!AA199*CostRed_solar!L$26,Capacity_solar!AA199*VLOOKUP($A198,CostRed_solar!$A$14:$M$26,AA$1-2009,FALSE))</f>
        <v>0</v>
      </c>
      <c r="AB198">
        <f>IF(Capacity_solar!$AD199=0,Capacity_solar!AB199*CostRed_solar!M$26,Capacity_solar!AB199*VLOOKUP($A198,CostRed_solar!$A$14:$M$26,AB$1-2009,FALSE))</f>
        <v>0</v>
      </c>
      <c r="AC198">
        <f>IF(Capacity_solar!$AD199=0,Capacity_solar!AC199*CostRed_solar!N$26,Capacity_solar!AC199*VLOOKUP($A198,CostRed_solar!$A$14:$N$26,AC$1-2009,FALSE))</f>
        <v>0</v>
      </c>
      <c r="AD198" s="1">
        <f t="shared" si="7"/>
        <v>1.69046104456559</v>
      </c>
    </row>
    <row r="199" spans="1:30">
      <c r="A199" s="1" t="s">
        <v>398</v>
      </c>
      <c r="B199">
        <f>IF(Capacity_solar!$AD200=0,Capacity_solar!Q200*CostRed_solar!B$13,Capacity_solar!Q200*VLOOKUP($A199,CostRed_solar!$A$2:$M$12,2,FALSE))</f>
        <v>0.0512290373956662</v>
      </c>
      <c r="C199">
        <f>IF(Capacity_solar!$AD200=0,Capacity_solar!R200*CostRed_solar!C$13,Capacity_solar!R200*VLOOKUP($A199,CostRed_solar!$A$2:$M$12,3,FALSE))</f>
        <v>0.86983005926434</v>
      </c>
      <c r="D199">
        <f>IF(Capacity_solar!$AD200=0,Capacity_solar!S200*CostRed_solar!D$13,Capacity_solar!S200*VLOOKUP($A199,CostRed_solar!$A$2:$M$12,4,FALSE))</f>
        <v>0.473851468173164</v>
      </c>
      <c r="E199">
        <f>IF(Capacity_solar!$AD200=0,Capacity_solar!T200*CostRed_solar!E$13,Capacity_solar!T200*VLOOKUP($A199,CostRed_solar!$A$2:$M$12,5,FALSE))</f>
        <v>0.00505949202543224</v>
      </c>
      <c r="F199">
        <f>IF(Capacity_solar!$AD200=0,Capacity_solar!U200*CostRed_solar!F$13,Capacity_solar!U200*VLOOKUP($A199,CostRed_solar!$A$2:$M$12,6,FALSE))</f>
        <v>1.18966746131965</v>
      </c>
      <c r="G199">
        <f>IF(Capacity_solar!$AD200=0,Capacity_solar!V200*CostRed_solar!G$13,Capacity_solar!V200*VLOOKUP($A199,CostRed_solar!$A$2:$M$12,7,FALSE))</f>
        <v>1.11327932660022</v>
      </c>
      <c r="H199">
        <f>IF(Capacity_solar!$AD200=0,Capacity_solar!W200*CostRed_solar!H$13,Capacity_solar!W200*VLOOKUP($A199,CostRed_solar!$A$2:$M$12,8,FALSE))</f>
        <v>3.62215658387404</v>
      </c>
      <c r="I199">
        <f>IF(Capacity_solar!$AD200=0,Capacity_solar!X200*CostRed_solar!I$13,Capacity_solar!X200*VLOOKUP($A199,CostRed_solar!$A$2:$M$12,9,FALSE))</f>
        <v>0.529749476701257</v>
      </c>
      <c r="J199">
        <f>IF(Capacity_solar!$AD200=0,Capacity_solar!Y200*CostRed_solar!J$13,Capacity_solar!Y200*VLOOKUP($A199,CostRed_solar!$A$2:$M$12,10,FALSE))</f>
        <v>0</v>
      </c>
      <c r="K199">
        <f>IF(Capacity_solar!$AD200=0,Capacity_solar!Z200*CostRed_solar!K$13,Capacity_solar!Z200*VLOOKUP($A199,CostRed_solar!$A$2:$M$12,11,FALSE))</f>
        <v>0</v>
      </c>
      <c r="L199">
        <f>IF(Capacity_solar!$AD200=0,Capacity_solar!AA200*CostRed_solar!L$13,Capacity_solar!AA200*VLOOKUP($A199,CostRed_solar!$A$2:$M$12,12,FALSE))</f>
        <v>0</v>
      </c>
      <c r="M199">
        <f>IF(Capacity_solar!$AD200=0,Capacity_solar!AB200*CostRed_solar!M$13,Capacity_solar!AB200*VLOOKUP($A199,CostRed_solar!$A$2:$M$12,13,FALSE))</f>
        <v>24.7825600532061</v>
      </c>
      <c r="N199">
        <f>IF(Capacity_solar!$AD200=0,Capacity_solar!AC200*CostRed_solar!N$13,Capacity_solar!AC200*VLOOKUP($A199,CostRed_solar!$A$2:$N$12,14,FALSE))</f>
        <v>4.22136887488727</v>
      </c>
      <c r="O199" s="3">
        <f t="shared" si="6"/>
        <v>32.6373829585598</v>
      </c>
      <c r="P199" s="1" t="s">
        <v>398</v>
      </c>
      <c r="Q199">
        <f>IF(Capacity_solar!$AD200=0,Capacity_solar!Q200*CostRed_solar!B$26,Capacity_solar!Q200*VLOOKUP($A199,CostRed_solar!$A$14:$M$26,Q$1-2009,FALSE))</f>
        <v>0.265274632850482</v>
      </c>
      <c r="R199">
        <f>IF(Capacity_solar!$AD200=0,Capacity_solar!R200*CostRed_solar!C$26,Capacity_solar!R200*VLOOKUP($A199,CostRed_solar!$A$14:$M$26,R$1-2009,FALSE))</f>
        <v>2.73341011095802</v>
      </c>
      <c r="S199">
        <f>IF(Capacity_solar!$AD200=0,Capacity_solar!S200*CostRed_solar!D$26,Capacity_solar!S200*VLOOKUP($A199,CostRed_solar!$A$14:$M$26,S$1-2009,FALSE))</f>
        <v>1.06776082641799</v>
      </c>
      <c r="T199">
        <f>IF(Capacity_solar!$AD200=0,Capacity_solar!T200*CostRed_solar!E$26,Capacity_solar!T200*VLOOKUP($A199,CostRed_solar!$A$14:$M$26,T$1-2009,FALSE))</f>
        <v>0.00972243299336127</v>
      </c>
      <c r="U199">
        <f>IF(Capacity_solar!$AD200=0,Capacity_solar!U200*CostRed_solar!F$26,Capacity_solar!U200*VLOOKUP($A199,CostRed_solar!$A$14:$M$26,U$1-2009,FALSE))</f>
        <v>2.0082796880866</v>
      </c>
      <c r="V199">
        <f>IF(Capacity_solar!$AD200=0,Capacity_solar!V200*CostRed_solar!G$26,Capacity_solar!V200*VLOOKUP($A199,CostRed_solar!$A$14:$M$26,V$1-2009,FALSE))</f>
        <v>1.59985025901808</v>
      </c>
      <c r="W199">
        <f>IF(Capacity_solar!$AD200=0,Capacity_solar!W200*CostRed_solar!H$26,Capacity_solar!W200*VLOOKUP($A199,CostRed_solar!$A$14:$M$26,W$1-2009,FALSE))</f>
        <v>4.24162932477701</v>
      </c>
      <c r="X199">
        <f>IF(Capacity_solar!$AD200=0,Capacity_solar!X200*CostRed_solar!I$26,Capacity_solar!X200*VLOOKUP($A199,CostRed_solar!$A$14:$M$26,X$1-2009,FALSE))</f>
        <v>0.486363993265123</v>
      </c>
      <c r="Y199">
        <f>IF(Capacity_solar!$AD200=0,Capacity_solar!Y200*CostRed_solar!J$26,Capacity_solar!Y200*VLOOKUP($A199,CostRed_solar!$A$14:$M$26,Y$1-2009,FALSE))</f>
        <v>0</v>
      </c>
      <c r="Z199">
        <f>IF(Capacity_solar!$AD200=0,Capacity_solar!Z200*CostRed_solar!K$26,Capacity_solar!Z200*VLOOKUP($A199,CostRed_solar!$A$14:$M$26,Z$1-2009,FALSE))</f>
        <v>0</v>
      </c>
      <c r="AA199">
        <f>IF(Capacity_solar!$AD200=0,Capacity_solar!AA200*CostRed_solar!L$26,Capacity_solar!AA200*VLOOKUP($A199,CostRed_solar!$A$14:$M$26,AA$1-2009,FALSE))</f>
        <v>0</v>
      </c>
      <c r="AB199">
        <f>IF(Capacity_solar!$AD200=0,Capacity_solar!AB200*CostRed_solar!M$26,Capacity_solar!AB200*VLOOKUP($A199,CostRed_solar!$A$14:$M$26,AB$1-2009,FALSE))</f>
        <v>8.57045360437815</v>
      </c>
      <c r="AC199">
        <f>IF(Capacity_solar!$AD200=0,Capacity_solar!AC200*CostRed_solar!N$26,Capacity_solar!AC200*VLOOKUP($A199,CostRed_solar!$A$14:$N$26,AC$1-2009,FALSE))</f>
        <v>1.28937977080976</v>
      </c>
      <c r="AD199" s="1">
        <f t="shared" si="7"/>
        <v>20.9827448727448</v>
      </c>
    </row>
    <row r="200" spans="1:30">
      <c r="A200" s="1" t="s">
        <v>400</v>
      </c>
      <c r="B200">
        <f>IF(Capacity_solar!$AD201=0,Capacity_solar!Q201*CostRed_solar!B$13,Capacity_solar!Q201*VLOOKUP($A200,CostRed_solar!$A$2:$M$12,2,FALSE))</f>
        <v>0</v>
      </c>
      <c r="C200">
        <f>IF(Capacity_solar!$AD201=0,Capacity_solar!R201*CostRed_solar!C$13,Capacity_solar!R201*VLOOKUP($A200,CostRed_solar!$A$2:$M$12,3,FALSE))</f>
        <v>0.605256749571436</v>
      </c>
      <c r="D200">
        <f>IF(Capacity_solar!$AD201=0,Capacity_solar!S201*CostRed_solar!D$13,Capacity_solar!S201*VLOOKUP($A200,CostRed_solar!$A$2:$M$12,4,FALSE))</f>
        <v>0</v>
      </c>
      <c r="E200">
        <f>IF(Capacity_solar!$AD201=0,Capacity_solar!T201*CostRed_solar!E$13,Capacity_solar!T201*VLOOKUP($A200,CostRed_solar!$A$2:$M$12,5,FALSE))</f>
        <v>0</v>
      </c>
      <c r="F200">
        <f>IF(Capacity_solar!$AD201=0,Capacity_solar!U201*CostRed_solar!F$13,Capacity_solar!U201*VLOOKUP($A200,CostRed_solar!$A$2:$M$12,6,FALSE))</f>
        <v>0</v>
      </c>
      <c r="G200">
        <f>IF(Capacity_solar!$AD201=0,Capacity_solar!V201*CostRed_solar!G$13,Capacity_solar!V201*VLOOKUP($A200,CostRed_solar!$A$2:$M$12,7,FALSE))</f>
        <v>0</v>
      </c>
      <c r="H200">
        <f>IF(Capacity_solar!$AD201=0,Capacity_solar!W201*CostRed_solar!H$13,Capacity_solar!W201*VLOOKUP($A200,CostRed_solar!$A$2:$M$12,8,FALSE))</f>
        <v>0</v>
      </c>
      <c r="I200">
        <f>IF(Capacity_solar!$AD201=0,Capacity_solar!X201*CostRed_solar!I$13,Capacity_solar!X201*VLOOKUP($A200,CostRed_solar!$A$2:$M$12,9,FALSE))</f>
        <v>0</v>
      </c>
      <c r="J200">
        <f>IF(Capacity_solar!$AD201=0,Capacity_solar!Y201*CostRed_solar!J$13,Capacity_solar!Y201*VLOOKUP($A200,CostRed_solar!$A$2:$M$12,10,FALSE))</f>
        <v>0</v>
      </c>
      <c r="K200">
        <f>IF(Capacity_solar!$AD201=0,Capacity_solar!Z201*CostRed_solar!K$13,Capacity_solar!Z201*VLOOKUP($A200,CostRed_solar!$A$2:$M$12,11,FALSE))</f>
        <v>0</v>
      </c>
      <c r="L200">
        <f>IF(Capacity_solar!$AD201=0,Capacity_solar!AA201*CostRed_solar!L$13,Capacity_solar!AA201*VLOOKUP($A200,CostRed_solar!$A$2:$M$12,12,FALSE))</f>
        <v>0</v>
      </c>
      <c r="M200">
        <f>IF(Capacity_solar!$AD201=0,Capacity_solar!AB201*CostRed_solar!M$13,Capacity_solar!AB201*VLOOKUP($A200,CostRed_solar!$A$2:$M$12,13,FALSE))</f>
        <v>0</v>
      </c>
      <c r="N200">
        <f>IF(Capacity_solar!$AD201=0,Capacity_solar!AC201*CostRed_solar!N$13,Capacity_solar!AC201*VLOOKUP($A200,CostRed_solar!$A$2:$N$12,14,FALSE))</f>
        <v>0.343148346538649</v>
      </c>
      <c r="O200" s="3">
        <f t="shared" si="6"/>
        <v>0.605256749571436</v>
      </c>
      <c r="P200" s="1" t="s">
        <v>400</v>
      </c>
      <c r="Q200">
        <f>IF(Capacity_solar!$AD201=0,Capacity_solar!Q201*CostRed_solar!B$26,Capacity_solar!Q201*VLOOKUP($A200,CostRed_solar!$A$14:$M$26,Q$1-2009,FALSE))</f>
        <v>0</v>
      </c>
      <c r="R200">
        <f>IF(Capacity_solar!$AD201=0,Capacity_solar!R201*CostRed_solar!C$26,Capacity_solar!R201*VLOOKUP($A200,CostRed_solar!$A$14:$M$26,R$1-2009,FALSE))</f>
        <v>1.90199786887495</v>
      </c>
      <c r="S200">
        <f>IF(Capacity_solar!$AD201=0,Capacity_solar!S201*CostRed_solar!D$26,Capacity_solar!S201*VLOOKUP($A200,CostRed_solar!$A$14:$M$26,S$1-2009,FALSE))</f>
        <v>0</v>
      </c>
      <c r="T200">
        <f>IF(Capacity_solar!$AD201=0,Capacity_solar!T201*CostRed_solar!E$26,Capacity_solar!T201*VLOOKUP($A200,CostRed_solar!$A$14:$M$26,T$1-2009,FALSE))</f>
        <v>0</v>
      </c>
      <c r="U200">
        <f>IF(Capacity_solar!$AD201=0,Capacity_solar!U201*CostRed_solar!F$26,Capacity_solar!U201*VLOOKUP($A200,CostRed_solar!$A$14:$M$26,U$1-2009,FALSE))</f>
        <v>0</v>
      </c>
      <c r="V200">
        <f>IF(Capacity_solar!$AD201=0,Capacity_solar!V201*CostRed_solar!G$26,Capacity_solar!V201*VLOOKUP($A200,CostRed_solar!$A$14:$M$26,V$1-2009,FALSE))</f>
        <v>0</v>
      </c>
      <c r="W200">
        <f>IF(Capacity_solar!$AD201=0,Capacity_solar!W201*CostRed_solar!H$26,Capacity_solar!W201*VLOOKUP($A200,CostRed_solar!$A$14:$M$26,W$1-2009,FALSE))</f>
        <v>0</v>
      </c>
      <c r="X200">
        <f>IF(Capacity_solar!$AD201=0,Capacity_solar!X201*CostRed_solar!I$26,Capacity_solar!X201*VLOOKUP($A200,CostRed_solar!$A$14:$M$26,X$1-2009,FALSE))</f>
        <v>0</v>
      </c>
      <c r="Y200">
        <f>IF(Capacity_solar!$AD201=0,Capacity_solar!Y201*CostRed_solar!J$26,Capacity_solar!Y201*VLOOKUP($A200,CostRed_solar!$A$14:$M$26,Y$1-2009,FALSE))</f>
        <v>0</v>
      </c>
      <c r="Z200">
        <f>IF(Capacity_solar!$AD201=0,Capacity_solar!Z201*CostRed_solar!K$26,Capacity_solar!Z201*VLOOKUP($A200,CostRed_solar!$A$14:$M$26,Z$1-2009,FALSE))</f>
        <v>0</v>
      </c>
      <c r="AA200">
        <f>IF(Capacity_solar!$AD201=0,Capacity_solar!AA201*CostRed_solar!L$26,Capacity_solar!AA201*VLOOKUP($A200,CostRed_solar!$A$14:$M$26,AA$1-2009,FALSE))</f>
        <v>0</v>
      </c>
      <c r="AB200">
        <f>IF(Capacity_solar!$AD201=0,Capacity_solar!AB201*CostRed_solar!M$26,Capacity_solar!AB201*VLOOKUP($A200,CostRed_solar!$A$14:$M$26,AB$1-2009,FALSE))</f>
        <v>0</v>
      </c>
      <c r="AC200">
        <f>IF(Capacity_solar!$AD201=0,Capacity_solar!AC201*CostRed_solar!N$26,Capacity_solar!AC201*VLOOKUP($A200,CostRed_solar!$A$14:$N$26,AC$1-2009,FALSE))</f>
        <v>0.104811626163697</v>
      </c>
      <c r="AD200" s="1">
        <f t="shared" si="7"/>
        <v>1.90199786887495</v>
      </c>
    </row>
    <row r="201" spans="1:30">
      <c r="A201" s="1" t="s">
        <v>402</v>
      </c>
      <c r="B201">
        <f>IF(Capacity_solar!$AD202=0,Capacity_solar!Q202*CostRed_solar!B$13,Capacity_solar!Q202*VLOOKUP($A201,CostRed_solar!$A$2:$M$12,2,FALSE))</f>
        <v>0.308228041663925</v>
      </c>
      <c r="C201">
        <f>IF(Capacity_solar!$AD202=0,Capacity_solar!R202*CostRed_solar!C$13,Capacity_solar!R202*VLOOKUP($A201,CostRed_solar!$A$2:$M$12,3,FALSE))</f>
        <v>1.3849972669834</v>
      </c>
      <c r="D201">
        <f>IF(Capacity_solar!$AD202=0,Capacity_solar!S202*CostRed_solar!D$13,Capacity_solar!S202*VLOOKUP($A201,CostRed_solar!$A$2:$M$12,4,FALSE))</f>
        <v>3.0557641020728</v>
      </c>
      <c r="E201">
        <f>IF(Capacity_solar!$AD202=0,Capacity_solar!T202*CostRed_solar!E$13,Capacity_solar!T202*VLOOKUP($A201,CostRed_solar!$A$2:$M$12,5,FALSE))</f>
        <v>7.62667827913687</v>
      </c>
      <c r="F201">
        <f>IF(Capacity_solar!$AD202=0,Capacity_solar!U202*CostRed_solar!F$13,Capacity_solar!U202*VLOOKUP($A201,CostRed_solar!$A$2:$M$12,6,FALSE))</f>
        <v>12.0264379360383</v>
      </c>
      <c r="G201">
        <f>IF(Capacity_solar!$AD202=0,Capacity_solar!V202*CostRed_solar!G$13,Capacity_solar!V202*VLOOKUP($A201,CostRed_solar!$A$2:$M$12,7,FALSE))</f>
        <v>14.4136767987046</v>
      </c>
      <c r="H201">
        <f>IF(Capacity_solar!$AD202=0,Capacity_solar!W202*CostRed_solar!H$13,Capacity_solar!W202*VLOOKUP($A201,CostRed_solar!$A$2:$M$12,8,FALSE))</f>
        <v>15.0703075754015</v>
      </c>
      <c r="I201">
        <f>IF(Capacity_solar!$AD202=0,Capacity_solar!X202*CostRed_solar!I$13,Capacity_solar!X202*VLOOKUP($A201,CostRed_solar!$A$2:$M$12,9,FALSE))</f>
        <v>31.5446893751431</v>
      </c>
      <c r="J201">
        <f>IF(Capacity_solar!$AD202=0,Capacity_solar!Y202*CostRed_solar!J$13,Capacity_solar!Y202*VLOOKUP($A201,CostRed_solar!$A$2:$M$12,10,FALSE))</f>
        <v>34.4254815364067</v>
      </c>
      <c r="K201">
        <f>IF(Capacity_solar!$AD202=0,Capacity_solar!Z202*CostRed_solar!K$13,Capacity_solar!Z202*VLOOKUP($A201,CostRed_solar!$A$2:$M$12,11,FALSE))</f>
        <v>35.8506515721414</v>
      </c>
      <c r="L201">
        <f>IF(Capacity_solar!$AD202=0,Capacity_solar!AA202*CostRed_solar!L$13,Capacity_solar!AA202*VLOOKUP($A201,CostRed_solar!$A$2:$M$12,12,FALSE))</f>
        <v>0</v>
      </c>
      <c r="M201">
        <f>IF(Capacity_solar!$AD202=0,Capacity_solar!AB202*CostRed_solar!M$13,Capacity_solar!AB202*VLOOKUP($A201,CostRed_solar!$A$2:$M$12,13,FALSE))</f>
        <v>367.018900537428</v>
      </c>
      <c r="N201">
        <f>IF(Capacity_solar!$AD202=0,Capacity_solar!AC202*CostRed_solar!N$13,Capacity_solar!AC202*VLOOKUP($A201,CostRed_solar!$A$2:$N$12,14,FALSE))</f>
        <v>1000.3097702732</v>
      </c>
      <c r="O201" s="3">
        <f t="shared" si="6"/>
        <v>522.725813021121</v>
      </c>
      <c r="P201" s="1" t="s">
        <v>402</v>
      </c>
      <c r="Q201">
        <f>IF(Capacity_solar!$AD202=0,Capacity_solar!Q202*CostRed_solar!B$26,Capacity_solar!Q202*VLOOKUP($A201,CostRed_solar!$A$14:$M$26,Q$1-2009,FALSE))</f>
        <v>1.59606904098373</v>
      </c>
      <c r="R201">
        <f>IF(Capacity_solar!$AD202=0,Capacity_solar!R202*CostRed_solar!C$26,Capacity_solar!R202*VLOOKUP($A201,CostRed_solar!$A$14:$M$26,R$1-2009,FALSE))</f>
        <v>4.35230478976946</v>
      </c>
      <c r="S201">
        <f>IF(Capacity_solar!$AD202=0,Capacity_solar!S202*CostRed_solar!D$26,Capacity_solar!S202*VLOOKUP($A201,CostRed_solar!$A$14:$M$26,S$1-2009,FALSE))</f>
        <v>6.88575518304676</v>
      </c>
      <c r="T201">
        <f>IF(Capacity_solar!$AD202=0,Capacity_solar!T202*CostRed_solar!E$26,Capacity_solar!T202*VLOOKUP($A201,CostRed_solar!$A$14:$M$26,T$1-2009,FALSE))</f>
        <v>14.6555954941934</v>
      </c>
      <c r="U201">
        <f>IF(Capacity_solar!$AD202=0,Capacity_solar!U202*CostRed_solar!F$26,Capacity_solar!U202*VLOOKUP($A201,CostRed_solar!$A$14:$M$26,U$1-2009,FALSE))</f>
        <v>20.3018505693922</v>
      </c>
      <c r="V201">
        <f>IF(Capacity_solar!$AD202=0,Capacity_solar!V202*CostRed_solar!G$26,Capacity_solar!V202*VLOOKUP($A201,CostRed_solar!$A$14:$M$26,V$1-2009,FALSE))</f>
        <v>20.7133322328289</v>
      </c>
      <c r="W201">
        <f>IF(Capacity_solar!$AD202=0,Capacity_solar!W202*CostRed_solar!H$26,Capacity_solar!W202*VLOOKUP($A201,CostRed_solar!$A$14:$M$26,W$1-2009,FALSE))</f>
        <v>17.6476795149658</v>
      </c>
      <c r="X201">
        <f>IF(Capacity_solar!$AD202=0,Capacity_solar!X202*CostRed_solar!I$26,Capacity_solar!X202*VLOOKUP($A201,CostRed_solar!$A$14:$M$26,X$1-2009,FALSE))</f>
        <v>28.9612387846764</v>
      </c>
      <c r="Y201">
        <f>IF(Capacity_solar!$AD202=0,Capacity_solar!Y202*CostRed_solar!J$26,Capacity_solar!Y202*VLOOKUP($A201,CostRed_solar!$A$14:$M$26,Y$1-2009,FALSE))</f>
        <v>22.2240344442808</v>
      </c>
      <c r="Z201">
        <f>IF(Capacity_solar!$AD202=0,Capacity_solar!Z202*CostRed_solar!K$26,Capacity_solar!Z202*VLOOKUP($A201,CostRed_solar!$A$14:$M$26,Z$1-2009,FALSE))</f>
        <v>17.4308944158828</v>
      </c>
      <c r="AA201">
        <f>IF(Capacity_solar!$AD202=0,Capacity_solar!AA202*CostRed_solar!L$26,Capacity_solar!AA202*VLOOKUP($A201,CostRed_solar!$A$14:$M$26,AA$1-2009,FALSE))</f>
        <v>0</v>
      </c>
      <c r="AB201">
        <f>IF(Capacity_solar!$AD202=0,Capacity_solar!AB202*CostRed_solar!M$26,Capacity_solar!AB202*VLOOKUP($A201,CostRed_solar!$A$14:$M$26,AB$1-2009,FALSE))</f>
        <v>126.924678170163</v>
      </c>
      <c r="AC201">
        <f>IF(Capacity_solar!$AD202=0,Capacity_solar!AC202*CostRed_solar!N$26,Capacity_solar!AC202*VLOOKUP($A201,CostRed_solar!$A$14:$N$26,AC$1-2009,FALSE))</f>
        <v>305.535768268547</v>
      </c>
      <c r="AD201" s="1">
        <f t="shared" si="7"/>
        <v>281.693432640183</v>
      </c>
    </row>
    <row r="202" spans="1:30">
      <c r="A202" s="1" t="s">
        <v>471</v>
      </c>
      <c r="B202">
        <f>IF(Capacity_solar!$AD203=0,Capacity_solar!Q203*CostRed_solar!B$13,Capacity_solar!Q203*VLOOKUP($A202,CostRed_solar!$A$2:$M$12,2,FALSE))</f>
        <v>0.284605763309257</v>
      </c>
      <c r="C202">
        <f>IF(Capacity_solar!$AD203=0,Capacity_solar!R203*CostRed_solar!C$13,Capacity_solar!R203*VLOOKUP($A202,CostRed_solar!$A$2:$M$12,3,FALSE))</f>
        <v>2.58878045604271</v>
      </c>
      <c r="D202">
        <f>IF(Capacity_solar!$AD203=0,Capacity_solar!S203*CostRed_solar!D$13,Capacity_solar!S203*VLOOKUP($A202,CostRed_solar!$A$2:$M$12,4,FALSE))</f>
        <v>5.3934321155506</v>
      </c>
      <c r="E202">
        <f>IF(Capacity_solar!$AD203=0,Capacity_solar!T203*CostRed_solar!E$13,Capacity_solar!T203*VLOOKUP($A202,CostRed_solar!$A$2:$M$12,5,FALSE))</f>
        <v>22.5653324096319</v>
      </c>
      <c r="F202">
        <f>IF(Capacity_solar!$AD203=0,Capacity_solar!U203*CostRed_solar!F$13,Capacity_solar!U203*VLOOKUP($A202,CostRed_solar!$A$2:$M$12,6,FALSE))</f>
        <v>240.00048206159</v>
      </c>
      <c r="G202">
        <f>IF(Capacity_solar!$AD203=0,Capacity_solar!V203*CostRed_solar!G$13,Capacity_solar!V203*VLOOKUP($A202,CostRed_solar!$A$2:$M$12,7,FALSE))</f>
        <v>800.683722165638</v>
      </c>
      <c r="H202">
        <f>IF(Capacity_solar!$AD203=0,Capacity_solar!W203*CostRed_solar!H$13,Capacity_solar!W203*VLOOKUP($A202,CostRed_solar!$A$2:$M$12,8,FALSE))</f>
        <v>4325.35967281173</v>
      </c>
      <c r="I202">
        <f>IF(Capacity_solar!$AD203=0,Capacity_solar!X203*CostRed_solar!I$13,Capacity_solar!X203*VLOOKUP($A202,CostRed_solar!$A$2:$M$12,9,FALSE))</f>
        <v>3106.42822782717</v>
      </c>
      <c r="J202">
        <f>IF(Capacity_solar!$AD203=0,Capacity_solar!Y203*CostRed_solar!J$13,Capacity_solar!Y203*VLOOKUP($A202,CostRed_solar!$A$2:$M$12,10,FALSE))</f>
        <v>1969.53191181943</v>
      </c>
      <c r="K202">
        <f>IF(Capacity_solar!$AD203=0,Capacity_solar!Z203*CostRed_solar!K$13,Capacity_solar!Z203*VLOOKUP($A202,CostRed_solar!$A$2:$M$12,11,FALSE))</f>
        <v>1623.95233870474</v>
      </c>
      <c r="L202">
        <f>IF(Capacity_solar!$AD203=0,Capacity_solar!AA203*CostRed_solar!L$13,Capacity_solar!AA203*VLOOKUP($A202,CostRed_solar!$A$2:$M$12,12,FALSE))</f>
        <v>3637.12976852343</v>
      </c>
      <c r="M202">
        <f>IF(Capacity_solar!$AD203=0,Capacity_solar!AB203*CostRed_solar!M$13,Capacity_solar!AB203*VLOOKUP($A202,CostRed_solar!$A$2:$M$12,13,FALSE))</f>
        <v>5781.87673605078</v>
      </c>
      <c r="N202">
        <f>IF(Capacity_solar!$AD203=0,Capacity_solar!AC203*CostRed_solar!N$13,Capacity_solar!AC203*VLOOKUP($A202,CostRed_solar!$A$2:$N$12,14,FALSE))</f>
        <v>6040.77701796926</v>
      </c>
      <c r="O202" s="3">
        <f t="shared" si="6"/>
        <v>21515.795010709</v>
      </c>
      <c r="P202" s="1" t="s">
        <v>471</v>
      </c>
      <c r="Q202">
        <f>IF(Capacity_solar!$AD203=0,Capacity_solar!Q203*CostRed_solar!B$26,Capacity_solar!Q203*VLOOKUP($A202,CostRed_solar!$A$14:$M$26,Q$1-2009,FALSE))</f>
        <v>1.47374796028045</v>
      </c>
      <c r="R202">
        <f>IF(Capacity_solar!$AD203=0,Capacity_solar!R203*CostRed_solar!C$26,Capacity_solar!R203*VLOOKUP($A202,CostRed_solar!$A$14:$M$26,R$1-2009,FALSE))</f>
        <v>8.13515076678583</v>
      </c>
      <c r="S202">
        <f>IF(Capacity_solar!$AD203=0,Capacity_solar!S203*CostRed_solar!D$26,Capacity_solar!S203*VLOOKUP($A202,CostRed_solar!$A$14:$M$26,S$1-2009,FALSE))</f>
        <v>12.1533769962387</v>
      </c>
      <c r="T202">
        <f>IF(Capacity_solar!$AD203=0,Capacity_solar!T203*CostRed_solar!E$26,Capacity_solar!T203*VLOOKUP($A202,CostRed_solar!$A$14:$M$26,T$1-2009,FALSE))</f>
        <v>43.3620472614199</v>
      </c>
      <c r="U202">
        <f>IF(Capacity_solar!$AD203=0,Capacity_solar!U203*CostRed_solar!F$26,Capacity_solar!U203*VLOOKUP($A202,CostRed_solar!$A$14:$M$26,U$1-2009,FALSE))</f>
        <v>405.145226650674</v>
      </c>
      <c r="V202">
        <f>IF(Capacity_solar!$AD203=0,Capacity_solar!V203*CostRed_solar!G$26,Capacity_solar!V203*VLOOKUP($A202,CostRed_solar!$A$14:$M$26,V$1-2009,FALSE))</f>
        <v>1150.63131928457</v>
      </c>
      <c r="W202">
        <f>IF(Capacity_solar!$AD203=0,Capacity_solar!W203*CostRed_solar!H$26,Capacity_solar!W203*VLOOKUP($A202,CostRed_solar!$A$14:$M$26,W$1-2009,FALSE))</f>
        <v>5065.09644284448</v>
      </c>
      <c r="X202">
        <f>IF(Capacity_solar!$AD203=0,Capacity_solar!X203*CostRed_solar!I$26,Capacity_solar!X203*VLOOKUP($A202,CostRed_solar!$A$14:$M$26,X$1-2009,FALSE))</f>
        <v>2852.01761233554</v>
      </c>
      <c r="Y202">
        <f>IF(Capacity_solar!$AD203=0,Capacity_solar!Y203*CostRed_solar!J$26,Capacity_solar!Y203*VLOOKUP($A202,CostRed_solar!$A$14:$M$26,Y$1-2009,FALSE))</f>
        <v>1271.46936205076</v>
      </c>
      <c r="Z202">
        <f>IF(Capacity_solar!$AD203=0,Capacity_solar!Z203*CostRed_solar!K$26,Capacity_solar!Z203*VLOOKUP($A202,CostRed_solar!$A$14:$M$26,Z$1-2009,FALSE))</f>
        <v>789.579561627405</v>
      </c>
      <c r="AA202">
        <f>IF(Capacity_solar!$AD203=0,Capacity_solar!AA203*CostRed_solar!L$26,Capacity_solar!AA203*VLOOKUP($A202,CostRed_solar!$A$14:$M$26,AA$1-2009,FALSE))</f>
        <v>1502.79515695889</v>
      </c>
      <c r="AB202">
        <f>IF(Capacity_solar!$AD203=0,Capacity_solar!AB203*CostRed_solar!M$26,Capacity_solar!AB203*VLOOKUP($A202,CostRed_solar!$A$14:$M$26,AB$1-2009,FALSE))</f>
        <v>1999.5233021193</v>
      </c>
      <c r="AC202">
        <f>IF(Capacity_solar!$AD203=0,Capacity_solar!AC203*CostRed_solar!N$26,Capacity_solar!AC203*VLOOKUP($A202,CostRed_solar!$A$14:$N$26,AC$1-2009,FALSE))</f>
        <v>1845.10188940786</v>
      </c>
      <c r="AD202" s="1">
        <f t="shared" si="7"/>
        <v>15101.3823068564</v>
      </c>
    </row>
    <row r="203" spans="1:30">
      <c r="A203" s="1" t="s">
        <v>472</v>
      </c>
      <c r="B203">
        <f>IF(Capacity_solar!$AD204=0,Capacity_solar!Q204*CostRed_solar!B$13,Capacity_solar!Q204*VLOOKUP($A203,CostRed_solar!$A$2:$M$12,2,FALSE))</f>
        <v>0</v>
      </c>
      <c r="C203">
        <f>IF(Capacity_solar!$AD204=0,Capacity_solar!R204*CostRed_solar!C$13,Capacity_solar!R204*VLOOKUP($A203,CostRed_solar!$A$2:$M$12,3,FALSE))</f>
        <v>0</v>
      </c>
      <c r="D203">
        <f>IF(Capacity_solar!$AD204=0,Capacity_solar!S204*CostRed_solar!D$13,Capacity_solar!S204*VLOOKUP($A203,CostRed_solar!$A$2:$M$12,4,FALSE))</f>
        <v>0</v>
      </c>
      <c r="E203">
        <f>IF(Capacity_solar!$AD204=0,Capacity_solar!T204*CostRed_solar!E$13,Capacity_solar!T204*VLOOKUP($A203,CostRed_solar!$A$2:$M$12,5,FALSE))</f>
        <v>0</v>
      </c>
      <c r="F203">
        <f>IF(Capacity_solar!$AD204=0,Capacity_solar!U204*CostRed_solar!F$13,Capacity_solar!U204*VLOOKUP($A203,CostRed_solar!$A$2:$M$12,6,FALSE))</f>
        <v>0.0344498299609938</v>
      </c>
      <c r="G203">
        <f>IF(Capacity_solar!$AD204=0,Capacity_solar!V204*CostRed_solar!G$13,Capacity_solar!V204*VLOOKUP($A203,CostRed_solar!$A$2:$M$12,7,FALSE))</f>
        <v>0</v>
      </c>
      <c r="H203">
        <f>IF(Capacity_solar!$AD204=0,Capacity_solar!W204*CostRed_solar!H$13,Capacity_solar!W204*VLOOKUP($A203,CostRed_solar!$A$2:$M$12,8,FALSE))</f>
        <v>0.267441187549537</v>
      </c>
      <c r="I203">
        <f>IF(Capacity_solar!$AD204=0,Capacity_solar!X204*CostRed_solar!I$13,Capacity_solar!X204*VLOOKUP($A203,CostRed_solar!$A$2:$M$12,9,FALSE))</f>
        <v>0.472990604197552</v>
      </c>
      <c r="J203">
        <f>IF(Capacity_solar!$AD204=0,Capacity_solar!Y204*CostRed_solar!J$13,Capacity_solar!Y204*VLOOKUP($A203,CostRed_solar!$A$2:$M$12,10,FALSE))</f>
        <v>1.05599571829731</v>
      </c>
      <c r="K203">
        <f>IF(Capacity_solar!$AD204=0,Capacity_solar!Z204*CostRed_solar!K$13,Capacity_solar!Z204*VLOOKUP($A203,CostRed_solar!$A$2:$M$12,11,FALSE))</f>
        <v>0</v>
      </c>
      <c r="L203">
        <f>IF(Capacity_solar!$AD204=0,Capacity_solar!AA204*CostRed_solar!L$13,Capacity_solar!AA204*VLOOKUP($A203,CostRed_solar!$A$2:$M$12,12,FALSE))</f>
        <v>0</v>
      </c>
      <c r="M203">
        <f>IF(Capacity_solar!$AD204=0,Capacity_solar!AB204*CostRed_solar!M$13,Capacity_solar!AB204*VLOOKUP($A203,CostRed_solar!$A$2:$M$12,13,FALSE))</f>
        <v>0</v>
      </c>
      <c r="N203">
        <f>IF(Capacity_solar!$AD204=0,Capacity_solar!AC204*CostRed_solar!N$13,Capacity_solar!AC204*VLOOKUP($A203,CostRed_solar!$A$2:$N$12,14,FALSE))</f>
        <v>8.35210126480861</v>
      </c>
      <c r="O203" s="3">
        <f t="shared" si="6"/>
        <v>1.83087734000539</v>
      </c>
      <c r="P203" s="1" t="s">
        <v>472</v>
      </c>
      <c r="Q203">
        <f>IF(Capacity_solar!$AD204=0,Capacity_solar!Q204*CostRed_solar!B$26,Capacity_solar!Q204*VLOOKUP($A203,CostRed_solar!$A$14:$M$26,Q$1-2009,FALSE))</f>
        <v>0</v>
      </c>
      <c r="R203">
        <f>IF(Capacity_solar!$AD204=0,Capacity_solar!R204*CostRed_solar!C$26,Capacity_solar!R204*VLOOKUP($A203,CostRed_solar!$A$14:$M$26,R$1-2009,FALSE))</f>
        <v>0</v>
      </c>
      <c r="S203">
        <f>IF(Capacity_solar!$AD204=0,Capacity_solar!S204*CostRed_solar!D$26,Capacity_solar!S204*VLOOKUP($A203,CostRed_solar!$A$14:$M$26,S$1-2009,FALSE))</f>
        <v>0</v>
      </c>
      <c r="T203">
        <f>IF(Capacity_solar!$AD204=0,Capacity_solar!T204*CostRed_solar!E$26,Capacity_solar!T204*VLOOKUP($A203,CostRed_solar!$A$14:$M$26,T$1-2009,FALSE))</f>
        <v>0</v>
      </c>
      <c r="U203">
        <f>IF(Capacity_solar!$AD204=0,Capacity_solar!U204*CostRed_solar!F$26,Capacity_solar!U204*VLOOKUP($A203,CostRed_solar!$A$14:$M$26,U$1-2009,FALSE))</f>
        <v>0.0581548172225848</v>
      </c>
      <c r="V203">
        <f>IF(Capacity_solar!$AD204=0,Capacity_solar!V204*CostRed_solar!G$26,Capacity_solar!V204*VLOOKUP($A203,CostRed_solar!$A$14:$M$26,V$1-2009,FALSE))</f>
        <v>0</v>
      </c>
      <c r="W203">
        <f>IF(Capacity_solar!$AD204=0,Capacity_solar!W204*CostRed_solar!H$26,Capacity_solar!W204*VLOOKUP($A203,CostRed_solar!$A$14:$M$26,W$1-2009,FALSE))</f>
        <v>0.313179830163508</v>
      </c>
      <c r="X203">
        <f>IF(Capacity_solar!$AD204=0,Capacity_solar!X204*CostRed_solar!I$26,Capacity_solar!X204*VLOOKUP($A203,CostRed_solar!$A$14:$M$26,X$1-2009,FALSE))</f>
        <v>0.434253565415289</v>
      </c>
      <c r="Y203">
        <f>IF(Capacity_solar!$AD204=0,Capacity_solar!Y204*CostRed_solar!J$26,Capacity_solar!Y204*VLOOKUP($A203,CostRed_solar!$A$14:$M$26,Y$1-2009,FALSE))</f>
        <v>0.681718429751909</v>
      </c>
      <c r="Z203">
        <f>IF(Capacity_solar!$AD204=0,Capacity_solar!Z204*CostRed_solar!K$26,Capacity_solar!Z204*VLOOKUP($A203,CostRed_solar!$A$14:$M$26,Z$1-2009,FALSE))</f>
        <v>0</v>
      </c>
      <c r="AA203">
        <f>IF(Capacity_solar!$AD204=0,Capacity_solar!AA204*CostRed_solar!L$26,Capacity_solar!AA204*VLOOKUP($A203,CostRed_solar!$A$14:$M$26,AA$1-2009,FALSE))</f>
        <v>0</v>
      </c>
      <c r="AB203">
        <f>IF(Capacity_solar!$AD204=0,Capacity_solar!AB204*CostRed_solar!M$26,Capacity_solar!AB204*VLOOKUP($A203,CostRed_solar!$A$14:$M$26,AB$1-2009,FALSE))</f>
        <v>0</v>
      </c>
      <c r="AC203">
        <f>IF(Capacity_solar!$AD204=0,Capacity_solar!AC204*CostRed_solar!N$26,Capacity_solar!AC204*VLOOKUP($A203,CostRed_solar!$A$14:$N$26,AC$1-2009,FALSE))</f>
        <v>2.55107542926733</v>
      </c>
      <c r="AD203" s="1">
        <f t="shared" si="7"/>
        <v>1.48730664255329</v>
      </c>
    </row>
    <row r="204" spans="1:30">
      <c r="A204" s="1" t="s">
        <v>406</v>
      </c>
      <c r="B204">
        <f>IF(Capacity_solar!$AD205=0,Capacity_solar!Q205*CostRed_solar!B$13,Capacity_solar!Q205*VLOOKUP($A204,CostRed_solar!$A$2:$M$12,2,FALSE))</f>
        <v>0.000853817289927768</v>
      </c>
      <c r="C204">
        <f>IF(Capacity_solar!$AD205=0,Capacity_solar!R205*CostRed_solar!C$13,Capacity_solar!R205*VLOOKUP($A204,CostRed_solar!$A$2:$M$12,3,FALSE))</f>
        <v>0</v>
      </c>
      <c r="D204">
        <f>IF(Capacity_solar!$AD205=0,Capacity_solar!S205*CostRed_solar!D$13,Capacity_solar!S205*VLOOKUP($A204,CostRed_solar!$A$2:$M$12,4,FALSE))</f>
        <v>0</v>
      </c>
      <c r="E204">
        <f>IF(Capacity_solar!$AD205=0,Capacity_solar!T205*CostRed_solar!E$13,Capacity_solar!T205*VLOOKUP($A204,CostRed_solar!$A$2:$M$12,5,FALSE))</f>
        <v>0.0667852947357083</v>
      </c>
      <c r="F204">
        <f>IF(Capacity_solar!$AD205=0,Capacity_solar!U205*CostRed_solar!F$13,Capacity_solar!U205*VLOOKUP($A204,CostRed_solar!$A$2:$M$12,6,FALSE))</f>
        <v>2.0509132103445</v>
      </c>
      <c r="G204">
        <f>IF(Capacity_solar!$AD205=0,Capacity_solar!V205*CostRed_solar!G$13,Capacity_solar!V205*VLOOKUP($A204,CostRed_solar!$A$2:$M$12,7,FALSE))</f>
        <v>0.216623317244872</v>
      </c>
      <c r="H204">
        <f>IF(Capacity_solar!$AD205=0,Capacity_solar!W205*CostRed_solar!H$13,Capacity_solar!W205*VLOOKUP($A204,CostRed_solar!$A$2:$M$12,8,FALSE))</f>
        <v>0.00835753711092268</v>
      </c>
      <c r="I204">
        <f>IF(Capacity_solar!$AD205=0,Capacity_solar!X205*CostRed_solar!I$13,Capacity_solar!X205*VLOOKUP($A204,CostRed_solar!$A$2:$M$12,9,FALSE))</f>
        <v>0.0208115865846926</v>
      </c>
      <c r="J204">
        <f>IF(Capacity_solar!$AD205=0,Capacity_solar!Y205*CostRed_solar!J$13,Capacity_solar!Y205*VLOOKUP($A204,CostRed_solar!$A$2:$M$12,10,FALSE))</f>
        <v>0</v>
      </c>
      <c r="K204">
        <f>IF(Capacity_solar!$AD205=0,Capacity_solar!Z205*CostRed_solar!K$13,Capacity_solar!Z205*VLOOKUP($A204,CostRed_solar!$A$2:$M$12,11,FALSE))</f>
        <v>0.178758097929442</v>
      </c>
      <c r="L204">
        <f>IF(Capacity_solar!$AD205=0,Capacity_solar!AA205*CostRed_solar!L$13,Capacity_solar!AA205*VLOOKUP($A204,CostRed_solar!$A$2:$M$12,12,FALSE))</f>
        <v>0</v>
      </c>
      <c r="M204">
        <f>IF(Capacity_solar!$AD205=0,Capacity_solar!AB205*CostRed_solar!M$13,Capacity_solar!AB205*VLOOKUP($A204,CostRed_solar!$A$2:$M$12,13,FALSE))</f>
        <v>0</v>
      </c>
      <c r="N204">
        <f>IF(Capacity_solar!$AD205=0,Capacity_solar!AC205*CostRed_solar!N$13,Capacity_solar!AC205*VLOOKUP($A204,CostRed_solar!$A$2:$N$12,14,FALSE))</f>
        <v>4.91090605376537</v>
      </c>
      <c r="O204" s="3">
        <f t="shared" si="6"/>
        <v>2.54310286124006</v>
      </c>
      <c r="P204" s="1" t="s">
        <v>406</v>
      </c>
      <c r="Q204">
        <f>IF(Capacity_solar!$AD205=0,Capacity_solar!Q205*CostRed_solar!B$26,Capacity_solar!Q205*VLOOKUP($A204,CostRed_solar!$A$14:$M$26,Q$1-2009,FALSE))</f>
        <v>0.00442124388084135</v>
      </c>
      <c r="R204">
        <f>IF(Capacity_solar!$AD205=0,Capacity_solar!R205*CostRed_solar!C$26,Capacity_solar!R205*VLOOKUP($A204,CostRed_solar!$A$14:$M$26,R$1-2009,FALSE))</f>
        <v>0</v>
      </c>
      <c r="S204">
        <f>IF(Capacity_solar!$AD205=0,Capacity_solar!S205*CostRed_solar!D$26,Capacity_solar!S205*VLOOKUP($A204,CostRed_solar!$A$14:$M$26,S$1-2009,FALSE))</f>
        <v>0</v>
      </c>
      <c r="T204">
        <f>IF(Capacity_solar!$AD205=0,Capacity_solar!T205*CostRed_solar!E$26,Capacity_solar!T205*VLOOKUP($A204,CostRed_solar!$A$14:$M$26,T$1-2009,FALSE))</f>
        <v>0.128336115512374</v>
      </c>
      <c r="U204">
        <f>IF(Capacity_solar!$AD205=0,Capacity_solar!U205*CostRed_solar!F$26,Capacity_solar!U205*VLOOKUP($A204,CostRed_solar!$A$14:$M$26,U$1-2009,FALSE))</f>
        <v>3.46215011865122</v>
      </c>
      <c r="V204">
        <f>IF(Capacity_solar!$AD205=0,Capacity_solar!V205*CostRed_solar!G$26,Capacity_solar!V205*VLOOKUP($A204,CostRed_solar!$A$14:$M$26,V$1-2009,FALSE))</f>
        <v>0.311300912469036</v>
      </c>
      <c r="W204">
        <f>IF(Capacity_solar!$AD205=0,Capacity_solar!W205*CostRed_solar!H$26,Capacity_solar!W205*VLOOKUP($A204,CostRed_solar!$A$14:$M$26,W$1-2009,FALSE))</f>
        <v>0.00978686969260922</v>
      </c>
      <c r="X204">
        <f>IF(Capacity_solar!$AD205=0,Capacity_solar!X205*CostRed_solar!I$26,Capacity_solar!X205*VLOOKUP($A204,CostRed_solar!$A$14:$M$26,X$1-2009,FALSE))</f>
        <v>0.019107156878273</v>
      </c>
      <c r="Y204">
        <f>IF(Capacity_solar!$AD205=0,Capacity_solar!Y205*CostRed_solar!J$26,Capacity_solar!Y205*VLOOKUP($A204,CostRed_solar!$A$14:$M$26,Y$1-2009,FALSE))</f>
        <v>0</v>
      </c>
      <c r="Z204">
        <f>IF(Capacity_solar!$AD205=0,Capacity_solar!Z205*CostRed_solar!K$26,Capacity_solar!Z205*VLOOKUP($A204,CostRed_solar!$A$14:$M$26,Z$1-2009,FALSE))</f>
        <v>0.0869137210720443</v>
      </c>
      <c r="AA204">
        <f>IF(Capacity_solar!$AD205=0,Capacity_solar!AA205*CostRed_solar!L$26,Capacity_solar!AA205*VLOOKUP($A204,CostRed_solar!$A$14:$M$26,AA$1-2009,FALSE))</f>
        <v>0</v>
      </c>
      <c r="AB204">
        <f>IF(Capacity_solar!$AD205=0,Capacity_solar!AB205*CostRed_solar!M$26,Capacity_solar!AB205*VLOOKUP($A204,CostRed_solar!$A$14:$M$26,AB$1-2009,FALSE))</f>
        <v>0</v>
      </c>
      <c r="AC204">
        <f>IF(Capacity_solar!$AD205=0,Capacity_solar!AC205*CostRed_solar!N$26,Capacity_solar!AC205*VLOOKUP($A204,CostRed_solar!$A$14:$N$26,AC$1-2009,FALSE))</f>
        <v>1.49999280085215</v>
      </c>
      <c r="AD204" s="1">
        <f t="shared" si="7"/>
        <v>4.02201613815639</v>
      </c>
    </row>
    <row r="205" spans="1:30">
      <c r="A205" s="1" t="s">
        <v>410</v>
      </c>
      <c r="B205">
        <f>IF(Capacity_solar!$AD206=0,Capacity_solar!Q206*CostRed_solar!B$13,Capacity_solar!Q206*VLOOKUP($A205,CostRed_solar!$A$2:$M$12,2,FALSE))</f>
        <v>0.378525665201312</v>
      </c>
      <c r="C205">
        <f>IF(Capacity_solar!$AD206=0,Capacity_solar!R206*CostRed_solar!C$13,Capacity_solar!R206*VLOOKUP($A205,CostRed_solar!$A$2:$M$12,3,FALSE))</f>
        <v>0.559176466669931</v>
      </c>
      <c r="D205">
        <f>IF(Capacity_solar!$AD206=0,Capacity_solar!S206*CostRed_solar!D$13,Capacity_solar!S206*VLOOKUP($A205,CostRed_solar!$A$2:$M$12,4,FALSE))</f>
        <v>0.909178426738754</v>
      </c>
      <c r="E205">
        <f>IF(Capacity_solar!$AD206=0,Capacity_solar!T206*CostRed_solar!E$13,Capacity_solar!T206*VLOOKUP($A205,CostRed_solar!$A$2:$M$12,5,FALSE))</f>
        <v>1.51784861952814</v>
      </c>
      <c r="F205">
        <f>IF(Capacity_solar!$AD206=0,Capacity_solar!U206*CostRed_solar!F$13,Capacity_solar!U206*VLOOKUP($A205,CostRed_solar!$A$2:$M$12,6,FALSE))</f>
        <v>2.29665647906058</v>
      </c>
      <c r="G205">
        <f>IF(Capacity_solar!$AD206=0,Capacity_solar!V206*CostRed_solar!G$13,Capacity_solar!V206*VLOOKUP($A205,CostRed_solar!$A$2:$M$12,7,FALSE))</f>
        <v>2.84077898787809</v>
      </c>
      <c r="H205">
        <f>IF(Capacity_solar!$AD206=0,Capacity_solar!W206*CostRed_solar!H$13,Capacity_solar!W206*VLOOKUP($A205,CostRed_solar!$A$2:$M$12,8,FALSE))</f>
        <v>33.5789176187888</v>
      </c>
      <c r="I205">
        <f>IF(Capacity_solar!$AD206=0,Capacity_solar!X206*CostRed_solar!I$13,Capacity_solar!X206*VLOOKUP($A205,CostRed_solar!$A$2:$M$12,9,FALSE))</f>
        <v>43.9502812661492</v>
      </c>
      <c r="J205">
        <f>IF(Capacity_solar!$AD206=0,Capacity_solar!Y206*CostRed_solar!J$13,Capacity_solar!Y206*VLOOKUP($A205,CostRed_solar!$A$2:$M$12,10,FALSE))</f>
        <v>21.7366158654318</v>
      </c>
      <c r="K205">
        <f>IF(Capacity_solar!$AD206=0,Capacity_solar!Z206*CostRed_solar!K$13,Capacity_solar!Z206*VLOOKUP($A205,CostRed_solar!$A$2:$M$12,11,FALSE))</f>
        <v>25.9609902492935</v>
      </c>
      <c r="L205">
        <f>IF(Capacity_solar!$AD206=0,Capacity_solar!AA206*CostRed_solar!L$13,Capacity_solar!AA206*VLOOKUP($A205,CostRed_solar!$A$2:$M$12,12,FALSE))</f>
        <v>6.4684176737273</v>
      </c>
      <c r="M205">
        <f>IF(Capacity_solar!$AD206=0,Capacity_solar!AB206*CostRed_solar!M$13,Capacity_solar!AB206*VLOOKUP($A205,CostRed_solar!$A$2:$M$12,13,FALSE))</f>
        <v>10.9186951341466</v>
      </c>
      <c r="N205">
        <f>IF(Capacity_solar!$AD206=0,Capacity_solar!AC206*CostRed_solar!N$13,Capacity_solar!AC206*VLOOKUP($A205,CostRed_solar!$A$2:$N$12,14,FALSE))</f>
        <v>0</v>
      </c>
      <c r="O205" s="3">
        <f t="shared" si="6"/>
        <v>151.116082452614</v>
      </c>
      <c r="P205" s="1" t="s">
        <v>410</v>
      </c>
      <c r="Q205">
        <f>IF(Capacity_solar!$AD206=0,Capacity_solar!Q206*CostRed_solar!B$26,Capacity_solar!Q206*VLOOKUP($A205,CostRed_solar!$A$14:$M$26,Q$1-2009,FALSE))</f>
        <v>1.960084787173</v>
      </c>
      <c r="R205">
        <f>IF(Capacity_solar!$AD206=0,Capacity_solar!R206*CostRed_solar!C$26,Capacity_solar!R206*VLOOKUP($A205,CostRed_solar!$A$14:$M$26,R$1-2009,FALSE))</f>
        <v>1.75719221418729</v>
      </c>
      <c r="S205">
        <f>IF(Capacity_solar!$AD206=0,Capacity_solar!S206*CostRed_solar!D$26,Capacity_solar!S206*VLOOKUP($A205,CostRed_solar!$A$14:$M$26,S$1-2009,FALSE))</f>
        <v>2.04871182954997</v>
      </c>
      <c r="T205">
        <f>IF(Capacity_solar!$AD206=0,Capacity_solar!T206*CostRed_solar!E$26,Capacity_solar!T206*VLOOKUP($A205,CostRed_solar!$A$14:$M$26,T$1-2009,FALSE))</f>
        <v>2.9167318424951</v>
      </c>
      <c r="U205">
        <f>IF(Capacity_solar!$AD206=0,Capacity_solar!U206*CostRed_solar!F$26,Capacity_solar!U206*VLOOKUP($A205,CostRed_solar!$A$14:$M$26,U$1-2009,FALSE))</f>
        <v>3.8769897533329</v>
      </c>
      <c r="V205">
        <f>IF(Capacity_solar!$AD206=0,Capacity_solar!V206*CostRed_solar!G$26,Capacity_solar!V206*VLOOKUP($A205,CostRed_solar!$A$14:$M$26,V$1-2009,FALSE))</f>
        <v>4.08237258249377</v>
      </c>
      <c r="W205">
        <f>IF(Capacity_solar!$AD206=0,Capacity_solar!W206*CostRed_solar!H$26,Capacity_solar!W206*VLOOKUP($A205,CostRed_solar!$A$14:$M$26,W$1-2009,FALSE))</f>
        <v>39.3216909230887</v>
      </c>
      <c r="X205">
        <f>IF(Capacity_solar!$AD206=0,Capacity_solar!X206*CostRed_solar!I$26,Capacity_solar!X206*VLOOKUP($A205,CostRed_solar!$A$14:$M$26,X$1-2009,FALSE))</f>
        <v>40.3508360873458</v>
      </c>
      <c r="Y205">
        <f>IF(Capacity_solar!$AD206=0,Capacity_solar!Y206*CostRed_solar!J$26,Capacity_solar!Y206*VLOOKUP($A205,CostRed_solar!$A$14:$M$26,Y$1-2009,FALSE))</f>
        <v>14.0324921580133</v>
      </c>
      <c r="Z205">
        <f>IF(Capacity_solar!$AD206=0,Capacity_solar!Z206*CostRed_solar!K$26,Capacity_solar!Z206*VLOOKUP($A205,CostRed_solar!$A$14:$M$26,Z$1-2009,FALSE))</f>
        <v>12.6224562210981</v>
      </c>
      <c r="AA205">
        <f>IF(Capacity_solar!$AD206=0,Capacity_solar!AA206*CostRed_solar!L$26,Capacity_solar!AA206*VLOOKUP($A205,CostRed_solar!$A$14:$M$26,AA$1-2009,FALSE))</f>
        <v>2.67263127023675</v>
      </c>
      <c r="AB205">
        <f>IF(Capacity_solar!$AD206=0,Capacity_solar!AB206*CostRed_solar!M$26,Capacity_solar!AB206*VLOOKUP($A205,CostRed_solar!$A$14:$M$26,AB$1-2009,FALSE))</f>
        <v>3.77596865968036</v>
      </c>
      <c r="AC205">
        <f>IF(Capacity_solar!$AD206=0,Capacity_solar!AC206*CostRed_solar!N$26,Capacity_solar!AC206*VLOOKUP($A205,CostRed_solar!$A$14:$N$26,AC$1-2009,FALSE))</f>
        <v>0</v>
      </c>
      <c r="AD205" s="1">
        <f t="shared" si="7"/>
        <v>129.418158328695</v>
      </c>
    </row>
    <row r="206" spans="1:30">
      <c r="A206" s="1" t="s">
        <v>412</v>
      </c>
      <c r="B206">
        <f>IF(Capacity_solar!$AD207=0,Capacity_solar!Q207*CostRed_solar!B$13,Capacity_solar!Q207*VLOOKUP($A206,CostRed_solar!$A$2:$M$12,2,FALSE))</f>
        <v>52.8512930925866</v>
      </c>
      <c r="C206">
        <f>IF(Capacity_solar!$AD207=0,Capacity_solar!R207*CostRed_solar!C$13,Capacity_solar!R207*VLOOKUP($A206,CostRed_solar!$A$2:$M$12,3,FALSE))</f>
        <v>94.9564584914769</v>
      </c>
      <c r="D206">
        <f>IF(Capacity_solar!$AD207=0,Capacity_solar!S207*CostRed_solar!D$13,Capacity_solar!S207*VLOOKUP($A206,CostRed_solar!$A$2:$M$12,4,FALSE))</f>
        <v>290.32070440268</v>
      </c>
      <c r="E206">
        <f>IF(Capacity_solar!$AD207=0,Capacity_solar!T207*CostRed_solar!E$13,Capacity_solar!T207*VLOOKUP($A206,CostRed_solar!$A$2:$M$12,5,FALSE))</f>
        <v>71.5411868826627</v>
      </c>
      <c r="F206">
        <f>IF(Capacity_solar!$AD207=0,Capacity_solar!U207*CostRed_solar!F$13,Capacity_solar!U207*VLOOKUP($A206,CostRed_solar!$A$2:$M$12,6,FALSE))</f>
        <v>25.3780988209819</v>
      </c>
      <c r="G206">
        <f>IF(Capacity_solar!$AD207=0,Capacity_solar!V207*CostRed_solar!G$13,Capacity_solar!V207*VLOOKUP($A206,CostRed_solar!$A$2:$M$12,7,FALSE))</f>
        <v>155.612319666411</v>
      </c>
      <c r="H206">
        <f>IF(Capacity_solar!$AD207=0,Capacity_solar!W207*CostRed_solar!H$13,Capacity_solar!W207*VLOOKUP($A206,CostRed_solar!$A$2:$M$12,8,FALSE))</f>
        <v>410.020687086512</v>
      </c>
      <c r="I206">
        <f>IF(Capacity_solar!$AD207=0,Capacity_solar!X207*CostRed_solar!I$13,Capacity_solar!X207*VLOOKUP($A206,CostRed_solar!$A$2:$M$12,9,FALSE))</f>
        <v>1518.65590680098</v>
      </c>
      <c r="J206">
        <f>IF(Capacity_solar!$AD207=0,Capacity_solar!Y207*CostRed_solar!J$13,Capacity_solar!Y207*VLOOKUP($A206,CostRed_solar!$A$2:$M$12,10,FALSE))</f>
        <v>8306.46295372408</v>
      </c>
      <c r="K206">
        <f>IF(Capacity_solar!$AD207=0,Capacity_solar!Z207*CostRed_solar!K$13,Capacity_solar!Z207*VLOOKUP($A206,CostRed_solar!$A$2:$M$12,11,FALSE))</f>
        <v>3370.58491062847</v>
      </c>
      <c r="L206">
        <f>IF(Capacity_solar!$AD207=0,Capacity_solar!AA207*CostRed_solar!L$13,Capacity_solar!AA207*VLOOKUP($A206,CostRed_solar!$A$2:$M$12,12,FALSE))</f>
        <v>2315.57287027669</v>
      </c>
      <c r="M206">
        <f>IF(Capacity_solar!$AD207=0,Capacity_solar!AB207*CostRed_solar!M$13,Capacity_solar!AB207*VLOOKUP($A206,CostRed_solar!$A$2:$M$12,13,FALSE))</f>
        <v>0</v>
      </c>
      <c r="N206">
        <f>IF(Capacity_solar!$AD207=0,Capacity_solar!AC207*CostRed_solar!N$13,Capacity_solar!AC207*VLOOKUP($A206,CostRed_solar!$A$2:$N$12,14,FALSE))</f>
        <v>0</v>
      </c>
      <c r="O206" s="3">
        <f t="shared" si="6"/>
        <v>16611.9573898735</v>
      </c>
      <c r="P206" s="1" t="s">
        <v>412</v>
      </c>
      <c r="Q206">
        <f>IF(Capacity_solar!$AD207=0,Capacity_solar!Q207*CostRed_solar!B$26,Capacity_solar!Q207*VLOOKUP($A206,CostRed_solar!$A$14:$M$26,Q$1-2009,FALSE))</f>
        <v>273.67501096156</v>
      </c>
      <c r="R206">
        <f>IF(Capacity_solar!$AD207=0,Capacity_solar!R207*CostRed_solar!C$26,Capacity_solar!R207*VLOOKUP($A206,CostRed_solar!$A$14:$M$26,R$1-2009,FALSE))</f>
        <v>298.397302986847</v>
      </c>
      <c r="S206">
        <f>IF(Capacity_solar!$AD207=0,Capacity_solar!S207*CostRed_solar!D$26,Capacity_solar!S207*VLOOKUP($A206,CostRed_solar!$A$14:$M$26,S$1-2009,FALSE))</f>
        <v>654.198828283414</v>
      </c>
      <c r="T206">
        <f>IF(Capacity_solar!$AD207=0,Capacity_solar!T207*CostRed_solar!E$26,Capacity_solar!T207*VLOOKUP($A206,CostRed_solar!$A$14:$M$26,T$1-2009,FALSE))</f>
        <v>137.475144191536</v>
      </c>
      <c r="U206">
        <f>IF(Capacity_solar!$AD207=0,Capacity_solar!U207*CostRed_solar!F$26,Capacity_solar!U207*VLOOKUP($A206,CostRed_solar!$A$14:$M$26,U$1-2009,FALSE))</f>
        <v>42.840812278666</v>
      </c>
      <c r="V206">
        <f>IF(Capacity_solar!$AD207=0,Capacity_solar!V207*CostRed_solar!G$26,Capacity_solar!V207*VLOOKUP($A206,CostRed_solar!$A$14:$M$26,V$1-2009,FALSE))</f>
        <v>223.62438965339</v>
      </c>
      <c r="W206">
        <f>IF(Capacity_solar!$AD207=0,Capacity_solar!W207*CostRed_solar!H$26,Capacity_solar!W207*VLOOKUP($A206,CostRed_solar!$A$14:$M$26,W$1-2009,FALSE))</f>
        <v>480.143729250731</v>
      </c>
      <c r="X206">
        <f>IF(Capacity_solar!$AD207=0,Capacity_solar!X207*CostRed_solar!I$26,Capacity_solar!X207*VLOOKUP($A206,CostRed_solar!$A$14:$M$26,X$1-2009,FALSE))</f>
        <v>1394.28085106712</v>
      </c>
      <c r="Y206">
        <f>IF(Capacity_solar!$AD207=0,Capacity_solar!Y207*CostRed_solar!J$26,Capacity_solar!Y207*VLOOKUP($A206,CostRed_solar!$A$14:$M$26,Y$1-2009,FALSE))</f>
        <v>5362.39757745957</v>
      </c>
      <c r="Z206">
        <f>IF(Capacity_solar!$AD207=0,Capacity_solar!Z207*CostRed_solar!K$26,Capacity_solar!Z207*VLOOKUP($A206,CostRed_solar!$A$14:$M$26,Z$1-2009,FALSE))</f>
        <v>1638.80730532071</v>
      </c>
      <c r="AA206">
        <f>IF(Capacity_solar!$AD207=0,Capacity_solar!AA207*CostRed_solar!L$26,Capacity_solar!AA207*VLOOKUP($A206,CostRed_solar!$A$14:$M$26,AA$1-2009,FALSE))</f>
        <v>956.752141524472</v>
      </c>
      <c r="AB206">
        <f>IF(Capacity_solar!$AD207=0,Capacity_solar!AB207*CostRed_solar!M$26,Capacity_solar!AB207*VLOOKUP($A206,CostRed_solar!$A$14:$M$26,AB$1-2009,FALSE))</f>
        <v>0</v>
      </c>
      <c r="AC206">
        <f>IF(Capacity_solar!$AD207=0,Capacity_solar!AC207*CostRed_solar!N$26,Capacity_solar!AC207*VLOOKUP($A206,CostRed_solar!$A$14:$N$26,AC$1-2009,FALSE))</f>
        <v>0</v>
      </c>
      <c r="AD206" s="1">
        <f t="shared" si="7"/>
        <v>11462.593092978</v>
      </c>
    </row>
    <row r="207" spans="1:30">
      <c r="A207" s="1" t="s">
        <v>57</v>
      </c>
      <c r="B207">
        <f>IF(Capacity_solar!$AD208=0,Capacity_solar!Q208*CostRed_solar!B$13,Capacity_solar!Q208*VLOOKUP($A207,CostRed_solar!$A$2:$M$12,2,FALSE))</f>
        <v>0.547866094370319</v>
      </c>
      <c r="C207">
        <f>IF(Capacity_solar!$AD208=0,Capacity_solar!R208*CostRed_solar!C$13,Capacity_solar!R208*VLOOKUP($A207,CostRed_solar!$A$2:$M$12,3,FALSE))</f>
        <v>0.235578974384092</v>
      </c>
      <c r="D207">
        <f>IF(Capacity_solar!$AD208=0,Capacity_solar!S208*CostRed_solar!D$13,Capacity_solar!S208*VLOOKUP($A207,CostRed_solar!$A$2:$M$12,4,FALSE))</f>
        <v>86.7541206099005</v>
      </c>
      <c r="E207">
        <f>IF(Capacity_solar!$AD208=0,Capacity_solar!T208*CostRed_solar!E$13,Capacity_solar!T208*VLOOKUP($A207,CostRed_solar!$A$2:$M$12,5,FALSE))</f>
        <v>7.45666922809831</v>
      </c>
      <c r="F207">
        <f>IF(Capacity_solar!$AD208=0,Capacity_solar!U208*CostRed_solar!F$13,Capacity_solar!U208*VLOOKUP($A207,CostRed_solar!$A$2:$M$12,6,FALSE))</f>
        <v>0.396184527828058</v>
      </c>
      <c r="G207">
        <f>IF(Capacity_solar!$AD208=0,Capacity_solar!V208*CostRed_solar!G$13,Capacity_solar!V208*VLOOKUP($A207,CostRed_solar!$A$2:$M$12,7,FALSE))</f>
        <v>9.59723557413988</v>
      </c>
      <c r="H207">
        <f>IF(Capacity_solar!$AD208=0,Capacity_solar!W208*CostRed_solar!H$13,Capacity_solar!W208*VLOOKUP($A207,CostRed_solar!$A$2:$M$12,8,FALSE))</f>
        <v>358.755654738556</v>
      </c>
      <c r="I207">
        <f>IF(Capacity_solar!$AD208=0,Capacity_solar!X208*CostRed_solar!I$13,Capacity_solar!X208*VLOOKUP($A207,CostRed_solar!$A$2:$M$12,9,FALSE))</f>
        <v>460.255767330888</v>
      </c>
      <c r="J207">
        <f>IF(Capacity_solar!$AD208=0,Capacity_solar!Y208*CostRed_solar!J$13,Capacity_solar!Y208*VLOOKUP($A207,CostRed_solar!$A$2:$M$12,10,FALSE))</f>
        <v>2786.91019122913</v>
      </c>
      <c r="K207">
        <f>IF(Capacity_solar!$AD208=0,Capacity_solar!Z208*CostRed_solar!K$13,Capacity_solar!Z208*VLOOKUP($A207,CostRed_solar!$A$2:$M$12,11,FALSE))</f>
        <v>344.778231991428</v>
      </c>
      <c r="L207">
        <f>IF(Capacity_solar!$AD208=0,Capacity_solar!AA208*CostRed_solar!L$13,Capacity_solar!AA208*VLOOKUP($A207,CostRed_solar!$A$2:$M$12,12,FALSE))</f>
        <v>2128.33227675772</v>
      </c>
      <c r="M207">
        <f>IF(Capacity_solar!$AD208=0,Capacity_solar!AB208*CostRed_solar!M$13,Capacity_solar!AB208*VLOOKUP($A207,CostRed_solar!$A$2:$M$12,13,FALSE))</f>
        <v>1104.26438332027</v>
      </c>
      <c r="N207">
        <f>IF(Capacity_solar!$AD208=0,Capacity_solar!AC208*CostRed_solar!N$13,Capacity_solar!AC208*VLOOKUP($A207,CostRed_solar!$A$2:$N$12,14,FALSE))</f>
        <v>7452.95191844737</v>
      </c>
      <c r="O207" s="3">
        <f t="shared" si="6"/>
        <v>7288.28416037671</v>
      </c>
      <c r="P207" s="1" t="s">
        <v>57</v>
      </c>
      <c r="Q207">
        <f>IF(Capacity_solar!$AD208=0,Capacity_solar!Q208*CostRed_solar!B$26,Capacity_solar!Q208*VLOOKUP($A207,CostRed_solar!$A$14:$M$26,Q$1-2009,FALSE))</f>
        <v>2.83696482353987</v>
      </c>
      <c r="R207">
        <f>IF(Capacity_solar!$AD208=0,Capacity_solar!R208*CostRed_solar!C$26,Capacity_solar!R208*VLOOKUP($A207,CostRed_solar!$A$14:$M$26,R$1-2009,FALSE))</f>
        <v>0.740298571717797</v>
      </c>
      <c r="S207">
        <f>IF(Capacity_solar!$AD208=0,Capacity_solar!S208*CostRed_solar!D$26,Capacity_solar!S208*VLOOKUP($A207,CostRed_solar!$A$14:$M$26,S$1-2009,FALSE))</f>
        <v>195.488792880013</v>
      </c>
      <c r="T207">
        <f>IF(Capacity_solar!$AD208=0,Capacity_solar!T208*CostRed_solar!E$26,Capacity_solar!T208*VLOOKUP($A207,CostRed_solar!$A$14:$M$26,T$1-2009,FALSE))</f>
        <v>14.3289023007505</v>
      </c>
      <c r="U207">
        <f>IF(Capacity_solar!$AD208=0,Capacity_solar!U208*CostRed_solar!F$26,Capacity_solar!U208*VLOOKUP($A207,CostRed_solar!$A$14:$M$26,U$1-2009,FALSE))</f>
        <v>0.668799782998759</v>
      </c>
      <c r="V207">
        <f>IF(Capacity_solar!$AD208=0,Capacity_solar!V208*CostRed_solar!G$26,Capacity_solar!V208*VLOOKUP($A207,CostRed_solar!$A$14:$M$26,V$1-2009,FALSE))</f>
        <v>13.7918125777421</v>
      </c>
      <c r="W207">
        <f>IF(Capacity_solar!$AD208=0,Capacity_solar!W208*CostRed_solar!H$26,Capacity_solar!W208*VLOOKUP($A207,CostRed_solar!$A$14:$M$26,W$1-2009,FALSE))</f>
        <v>420.1111879987</v>
      </c>
      <c r="X207">
        <f>IF(Capacity_solar!$AD208=0,Capacity_solar!X208*CostRed_solar!I$26,Capacity_solar!X208*VLOOKUP($A207,CostRed_solar!$A$14:$M$26,X$1-2009,FALSE))</f>
        <v>422.561687679762</v>
      </c>
      <c r="Y207">
        <f>IF(Capacity_solar!$AD208=0,Capacity_solar!Y208*CostRed_solar!J$26,Capacity_solar!Y208*VLOOKUP($A207,CostRed_solar!$A$14:$M$26,Y$1-2009,FALSE))</f>
        <v>1799.14369585484</v>
      </c>
      <c r="Z207">
        <f>IF(Capacity_solar!$AD208=0,Capacity_solar!Z208*CostRed_solar!K$26,Capacity_solar!Z208*VLOOKUP($A207,CostRed_solar!$A$14:$M$26,Z$1-2009,FALSE))</f>
        <v>167.634134811859</v>
      </c>
      <c r="AA207">
        <f>IF(Capacity_solar!$AD208=0,Capacity_solar!AA208*CostRed_solar!L$26,Capacity_solar!AA208*VLOOKUP($A207,CostRed_solar!$A$14:$M$26,AA$1-2009,FALSE))</f>
        <v>879.387770431203</v>
      </c>
      <c r="AB207">
        <f>IF(Capacity_solar!$AD208=0,Capacity_solar!AB208*CostRed_solar!M$26,Capacity_solar!AB208*VLOOKUP($A207,CostRed_solar!$A$14:$M$26,AB$1-2009,FALSE))</f>
        <v>381.883334243723</v>
      </c>
      <c r="AC207">
        <f>IF(Capacity_solar!$AD208=0,Capacity_solar!AC208*CostRed_solar!N$26,Capacity_solar!AC208*VLOOKUP($A207,CostRed_solar!$A$14:$N$26,AC$1-2009,FALSE))</f>
        <v>2276.43821738284</v>
      </c>
      <c r="AD207" s="1">
        <f t="shared" si="7"/>
        <v>4298.57738195685</v>
      </c>
    </row>
    <row r="208" spans="1:30">
      <c r="A208" s="1" t="s">
        <v>173</v>
      </c>
      <c r="B208">
        <f>IF(Capacity_solar!$AD209=0,Capacity_solar!Q209*CostRed_solar!B$13,Capacity_solar!Q209*VLOOKUP($A208,CostRed_solar!$A$2:$M$12,2,FALSE))</f>
        <v>64.1037639620703</v>
      </c>
      <c r="C208">
        <f>IF(Capacity_solar!$AD209=0,Capacity_solar!R209*CostRed_solar!C$13,Capacity_solar!R209*VLOOKUP($A208,CostRed_solar!$A$2:$M$12,3,FALSE))</f>
        <v>81.4863576390195</v>
      </c>
      <c r="D208">
        <f>IF(Capacity_solar!$AD209=0,Capacity_solar!S209*CostRed_solar!D$13,Capacity_solar!S209*VLOOKUP($A208,CostRed_solar!$A$2:$M$12,4,FALSE))</f>
        <v>203.84461096715</v>
      </c>
      <c r="E208">
        <f>IF(Capacity_solar!$AD209=0,Capacity_solar!T209*CostRed_solar!E$13,Capacity_solar!T209*VLOOKUP($A208,CostRed_solar!$A$2:$M$12,5,FALSE))</f>
        <v>842.691552881212</v>
      </c>
      <c r="F208">
        <f>IF(Capacity_solar!$AD209=0,Capacity_solar!U209*CostRed_solar!F$13,Capacity_solar!U209*VLOOKUP($A208,CostRed_solar!$A$2:$M$12,6,FALSE))</f>
        <v>2070.14106768663</v>
      </c>
      <c r="G208">
        <f>IF(Capacity_solar!$AD209=0,Capacity_solar!V209*CostRed_solar!G$13,Capacity_solar!V209*VLOOKUP($A208,CostRed_solar!$A$2:$M$12,7,FALSE))</f>
        <v>1398.41841305895</v>
      </c>
      <c r="H208">
        <f>IF(Capacity_solar!$AD209=0,Capacity_solar!W209*CostRed_solar!H$13,Capacity_solar!W209*VLOOKUP($A208,CostRed_solar!$A$2:$M$12,8,FALSE))</f>
        <v>546.68120480143</v>
      </c>
      <c r="I208">
        <f>IF(Capacity_solar!$AD209=0,Capacity_solar!X209*CostRed_solar!I$13,Capacity_solar!X209*VLOOKUP($A208,CostRed_solar!$A$2:$M$12,9,FALSE))</f>
        <v>188.868556153586</v>
      </c>
      <c r="J208">
        <f>IF(Capacity_solar!$AD209=0,Capacity_solar!Y209*CostRed_solar!J$13,Capacity_solar!Y209*VLOOKUP($A208,CostRed_solar!$A$2:$M$12,10,FALSE))</f>
        <v>97.9501701126021</v>
      </c>
      <c r="K208">
        <f>IF(Capacity_solar!$AD209=0,Capacity_solar!Z209*CostRed_solar!K$13,Capacity_solar!Z209*VLOOKUP($A208,CostRed_solar!$A$2:$M$12,11,FALSE))</f>
        <v>143.670673485747</v>
      </c>
      <c r="L208">
        <f>IF(Capacity_solar!$AD209=0,Capacity_solar!AA209*CostRed_solar!L$13,Capacity_solar!AA209*VLOOKUP($A208,CostRed_solar!$A$2:$M$12,12,FALSE))</f>
        <v>246.768287804445</v>
      </c>
      <c r="M208">
        <f>IF(Capacity_solar!$AD209=0,Capacity_solar!AB209*CostRed_solar!M$13,Capacity_solar!AB209*VLOOKUP($A208,CostRed_solar!$A$2:$M$12,13,FALSE))</f>
        <v>487.42121343232</v>
      </c>
      <c r="N208">
        <f>IF(Capacity_solar!$AD209=0,Capacity_solar!AC209*CostRed_solar!N$13,Capacity_solar!AC209*VLOOKUP($A208,CostRed_solar!$A$2:$N$12,14,FALSE))</f>
        <v>1345.58600998961</v>
      </c>
      <c r="O208" s="3">
        <f t="shared" si="6"/>
        <v>6372.04587198516</v>
      </c>
      <c r="P208" s="1" t="s">
        <v>173</v>
      </c>
      <c r="Q208">
        <f>IF(Capacity_solar!$AD209=0,Capacity_solar!Q209*CostRed_solar!B$26,Capacity_solar!Q209*VLOOKUP($A208,CostRed_solar!$A$14:$M$26,Q$1-2009,FALSE))</f>
        <v>1420.19942271083</v>
      </c>
      <c r="R208">
        <f>IF(Capacity_solar!$AD209=0,Capacity_solar!R209*CostRed_solar!C$26,Capacity_solar!R209*VLOOKUP($A208,CostRed_solar!$A$14:$M$26,R$1-2009,FALSE))</f>
        <v>1449.31525353107</v>
      </c>
      <c r="S208">
        <f>IF(Capacity_solar!$AD209=0,Capacity_solar!S209*CostRed_solar!D$26,Capacity_solar!S209*VLOOKUP($A208,CostRed_solar!$A$14:$M$26,S$1-2009,FALSE))</f>
        <v>2611.5252047919</v>
      </c>
      <c r="T208">
        <f>IF(Capacity_solar!$AD209=0,Capacity_solar!T209*CostRed_solar!E$26,Capacity_solar!T209*VLOOKUP($A208,CostRed_solar!$A$14:$M$26,T$1-2009,FALSE))</f>
        <v>6393.26675857045</v>
      </c>
      <c r="U208">
        <f>IF(Capacity_solar!$AD209=0,Capacity_solar!U209*CostRed_solar!F$26,Capacity_solar!U209*VLOOKUP($A208,CostRed_solar!$A$14:$M$26,U$1-2009,FALSE))</f>
        <v>9847.5255306659</v>
      </c>
      <c r="V208">
        <f>IF(Capacity_solar!$AD209=0,Capacity_solar!V209*CostRed_solar!G$26,Capacity_solar!V209*VLOOKUP($A208,CostRed_solar!$A$14:$M$26,V$1-2009,FALSE))</f>
        <v>5920.5349288138</v>
      </c>
      <c r="W208">
        <f>IF(Capacity_solar!$AD209=0,Capacity_solar!W209*CostRed_solar!H$26,Capacity_solar!W209*VLOOKUP($A208,CostRed_solar!$A$14:$M$26,W$1-2009,FALSE))</f>
        <v>2353.20671145277</v>
      </c>
      <c r="X208">
        <f>IF(Capacity_solar!$AD209=0,Capacity_solar!X209*CostRed_solar!I$26,Capacity_solar!X209*VLOOKUP($A208,CostRed_solar!$A$14:$M$26,X$1-2009,FALSE))</f>
        <v>839.428518065768</v>
      </c>
      <c r="Y208">
        <f>IF(Capacity_solar!$AD209=0,Capacity_solar!Y209*CostRed_solar!J$26,Capacity_solar!Y209*VLOOKUP($A208,CostRed_solar!$A$14:$M$26,Y$1-2009,FALSE))</f>
        <v>448.745929097705</v>
      </c>
      <c r="Z208">
        <f>IF(Capacity_solar!$AD209=0,Capacity_solar!Z209*CostRed_solar!K$26,Capacity_solar!Z209*VLOOKUP($A208,CostRed_solar!$A$14:$M$26,Z$1-2009,FALSE))</f>
        <v>671.83837906469</v>
      </c>
      <c r="AA208">
        <f>IF(Capacity_solar!$AD209=0,Capacity_solar!AA209*CostRed_solar!L$26,Capacity_solar!AA209*VLOOKUP($A208,CostRed_solar!$A$14:$M$26,AA$1-2009,FALSE))</f>
        <v>1161.22513160322</v>
      </c>
      <c r="AB208">
        <f>IF(Capacity_solar!$AD209=0,Capacity_solar!AB209*CostRed_solar!M$26,Capacity_solar!AB209*VLOOKUP($A208,CostRed_solar!$A$14:$M$26,AB$1-2009,FALSE))</f>
        <v>2265.70112057776</v>
      </c>
      <c r="AC208">
        <f>IF(Capacity_solar!$AD209=0,Capacity_solar!AC209*CostRed_solar!N$26,Capacity_solar!AC209*VLOOKUP($A208,CostRed_solar!$A$14:$N$26,AC$1-2009,FALSE))</f>
        <v>6077.25446723563</v>
      </c>
      <c r="AD208" s="1">
        <f t="shared" si="7"/>
        <v>35382.5128889459</v>
      </c>
    </row>
    <row r="209" spans="1:30">
      <c r="A209" s="1" t="s">
        <v>14</v>
      </c>
      <c r="B209">
        <f>IF(Capacity_solar!$AD210=0,Capacity_solar!Q210*CostRed_solar!B$13,Capacity_solar!Q210*VLOOKUP($A209,CostRed_solar!$A$2:$M$12,2,FALSE))</f>
        <v>470.464369704603</v>
      </c>
      <c r="C209">
        <f>IF(Capacity_solar!$AD210=0,Capacity_solar!R210*CostRed_solar!C$13,Capacity_solar!R210*VLOOKUP($A209,CostRed_solar!$A$2:$M$12,3,FALSE))</f>
        <v>1468.13724452806</v>
      </c>
      <c r="D209">
        <f>IF(Capacity_solar!$AD210=0,Capacity_solar!S210*CostRed_solar!D$13,Capacity_solar!S210*VLOOKUP($A209,CostRed_solar!$A$2:$M$12,4,FALSE))</f>
        <v>3023.18284270205</v>
      </c>
      <c r="E209">
        <f>IF(Capacity_solar!$AD210=0,Capacity_solar!T210*CostRed_solar!E$13,Capacity_solar!T210*VLOOKUP($A209,CostRed_solar!$A$2:$M$12,5,FALSE))</f>
        <v>7006.08881621494</v>
      </c>
      <c r="F209">
        <f>IF(Capacity_solar!$AD210=0,Capacity_solar!U210*CostRed_solar!F$13,Capacity_solar!U210*VLOOKUP($A209,CostRed_solar!$A$2:$M$12,6,FALSE))</f>
        <v>9875.08029421932</v>
      </c>
      <c r="G209">
        <f>IF(Capacity_solar!$AD210=0,Capacity_solar!V210*CostRed_solar!G$13,Capacity_solar!V210*VLOOKUP($A209,CostRed_solar!$A$2:$M$12,7,FALSE))</f>
        <v>24338.4615313104</v>
      </c>
      <c r="H209">
        <f>IF(Capacity_solar!$AD210=0,Capacity_solar!W210*CostRed_solar!H$13,Capacity_solar!W210*VLOOKUP($A209,CostRed_solar!$A$2:$M$12,8,FALSE))</f>
        <v>20797.6807351121</v>
      </c>
      <c r="I209">
        <f>IF(Capacity_solar!$AD210=0,Capacity_solar!X210*CostRed_solar!I$13,Capacity_solar!X210*VLOOKUP($A209,CostRed_solar!$A$2:$M$12,9,FALSE))</f>
        <v>23233.3084341381</v>
      </c>
      <c r="J209">
        <f>IF(Capacity_solar!$AD210=0,Capacity_solar!Y210*CostRed_solar!J$13,Capacity_solar!Y210*VLOOKUP($A209,CostRed_solar!$A$2:$M$12,10,FALSE))</f>
        <v>30881.1202410284</v>
      </c>
      <c r="K209">
        <f>IF(Capacity_solar!$AD210=0,Capacity_solar!Z210*CostRed_solar!K$13,Capacity_solar!Z210*VLOOKUP($A209,CostRed_solar!$A$2:$M$12,11,FALSE))</f>
        <v>53335.1540267982</v>
      </c>
      <c r="L209">
        <f>IF(Capacity_solar!$AD210=0,Capacity_solar!AA210*CostRed_solar!L$13,Capacity_solar!AA210*VLOOKUP($A209,CostRed_solar!$A$2:$M$12,12,FALSE))</f>
        <v>69261.2684632687</v>
      </c>
      <c r="M209">
        <f>IF(Capacity_solar!$AD210=0,Capacity_solar!AB210*CostRed_solar!M$13,Capacity_solar!AB210*VLOOKUP($A209,CostRed_solar!$A$2:$M$12,13,FALSE))</f>
        <v>67528.6059087773</v>
      </c>
      <c r="N209">
        <f>IF(Capacity_solar!$AD210=0,Capacity_solar!AC210*CostRed_solar!N$13,Capacity_solar!AC210*VLOOKUP($A209,CostRed_solar!$A$2:$N$12,14,FALSE))</f>
        <v>109207.976748455</v>
      </c>
      <c r="O209" s="3">
        <f t="shared" si="6"/>
        <v>311218.552907802</v>
      </c>
      <c r="P209" s="1" t="s">
        <v>14</v>
      </c>
      <c r="Q209">
        <f>IF(Capacity_solar!$AD210=0,Capacity_solar!Q210*CostRed_solar!B$26,Capacity_solar!Q210*VLOOKUP($A209,CostRed_solar!$A$14:$M$26,Q$1-2009,FALSE))</f>
        <v>3929.3506054166</v>
      </c>
      <c r="R209">
        <f>IF(Capacity_solar!$AD210=0,Capacity_solar!R210*CostRed_solar!C$26,Capacity_solar!R210*VLOOKUP($A209,CostRed_solar!$A$14:$M$26,R$1-2009,FALSE))</f>
        <v>7628.8201808046</v>
      </c>
      <c r="S209">
        <f>IF(Capacity_solar!$AD210=0,Capacity_solar!S210*CostRed_solar!D$26,Capacity_solar!S210*VLOOKUP($A209,CostRed_solar!$A$14:$M$26,S$1-2009,FALSE))</f>
        <v>11243.2364580022</v>
      </c>
      <c r="T209">
        <f>IF(Capacity_solar!$AD210=0,Capacity_solar!T210*CostRed_solar!E$26,Capacity_solar!T210*VLOOKUP($A209,CostRed_solar!$A$14:$M$26,T$1-2009,FALSE))</f>
        <v>17783.4036782172</v>
      </c>
      <c r="U209">
        <f>IF(Capacity_solar!$AD210=0,Capacity_solar!U210*CostRed_solar!F$26,Capacity_solar!U210*VLOOKUP($A209,CostRed_solar!$A$14:$M$26,U$1-2009,FALSE))</f>
        <v>19502.3817829116</v>
      </c>
      <c r="V209">
        <f>IF(Capacity_solar!$AD210=0,Capacity_solar!V210*CostRed_solar!G$26,Capacity_solar!V210*VLOOKUP($A209,CostRed_solar!$A$14:$M$26,V$1-2009,FALSE))</f>
        <v>34247.482239882</v>
      </c>
      <c r="W209">
        <f>IF(Capacity_solar!$AD210=0,Capacity_solar!W210*CostRed_solar!H$26,Capacity_solar!W210*VLOOKUP($A209,CostRed_solar!$A$14:$M$26,W$1-2009,FALSE))</f>
        <v>25548.1512549681</v>
      </c>
      <c r="X209">
        <f>IF(Capacity_solar!$AD210=0,Capacity_solar!X210*CostRed_solar!I$26,Capacity_solar!X210*VLOOKUP($A209,CostRed_solar!$A$14:$M$26,X$1-2009,FALSE))</f>
        <v>25322.7376170742</v>
      </c>
      <c r="Y209">
        <f>IF(Capacity_solar!$AD210=0,Capacity_solar!Y210*CostRed_solar!J$26,Capacity_solar!Y210*VLOOKUP($A209,CostRed_solar!$A$14:$M$26,Y$1-2009,FALSE))</f>
        <v>29691.4420923825</v>
      </c>
      <c r="Z209">
        <f>IF(Capacity_solar!$AD210=0,Capacity_solar!Z210*CostRed_solar!K$26,Capacity_solar!Z210*VLOOKUP($A209,CostRed_solar!$A$14:$M$26,Z$1-2009,FALSE))</f>
        <v>43080.5553971945</v>
      </c>
      <c r="AA209">
        <f>IF(Capacity_solar!$AD210=0,Capacity_solar!AA210*CostRed_solar!L$26,Capacity_solar!AA210*VLOOKUP($A209,CostRed_solar!$A$14:$M$26,AA$1-2009,FALSE))</f>
        <v>46599.8772939218</v>
      </c>
      <c r="AB209">
        <f>IF(Capacity_solar!$AD210=0,Capacity_solar!AB210*CostRed_solar!M$26,Capacity_solar!AB210*VLOOKUP($A209,CostRed_solar!$A$14:$M$26,AB$1-2009,FALSE))</f>
        <v>40296.2939063023</v>
      </c>
      <c r="AC209">
        <f>IF(Capacity_solar!$AD210=0,Capacity_solar!AC210*CostRed_solar!N$26,Capacity_solar!AC210*VLOOKUP($A209,CostRed_solar!$A$14:$N$26,AC$1-2009,FALSE))</f>
        <v>57340.0787501396</v>
      </c>
      <c r="AD209" s="1">
        <f t="shared" si="7"/>
        <v>304873.732507077</v>
      </c>
    </row>
    <row r="210" spans="1:30">
      <c r="A210" s="1" t="s">
        <v>473</v>
      </c>
      <c r="B210">
        <f>IF(Capacity_solar!$AD211=0,Capacity_solar!Q211*CostRed_solar!B$13,Capacity_solar!Q211*VLOOKUP($A210,CostRed_solar!$A$2:$M$12,2,FALSE))</f>
        <v>0.135472343335206</v>
      </c>
      <c r="C210">
        <f>IF(Capacity_solar!$AD211=0,Capacity_solar!R211*CostRed_solar!C$13,Capacity_solar!R211*VLOOKUP($A210,CostRed_solar!$A$2:$M$12,3,FALSE))</f>
        <v>0.0693793023460842</v>
      </c>
      <c r="D210">
        <f>IF(Capacity_solar!$AD211=0,Capacity_solar!S211*CostRed_solar!D$13,Capacity_solar!S211*VLOOKUP($A210,CostRed_solar!$A$2:$M$12,4,FALSE))</f>
        <v>0.193393038230023</v>
      </c>
      <c r="E210">
        <f>IF(Capacity_solar!$AD211=0,Capacity_solar!T211*CostRed_solar!E$13,Capacity_solar!T211*VLOOKUP($A210,CostRed_solar!$A$2:$M$12,5,FALSE))</f>
        <v>4.13866548870215</v>
      </c>
      <c r="F210">
        <f>IF(Capacity_solar!$AD211=0,Capacity_solar!U211*CostRed_solar!F$13,Capacity_solar!U211*VLOOKUP($A210,CostRed_solar!$A$2:$M$12,6,FALSE))</f>
        <v>4.82642002920756</v>
      </c>
      <c r="G210">
        <f>IF(Capacity_solar!$AD211=0,Capacity_solar!V211*CostRed_solar!G$13,Capacity_solar!V211*VLOOKUP($A210,CostRed_solar!$A$2:$M$12,7,FALSE))</f>
        <v>0.0534703124844923</v>
      </c>
      <c r="H210">
        <f>IF(Capacity_solar!$AD211=0,Capacity_solar!W211*CostRed_solar!H$13,Capacity_solar!W211*VLOOKUP($A210,CostRed_solar!$A$2:$M$12,8,FALSE))</f>
        <v>-7.02033117317534</v>
      </c>
      <c r="I210">
        <f>IF(Capacity_solar!$AD211=0,Capacity_solar!X211*CostRed_solar!I$13,Capacity_solar!X211*VLOOKUP($A210,CostRed_solar!$A$2:$M$12,9,FALSE))</f>
        <v>9.45981397591344</v>
      </c>
      <c r="J210">
        <f>IF(Capacity_solar!$AD211=0,Capacity_solar!Y211*CostRed_solar!J$13,Capacity_solar!Y211*VLOOKUP($A210,CostRed_solar!$A$2:$M$12,10,FALSE))</f>
        <v>0</v>
      </c>
      <c r="K210">
        <f>IF(Capacity_solar!$AD211=0,Capacity_solar!Z211*CostRed_solar!K$13,Capacity_solar!Z211*VLOOKUP($A210,CostRed_solar!$A$2:$M$12,11,FALSE))</f>
        <v>0</v>
      </c>
      <c r="L210">
        <f>IF(Capacity_solar!$AD211=0,Capacity_solar!AA211*CostRed_solar!L$13,Capacity_solar!AA211*VLOOKUP($A210,CostRed_solar!$A$2:$M$12,12,FALSE))</f>
        <v>0</v>
      </c>
      <c r="M210">
        <f>IF(Capacity_solar!$AD211=0,Capacity_solar!AB211*CostRed_solar!M$13,Capacity_solar!AB211*VLOOKUP($A210,CostRed_solar!$A$2:$M$12,13,FALSE))</f>
        <v>0</v>
      </c>
      <c r="N210">
        <f>IF(Capacity_solar!$AD211=0,Capacity_solar!AC211*CostRed_solar!N$13,Capacity_solar!AC211*VLOOKUP($A210,CostRed_solar!$A$2:$N$12,14,FALSE))</f>
        <v>0</v>
      </c>
      <c r="O210" s="3">
        <f t="shared" si="6"/>
        <v>11.8562833170436</v>
      </c>
      <c r="P210" s="1" t="s">
        <v>473</v>
      </c>
      <c r="Q210">
        <f>IF(Capacity_solar!$AD211=0,Capacity_solar!Q211*CostRed_solar!B$26,Capacity_solar!Q211*VLOOKUP($A210,CostRed_solar!$A$14:$M$26,Q$1-2009,FALSE))</f>
        <v>0.701504029093496</v>
      </c>
      <c r="R210">
        <f>IF(Capacity_solar!$AD211=0,Capacity_solar!R211*CostRed_solar!C$26,Capacity_solar!R211*VLOOKUP($A210,CostRed_solar!$A$14:$M$26,R$1-2009,FALSE))</f>
        <v>0.218021996945461</v>
      </c>
      <c r="S210">
        <f>IF(Capacity_solar!$AD211=0,Capacity_solar!S211*CostRed_solar!D$26,Capacity_solar!S211*VLOOKUP($A210,CostRed_solar!$A$14:$M$26,S$1-2009,FALSE))</f>
        <v>0.435785312895799</v>
      </c>
      <c r="T210">
        <f>IF(Capacity_solar!$AD211=0,Capacity_solar!T211*CostRed_solar!E$26,Capacity_solar!T211*VLOOKUP($A210,CostRed_solar!$A$14:$M$26,T$1-2009,FALSE))</f>
        <v>7.95295213305644</v>
      </c>
      <c r="U210">
        <f>IF(Capacity_solar!$AD211=0,Capacity_solar!U211*CostRed_solar!F$26,Capacity_solar!U211*VLOOKUP($A210,CostRed_solar!$A$14:$M$26,U$1-2009,FALSE))</f>
        <v>8.14748795439023</v>
      </c>
      <c r="V210">
        <f>IF(Capacity_solar!$AD211=0,Capacity_solar!V211*CostRed_solar!G$26,Capacity_solar!V211*VLOOKUP($A210,CostRed_solar!$A$14:$M$26,V$1-2009,FALSE))</f>
        <v>0.0768400986474184</v>
      </c>
      <c r="W210">
        <f>IF(Capacity_solar!$AD211=0,Capacity_solar!W211*CostRed_solar!H$26,Capacity_solar!W211*VLOOKUP($A210,CostRed_solar!$A$14:$M$26,W$1-2009,FALSE))</f>
        <v>-8.22097054179208</v>
      </c>
      <c r="X210">
        <f>IF(Capacity_solar!$AD211=0,Capacity_solar!X211*CostRed_solar!I$26,Capacity_solar!X211*VLOOKUP($A210,CostRed_solar!$A$14:$M$26,X$1-2009,FALSE))</f>
        <v>8.68507304532003</v>
      </c>
      <c r="Y210">
        <f>IF(Capacity_solar!$AD211=0,Capacity_solar!Y211*CostRed_solar!J$26,Capacity_solar!Y211*VLOOKUP($A210,CostRed_solar!$A$14:$M$26,Y$1-2009,FALSE))</f>
        <v>0</v>
      </c>
      <c r="Z210">
        <f>IF(Capacity_solar!$AD211=0,Capacity_solar!Z211*CostRed_solar!K$26,Capacity_solar!Z211*VLOOKUP($A210,CostRed_solar!$A$14:$M$26,Z$1-2009,FALSE))</f>
        <v>0</v>
      </c>
      <c r="AA210">
        <f>IF(Capacity_solar!$AD211=0,Capacity_solar!AA211*CostRed_solar!L$26,Capacity_solar!AA211*VLOOKUP($A210,CostRed_solar!$A$14:$M$26,AA$1-2009,FALSE))</f>
        <v>0</v>
      </c>
      <c r="AB210">
        <f>IF(Capacity_solar!$AD211=0,Capacity_solar!AB211*CostRed_solar!M$26,Capacity_solar!AB211*VLOOKUP($A210,CostRed_solar!$A$14:$M$26,AB$1-2009,FALSE))</f>
        <v>0</v>
      </c>
      <c r="AC210">
        <f>IF(Capacity_solar!$AD211=0,Capacity_solar!AC211*CostRed_solar!N$26,Capacity_solar!AC211*VLOOKUP($A210,CostRed_solar!$A$14:$N$26,AC$1-2009,FALSE))</f>
        <v>0</v>
      </c>
      <c r="AD210" s="1">
        <f t="shared" si="7"/>
        <v>17.9966940285568</v>
      </c>
    </row>
    <row r="211" spans="1:30">
      <c r="A211" s="1" t="s">
        <v>414</v>
      </c>
      <c r="B211">
        <f>IF(Capacity_solar!$AD212=0,Capacity_solar!Q212*CostRed_solar!B$13,Capacity_solar!Q212*VLOOKUP($A211,CostRed_solar!$A$2:$M$12,2,FALSE))</f>
        <v>0.0700130177740772</v>
      </c>
      <c r="C211">
        <f>IF(Capacity_solar!$AD212=0,Capacity_solar!R212*CostRed_solar!C$13,Capacity_solar!R212*VLOOKUP($A211,CostRed_solar!$A$2:$M$12,3,FALSE))</f>
        <v>0.113388561296959</v>
      </c>
      <c r="D211">
        <f>IF(Capacity_solar!$AD212=0,Capacity_solar!S212*CostRed_solar!D$13,Capacity_solar!S212*VLOOKUP($A211,CostRed_solar!$A$2:$M$12,4,FALSE))</f>
        <v>0.755850878500608</v>
      </c>
      <c r="E211">
        <f>IF(Capacity_solar!$AD212=0,Capacity_solar!T212*CostRed_solar!E$13,Capacity_solar!T212*VLOOKUP($A211,CostRed_solar!$A$2:$M$12,5,FALSE))</f>
        <v>2.14320082197318</v>
      </c>
      <c r="F211">
        <f>IF(Capacity_solar!$AD212=0,Capacity_solar!U212*CostRed_solar!F$13,Capacity_solar!U212*VLOOKUP($A211,CostRed_solar!$A$2:$M$12,6,FALSE))</f>
        <v>69.7654989816739</v>
      </c>
      <c r="G211">
        <f>IF(Capacity_solar!$AD212=0,Capacity_solar!V212*CostRed_solar!G$13,Capacity_solar!V212*VLOOKUP($A211,CostRed_solar!$A$2:$M$12,7,FALSE))</f>
        <v>33.5752431393016</v>
      </c>
      <c r="H211">
        <f>IF(Capacity_solar!$AD212=0,Capacity_solar!W212*CostRed_solar!H$13,Capacity_solar!W212*VLOOKUP($A211,CostRed_solar!$A$2:$M$12,8,FALSE))</f>
        <v>256.857219267338</v>
      </c>
      <c r="I211">
        <f>IF(Capacity_solar!$AD212=0,Capacity_solar!X212*CostRed_solar!I$13,Capacity_solar!X212*VLOOKUP($A211,CostRed_solar!$A$2:$M$12,9,FALSE))</f>
        <v>10.857972309959</v>
      </c>
      <c r="J211">
        <f>IF(Capacity_solar!$AD212=0,Capacity_solar!Y212*CostRed_solar!J$13,Capacity_solar!Y212*VLOOKUP($A211,CostRed_solar!$A$2:$M$12,10,FALSE))</f>
        <v>10.6254500374219</v>
      </c>
      <c r="K211">
        <f>IF(Capacity_solar!$AD212=0,Capacity_solar!Z212*CostRed_solar!K$13,Capacity_solar!Z212*VLOOKUP($A211,CostRed_solar!$A$2:$M$12,11,FALSE))</f>
        <v>10.2713678375267</v>
      </c>
      <c r="L211">
        <f>IF(Capacity_solar!$AD212=0,Capacity_solar!AA212*CostRed_solar!L$13,Capacity_solar!AA212*VLOOKUP($A211,CostRed_solar!$A$2:$M$12,12,FALSE))</f>
        <v>27.1627579264895</v>
      </c>
      <c r="M211">
        <f>IF(Capacity_solar!$AD212=0,Capacity_solar!AB212*CostRed_solar!M$13,Capacity_solar!AB212*VLOOKUP($A211,CostRed_solar!$A$2:$M$12,13,FALSE))</f>
        <v>15.311309883407</v>
      </c>
      <c r="N211">
        <f>IF(Capacity_solar!$AD212=0,Capacity_solar!AC212*CostRed_solar!N$13,Capacity_solar!AC212*VLOOKUP($A211,CostRed_solar!$A$2:$N$12,14,FALSE))</f>
        <v>97.3796737002744</v>
      </c>
      <c r="O211" s="3">
        <f>SUM(B211:M211)</f>
        <v>437.509272662662</v>
      </c>
      <c r="P211" s="1" t="s">
        <v>414</v>
      </c>
      <c r="Q211">
        <f>IF(Capacity_solar!$AD212=0,Capacity_solar!Q212*CostRed_solar!B$26,Capacity_solar!Q212*VLOOKUP($A211,CostRed_solar!$A$14:$M$26,Q$1-2009,FALSE))</f>
        <v>0.362541998228991</v>
      </c>
      <c r="R211">
        <f>IF(Capacity_solar!$AD212=0,Capacity_solar!R212*CostRed_solar!C$26,Capacity_solar!R212*VLOOKUP($A211,CostRed_solar!$A$14:$M$26,R$1-2009,FALSE))</f>
        <v>0.356319532321313</v>
      </c>
      <c r="S211">
        <f>IF(Capacity_solar!$AD212=0,Capacity_solar!S212*CostRed_solar!D$26,Capacity_solar!S212*VLOOKUP($A211,CostRed_solar!$A$14:$M$26,S$1-2009,FALSE))</f>
        <v>1.70320873287163</v>
      </c>
      <c r="T211">
        <f>IF(Capacity_solar!$AD212=0,Capacity_solar!T212*CostRed_solar!E$26,Capacity_solar!T212*VLOOKUP($A211,CostRed_solar!$A$14:$M$26,T$1-2009,FALSE))</f>
        <v>4.118422615988</v>
      </c>
      <c r="U211">
        <f>IF(Capacity_solar!$AD212=0,Capacity_solar!U212*CostRed_solar!F$26,Capacity_solar!U212*VLOOKUP($A211,CostRed_solar!$A$14:$M$26,U$1-2009,FALSE))</f>
        <v>117.771258851364</v>
      </c>
      <c r="V211">
        <f>IF(Capacity_solar!$AD212=0,Capacity_solar!V212*CostRed_solar!G$26,Capacity_solar!V212*VLOOKUP($A211,CostRed_solar!$A$14:$M$26,V$1-2009,FALSE))</f>
        <v>48.2496711737608</v>
      </c>
      <c r="W211">
        <f>IF(Capacity_solar!$AD212=0,Capacity_solar!W212*CostRed_solar!H$26,Capacity_solar!W212*VLOOKUP($A211,CostRed_solar!$A$14:$M$26,W$1-2009,FALSE))</f>
        <v>300.785757958526</v>
      </c>
      <c r="X211">
        <f>IF(Capacity_solar!$AD212=0,Capacity_solar!X212*CostRed_solar!I$26,Capacity_solar!X212*VLOOKUP($A211,CostRed_solar!$A$14:$M$26,X$1-2009,FALSE))</f>
        <v>9.96872484767335</v>
      </c>
      <c r="Y211">
        <f>IF(Capacity_solar!$AD212=0,Capacity_solar!Y212*CostRed_solar!J$26,Capacity_solar!Y212*VLOOKUP($A211,CostRed_solar!$A$14:$M$26,Y$1-2009,FALSE))</f>
        <v>6.8594644745323</v>
      </c>
      <c r="Z211">
        <f>IF(Capacity_solar!$AD212=0,Capacity_solar!Z212*CostRed_solar!K$26,Capacity_solar!Z212*VLOOKUP($A211,CostRed_solar!$A$14:$M$26,Z$1-2009,FALSE))</f>
        <v>4.99402717750738</v>
      </c>
      <c r="AA211">
        <f>IF(Capacity_solar!$AD212=0,Capacity_solar!AA212*CostRed_solar!L$26,Capacity_solar!AA212*VLOOKUP($A211,CostRed_solar!$A$14:$M$26,AA$1-2009,FALSE))</f>
        <v>11.2231522270229</v>
      </c>
      <c r="AB211">
        <f>IF(Capacity_solar!$AD212=0,Capacity_solar!AB212*CostRed_solar!M$26,Capacity_solar!AB212*VLOOKUP($A211,CostRed_solar!$A$14:$M$26,AB$1-2009,FALSE))</f>
        <v>5.29504904643698</v>
      </c>
      <c r="AC211">
        <f>IF(Capacity_solar!$AD212=0,Capacity_solar!AC212*CostRed_solar!N$26,Capacity_solar!AC212*VLOOKUP($A211,CostRed_solar!$A$14:$N$26,AC$1-2009,FALSE))</f>
        <v>29.7437596851902</v>
      </c>
      <c r="AD211" s="1">
        <f>SUM(Q211:AB211)</f>
        <v>511.687598636234</v>
      </c>
    </row>
    <row r="212" spans="1:30">
      <c r="A212" s="1" t="s">
        <v>417</v>
      </c>
      <c r="B212">
        <f>IF(Capacity_solar!$AD213=0,Capacity_solar!Q213*CostRed_solar!B$13,Capacity_solar!Q213*VLOOKUP($A212,CostRed_solar!$A$2:$M$12,2,FALSE))</f>
        <v>0</v>
      </c>
      <c r="C212">
        <f>IF(Capacity_solar!$AD213=0,Capacity_solar!R213*CostRed_solar!C$13,Capacity_solar!R213*VLOOKUP($A212,CostRed_solar!$A$2:$M$12,3,FALSE))</f>
        <v>0</v>
      </c>
      <c r="D212">
        <f>IF(Capacity_solar!$AD213=0,Capacity_solar!S213*CostRed_solar!D$13,Capacity_solar!S213*VLOOKUP($A212,CostRed_solar!$A$2:$M$12,4,FALSE))</f>
        <v>0.770490192151487</v>
      </c>
      <c r="E212">
        <f>IF(Capacity_solar!$AD213=0,Capacity_solar!T213*CostRed_solar!E$13,Capacity_solar!T213*VLOOKUP($A212,CostRed_solar!$A$2:$M$12,5,FALSE))</f>
        <v>0.131546792661243</v>
      </c>
      <c r="F212">
        <f>IF(Capacity_solar!$AD213=0,Capacity_solar!U213*CostRed_solar!F$13,Capacity_solar!U213*VLOOKUP($A212,CostRed_solar!$A$2:$M$12,6,FALSE))</f>
        <v>0</v>
      </c>
      <c r="G212">
        <f>IF(Capacity_solar!$AD213=0,Capacity_solar!V213*CostRed_solar!G$13,Capacity_solar!V213*VLOOKUP($A212,CostRed_solar!$A$2:$M$12,7,FALSE))</f>
        <v>1.64524038413826</v>
      </c>
      <c r="H212">
        <f>IF(Capacity_solar!$AD213=0,Capacity_solar!W213*CostRed_solar!H$13,Capacity_solar!W213*VLOOKUP($A212,CostRed_solar!$A$2:$M$12,8,FALSE))</f>
        <v>1.45421145730061</v>
      </c>
      <c r="I212">
        <f>IF(Capacity_solar!$AD213=0,Capacity_solar!X213*CostRed_solar!I$13,Capacity_solar!X213*VLOOKUP($A212,CostRed_solar!$A$2:$M$12,9,FALSE))</f>
        <v>0.567588725037062</v>
      </c>
      <c r="J212">
        <f>IF(Capacity_solar!$AD213=0,Capacity_solar!Y213*CostRed_solar!J$13,Capacity_solar!Y213*VLOOKUP($A212,CostRed_solar!$A$2:$M$12,10,FALSE))</f>
        <v>0</v>
      </c>
      <c r="K212">
        <f>IF(Capacity_solar!$AD213=0,Capacity_solar!Z213*CostRed_solar!K$13,Capacity_solar!Z213*VLOOKUP($A212,CostRed_solar!$A$2:$M$12,11,FALSE))</f>
        <v>0</v>
      </c>
      <c r="L212">
        <f>IF(Capacity_solar!$AD213=0,Capacity_solar!AA213*CostRed_solar!L$13,Capacity_solar!AA213*VLOOKUP($A212,CostRed_solar!$A$2:$M$12,12,FALSE))</f>
        <v>316.767996188504</v>
      </c>
      <c r="M212">
        <f>IF(Capacity_solar!$AD213=0,Capacity_solar!AB213*CostRed_solar!M$13,Capacity_solar!AB213*VLOOKUP($A212,CostRed_solar!$A$2:$M$12,13,FALSE))</f>
        <v>535.159516658346</v>
      </c>
      <c r="N212">
        <f>IF(Capacity_solar!$AD213=0,Capacity_solar!AC213*CostRed_solar!N$13,Capacity_solar!AC213*VLOOKUP($A212,CostRed_solar!$A$2:$N$12,14,FALSE))</f>
        <v>718.66917859981</v>
      </c>
      <c r="O212" s="3">
        <f>SUM(B212:M212)</f>
        <v>856.496590398139</v>
      </c>
      <c r="P212" s="1" t="s">
        <v>417</v>
      </c>
      <c r="Q212">
        <f>IF(Capacity_solar!$AD213=0,Capacity_solar!Q213*CostRed_solar!B$26,Capacity_solar!Q213*VLOOKUP($A212,CostRed_solar!$A$14:$M$26,Q$1-2009,FALSE))</f>
        <v>0</v>
      </c>
      <c r="R212">
        <f>IF(Capacity_solar!$AD213=0,Capacity_solar!R213*CostRed_solar!C$26,Capacity_solar!R213*VLOOKUP($A212,CostRed_solar!$A$14:$M$26,R$1-2009,FALSE))</f>
        <v>0</v>
      </c>
      <c r="S212">
        <f>IF(Capacity_solar!$AD213=0,Capacity_solar!S213*CostRed_solar!D$26,Capacity_solar!S213*VLOOKUP($A212,CostRed_solar!$A$14:$M$26,S$1-2009,FALSE))</f>
        <v>1.73619646572031</v>
      </c>
      <c r="T212">
        <f>IF(Capacity_solar!$AD213=0,Capacity_solar!T213*CostRed_solar!E$26,Capacity_solar!T213*VLOOKUP($A212,CostRed_solar!$A$14:$M$26,T$1-2009,FALSE))</f>
        <v>0.252783257827403</v>
      </c>
      <c r="U212">
        <f>IF(Capacity_solar!$AD213=0,Capacity_solar!U213*CostRed_solar!F$26,Capacity_solar!U213*VLOOKUP($A212,CostRed_solar!$A$14:$M$26,U$1-2009,FALSE))</f>
        <v>0</v>
      </c>
      <c r="V212">
        <f>IF(Capacity_solar!$AD213=0,Capacity_solar!V213*CostRed_solar!G$26,Capacity_solar!V213*VLOOKUP($A212,CostRed_solar!$A$14:$M$26,V$1-2009,FALSE))</f>
        <v>2.36431072761293</v>
      </c>
      <c r="W212">
        <f>IF(Capacity_solar!$AD213=0,Capacity_solar!W213*CostRed_solar!H$26,Capacity_solar!W213*VLOOKUP($A212,CostRed_solar!$A$14:$M$26,W$1-2009,FALSE))</f>
        <v>1.70291532651407</v>
      </c>
      <c r="X212">
        <f>IF(Capacity_solar!$AD213=0,Capacity_solar!X213*CostRed_solar!I$26,Capacity_solar!X213*VLOOKUP($A212,CostRed_solar!$A$14:$M$26,X$1-2009,FALSE))</f>
        <v>0.521104278498346</v>
      </c>
      <c r="Y212">
        <f>IF(Capacity_solar!$AD213=0,Capacity_solar!Y213*CostRed_solar!J$26,Capacity_solar!Y213*VLOOKUP($A212,CostRed_solar!$A$14:$M$26,Y$1-2009,FALSE))</f>
        <v>0</v>
      </c>
      <c r="Z212">
        <f>IF(Capacity_solar!$AD213=0,Capacity_solar!Z213*CostRed_solar!K$26,Capacity_solar!Z213*VLOOKUP($A212,CostRed_solar!$A$14:$M$26,Z$1-2009,FALSE))</f>
        <v>0</v>
      </c>
      <c r="AA212">
        <f>IF(Capacity_solar!$AD213=0,Capacity_solar!AA213*CostRed_solar!L$26,Capacity_solar!AA213*VLOOKUP($A212,CostRed_solar!$A$14:$M$26,AA$1-2009,FALSE))</f>
        <v>130.882712701481</v>
      </c>
      <c r="AB212">
        <f>IF(Capacity_solar!$AD213=0,Capacity_solar!AB213*CostRed_solar!M$26,Capacity_solar!AB213*VLOOKUP($A212,CostRed_solar!$A$14:$M$26,AB$1-2009,FALSE))</f>
        <v>185.07207482257</v>
      </c>
      <c r="AC212">
        <f>IF(Capacity_solar!$AD213=0,Capacity_solar!AC213*CostRed_solar!N$26,Capacity_solar!AC213*VLOOKUP($A212,CostRed_solar!$A$14:$N$26,AC$1-2009,FALSE))</f>
        <v>219.511141588119</v>
      </c>
      <c r="AD212" s="1">
        <f>SUM(Q212:AB212)</f>
        <v>322.532097580224</v>
      </c>
    </row>
    <row r="213" spans="1:30">
      <c r="A213" s="1" t="s">
        <v>425</v>
      </c>
      <c r="B213">
        <f>IF(Capacity_solar!$AD214=0,Capacity_solar!Q214*CostRed_solar!B$13,Capacity_solar!Q214*VLOOKUP($A213,CostRed_solar!$A$2:$M$12,2,FALSE))</f>
        <v>0.0247607014079053</v>
      </c>
      <c r="C213">
        <f>IF(Capacity_solar!$AD214=0,Capacity_solar!R214*CostRed_solar!C$13,Capacity_solar!R214*VLOOKUP($A213,CostRed_solar!$A$2:$M$12,3,FALSE))</f>
        <v>0.0207102395062938</v>
      </c>
      <c r="D213">
        <f>IF(Capacity_solar!$AD214=0,Capacity_solar!S214*CostRed_solar!D$13,Capacity_solar!S214*VLOOKUP($A213,CostRed_solar!$A$2:$M$12,4,FALSE))</f>
        <v>0.0123278430744238</v>
      </c>
      <c r="E213">
        <f>IF(Capacity_solar!$AD214=0,Capacity_solar!T214*CostRed_solar!E$13,Capacity_solar!T214*VLOOKUP($A213,CostRed_solar!$A$2:$M$12,5,FALSE))</f>
        <v>0.091070856457784</v>
      </c>
      <c r="F213">
        <f>IF(Capacity_solar!$AD214=0,Capacity_solar!U214*CostRed_solar!F$13,Capacity_solar!U214*VLOOKUP($A213,CostRed_solar!$A$2:$M$12,6,FALSE))</f>
        <v>0.184880754124</v>
      </c>
      <c r="G213">
        <f>IF(Capacity_solar!$AD214=0,Capacity_solar!V214*CostRed_solar!G$13,Capacity_solar!V214*VLOOKUP($A213,CostRed_solar!$A$2:$M$12,7,FALSE))</f>
        <v>1.80565132159174</v>
      </c>
      <c r="H213">
        <f>IF(Capacity_solar!$AD214=0,Capacity_solar!W214*CostRed_solar!H$13,Capacity_solar!W214*VLOOKUP($A213,CostRed_solar!$A$2:$M$12,8,FALSE))</f>
        <v>1.50602818738833</v>
      </c>
      <c r="I213">
        <f>IF(Capacity_solar!$AD214=0,Capacity_solar!X214*CostRed_solar!I$13,Capacity_solar!X214*VLOOKUP($A213,CostRed_solar!$A$2:$M$12,9,FALSE))</f>
        <v>2.68847859425888</v>
      </c>
      <c r="J213">
        <f>IF(Capacity_solar!$AD214=0,Capacity_solar!Y214*CostRed_solar!J$13,Capacity_solar!Y214*VLOOKUP($A213,CostRed_solar!$A$2:$M$12,10,FALSE))</f>
        <v>1.08978758128282</v>
      </c>
      <c r="K213">
        <f>IF(Capacity_solar!$AD214=0,Capacity_solar!Z214*CostRed_solar!K$13,Capacity_solar!Z214*VLOOKUP($A213,CostRed_solar!$A$2:$M$12,11,FALSE))</f>
        <v>0.340606646054747</v>
      </c>
      <c r="L213">
        <f>IF(Capacity_solar!$AD214=0,Capacity_solar!AA214*CostRed_solar!L$13,Capacity_solar!AA214*VLOOKUP($A213,CostRed_solar!$A$2:$M$12,12,FALSE))</f>
        <v>-0.0570182336121068</v>
      </c>
      <c r="M213">
        <f>IF(Capacity_solar!$AD214=0,Capacity_solar!AB214*CostRed_solar!M$13,Capacity_solar!AB214*VLOOKUP($A213,CostRed_solar!$A$2:$M$12,13,FALSE))</f>
        <v>0.150850343678887</v>
      </c>
      <c r="N213">
        <f>IF(Capacity_solar!$AD214=0,Capacity_solar!AC214*CostRed_solar!N$13,Capacity_solar!AC214*VLOOKUP($A213,CostRed_solar!$A$2:$N$12,14,FALSE))</f>
        <v>4.043323441762</v>
      </c>
      <c r="O213" s="3">
        <f>SUM(B213:M213)</f>
        <v>7.85813483521372</v>
      </c>
      <c r="P213" s="1" t="s">
        <v>425</v>
      </c>
      <c r="Q213">
        <f>IF(Capacity_solar!$AD214=0,Capacity_solar!Q214*CostRed_solar!B$26,Capacity_solar!Q214*VLOOKUP($A213,CostRed_solar!$A$14:$M$26,Q$1-2009,FALSE))</f>
        <v>0.128216072544399</v>
      </c>
      <c r="R213">
        <f>IF(Capacity_solar!$AD214=0,Capacity_solar!R214*CostRed_solar!C$26,Capacity_solar!R214*VLOOKUP($A213,CostRed_solar!$A$14:$M$26,R$1-2009,FALSE))</f>
        <v>0.065081193118048</v>
      </c>
      <c r="S213">
        <f>IF(Capacity_solar!$AD214=0,Capacity_solar!S214*CostRed_solar!D$26,Capacity_solar!S214*VLOOKUP($A213,CostRed_solar!$A$14:$M$26,S$1-2009,FALSE))</f>
        <v>0.027779143451525</v>
      </c>
      <c r="T213">
        <f>IF(Capacity_solar!$AD214=0,Capacity_solar!T214*CostRed_solar!E$26,Capacity_solar!T214*VLOOKUP($A213,CostRed_solar!$A$14:$M$26,T$1-2009,FALSE))</f>
        <v>0.17500379388051</v>
      </c>
      <c r="U213">
        <f>IF(Capacity_solar!$AD214=0,Capacity_solar!U214*CostRed_solar!F$26,Capacity_solar!U214*VLOOKUP($A213,CostRed_solar!$A$14:$M$26,U$1-2009,FALSE))</f>
        <v>0.312097519094538</v>
      </c>
      <c r="V213">
        <f>IF(Capacity_solar!$AD214=0,Capacity_solar!V214*CostRed_solar!G$26,Capacity_solar!V214*VLOOKUP($A213,CostRed_solar!$A$14:$M$26,V$1-2009,FALSE))</f>
        <v>2.59483102355519</v>
      </c>
      <c r="W213">
        <f>IF(Capacity_solar!$AD214=0,Capacity_solar!W214*CostRed_solar!H$26,Capacity_solar!W214*VLOOKUP($A213,CostRed_solar!$A$14:$M$26,W$1-2009,FALSE))</f>
        <v>1.76359391860825</v>
      </c>
      <c r="X213">
        <f>IF(Capacity_solar!$AD214=0,Capacity_solar!X214*CostRed_solar!I$26,Capacity_solar!X214*VLOOKUP($A213,CostRed_solar!$A$14:$M$26,X$1-2009,FALSE))</f>
        <v>2.4682972658205</v>
      </c>
      <c r="Y213">
        <f>IF(Capacity_solar!$AD214=0,Capacity_solar!Y214*CostRed_solar!J$26,Capacity_solar!Y214*VLOOKUP($A213,CostRed_solar!$A$14:$M$26,Y$1-2009,FALSE))</f>
        <v>0.70353341950397</v>
      </c>
      <c r="Z213">
        <f>IF(Capacity_solar!$AD214=0,Capacity_solar!Z214*CostRed_solar!K$26,Capacity_solar!Z214*VLOOKUP($A213,CostRed_solar!$A$14:$M$26,Z$1-2009,FALSE))</f>
        <v>0.165605873934571</v>
      </c>
      <c r="AA213">
        <f>IF(Capacity_solar!$AD214=0,Capacity_solar!AA214*CostRed_solar!L$26,Capacity_solar!AA214*VLOOKUP($A213,CostRed_solar!$A$14:$M$26,AA$1-2009,FALSE))</f>
        <v>-0.0235588859303777</v>
      </c>
      <c r="AB213">
        <f>IF(Capacity_solar!$AD214=0,Capacity_solar!AB214*CostRed_solar!M$26,Capacity_solar!AB214*VLOOKUP($A213,CostRed_solar!$A$14:$M$26,AB$1-2009,FALSE))</f>
        <v>0.0521679709008572</v>
      </c>
      <c r="AC213">
        <f>IF(Capacity_solar!$AD214=0,Capacity_solar!AC214*CostRed_solar!N$26,Capacity_solar!AC214*VLOOKUP($A213,CostRed_solar!$A$14:$N$26,AC$1-2009,FALSE))</f>
        <v>1.23499736866469</v>
      </c>
      <c r="AD213" s="1">
        <f>SUM(Q213:AB213)</f>
        <v>8.43264830848198</v>
      </c>
    </row>
    <row r="214" spans="1:30">
      <c r="A214" s="1" t="s">
        <v>421</v>
      </c>
      <c r="B214">
        <f>IF(Capacity_solar!$AD215=0,Capacity_solar!Q215*CostRed_solar!B$13,Capacity_solar!Q215*VLOOKUP($A214,CostRed_solar!$A$2:$M$12,2,FALSE))</f>
        <v>0.0569211526618514</v>
      </c>
      <c r="C214">
        <f>IF(Capacity_solar!$AD215=0,Capacity_solar!R215*CostRed_solar!C$13,Capacity_solar!R215*VLOOKUP($A214,CostRed_solar!$A$2:$M$12,3,FALSE))</f>
        <v>0.155326796297203</v>
      </c>
      <c r="D214">
        <f>IF(Capacity_solar!$AD215=0,Capacity_solar!S215*CostRed_solar!D$13,Capacity_solar!S215*VLOOKUP($A214,CostRed_solar!$A$2:$M$12,4,FALSE))</f>
        <v>0</v>
      </c>
      <c r="E214">
        <f>IF(Capacity_solar!$AD215=0,Capacity_solar!T215*CostRed_solar!E$13,Capacity_solar!T215*VLOOKUP($A214,CostRed_solar!$A$2:$M$12,5,FALSE))</f>
        <v>1.11308824559514</v>
      </c>
      <c r="F214">
        <f>IF(Capacity_solar!$AD215=0,Capacity_solar!U215*CostRed_solar!F$13,Capacity_solar!U215*VLOOKUP($A214,CostRed_solar!$A$2:$M$12,6,FALSE))</f>
        <v>1.2631604319031</v>
      </c>
      <c r="G214">
        <f>IF(Capacity_solar!$AD215=0,Capacity_solar!V215*CostRed_solar!G$13,Capacity_solar!V215*VLOOKUP($A214,CostRed_solar!$A$2:$M$12,7,FALSE))</f>
        <v>0</v>
      </c>
      <c r="H214">
        <f>IF(Capacity_solar!$AD215=0,Capacity_solar!W215*CostRed_solar!H$13,Capacity_solar!W215*VLOOKUP($A214,CostRed_solar!$A$2:$M$12,8,FALSE))</f>
        <v>0</v>
      </c>
      <c r="I214">
        <f>IF(Capacity_solar!$AD215=0,Capacity_solar!X215*CostRed_solar!I$13,Capacity_solar!X215*VLOOKUP($A214,CostRed_solar!$A$2:$M$12,9,FALSE))</f>
        <v>-0.945981208395102</v>
      </c>
      <c r="J214">
        <f>IF(Capacity_solar!$AD215=0,Capacity_solar!Y215*CostRed_solar!J$13,Capacity_solar!Y215*VLOOKUP($A214,CostRed_solar!$A$2:$M$12,10,FALSE))</f>
        <v>2.78783080829634</v>
      </c>
      <c r="K214">
        <f>IF(Capacity_solar!$AD215=0,Capacity_solar!Z215*CostRed_solar!K$13,Capacity_solar!Z215*VLOOKUP($A214,CostRed_solar!$A$2:$M$12,11,FALSE))</f>
        <v>0</v>
      </c>
      <c r="L214">
        <f>IF(Capacity_solar!$AD215=0,Capacity_solar!AA215*CostRed_solar!L$13,Capacity_solar!AA215*VLOOKUP($A214,CostRed_solar!$A$2:$M$12,12,FALSE))</f>
        <v>0</v>
      </c>
      <c r="M214">
        <f>IF(Capacity_solar!$AD215=0,Capacity_solar!AB215*CostRed_solar!M$13,Capacity_solar!AB215*VLOOKUP($A214,CostRed_solar!$A$2:$M$12,13,FALSE))</f>
        <v>0</v>
      </c>
      <c r="N214">
        <f>IF(Capacity_solar!$AD215=0,Capacity_solar!AC215*CostRed_solar!N$13,Capacity_solar!AC215*VLOOKUP($A214,CostRed_solar!$A$2:$N$12,14,FALSE))</f>
        <v>0</v>
      </c>
      <c r="O214" s="3">
        <f>SUM(B214:M214)</f>
        <v>4.43034622635853</v>
      </c>
      <c r="P214" s="1" t="s">
        <v>421</v>
      </c>
      <c r="Q214">
        <f>IF(Capacity_solar!$AD215=0,Capacity_solar!Q215*CostRed_solar!B$26,Capacity_solar!Q215*VLOOKUP($A214,CostRed_solar!$A$14:$M$26,Q$1-2009,FALSE))</f>
        <v>0.294749592056091</v>
      </c>
      <c r="R214">
        <f>IF(Capacity_solar!$AD215=0,Capacity_solar!R215*CostRed_solar!C$26,Capacity_solar!R215*VLOOKUP($A214,CostRed_solar!$A$14:$M$26,R$1-2009,FALSE))</f>
        <v>0.48810894838536</v>
      </c>
      <c r="S214">
        <f>IF(Capacity_solar!$AD215=0,Capacity_solar!S215*CostRed_solar!D$26,Capacity_solar!S215*VLOOKUP($A214,CostRed_solar!$A$14:$M$26,S$1-2009,FALSE))</f>
        <v>0</v>
      </c>
      <c r="T214">
        <f>IF(Capacity_solar!$AD215=0,Capacity_solar!T215*CostRed_solar!E$26,Capacity_solar!T215*VLOOKUP($A214,CostRed_solar!$A$14:$M$26,T$1-2009,FALSE))</f>
        <v>2.13893525853957</v>
      </c>
      <c r="U214">
        <f>IF(Capacity_solar!$AD215=0,Capacity_solar!U215*CostRed_solar!F$26,Capacity_solar!U215*VLOOKUP($A214,CostRed_solar!$A$14:$M$26,U$1-2009,FALSE))</f>
        <v>2.13234329816144</v>
      </c>
      <c r="V214">
        <f>IF(Capacity_solar!$AD215=0,Capacity_solar!V215*CostRed_solar!G$26,Capacity_solar!V215*VLOOKUP($A214,CostRed_solar!$A$14:$M$26,V$1-2009,FALSE))</f>
        <v>0</v>
      </c>
      <c r="W214">
        <f>IF(Capacity_solar!$AD215=0,Capacity_solar!W215*CostRed_solar!H$26,Capacity_solar!W215*VLOOKUP($A214,CostRed_solar!$A$14:$M$26,W$1-2009,FALSE))</f>
        <v>0</v>
      </c>
      <c r="X214">
        <f>IF(Capacity_solar!$AD215=0,Capacity_solar!X215*CostRed_solar!I$26,Capacity_solar!X215*VLOOKUP($A214,CostRed_solar!$A$14:$M$26,X$1-2009,FALSE))</f>
        <v>-0.868507130830576</v>
      </c>
      <c r="Y214">
        <f>IF(Capacity_solar!$AD215=0,Capacity_solar!Y215*CostRed_solar!J$26,Capacity_solar!Y215*VLOOKUP($A214,CostRed_solar!$A$14:$M$26,Y$1-2009,FALSE))</f>
        <v>1.7997380179819</v>
      </c>
      <c r="Z214">
        <f>IF(Capacity_solar!$AD215=0,Capacity_solar!Z215*CostRed_solar!K$26,Capacity_solar!Z215*VLOOKUP($A214,CostRed_solar!$A$14:$M$26,Z$1-2009,FALSE))</f>
        <v>0</v>
      </c>
      <c r="AA214">
        <f>IF(Capacity_solar!$AD215=0,Capacity_solar!AA215*CostRed_solar!L$26,Capacity_solar!AA215*VLOOKUP($A214,CostRed_solar!$A$14:$M$26,AA$1-2009,FALSE))</f>
        <v>0</v>
      </c>
      <c r="AB214">
        <f>IF(Capacity_solar!$AD215=0,Capacity_solar!AB215*CostRed_solar!M$26,Capacity_solar!AB215*VLOOKUP($A214,CostRed_solar!$A$14:$M$26,AB$1-2009,FALSE))</f>
        <v>0</v>
      </c>
      <c r="AC214">
        <f>IF(Capacity_solar!$AD215=0,Capacity_solar!AC215*CostRed_solar!N$26,Capacity_solar!AC215*VLOOKUP($A214,CostRed_solar!$A$14:$N$26,AC$1-2009,FALSE))</f>
        <v>0</v>
      </c>
      <c r="AD214" s="1">
        <f>SUM(Q214:AB214)</f>
        <v>5.98536798429378</v>
      </c>
    </row>
    <row r="215" spans="1:30">
      <c r="A215" s="1" t="s">
        <v>423</v>
      </c>
      <c r="B215">
        <f>IF(Capacity_solar!$AD216=0,Capacity_solar!Q216*CostRed_solar!B$13,Capacity_solar!Q216*VLOOKUP($A215,CostRed_solar!$A$2:$M$12,2,FALSE))</f>
        <v>0</v>
      </c>
      <c r="C215">
        <f>IF(Capacity_solar!$AD216=0,Capacity_solar!R216*CostRed_solar!C$13,Capacity_solar!R216*VLOOKUP($A215,CostRed_solar!$A$2:$M$12,3,FALSE))</f>
        <v>0</v>
      </c>
      <c r="D215">
        <f>IF(Capacity_solar!$AD216=0,Capacity_solar!S216*CostRed_solar!D$13,Capacity_solar!S216*VLOOKUP($A215,CostRed_solar!$A$2:$M$12,4,FALSE))</f>
        <v>0</v>
      </c>
      <c r="E215">
        <f>IF(Capacity_solar!$AD216=0,Capacity_solar!T216*CostRed_solar!E$13,Capacity_solar!T216*VLOOKUP($A215,CostRed_solar!$A$2:$M$12,5,FALSE))</f>
        <v>0.78118556872677</v>
      </c>
      <c r="F215">
        <f>IF(Capacity_solar!$AD216=0,Capacity_solar!U216*CostRed_solar!F$13,Capacity_solar!U216*VLOOKUP($A215,CostRed_solar!$A$2:$M$12,6,FALSE))</f>
        <v>0</v>
      </c>
      <c r="G215">
        <f>IF(Capacity_solar!$AD216=0,Capacity_solar!V216*CostRed_solar!G$13,Capacity_solar!V216*VLOOKUP($A215,CostRed_solar!$A$2:$M$12,7,FALSE))</f>
        <v>0</v>
      </c>
      <c r="H215">
        <f>IF(Capacity_solar!$AD216=0,Capacity_solar!W216*CostRed_solar!H$13,Capacity_solar!W216*VLOOKUP($A215,CostRed_solar!$A$2:$M$12,8,FALSE))</f>
        <v>4.5164130547428</v>
      </c>
      <c r="I215">
        <f>IF(Capacity_solar!$AD216=0,Capacity_solar!X216*CostRed_solar!I$13,Capacity_solar!X216*VLOOKUP($A215,CostRed_solar!$A$2:$M$12,9,FALSE))</f>
        <v>183.52035442865</v>
      </c>
      <c r="J215">
        <f>IF(Capacity_solar!$AD216=0,Capacity_solar!Y216*CostRed_solar!J$13,Capacity_solar!Y216*VLOOKUP($A215,CostRed_solar!$A$2:$M$12,10,FALSE))</f>
        <v>10324.4673922039</v>
      </c>
      <c r="K215">
        <f>IF(Capacity_solar!$AD216=0,Capacity_solar!Z216*CostRed_solar!K$13,Capacity_solar!Z216*VLOOKUP($A215,CostRed_solar!$A$2:$M$12,11,FALSE))</f>
        <v>28183.3913638964</v>
      </c>
      <c r="L215">
        <f>IF(Capacity_solar!$AD216=0,Capacity_solar!AA216*CostRed_solar!L$13,Capacity_solar!AA216*VLOOKUP($A215,CostRed_solar!$A$2:$M$12,12,FALSE))</f>
        <v>0</v>
      </c>
      <c r="M215">
        <f>IF(Capacity_solar!$AD216=0,Capacity_solar!AB216*CostRed_solar!M$13,Capacity_solar!AB216*VLOOKUP($A215,CostRed_solar!$A$2:$M$12,13,FALSE))</f>
        <v>6515.29458531321</v>
      </c>
      <c r="N215">
        <f>IF(Capacity_solar!$AD216=0,Capacity_solar!AC216*CostRed_solar!N$13,Capacity_solar!AC216*VLOOKUP($A215,CostRed_solar!$A$2:$N$12,14,FALSE))</f>
        <v>368.784117823924</v>
      </c>
      <c r="O215" s="3">
        <f>SUM(B215:M215)</f>
        <v>45211.9712944656</v>
      </c>
      <c r="P215" s="1" t="s">
        <v>423</v>
      </c>
      <c r="Q215">
        <f>IF(Capacity_solar!$AD216=0,Capacity_solar!Q216*CostRed_solar!B$26,Capacity_solar!Q216*VLOOKUP($A215,CostRed_solar!$A$14:$M$26,Q$1-2009,FALSE))</f>
        <v>0</v>
      </c>
      <c r="R215">
        <f>IF(Capacity_solar!$AD216=0,Capacity_solar!R216*CostRed_solar!C$26,Capacity_solar!R216*VLOOKUP($A215,CostRed_solar!$A$14:$M$26,R$1-2009,FALSE))</f>
        <v>0</v>
      </c>
      <c r="S215">
        <f>IF(Capacity_solar!$AD216=0,Capacity_solar!S216*CostRed_solar!D$26,Capacity_solar!S216*VLOOKUP($A215,CostRed_solar!$A$14:$M$26,S$1-2009,FALSE))</f>
        <v>0</v>
      </c>
      <c r="T215">
        <f>IF(Capacity_solar!$AD216=0,Capacity_solar!T216*CostRed_solar!E$26,Capacity_solar!T216*VLOOKUP($A215,CostRed_solar!$A$14:$M$26,T$1-2009,FALSE))</f>
        <v>1.50114365417504</v>
      </c>
      <c r="U215">
        <f>IF(Capacity_solar!$AD216=0,Capacity_solar!U216*CostRed_solar!F$26,Capacity_solar!U216*VLOOKUP($A215,CostRed_solar!$A$14:$M$26,U$1-2009,FALSE))</f>
        <v>0</v>
      </c>
      <c r="V215">
        <f>IF(Capacity_solar!$AD216=0,Capacity_solar!V216*CostRed_solar!G$26,Capacity_solar!V216*VLOOKUP($A215,CostRed_solar!$A$14:$M$26,V$1-2009,FALSE))</f>
        <v>0</v>
      </c>
      <c r="W215">
        <f>IF(Capacity_solar!$AD216=0,Capacity_solar!W216*CostRed_solar!H$26,Capacity_solar!W216*VLOOKUP($A215,CostRed_solar!$A$14:$M$26,W$1-2009,FALSE))</f>
        <v>5.28882438188624</v>
      </c>
      <c r="X215">
        <f>IF(Capacity_solar!$AD216=0,Capacity_solar!X216*CostRed_solar!I$26,Capacity_solar!X216*VLOOKUP($A215,CostRed_solar!$A$14:$M$26,X$1-2009,FALSE))</f>
        <v>168.490383381132</v>
      </c>
      <c r="Y215">
        <f>IF(Capacity_solar!$AD216=0,Capacity_solar!Y216*CostRed_solar!J$26,Capacity_solar!Y216*VLOOKUP($A215,CostRed_solar!$A$14:$M$26,Y$1-2009,FALSE))</f>
        <v>6665.15931521649</v>
      </c>
      <c r="Z215">
        <f>IF(Capacity_solar!$AD216=0,Capacity_solar!Z216*CostRed_solar!K$26,Capacity_solar!Z216*VLOOKUP($A215,CostRed_solar!$A$14:$M$26,Z$1-2009,FALSE))</f>
        <v>13703.0067126403</v>
      </c>
      <c r="AA215">
        <f>IF(Capacity_solar!$AD216=0,Capacity_solar!AA216*CostRed_solar!L$26,Capacity_solar!AA216*VLOOKUP($A215,CostRed_solar!$A$14:$M$26,AA$1-2009,FALSE))</f>
        <v>0</v>
      </c>
      <c r="AB215">
        <f>IF(Capacity_solar!$AD216=0,Capacity_solar!AB216*CostRed_solar!M$26,Capacity_solar!AB216*VLOOKUP($A215,CostRed_solar!$A$14:$M$26,AB$1-2009,FALSE))</f>
        <v>2253.15826300436</v>
      </c>
      <c r="AC215">
        <f>IF(Capacity_solar!$AD216=0,Capacity_solar!AC216*CostRed_solar!N$26,Capacity_solar!AC216*VLOOKUP($A215,CostRed_solar!$A$14:$N$26,AC$1-2009,FALSE))</f>
        <v>112.641845669265</v>
      </c>
      <c r="AD215" s="1">
        <f>SUM(Q215:AB215)</f>
        <v>22796.6046422783</v>
      </c>
    </row>
    <row r="216" spans="1:30">
      <c r="A216" s="1" t="s">
        <v>429</v>
      </c>
      <c r="B216">
        <f>IF(Capacity_solar!$AD217=0,Capacity_solar!Q217*CostRed_solar!B$13,Capacity_solar!Q217*VLOOKUP($A216,CostRed_solar!$A$2:$M$12,2,FALSE))</f>
        <v>0.0794050079632826</v>
      </c>
      <c r="C216">
        <f>IF(Capacity_solar!$AD217=0,Capacity_solar!R217*CostRed_solar!C$13,Capacity_solar!R217*VLOOKUP($A216,CostRed_solar!$A$2:$M$12,3,FALSE))</f>
        <v>0.0419382350002449</v>
      </c>
      <c r="D216">
        <f>IF(Capacity_solar!$AD217=0,Capacity_solar!S217*CostRed_solar!D$13,Capacity_solar!S217*VLOOKUP($A216,CostRed_solar!$A$2:$M$12,4,FALSE))</f>
        <v>0.77203117253579</v>
      </c>
      <c r="E216">
        <f>IF(Capacity_solar!$AD217=0,Capacity_solar!T217*CostRed_solar!E$13,Capacity_solar!T217*VLOOKUP($A216,CostRed_solar!$A$2:$M$12,5,FALSE))</f>
        <v>2.66230470378255</v>
      </c>
      <c r="F216">
        <f>IF(Capacity_solar!$AD217=0,Capacity_solar!U217*CostRed_solar!F$13,Capacity_solar!U217*VLOOKUP($A216,CostRed_solar!$A$2:$M$12,6,FALSE))</f>
        <v>63.1580238918106</v>
      </c>
      <c r="G216">
        <f>IF(Capacity_solar!$AD217=0,Capacity_solar!V217*CostRed_solar!G$13,Capacity_solar!V217*VLOOKUP($A216,CostRed_solar!$A$2:$M$12,7,FALSE))</f>
        <v>27.4206785531057</v>
      </c>
      <c r="H216">
        <f>IF(Capacity_solar!$AD217=0,Capacity_solar!W217*CostRed_solar!H$13,Capacity_solar!W217*VLOOKUP($A216,CostRed_solar!$A$2:$M$12,8,FALSE))</f>
        <v>33.4301384146476</v>
      </c>
      <c r="I216">
        <f>IF(Capacity_solar!$AD217=0,Capacity_solar!X217*CostRed_solar!I$13,Capacity_solar!X217*VLOOKUP($A216,CostRed_solar!$A$2:$M$12,9,FALSE))</f>
        <v>283.794362518531</v>
      </c>
      <c r="J216">
        <f>IF(Capacity_solar!$AD217=0,Capacity_solar!Y217*CostRed_solar!J$13,Capacity_solar!Y217*VLOOKUP($A216,CostRed_solar!$A$2:$M$12,10,FALSE))</f>
        <v>0</v>
      </c>
      <c r="K216">
        <f>IF(Capacity_solar!$AD217=0,Capacity_solar!Z217*CostRed_solar!K$13,Capacity_solar!Z217*VLOOKUP($A216,CostRed_solar!$A$2:$M$12,11,FALSE))</f>
        <v>16.2983903612155</v>
      </c>
      <c r="L216">
        <f>IF(Capacity_solar!$AD217=0,Capacity_solar!AA217*CostRed_solar!L$13,Capacity_solar!AA217*VLOOKUP($A216,CostRed_solar!$A$2:$M$12,12,FALSE))</f>
        <v>0.126707185804634</v>
      </c>
      <c r="M216">
        <f>IF(Capacity_solar!$AD217=0,Capacity_solar!AB217*CostRed_solar!M$13,Capacity_solar!AB217*VLOOKUP($A216,CostRed_solar!$A$2:$M$12,13,FALSE))</f>
        <v>0</v>
      </c>
      <c r="N216">
        <f>IF(Capacity_solar!$AD217=0,Capacity_solar!AC217*CostRed_solar!N$13,Capacity_solar!AC217*VLOOKUP($A216,CostRed_solar!$A$2:$N$12,14,FALSE))</f>
        <v>107.502549923164</v>
      </c>
      <c r="O216" s="3">
        <f>SUM(B216:M216)</f>
        <v>427.783980044397</v>
      </c>
      <c r="P216" s="1" t="s">
        <v>429</v>
      </c>
      <c r="Q216">
        <f>IF(Capacity_solar!$AD217=0,Capacity_solar!Q217*CostRed_solar!B$26,Capacity_solar!Q217*VLOOKUP($A216,CostRed_solar!$A$14:$M$26,Q$1-2009,FALSE))</f>
        <v>0.411175680918246</v>
      </c>
      <c r="R216">
        <f>IF(Capacity_solar!$AD217=0,Capacity_solar!R217*CostRed_solar!C$26,Capacity_solar!R217*VLOOKUP($A216,CostRed_solar!$A$14:$M$26,R$1-2009,FALSE))</f>
        <v>0.131789416064047</v>
      </c>
      <c r="S216">
        <f>IF(Capacity_solar!$AD217=0,Capacity_solar!S217*CostRed_solar!D$26,Capacity_solar!S217*VLOOKUP($A216,CostRed_solar!$A$14:$M$26,S$1-2009,FALSE))</f>
        <v>1.73966885865175</v>
      </c>
      <c r="T216">
        <f>IF(Capacity_solar!$AD217=0,Capacity_solar!T217*CostRed_solar!E$26,Capacity_solar!T217*VLOOKUP($A216,CostRed_solar!$A$14:$M$26,T$1-2009,FALSE))</f>
        <v>5.11594424110691</v>
      </c>
      <c r="U216">
        <f>IF(Capacity_solar!$AD217=0,Capacity_solar!U217*CostRed_solar!F$26,Capacity_solar!U217*VLOOKUP($A216,CostRed_solar!$A$14:$M$26,U$1-2009,FALSE))</f>
        <v>106.61716878506</v>
      </c>
      <c r="V216">
        <f>IF(Capacity_solar!$AD217=0,Capacity_solar!V217*CostRed_solar!G$26,Capacity_solar!V217*VLOOKUP($A216,CostRed_solar!$A$14:$M$26,V$1-2009,FALSE))</f>
        <v>39.4051866745846</v>
      </c>
      <c r="W216">
        <f>IF(Capacity_solar!$AD217=0,Capacity_solar!W217*CostRed_solar!H$26,Capacity_solar!W217*VLOOKUP($A216,CostRed_solar!$A$14:$M$26,W$1-2009,FALSE))</f>
        <v>39.1474670261948</v>
      </c>
      <c r="X216">
        <f>IF(Capacity_solar!$AD217=0,Capacity_solar!X217*CostRed_solar!I$26,Capacity_solar!X217*VLOOKUP($A216,CostRed_solar!$A$14:$M$26,X$1-2009,FALSE))</f>
        <v>260.552139249173</v>
      </c>
      <c r="Y216">
        <f>IF(Capacity_solar!$AD217=0,Capacity_solar!Y217*CostRed_solar!J$26,Capacity_solar!Y217*VLOOKUP($A216,CostRed_solar!$A$14:$M$26,Y$1-2009,FALSE))</f>
        <v>0</v>
      </c>
      <c r="Z216">
        <f>IF(Capacity_solar!$AD217=0,Capacity_solar!Z217*CostRed_solar!K$26,Capacity_solar!Z217*VLOOKUP($A216,CostRed_solar!$A$14:$M$26,Z$1-2009,FALSE))</f>
        <v>7.92441724423087</v>
      </c>
      <c r="AA216">
        <f>IF(Capacity_solar!$AD217=0,Capacity_solar!AA217*CostRed_solar!L$26,Capacity_solar!AA217*VLOOKUP($A216,CostRed_solar!$A$14:$M$26,AA$1-2009,FALSE))</f>
        <v>0.0523530798452641</v>
      </c>
      <c r="AB216">
        <f>IF(Capacity_solar!$AD217=0,Capacity_solar!AB217*CostRed_solar!M$26,Capacity_solar!AB217*VLOOKUP($A216,CostRed_solar!$A$14:$M$26,AB$1-2009,FALSE))</f>
        <v>0</v>
      </c>
      <c r="AC216">
        <f>IF(Capacity_solar!$AD217=0,Capacity_solar!AC217*CostRed_solar!N$26,Capacity_solar!AC217*VLOOKUP($A216,CostRed_solar!$A$14:$N$26,AC$1-2009,FALSE))</f>
        <v>32.8357026570192</v>
      </c>
      <c r="AD216" s="1">
        <f>SUM(Q216:AB216)</f>
        <v>461.09731025583</v>
      </c>
    </row>
    <row r="217" spans="1:30">
      <c r="A217" s="1" t="s">
        <v>433</v>
      </c>
      <c r="B217">
        <f>IF(Capacity_solar!$AD218=0,Capacity_solar!Q218*CostRed_solar!B$13,Capacity_solar!Q218*VLOOKUP($A217,CostRed_solar!$A$2:$M$12,2,FALSE))</f>
        <v>0</v>
      </c>
      <c r="C217">
        <f>IF(Capacity_solar!$AD218=0,Capacity_solar!R218*CostRed_solar!C$13,Capacity_solar!R218*VLOOKUP($A217,CostRed_solar!$A$2:$M$12,3,FALSE))</f>
        <v>0</v>
      </c>
      <c r="D217">
        <f>IF(Capacity_solar!$AD218=0,Capacity_solar!S218*CostRed_solar!D$13,Capacity_solar!S218*VLOOKUP($A217,CostRed_solar!$A$2:$M$12,4,FALSE))</f>
        <v>0.0462294115290892</v>
      </c>
      <c r="E217">
        <f>IF(Capacity_solar!$AD218=0,Capacity_solar!T218*CostRed_solar!E$13,Capacity_solar!T218*VLOOKUP($A217,CostRed_solar!$A$2:$M$12,5,FALSE))</f>
        <v>0</v>
      </c>
      <c r="F217">
        <f>IF(Capacity_solar!$AD218=0,Capacity_solar!U218*CostRed_solar!F$13,Capacity_solar!U218*VLOOKUP($A217,CostRed_solar!$A$2:$M$12,6,FALSE))</f>
        <v>0</v>
      </c>
      <c r="G217">
        <f>IF(Capacity_solar!$AD218=0,Capacity_solar!V218*CostRed_solar!G$13,Capacity_solar!V218*VLOOKUP($A217,CostRed_solar!$A$2:$M$12,7,FALSE))</f>
        <v>0.0466151442172508</v>
      </c>
      <c r="H217">
        <f>IF(Capacity_solar!$AD218=0,Capacity_solar!W218*CostRed_solar!H$13,Capacity_solar!W218*VLOOKUP($A217,CostRed_solar!$A$2:$M$12,8,FALSE))</f>
        <v>0</v>
      </c>
      <c r="I217">
        <f>IF(Capacity_solar!$AD218=0,Capacity_solar!X218*CostRed_solar!I$13,Capacity_solar!X218*VLOOKUP($A217,CostRed_solar!$A$2:$M$12,9,FALSE))</f>
        <v>2.13791753097293</v>
      </c>
      <c r="J217">
        <f>IF(Capacity_solar!$AD218=0,Capacity_solar!Y218*CostRed_solar!J$13,Capacity_solar!Y218*VLOOKUP($A217,CostRed_solar!$A$2:$M$12,10,FALSE))</f>
        <v>201.061597435757</v>
      </c>
      <c r="K217">
        <f>IF(Capacity_solar!$AD218=0,Capacity_solar!Z218*CostRed_solar!K$13,Capacity_solar!Z218*VLOOKUP($A217,CostRed_solar!$A$2:$M$12,11,FALSE))</f>
        <v>0</v>
      </c>
      <c r="L217">
        <f>IF(Capacity_solar!$AD218=0,Capacity_solar!AA218*CostRed_solar!L$13,Capacity_solar!AA218*VLOOKUP($A217,CostRed_solar!$A$2:$M$12,12,FALSE))</f>
        <v>0</v>
      </c>
      <c r="M217">
        <f>IF(Capacity_solar!$AD218=0,Capacity_solar!AB218*CostRed_solar!M$13,Capacity_solar!AB218*VLOOKUP($A217,CostRed_solar!$A$2:$M$12,13,FALSE))</f>
        <v>0.100563304111027</v>
      </c>
      <c r="N217">
        <f>IF(Capacity_solar!$AD218=0,Capacity_solar!AC218*CostRed_solar!N$13,Capacity_solar!AC218*VLOOKUP($A217,CostRed_solar!$A$2:$N$12,14,FALSE))</f>
        <v>121.021283691124</v>
      </c>
      <c r="O217" s="3">
        <f>SUM(B217:M217)</f>
        <v>203.392922826587</v>
      </c>
      <c r="P217" s="1" t="s">
        <v>433</v>
      </c>
      <c r="Q217">
        <f>IF(Capacity_solar!$AD218=0,Capacity_solar!Q218*CostRed_solar!B$26,Capacity_solar!Q218*VLOOKUP($A217,CostRed_solar!$A$14:$M$26,Q$1-2009,FALSE))</f>
        <v>0</v>
      </c>
      <c r="R217">
        <f>IF(Capacity_solar!$AD218=0,Capacity_solar!R218*CostRed_solar!C$26,Capacity_solar!R218*VLOOKUP($A217,CostRed_solar!$A$14:$M$26,R$1-2009,FALSE))</f>
        <v>0</v>
      </c>
      <c r="S217">
        <f>IF(Capacity_solar!$AD218=0,Capacity_solar!S218*CostRed_solar!D$26,Capacity_solar!S218*VLOOKUP($A217,CostRed_solar!$A$14:$M$26,S$1-2009,FALSE))</f>
        <v>0.104171787943219</v>
      </c>
      <c r="T217">
        <f>IF(Capacity_solar!$AD218=0,Capacity_solar!T218*CostRed_solar!E$26,Capacity_solar!T218*VLOOKUP($A217,CostRed_solar!$A$14:$M$26,T$1-2009,FALSE))</f>
        <v>0</v>
      </c>
      <c r="U217">
        <f>IF(Capacity_solar!$AD218=0,Capacity_solar!U218*CostRed_solar!F$26,Capacity_solar!U218*VLOOKUP($A217,CostRed_solar!$A$14:$M$26,U$1-2009,FALSE))</f>
        <v>0</v>
      </c>
      <c r="V217">
        <f>IF(Capacity_solar!$AD218=0,Capacity_solar!V218*CostRed_solar!G$26,Capacity_solar!V218*VLOOKUP($A217,CostRed_solar!$A$14:$M$26,V$1-2009,FALSE))</f>
        <v>0.0669888039490329</v>
      </c>
      <c r="W217">
        <f>IF(Capacity_solar!$AD218=0,Capacity_solar!W218*CostRed_solar!H$26,Capacity_solar!W218*VLOOKUP($A217,CostRed_solar!$A$14:$M$26,W$1-2009,FALSE))</f>
        <v>0</v>
      </c>
      <c r="X217">
        <f>IF(Capacity_solar!$AD218=0,Capacity_solar!X218*CostRed_solar!I$26,Capacity_solar!X218*VLOOKUP($A217,CostRed_solar!$A$14:$M$26,X$1-2009,FALSE))</f>
        <v>1.9628261156771</v>
      </c>
      <c r="Y217">
        <f>IF(Capacity_solar!$AD218=0,Capacity_solar!Y218*CostRed_solar!J$26,Capacity_solar!Y218*VLOOKUP($A217,CostRed_solar!$A$14:$M$26,Y$1-2009,FALSE))</f>
        <v>129.799197205385</v>
      </c>
      <c r="Z217">
        <f>IF(Capacity_solar!$AD218=0,Capacity_solar!Z218*CostRed_solar!K$26,Capacity_solar!Z218*VLOOKUP($A217,CostRed_solar!$A$14:$M$26,Z$1-2009,FALSE))</f>
        <v>0</v>
      </c>
      <c r="AA217">
        <f>IF(Capacity_solar!$AD218=0,Capacity_solar!AA218*CostRed_solar!L$26,Capacity_solar!AA218*VLOOKUP($A217,CostRed_solar!$A$14:$M$26,AA$1-2009,FALSE))</f>
        <v>0</v>
      </c>
      <c r="AB217">
        <f>IF(Capacity_solar!$AD218=0,Capacity_solar!AB218*CostRed_solar!M$26,Capacity_solar!AB218*VLOOKUP($A217,CostRed_solar!$A$14:$M$26,AB$1-2009,FALSE))</f>
        <v>0.0347774051726763</v>
      </c>
      <c r="AC217">
        <f>IF(Capacity_solar!$AD218=0,Capacity_solar!AC218*CostRed_solar!N$26,Capacity_solar!AC218*VLOOKUP($A217,CostRed_solar!$A$14:$N$26,AC$1-2009,FALSE))</f>
        <v>36.9648802683538</v>
      </c>
      <c r="AD217" s="1">
        <f>SUM(Q217:AB217)</f>
        <v>131.967961318127</v>
      </c>
    </row>
    <row r="218" spans="1:30">
      <c r="A218" s="1" t="s">
        <v>435</v>
      </c>
      <c r="B218">
        <f>IF(Capacity_solar!$AD219=0,Capacity_solar!Q219*CostRed_solar!B$13,Capacity_solar!Q219*VLOOKUP($A218,CostRed_solar!$A$2:$M$12,2,FALSE))</f>
        <v>0.04980600857912</v>
      </c>
      <c r="C218">
        <f>IF(Capacity_solar!$AD219=0,Capacity_solar!R219*CostRed_solar!C$13,Capacity_solar!R219*VLOOKUP($A218,CostRed_solar!$A$2:$M$12,3,FALSE))</f>
        <v>0.376926359014547</v>
      </c>
      <c r="D218">
        <f>IF(Capacity_solar!$AD219=0,Capacity_solar!S219*CostRed_solar!D$13,Capacity_solar!S219*VLOOKUP($A218,CostRed_solar!$A$2:$M$12,4,FALSE))</f>
        <v>0.820572054641333</v>
      </c>
      <c r="E218">
        <f>IF(Capacity_solar!$AD219=0,Capacity_solar!T219*CostRed_solar!E$13,Capacity_solar!T219*VLOOKUP($A218,CostRed_solar!$A$2:$M$12,5,FALSE))</f>
        <v>0.74070963252331</v>
      </c>
      <c r="F218">
        <f>IF(Capacity_solar!$AD219=0,Capacity_solar!U219*CostRed_solar!F$13,Capacity_solar!U219*VLOOKUP($A218,CostRed_solar!$A$2:$M$12,6,FALSE))</f>
        <v>-0.203253996769863</v>
      </c>
      <c r="G218">
        <f>IF(Capacity_solar!$AD219=0,Capacity_solar!V219*CostRed_solar!G$13,Capacity_solar!V219*VLOOKUP($A218,CostRed_solar!$A$2:$M$12,7,FALSE))</f>
        <v>0.468893509479406</v>
      </c>
      <c r="H218">
        <f>IF(Capacity_solar!$AD219=0,Capacity_solar!W219*CostRed_solar!H$13,Capacity_solar!W219*VLOOKUP($A218,CostRed_solar!$A$2:$M$12,8,FALSE))</f>
        <v>3.6806593436505</v>
      </c>
      <c r="I218">
        <f>IF(Capacity_solar!$AD219=0,Capacity_solar!X219*CostRed_solar!I$13,Capacity_solar!X219*VLOOKUP($A218,CostRed_solar!$A$2:$M$12,9,FALSE))</f>
        <v>6.61241053864419</v>
      </c>
      <c r="J218">
        <f>IF(Capacity_solar!$AD219=0,Capacity_solar!Y219*CostRed_solar!J$13,Capacity_solar!Y219*VLOOKUP($A218,CostRed_solar!$A$2:$M$12,10,FALSE))</f>
        <v>6.89142594561682</v>
      </c>
      <c r="K218">
        <f>IF(Capacity_solar!$AD219=0,Capacity_solar!Z219*CostRed_solar!K$13,Capacity_solar!Z219*VLOOKUP($A218,CostRed_solar!$A$2:$M$12,11,FALSE))</f>
        <v>5.41830530288969</v>
      </c>
      <c r="L218">
        <f>IF(Capacity_solar!$AD219=0,Capacity_solar!AA219*CostRed_solar!L$13,Capacity_solar!AA219*VLOOKUP($A218,CostRed_solar!$A$2:$M$12,12,FALSE))</f>
        <v>43.9388875250987</v>
      </c>
      <c r="M218">
        <f>IF(Capacity_solar!$AD219=0,Capacity_solar!AB219*CostRed_solar!M$13,Capacity_solar!AB219*VLOOKUP($A218,CostRed_solar!$A$2:$M$12,13,FALSE))</f>
        <v>47.7980124887846</v>
      </c>
      <c r="N218">
        <f>IF(Capacity_solar!$AD219=0,Capacity_solar!AC219*CostRed_solar!N$13,Capacity_solar!AC219*VLOOKUP($A218,CostRed_solar!$A$2:$N$12,14,FALSE))</f>
        <v>15.9466766566447</v>
      </c>
      <c r="O218" s="3">
        <f>SUM(B218:M218)</f>
        <v>116.593354712152</v>
      </c>
      <c r="P218" s="1" t="s">
        <v>435</v>
      </c>
      <c r="Q218">
        <f>IF(Capacity_solar!$AD219=0,Capacity_solar!Q219*CostRed_solar!B$26,Capacity_solar!Q219*VLOOKUP($A218,CostRed_solar!$A$14:$M$26,Q$1-2009,FALSE))</f>
        <v>0.257905893049079</v>
      </c>
      <c r="R218">
        <f>IF(Capacity_solar!$AD219=0,Capacity_solar!R219*CostRed_solar!C$26,Capacity_solar!R219*VLOOKUP($A218,CostRed_solar!$A$14:$M$26,R$1-2009,FALSE))</f>
        <v>1.18447771474847</v>
      </c>
      <c r="S218">
        <f>IF(Capacity_solar!$AD219=0,Capacity_solar!S219*CostRed_solar!D$26,Capacity_solar!S219*VLOOKUP($A218,CostRed_solar!$A$14:$M$26,S$1-2009,FALSE))</f>
        <v>1.84904923599213</v>
      </c>
      <c r="T218">
        <f>IF(Capacity_solar!$AD219=0,Capacity_solar!T219*CostRed_solar!E$26,Capacity_solar!T219*VLOOKUP($A218,CostRed_solar!$A$14:$M$26,T$1-2009,FALSE))</f>
        <v>1.42336419022815</v>
      </c>
      <c r="U218">
        <f>IF(Capacity_solar!$AD219=0,Capacity_solar!U219*CostRed_solar!F$26,Capacity_solar!U219*VLOOKUP($A218,CostRed_solar!$A$14:$M$26,U$1-2009,FALSE))</f>
        <v>-0.343113421613251</v>
      </c>
      <c r="V218">
        <f>IF(Capacity_solar!$AD219=0,Capacity_solar!V219*CostRed_solar!G$26,Capacity_solar!V219*VLOOKUP($A218,CostRed_solar!$A$14:$M$26,V$1-2009,FALSE))</f>
        <v>0.673828557369685</v>
      </c>
      <c r="W218">
        <f>IF(Capacity_solar!$AD219=0,Capacity_solar!W219*CostRed_solar!H$26,Capacity_solar!W219*VLOOKUP($A218,CostRed_solar!$A$14:$M$26,W$1-2009,FALSE))</f>
        <v>4.31013741262527</v>
      </c>
      <c r="X218">
        <f>IF(Capacity_solar!$AD219=0,Capacity_solar!X219*CostRed_solar!I$26,Capacity_solar!X219*VLOOKUP($A218,CostRed_solar!$A$14:$M$26,X$1-2009,FALSE))</f>
        <v>6.07086658152</v>
      </c>
      <c r="Y218">
        <f>IF(Capacity_solar!$AD219=0,Capacity_solar!Y219*CostRed_solar!J$26,Capacity_solar!Y219*VLOOKUP($A218,CostRed_solar!$A$14:$M$26,Y$1-2009,FALSE))</f>
        <v>4.4488931091241</v>
      </c>
      <c r="Z218">
        <f>IF(Capacity_solar!$AD219=0,Capacity_solar!Z219*CostRed_solar!K$26,Capacity_solar!Z219*VLOOKUP($A218,CostRed_solar!$A$14:$M$26,Z$1-2009,FALSE))</f>
        <v>2.63442653078806</v>
      </c>
      <c r="AA218">
        <f>IF(Capacity_solar!$AD219=0,Capacity_solar!AA219*CostRed_solar!L$26,Capacity_solar!AA219*VLOOKUP($A218,CostRed_solar!$A$14:$M$26,AA$1-2009,FALSE))</f>
        <v>18.1547405721755</v>
      </c>
      <c r="AB218">
        <f>IF(Capacity_solar!$AD219=0,Capacity_solar!AB219*CostRed_solar!M$26,Capacity_solar!AB219*VLOOKUP($A218,CostRed_solar!$A$14:$M$26,AB$1-2009,FALSE))</f>
        <v>16.5297954503946</v>
      </c>
      <c r="AC218">
        <f>IF(Capacity_solar!$AD219=0,Capacity_solar!AC219*CostRed_solar!N$26,Capacity_solar!AC219*VLOOKUP($A218,CostRed_solar!$A$14:$N$26,AC$1-2009,FALSE))</f>
        <v>4.87077128346689</v>
      </c>
      <c r="AD218" s="1">
        <f>SUM(Q218:AB218)</f>
        <v>57.1943718264017</v>
      </c>
    </row>
    <row r="219" spans="1:30">
      <c r="A219" s="1" t="s">
        <v>474</v>
      </c>
      <c r="B219">
        <f>SUM(B2:B218)</f>
        <v>11546.1680131681</v>
      </c>
      <c r="C219">
        <f t="shared" ref="C219:N219" si="8">SUM(C2:C218)</f>
        <v>13362.6184030349</v>
      </c>
      <c r="D219">
        <f t="shared" si="8"/>
        <v>23072.638633776</v>
      </c>
      <c r="E219">
        <f t="shared" si="8"/>
        <v>35227.8323075729</v>
      </c>
      <c r="F219">
        <f t="shared" si="8"/>
        <v>55058.3056741104</v>
      </c>
      <c r="G219">
        <f t="shared" si="8"/>
        <v>121665.551961715</v>
      </c>
      <c r="H219">
        <f t="shared" si="8"/>
        <v>197511.559676235</v>
      </c>
      <c r="I219">
        <f t="shared" si="8"/>
        <v>203191.015282638</v>
      </c>
      <c r="J219">
        <f t="shared" si="8"/>
        <v>211666.666298985</v>
      </c>
      <c r="K219">
        <f t="shared" si="8"/>
        <v>319027.988821733</v>
      </c>
      <c r="L219">
        <f t="shared" si="8"/>
        <v>395189.128626615</v>
      </c>
      <c r="M219">
        <f t="shared" si="8"/>
        <v>596658.217798695</v>
      </c>
      <c r="N219">
        <f t="shared" si="8"/>
        <v>1163111.73306964</v>
      </c>
      <c r="O219" s="3">
        <f>SUM(B219:M219)</f>
        <v>2183177.69149828</v>
      </c>
      <c r="P219" s="1" t="s">
        <v>474</v>
      </c>
      <c r="Q219">
        <f>SUM(Q2:Q218)</f>
        <v>39160.0060725004</v>
      </c>
      <c r="R219">
        <f t="shared" ref="R219:AC219" si="9">SUM(R2:R218)</f>
        <v>47602.9613387948</v>
      </c>
      <c r="S219">
        <f t="shared" si="9"/>
        <v>66082.9394413388</v>
      </c>
      <c r="T219">
        <f t="shared" si="9"/>
        <v>82349.1185448003</v>
      </c>
      <c r="U219">
        <f t="shared" si="9"/>
        <v>94974.8359496104</v>
      </c>
      <c r="V219">
        <f t="shared" si="9"/>
        <v>128513.86958301</v>
      </c>
      <c r="W219">
        <f t="shared" si="9"/>
        <v>142857.058528604</v>
      </c>
      <c r="X219">
        <f t="shared" si="9"/>
        <v>141826.102406048</v>
      </c>
      <c r="Y219">
        <f t="shared" si="9"/>
        <v>175844.640509091</v>
      </c>
      <c r="Z219">
        <f t="shared" si="9"/>
        <v>186180.777088797</v>
      </c>
      <c r="AA219">
        <f t="shared" si="9"/>
        <v>226002.135783341</v>
      </c>
      <c r="AB219">
        <f t="shared" si="9"/>
        <v>257877.328031993</v>
      </c>
      <c r="AC219">
        <f t="shared" si="9"/>
        <v>324254.68065908</v>
      </c>
      <c r="AD219" s="1">
        <f>SUM(Q219:AB219)</f>
        <v>1589271.77327793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D157"/>
  <sheetViews>
    <sheetView zoomScale="85" zoomScaleNormal="85" topLeftCell="A57" workbookViewId="0">
      <selection activeCell="T8" sqref="T8"/>
    </sheetView>
  </sheetViews>
  <sheetFormatPr defaultColWidth="9" defaultRowHeight="13.5"/>
  <cols>
    <col min="1" max="1" width="9" style="1"/>
    <col min="2" max="2" width="12.625"/>
    <col min="3" max="13" width="13.7583333333333"/>
    <col min="14" max="14" width="13.7583333333333" style="2"/>
    <col min="15" max="15" width="13.7583333333333" style="3"/>
    <col min="16" max="16" width="9" style="1"/>
    <col min="17" max="17" width="12.625"/>
    <col min="18" max="28" width="13.7583333333333"/>
    <col min="29" max="29" width="13.7583333333333" style="2"/>
    <col min="30" max="30" width="13.7583333333333" style="1"/>
  </cols>
  <sheetData>
    <row r="1" spans="1:30">
      <c r="A1" s="1" t="s">
        <v>479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3" t="s">
        <v>482</v>
      </c>
      <c r="P1" s="1" t="s">
        <v>481</v>
      </c>
      <c r="Q1" s="1">
        <v>2011</v>
      </c>
      <c r="R1" s="1">
        <v>2012</v>
      </c>
      <c r="S1" s="1">
        <v>2013</v>
      </c>
      <c r="T1" s="1">
        <v>2014</v>
      </c>
      <c r="U1" s="1">
        <v>2015</v>
      </c>
      <c r="V1" s="1">
        <v>2016</v>
      </c>
      <c r="W1" s="1">
        <v>2017</v>
      </c>
      <c r="X1" s="1">
        <v>2018</v>
      </c>
      <c r="Y1" s="1">
        <v>2019</v>
      </c>
      <c r="Z1" s="1">
        <v>2020</v>
      </c>
      <c r="AA1" s="1">
        <v>2021</v>
      </c>
      <c r="AB1" s="1">
        <v>2022</v>
      </c>
      <c r="AC1" s="1">
        <v>2023</v>
      </c>
      <c r="AD1" s="3" t="s">
        <v>482</v>
      </c>
    </row>
    <row r="2" spans="1:30">
      <c r="A2" s="1" t="s">
        <v>49</v>
      </c>
      <c r="B2">
        <f>IF(Capacity_wind!$AD3=0,Capacity_wind!Q3*CostRed_wind!B$15,Capacity_wind!Q3*VLOOKUP($A2,CostRed_wind!$A$2:$M$15,B$1-2009,FALSE))</f>
        <v>0</v>
      </c>
      <c r="C2">
        <f>IF(Capacity_wind!$AD3=0,Capacity_wind!R3*CostRed_wind!C$15,Capacity_wind!R3*VLOOKUP($A2,CostRed_wind!$A$2:$M$15,C$1-2009,FALSE))</f>
        <v>0.00385981161861346</v>
      </c>
      <c r="D2">
        <f>IF(Capacity_wind!$AD3=0,Capacity_wind!S3*CostRed_wind!D$15,Capacity_wind!S3*VLOOKUP($A2,CostRed_wind!$A$2:$M$15,D$1-2009,FALSE))</f>
        <v>0</v>
      </c>
      <c r="E2">
        <f>IF(Capacity_wind!$AD3=0,Capacity_wind!T3*CostRed_wind!E$15,Capacity_wind!T3*VLOOKUP($A2,CostRed_wind!$A$2:$M$15,E$1-2009,FALSE))</f>
        <v>0</v>
      </c>
      <c r="F2">
        <f>IF(Capacity_wind!$AD3=0,Capacity_wind!U3*CostRed_wind!F$15,Capacity_wind!U3*VLOOKUP($A2,CostRed_wind!$A$2:$M$15,F$1-2009,FALSE))</f>
        <v>0</v>
      </c>
      <c r="G2">
        <f>IF(Capacity_wind!$AD3=0,Capacity_wind!V3*CostRed_wind!G$15,Capacity_wind!V3*VLOOKUP($A2,CostRed_wind!$A$2:$M$15,G$1-2009,FALSE))</f>
        <v>0</v>
      </c>
      <c r="H2">
        <f>IF(Capacity_wind!$AD3=0,Capacity_wind!W3*CostRed_wind!H$15,Capacity_wind!W3*VLOOKUP($A2,CostRed_wind!$A$2:$M$15,H$1-2009,FALSE))</f>
        <v>0.0436394285506258</v>
      </c>
      <c r="I2">
        <f>IF(Capacity_wind!$AD3=0,Capacity_wind!X3*CostRed_wind!I$15,Capacity_wind!X3*VLOOKUP($A2,CostRed_wind!$A$2:$M$15,I$1-2009,FALSE))</f>
        <v>0</v>
      </c>
      <c r="J2">
        <f>IF(Capacity_wind!$AD3=0,Capacity_wind!Y3*CostRed_wind!J$15,Capacity_wind!Y3*VLOOKUP($A2,CostRed_wind!$A$2:$M$15,J$1-2009,FALSE))</f>
        <v>0</v>
      </c>
      <c r="K2">
        <f>IF(Capacity_wind!$AD3=0,Capacity_wind!Z3*CostRed_wind!K$15,Capacity_wind!Z3*VLOOKUP($A2,CostRed_wind!$A$2:$M$15,K$1-2009,FALSE))</f>
        <v>0</v>
      </c>
      <c r="L2">
        <f>IF(Capacity_wind!$AD3=0,Capacity_wind!AA3*CostRed_wind!L$15,Capacity_wind!AA3*VLOOKUP($A2,CostRed_wind!$A$2:$M$15,L$1-2009,FALSE))</f>
        <v>0</v>
      </c>
      <c r="M2">
        <f>IF(Capacity_wind!$AD3=0,Capacity_wind!AB3*CostRed_wind!M$15,Capacity_wind!AB3*VLOOKUP($A2,CostRed_wind!$A$2:$M$15,M$1-2009,FALSE))</f>
        <v>0</v>
      </c>
      <c r="N2">
        <f>IF(Capacity_wind!$AD3=0,Capacity_wind!AC3*CostRed_wind!N$15,Capacity_wind!AC3*VLOOKUP($A2,CostRed_wind!$A$2:$N$15,N$1-2009,FALSE))</f>
        <v>0</v>
      </c>
      <c r="O2" s="3">
        <f>SUM(B2:M2)</f>
        <v>0.0474992401692392</v>
      </c>
      <c r="P2" s="1" t="s">
        <v>49</v>
      </c>
      <c r="Q2">
        <f>IF(Capacity_wind!$AD3=0,Capacity_wind!Q3*CostRed_wind!B$30,Capacity_wind!Q3*VLOOKUP($A2,CostRed_wind!$A$17:$M$30,B$1-2009,FALSE))</f>
        <v>0</v>
      </c>
      <c r="R2">
        <f>IF(Capacity_wind!$AD3=0,Capacity_wind!R3*CostRed_wind!C$30,Capacity_wind!R3*VLOOKUP($A2,CostRed_wind!$A$17:$M$30,C$1-2009,FALSE))</f>
        <v>0.0253820022155162</v>
      </c>
      <c r="S2">
        <f>IF(Capacity_wind!$AD3=0,Capacity_wind!S3*CostRed_wind!D$30,Capacity_wind!S3*VLOOKUP($A2,CostRed_wind!$A$17:$M$30,D$1-2009,FALSE))</f>
        <v>0</v>
      </c>
      <c r="T2">
        <f>IF(Capacity_wind!$AD3=0,Capacity_wind!T3*CostRed_wind!E$30,Capacity_wind!T3*VLOOKUP($A2,CostRed_wind!$A$17:$M$30,E$1-2009,FALSE))</f>
        <v>0</v>
      </c>
      <c r="U2">
        <f>IF(Capacity_wind!$AD3=0,Capacity_wind!U3*CostRed_wind!F$30,Capacity_wind!U3*VLOOKUP($A2,CostRed_wind!$A$17:$M$30,F$1-2009,FALSE))</f>
        <v>0</v>
      </c>
      <c r="V2">
        <f>IF(Capacity_wind!$AD3=0,Capacity_wind!V3*CostRed_wind!G$30,Capacity_wind!V3*VLOOKUP($A2,CostRed_wind!$A$17:$M$30,G$1-2009,FALSE))</f>
        <v>0</v>
      </c>
      <c r="W2">
        <f>IF(Capacity_wind!$AD3=0,Capacity_wind!W3*CostRed_wind!H$30,Capacity_wind!W3*VLOOKUP($A2,CostRed_wind!$A$17:$M$30,H$1-2009,FALSE))</f>
        <v>0.171704537348506</v>
      </c>
      <c r="X2">
        <f>IF(Capacity_wind!$AD3=0,Capacity_wind!X3*CostRed_wind!I$30,Capacity_wind!X3*VLOOKUP($A2,CostRed_wind!$A$17:$M$30,I$1-2009,FALSE))</f>
        <v>0</v>
      </c>
      <c r="Y2">
        <f>IF(Capacity_wind!$AD3=0,Capacity_wind!Y3*CostRed_wind!J$30,Capacity_wind!Y3*VLOOKUP($A2,CostRed_wind!$A$17:$M$30,J$1-2009,FALSE))</f>
        <v>0</v>
      </c>
      <c r="Z2">
        <f>IF(Capacity_wind!$AD3=0,Capacity_wind!Z3*CostRed_wind!K$30,Capacity_wind!Z3*VLOOKUP($A2,CostRed_wind!$A$17:$M$30,K$1-2009,FALSE))</f>
        <v>0</v>
      </c>
      <c r="AA2">
        <f>IF(Capacity_wind!$AD3=0,Capacity_wind!AA3*CostRed_wind!L$30,Capacity_wind!AA3*VLOOKUP($A2,CostRed_wind!$A$17:$M$30,L$1-2009,FALSE))</f>
        <v>0</v>
      </c>
      <c r="AB2">
        <f>IF(Capacity_wind!$AD3=0,Capacity_wind!AB3*CostRed_wind!M$30,Capacity_wind!AB3*VLOOKUP($A2,CostRed_wind!$A$17:$M$30,M$1-2009,FALSE))</f>
        <v>0</v>
      </c>
      <c r="AC2">
        <f>IF(Capacity_wind!$AD3=0,Capacity_wind!AC3*CostRed_wind!N$30,Capacity_wind!AC3*VLOOKUP($A2,CostRed_wind!$A$17:$N$30,N$1-2009,FALSE))</f>
        <v>0</v>
      </c>
      <c r="AD2" s="1">
        <f>SUM(Q2:AB2)</f>
        <v>0.197086539564022</v>
      </c>
    </row>
    <row r="3" spans="1:30">
      <c r="A3" s="1" t="s">
        <v>149</v>
      </c>
      <c r="B3">
        <f>IF(Capacity_wind!$AD4=0,Capacity_wind!Q4*CostRed_wind!B$15,Capacity_wind!Q4*VLOOKUP($A3,CostRed_wind!$A$2:$M$15,B$1-2009,FALSE))</f>
        <v>0</v>
      </c>
      <c r="C3">
        <f>IF(Capacity_wind!$AD4=0,Capacity_wind!R4*CostRed_wind!C$15,Capacity_wind!R4*VLOOKUP($A3,CostRed_wind!$A$2:$M$15,C$1-2009,FALSE))</f>
        <v>0</v>
      </c>
      <c r="D3">
        <f>IF(Capacity_wind!$AD4=0,Capacity_wind!S4*CostRed_wind!D$15,Capacity_wind!S4*VLOOKUP($A3,CostRed_wind!$A$2:$M$15,D$1-2009,FALSE))</f>
        <v>0</v>
      </c>
      <c r="E3">
        <f>IF(Capacity_wind!$AD4=0,Capacity_wind!T4*CostRed_wind!E$15,Capacity_wind!T4*VLOOKUP($A3,CostRed_wind!$A$2:$M$15,E$1-2009,FALSE))</f>
        <v>0.845787956286422</v>
      </c>
      <c r="F3">
        <f>IF(Capacity_wind!$AD4=0,Capacity_wind!U4*CostRed_wind!F$15,Capacity_wind!U4*VLOOKUP($A3,CostRed_wind!$A$2:$M$15,F$1-2009,FALSE))</f>
        <v>0</v>
      </c>
      <c r="G3">
        <f>IF(Capacity_wind!$AD4=0,Capacity_wind!V4*CostRed_wind!G$15,Capacity_wind!V4*VLOOKUP($A3,CostRed_wind!$A$2:$M$15,G$1-2009,FALSE))</f>
        <v>0</v>
      </c>
      <c r="H3">
        <f>IF(Capacity_wind!$AD4=0,Capacity_wind!W4*CostRed_wind!H$15,Capacity_wind!W4*VLOOKUP($A3,CostRed_wind!$A$2:$M$15,H$1-2009,FALSE))</f>
        <v>0</v>
      </c>
      <c r="I3">
        <f>IF(Capacity_wind!$AD4=0,Capacity_wind!X4*CostRed_wind!I$15,Capacity_wind!X4*VLOOKUP($A3,CostRed_wind!$A$2:$M$15,I$1-2009,FALSE))</f>
        <v>-0.0340897336206806</v>
      </c>
      <c r="J3">
        <f>IF(Capacity_wind!$AD4=0,Capacity_wind!Y4*CostRed_wind!J$15,Capacity_wind!Y4*VLOOKUP($A3,CostRed_wind!$A$2:$M$15,J$1-2009,FALSE))</f>
        <v>0</v>
      </c>
      <c r="K3">
        <f>IF(Capacity_wind!$AD4=0,Capacity_wind!Z4*CostRed_wind!K$15,Capacity_wind!Z4*VLOOKUP($A3,CostRed_wind!$A$2:$M$15,K$1-2009,FALSE))</f>
        <v>0</v>
      </c>
      <c r="L3">
        <f>IF(Capacity_wind!$AD4=0,Capacity_wind!AA4*CostRed_wind!L$15,Capacity_wind!AA4*VLOOKUP($A3,CostRed_wind!$A$2:$M$15,L$1-2009,FALSE))</f>
        <v>0</v>
      </c>
      <c r="M3">
        <f>IF(Capacity_wind!$AD4=0,Capacity_wind!AB4*CostRed_wind!M$15,Capacity_wind!AB4*VLOOKUP($A3,CostRed_wind!$A$2:$M$15,M$1-2009,FALSE))</f>
        <v>0</v>
      </c>
      <c r="N3">
        <f>IF(Capacity_wind!$AD4=0,Capacity_wind!AC4*CostRed_wind!N$15,Capacity_wind!AC4*VLOOKUP($A3,CostRed_wind!$A$2:$N$15,N$1-2009,FALSE))</f>
        <v>0</v>
      </c>
      <c r="O3" s="3">
        <f>SUM(B3:M3)</f>
        <v>0.811698222665741</v>
      </c>
      <c r="P3" s="1" t="s">
        <v>149</v>
      </c>
      <c r="Q3">
        <f>IF(Capacity_wind!$AD4=0,Capacity_wind!Q4*CostRed_wind!B$30,Capacity_wind!Q4*VLOOKUP($A3,CostRed_wind!$A$17:$M$30,B$1-2009,FALSE))</f>
        <v>0</v>
      </c>
      <c r="R3">
        <f>IF(Capacity_wind!$AD4=0,Capacity_wind!R4*CostRed_wind!C$30,Capacity_wind!R4*VLOOKUP($A3,CostRed_wind!$A$17:$M$30,C$1-2009,FALSE))</f>
        <v>0</v>
      </c>
      <c r="S3">
        <f>IF(Capacity_wind!$AD4=0,Capacity_wind!S4*CostRed_wind!D$30,Capacity_wind!S4*VLOOKUP($A3,CostRed_wind!$A$17:$M$30,D$1-2009,FALSE))</f>
        <v>0</v>
      </c>
      <c r="T3">
        <f>IF(Capacity_wind!$AD4=0,Capacity_wind!T4*CostRed_wind!E$30,Capacity_wind!T4*VLOOKUP($A3,CostRed_wind!$A$17:$M$30,E$1-2009,FALSE))</f>
        <v>4.00985286954228</v>
      </c>
      <c r="U3">
        <f>IF(Capacity_wind!$AD4=0,Capacity_wind!U4*CostRed_wind!F$30,Capacity_wind!U4*VLOOKUP($A3,CostRed_wind!$A$17:$M$30,F$1-2009,FALSE))</f>
        <v>0</v>
      </c>
      <c r="V3">
        <f>IF(Capacity_wind!$AD4=0,Capacity_wind!V4*CostRed_wind!G$30,Capacity_wind!V4*VLOOKUP($A3,CostRed_wind!$A$17:$M$30,G$1-2009,FALSE))</f>
        <v>0</v>
      </c>
      <c r="W3">
        <f>IF(Capacity_wind!$AD4=0,Capacity_wind!W4*CostRed_wind!H$30,Capacity_wind!W4*VLOOKUP($A3,CostRed_wind!$A$17:$M$30,H$1-2009,FALSE))</f>
        <v>0</v>
      </c>
      <c r="X3">
        <f>IF(Capacity_wind!$AD4=0,Capacity_wind!X4*CostRed_wind!I$30,Capacity_wind!X4*VLOOKUP($A3,CostRed_wind!$A$17:$M$30,I$1-2009,FALSE))</f>
        <v>-0.120335358492853</v>
      </c>
      <c r="Y3">
        <f>IF(Capacity_wind!$AD4=0,Capacity_wind!Y4*CostRed_wind!J$30,Capacity_wind!Y4*VLOOKUP($A3,CostRed_wind!$A$17:$M$30,J$1-2009,FALSE))</f>
        <v>0</v>
      </c>
      <c r="Z3">
        <f>IF(Capacity_wind!$AD4=0,Capacity_wind!Z4*CostRed_wind!K$30,Capacity_wind!Z4*VLOOKUP($A3,CostRed_wind!$A$17:$M$30,K$1-2009,FALSE))</f>
        <v>0</v>
      </c>
      <c r="AA3">
        <f>IF(Capacity_wind!$AD4=0,Capacity_wind!AA4*CostRed_wind!L$30,Capacity_wind!AA4*VLOOKUP($A3,CostRed_wind!$A$17:$M$30,L$1-2009,FALSE))</f>
        <v>0</v>
      </c>
      <c r="AB3">
        <f>IF(Capacity_wind!$AD4=0,Capacity_wind!AB4*CostRed_wind!M$30,Capacity_wind!AB4*VLOOKUP($A3,CostRed_wind!$A$17:$M$30,M$1-2009,FALSE))</f>
        <v>0</v>
      </c>
      <c r="AC3">
        <f>IF(Capacity_wind!$AD4=0,Capacity_wind!AC4*CostRed_wind!N$30,Capacity_wind!AC4*VLOOKUP($A3,CostRed_wind!$A$17:$N$30,N$1-2009,FALSE))</f>
        <v>0</v>
      </c>
      <c r="AD3" s="1">
        <f>SUM(Q3:AB3)</f>
        <v>3.88951751104942</v>
      </c>
    </row>
    <row r="4" spans="1:30">
      <c r="A4" s="1" t="s">
        <v>63</v>
      </c>
      <c r="B4">
        <f>IF(Capacity_wind!$AD5=0,Capacity_wind!Q5*CostRed_wind!B$15,Capacity_wind!Q5*VLOOKUP($A4,CostRed_wind!$A$2:$M$15,B$1-2009,FALSE))</f>
        <v>0</v>
      </c>
      <c r="C4">
        <f>IF(Capacity_wind!$AD5=0,Capacity_wind!R5*CostRed_wind!C$15,Capacity_wind!R5*VLOOKUP($A4,CostRed_wind!$A$2:$M$15,C$1-2009,FALSE))</f>
        <v>0</v>
      </c>
      <c r="D4">
        <f>IF(Capacity_wind!$AD5=0,Capacity_wind!S5*CostRed_wind!D$15,Capacity_wind!S5*VLOOKUP($A4,CostRed_wind!$A$2:$M$15,D$1-2009,FALSE))</f>
        <v>0</v>
      </c>
      <c r="E4">
        <f>IF(Capacity_wind!$AD5=0,Capacity_wind!T5*CostRed_wind!E$15,Capacity_wind!T5*VLOOKUP($A4,CostRed_wind!$A$2:$M$15,E$1-2009,FALSE))</f>
        <v>0</v>
      </c>
      <c r="F4">
        <f>IF(Capacity_wind!$AD5=0,Capacity_wind!U5*CostRed_wind!F$15,Capacity_wind!U5*VLOOKUP($A4,CostRed_wind!$A$2:$M$15,F$1-2009,FALSE))</f>
        <v>0</v>
      </c>
      <c r="G4">
        <f>IF(Capacity_wind!$AD5=0,Capacity_wind!V5*CostRed_wind!G$15,Capacity_wind!V5*VLOOKUP($A4,CostRed_wind!$A$2:$M$15,G$1-2009,FALSE))</f>
        <v>0</v>
      </c>
      <c r="H4">
        <f>IF(Capacity_wind!$AD5=0,Capacity_wind!W5*CostRed_wind!H$15,Capacity_wind!W5*VLOOKUP($A4,CostRed_wind!$A$2:$M$15,H$1-2009,FALSE))</f>
        <v>0</v>
      </c>
      <c r="I4">
        <f>IF(Capacity_wind!$AD5=0,Capacity_wind!X5*CostRed_wind!I$15,Capacity_wind!X5*VLOOKUP($A4,CostRed_wind!$A$2:$M$15,I$1-2009,FALSE))</f>
        <v>0</v>
      </c>
      <c r="J4">
        <f>IF(Capacity_wind!$AD5=0,Capacity_wind!Y5*CostRed_wind!J$15,Capacity_wind!Y5*VLOOKUP($A4,CostRed_wind!$A$2:$M$15,J$1-2009,FALSE))</f>
        <v>0</v>
      </c>
      <c r="K4">
        <f>IF(Capacity_wind!$AD5=0,Capacity_wind!Z5*CostRed_wind!K$15,Capacity_wind!Z5*VLOOKUP($A4,CostRed_wind!$A$2:$M$15,K$1-2009,FALSE))</f>
        <v>0.899779276115469</v>
      </c>
      <c r="L4">
        <f>IF(Capacity_wind!$AD5=0,Capacity_wind!AA5*CostRed_wind!L$15,Capacity_wind!AA5*VLOOKUP($A4,CostRed_wind!$A$2:$M$15,L$1-2009,FALSE))</f>
        <v>0</v>
      </c>
      <c r="M4">
        <f>IF(Capacity_wind!$AD5=0,Capacity_wind!AB5*CostRed_wind!M$15,Capacity_wind!AB5*VLOOKUP($A4,CostRed_wind!$A$2:$M$15,M$1-2009,FALSE))</f>
        <v>0</v>
      </c>
      <c r="N4">
        <f>IF(Capacity_wind!$AD5=0,Capacity_wind!AC5*CostRed_wind!N$15,Capacity_wind!AC5*VLOOKUP($A4,CostRed_wind!$A$2:$N$15,N$1-2009,FALSE))</f>
        <v>0</v>
      </c>
      <c r="O4" s="3">
        <f>SUM(B4:M4)</f>
        <v>0.899779276115469</v>
      </c>
      <c r="P4" s="1" t="s">
        <v>63</v>
      </c>
      <c r="Q4">
        <f>IF(Capacity_wind!$AD5=0,Capacity_wind!Q5*CostRed_wind!B$30,Capacity_wind!Q5*VLOOKUP($A4,CostRed_wind!$A$17:$M$30,B$1-2009,FALSE))</f>
        <v>0</v>
      </c>
      <c r="R4">
        <f>IF(Capacity_wind!$AD5=0,Capacity_wind!R5*CostRed_wind!C$30,Capacity_wind!R5*VLOOKUP($A4,CostRed_wind!$A$17:$M$30,C$1-2009,FALSE))</f>
        <v>0</v>
      </c>
      <c r="S4">
        <f>IF(Capacity_wind!$AD5=0,Capacity_wind!S5*CostRed_wind!D$30,Capacity_wind!S5*VLOOKUP($A4,CostRed_wind!$A$17:$M$30,D$1-2009,FALSE))</f>
        <v>0</v>
      </c>
      <c r="T4">
        <f>IF(Capacity_wind!$AD5=0,Capacity_wind!T5*CostRed_wind!E$30,Capacity_wind!T5*VLOOKUP($A4,CostRed_wind!$A$17:$M$30,E$1-2009,FALSE))</f>
        <v>0</v>
      </c>
      <c r="U4">
        <f>IF(Capacity_wind!$AD5=0,Capacity_wind!U5*CostRed_wind!F$30,Capacity_wind!U5*VLOOKUP($A4,CostRed_wind!$A$17:$M$30,F$1-2009,FALSE))</f>
        <v>0</v>
      </c>
      <c r="V4">
        <f>IF(Capacity_wind!$AD5=0,Capacity_wind!V5*CostRed_wind!G$30,Capacity_wind!V5*VLOOKUP($A4,CostRed_wind!$A$17:$M$30,G$1-2009,FALSE))</f>
        <v>0</v>
      </c>
      <c r="W4">
        <f>IF(Capacity_wind!$AD5=0,Capacity_wind!W5*CostRed_wind!H$30,Capacity_wind!W5*VLOOKUP($A4,CostRed_wind!$A$17:$M$30,H$1-2009,FALSE))</f>
        <v>0</v>
      </c>
      <c r="X4">
        <f>IF(Capacity_wind!$AD5=0,Capacity_wind!X5*CostRed_wind!I$30,Capacity_wind!X5*VLOOKUP($A4,CostRed_wind!$A$17:$M$30,I$1-2009,FALSE))</f>
        <v>0</v>
      </c>
      <c r="Y4">
        <f>IF(Capacity_wind!$AD5=0,Capacity_wind!Y5*CostRed_wind!J$30,Capacity_wind!Y5*VLOOKUP($A4,CostRed_wind!$A$17:$M$30,J$1-2009,FALSE))</f>
        <v>0</v>
      </c>
      <c r="Z4">
        <f>IF(Capacity_wind!$AD5=0,Capacity_wind!Z5*CostRed_wind!K$30,Capacity_wind!Z5*VLOOKUP($A4,CostRed_wind!$A$17:$M$30,K$1-2009,FALSE))</f>
        <v>2.76617158397333</v>
      </c>
      <c r="AA4">
        <f>IF(Capacity_wind!$AD5=0,Capacity_wind!AA5*CostRed_wind!L$30,Capacity_wind!AA5*VLOOKUP($A4,CostRed_wind!$A$17:$M$30,L$1-2009,FALSE))</f>
        <v>0</v>
      </c>
      <c r="AB4">
        <f>IF(Capacity_wind!$AD5=0,Capacity_wind!AB5*CostRed_wind!M$30,Capacity_wind!AB5*VLOOKUP($A4,CostRed_wind!$A$17:$M$30,M$1-2009,FALSE))</f>
        <v>0</v>
      </c>
      <c r="AC4">
        <f>IF(Capacity_wind!$AD5=0,Capacity_wind!AC5*CostRed_wind!N$30,Capacity_wind!AC5*VLOOKUP($A4,CostRed_wind!$A$17:$N$30,N$1-2009,FALSE))</f>
        <v>0</v>
      </c>
      <c r="AD4" s="1">
        <f>SUM(Q4:AB4)</f>
        <v>2.76617158397333</v>
      </c>
    </row>
    <row r="5" spans="1:30">
      <c r="A5" s="1" t="s">
        <v>59</v>
      </c>
      <c r="B5">
        <f>IF(Capacity_wind!$AD6=0,Capacity_wind!Q6*CostRed_wind!B$15,Capacity_wind!Q6*VLOOKUP($A5,CostRed_wind!$A$2:$M$15,B$1-2009,FALSE))</f>
        <v>0.503883753286853</v>
      </c>
      <c r="C5">
        <f>IF(Capacity_wind!$AD6=0,Capacity_wind!R6*CostRed_wind!C$15,Capacity_wind!R6*VLOOKUP($A5,CostRed_wind!$A$2:$M$15,C$1-2009,FALSE))</f>
        <v>2.98749457878798</v>
      </c>
      <c r="D5">
        <f>IF(Capacity_wind!$AD6=0,Capacity_wind!S6*CostRed_wind!D$15,Capacity_wind!S6*VLOOKUP($A5,CostRed_wind!$A$2:$M$15,D$1-2009,FALSE))</f>
        <v>3.18511667069029</v>
      </c>
      <c r="E5">
        <f>IF(Capacity_wind!$AD6=0,Capacity_wind!T6*CostRed_wind!E$15,Capacity_wind!T6*VLOOKUP($A5,CostRed_wind!$A$2:$M$15,E$1-2009,FALSE))</f>
        <v>2.09025630825378</v>
      </c>
      <c r="F5">
        <f>IF(Capacity_wind!$AD6=0,Capacity_wind!U6*CostRed_wind!F$15,Capacity_wind!U6*VLOOKUP($A5,CostRed_wind!$A$2:$M$15,F$1-2009,FALSE))</f>
        <v>-2.98031741900292</v>
      </c>
      <c r="G5">
        <f>IF(Capacity_wind!$AD6=0,Capacity_wind!V6*CostRed_wind!G$15,Capacity_wind!V6*VLOOKUP($A5,CostRed_wind!$A$2:$M$15,G$1-2009,FALSE))</f>
        <v>0.0438306168830624</v>
      </c>
      <c r="H5">
        <f>IF(Capacity_wind!$AD6=0,Capacity_wind!W6*CostRed_wind!H$15,Capacity_wind!W6*VLOOKUP($A5,CostRed_wind!$A$2:$M$15,H$1-2009,FALSE))</f>
        <v>5.7167665947796</v>
      </c>
      <c r="I5">
        <f>IF(Capacity_wind!$AD6=0,Capacity_wind!X6*CostRed_wind!I$15,Capacity_wind!X6*VLOOKUP($A5,CostRed_wind!$A$2:$M$15,I$1-2009,FALSE))</f>
        <v>89.2473671512905</v>
      </c>
      <c r="J5">
        <f>IF(Capacity_wind!$AD6=0,Capacity_wind!Y6*CostRed_wind!J$15,Capacity_wind!Y6*VLOOKUP($A5,CostRed_wind!$A$2:$M$15,J$1-2009,FALSE))</f>
        <v>165.995475669743</v>
      </c>
      <c r="K5">
        <f>IF(Capacity_wind!$AD6=0,Capacity_wind!Z6*CostRed_wind!K$15,Capacity_wind!Z6*VLOOKUP($A5,CostRed_wind!$A$2:$M$15,K$1-2009,FALSE))</f>
        <v>228.216686410606</v>
      </c>
      <c r="L5">
        <f>IF(Capacity_wind!$AD6=0,Capacity_wind!AA6*CostRed_wind!L$15,Capacity_wind!AA6*VLOOKUP($A5,CostRed_wind!$A$2:$M$15,L$1-2009,FALSE))</f>
        <v>178.095385421168</v>
      </c>
      <c r="M5">
        <f>IF(Capacity_wind!$AD6=0,Capacity_wind!AB6*CostRed_wind!M$15,Capacity_wind!AB6*VLOOKUP($A5,CostRed_wind!$A$2:$M$15,M$1-2009,FALSE))</f>
        <v>5.03058285544859</v>
      </c>
      <c r="N5">
        <f>IF(Capacity_wind!$AD6=0,Capacity_wind!AC6*CostRed_wind!N$15,Capacity_wind!AC6*VLOOKUP($A5,CostRed_wind!$A$2:$N$15,N$1-2009,FALSE))</f>
        <v>136.786907018635</v>
      </c>
      <c r="O5" s="3">
        <f>SUM(B5:M5)</f>
        <v>678.132528611935</v>
      </c>
      <c r="P5" s="1" t="s">
        <v>59</v>
      </c>
      <c r="Q5">
        <f>IF(Capacity_wind!$AD6=0,Capacity_wind!Q6*CostRed_wind!B$30,Capacity_wind!Q6*VLOOKUP($A5,CostRed_wind!$A$17:$M$30,B$1-2009,FALSE))</f>
        <v>4.29014051379353</v>
      </c>
      <c r="R5">
        <f>IF(Capacity_wind!$AD6=0,Capacity_wind!R6*CostRed_wind!C$30,Capacity_wind!R6*VLOOKUP($A5,CostRed_wind!$A$17:$M$30,C$1-2009,FALSE))</f>
        <v>19.6456722530098</v>
      </c>
      <c r="S5">
        <f>IF(Capacity_wind!$AD6=0,Capacity_wind!S6*CostRed_wind!D$30,Capacity_wind!S6*VLOOKUP($A5,CostRed_wind!$A$17:$M$30,D$1-2009,FALSE))</f>
        <v>16.5970673421688</v>
      </c>
      <c r="T5">
        <f>IF(Capacity_wind!$AD6=0,Capacity_wind!T6*CostRed_wind!E$30,Capacity_wind!T6*VLOOKUP($A5,CostRed_wind!$A$17:$M$30,E$1-2009,FALSE))</f>
        <v>9.90983637616599</v>
      </c>
      <c r="U5">
        <f>IF(Capacity_wind!$AD6=0,Capacity_wind!U6*CostRed_wind!F$30,Capacity_wind!U6*VLOOKUP($A5,CostRed_wind!$A$17:$M$30,F$1-2009,FALSE))</f>
        <v>-13.5544020246252</v>
      </c>
      <c r="V5">
        <f>IF(Capacity_wind!$AD6=0,Capacity_wind!V6*CostRed_wind!G$30,Capacity_wind!V6*VLOOKUP($A5,CostRed_wind!$A$17:$M$30,G$1-2009,FALSE))</f>
        <v>0.179167620167946</v>
      </c>
      <c r="W5">
        <f>IF(Capacity_wind!$AD6=0,Capacity_wind!W6*CostRed_wind!H$30,Capacity_wind!W6*VLOOKUP($A5,CostRed_wind!$A$17:$M$30,H$1-2009,FALSE))</f>
        <v>22.4933001161389</v>
      </c>
      <c r="X5">
        <f>IF(Capacity_wind!$AD6=0,Capacity_wind!X6*CostRed_wind!I$30,Capacity_wind!X6*VLOOKUP($A5,CostRed_wind!$A$17:$M$30,I$1-2009,FALSE))</f>
        <v>315.039537715209</v>
      </c>
      <c r="Y5">
        <f>IF(Capacity_wind!$AD6=0,Capacity_wind!Y6*CostRed_wind!J$30,Capacity_wind!Y6*VLOOKUP($A5,CostRed_wind!$A$17:$M$30,J$1-2009,FALSE))</f>
        <v>543.800335012043</v>
      </c>
      <c r="Z5">
        <f>IF(Capacity_wind!$AD6=0,Capacity_wind!Z6*CostRed_wind!K$30,Capacity_wind!Z6*VLOOKUP($A5,CostRed_wind!$A$17:$M$30,K$1-2009,FALSE))</f>
        <v>701.601525724134</v>
      </c>
      <c r="AA5">
        <f>IF(Capacity_wind!$AD6=0,Capacity_wind!AA6*CostRed_wind!L$30,Capacity_wind!AA6*VLOOKUP($A5,CostRed_wind!$A$17:$M$30,L$1-2009,FALSE))</f>
        <v>476.32162934467</v>
      </c>
      <c r="AB5">
        <f>IF(Capacity_wind!$AD6=0,Capacity_wind!AB6*CostRed_wind!M$30,Capacity_wind!AB6*VLOOKUP($A5,CostRed_wind!$A$17:$M$30,M$1-2009,FALSE))</f>
        <v>12.5698121202096</v>
      </c>
      <c r="AC5">
        <f>IF(Capacity_wind!$AD6=0,Capacity_wind!AC6*CostRed_wind!N$30,Capacity_wind!AC6*VLOOKUP($A5,CostRed_wind!$A$17:$N$30,N$1-2009,FALSE))</f>
        <v>293.680063933577</v>
      </c>
      <c r="AD5" s="1">
        <f>SUM(Q5:AB5)</f>
        <v>2108.89362211308</v>
      </c>
    </row>
    <row r="6" spans="1:30">
      <c r="A6" s="1" t="s">
        <v>61</v>
      </c>
      <c r="B6">
        <f>IF(Capacity_wind!$AD7=0,Capacity_wind!Q7*CostRed_wind!B$15,Capacity_wind!Q7*VLOOKUP($A6,CostRed_wind!$A$2:$M$15,B$1-2009,FALSE))</f>
        <v>0</v>
      </c>
      <c r="C6">
        <f>IF(Capacity_wind!$AD7=0,Capacity_wind!R7*CostRed_wind!C$15,Capacity_wind!R7*VLOOKUP($A6,CostRed_wind!$A$2:$M$15,C$1-2009,FALSE))</f>
        <v>0</v>
      </c>
      <c r="D6">
        <f>IF(Capacity_wind!$AD7=0,Capacity_wind!S7*CostRed_wind!D$15,Capacity_wind!S7*VLOOKUP($A6,CostRed_wind!$A$2:$M$15,D$1-2009,FALSE))</f>
        <v>0</v>
      </c>
      <c r="E6">
        <f>IF(Capacity_wind!$AD7=0,Capacity_wind!T7*CostRed_wind!E$15,Capacity_wind!T7*VLOOKUP($A6,CostRed_wind!$A$2:$M$15,E$1-2009,FALSE))</f>
        <v>0</v>
      </c>
      <c r="F6">
        <f>IF(Capacity_wind!$AD7=0,Capacity_wind!U7*CostRed_wind!F$15,Capacity_wind!U7*VLOOKUP($A6,CostRed_wind!$A$2:$M$15,F$1-2009,FALSE))</f>
        <v>-0.00424501439341456</v>
      </c>
      <c r="G6">
        <f>IF(Capacity_wind!$AD7=0,Capacity_wind!V7*CostRed_wind!G$15,Capacity_wind!V7*VLOOKUP($A6,CostRed_wind!$A$2:$M$15,G$1-2009,FALSE))</f>
        <v>0.0421473178501562</v>
      </c>
      <c r="H6">
        <f>IF(Capacity_wind!$AD7=0,Capacity_wind!W7*CostRed_wind!H$15,Capacity_wind!W7*VLOOKUP($A6,CostRed_wind!$A$2:$M$15,H$1-2009,FALSE))</f>
        <v>0</v>
      </c>
      <c r="I6">
        <f>IF(Capacity_wind!$AD7=0,Capacity_wind!X7*CostRed_wind!I$15,Capacity_wind!X7*VLOOKUP($A6,CostRed_wind!$A$2:$M$15,I$1-2009,FALSE))</f>
        <v>0</v>
      </c>
      <c r="J6">
        <f>IF(Capacity_wind!$AD7=0,Capacity_wind!Y7*CostRed_wind!J$15,Capacity_wind!Y7*VLOOKUP($A6,CostRed_wind!$A$2:$M$15,J$1-2009,FALSE))</f>
        <v>0</v>
      </c>
      <c r="K6">
        <f>IF(Capacity_wind!$AD7=0,Capacity_wind!Z7*CostRed_wind!K$15,Capacity_wind!Z7*VLOOKUP($A6,CostRed_wind!$A$2:$M$15,K$1-2009,FALSE))</f>
        <v>0</v>
      </c>
      <c r="L6">
        <f>IF(Capacity_wind!$AD7=0,Capacity_wind!AA7*CostRed_wind!L$15,Capacity_wind!AA7*VLOOKUP($A6,CostRed_wind!$A$2:$M$15,L$1-2009,FALSE))</f>
        <v>0</v>
      </c>
      <c r="M6">
        <f>IF(Capacity_wind!$AD7=0,Capacity_wind!AB7*CostRed_wind!M$15,Capacity_wind!AB7*VLOOKUP($A6,CostRed_wind!$A$2:$M$15,M$1-2009,FALSE))</f>
        <v>0</v>
      </c>
      <c r="N6">
        <f>IF(Capacity_wind!$AD7=0,Capacity_wind!AC7*CostRed_wind!N$15,Capacity_wind!AC7*VLOOKUP($A6,CostRed_wind!$A$2:$N$15,N$1-2009,FALSE))</f>
        <v>0</v>
      </c>
      <c r="O6" s="3">
        <f>SUM(B6:M6)</f>
        <v>0.0379023034567417</v>
      </c>
      <c r="P6" s="1" t="s">
        <v>61</v>
      </c>
      <c r="Q6">
        <f>IF(Capacity_wind!$AD7=0,Capacity_wind!Q7*CostRed_wind!B$30,Capacity_wind!Q7*VLOOKUP($A6,CostRed_wind!$A$17:$M$30,B$1-2009,FALSE))</f>
        <v>0</v>
      </c>
      <c r="R6">
        <f>IF(Capacity_wind!$AD7=0,Capacity_wind!R7*CostRed_wind!C$30,Capacity_wind!R7*VLOOKUP($A6,CostRed_wind!$A$17:$M$30,C$1-2009,FALSE))</f>
        <v>0</v>
      </c>
      <c r="S6">
        <f>IF(Capacity_wind!$AD7=0,Capacity_wind!S7*CostRed_wind!D$30,Capacity_wind!S7*VLOOKUP($A6,CostRed_wind!$A$17:$M$30,D$1-2009,FALSE))</f>
        <v>0</v>
      </c>
      <c r="T6">
        <f>IF(Capacity_wind!$AD7=0,Capacity_wind!T7*CostRed_wind!E$30,Capacity_wind!T7*VLOOKUP($A6,CostRed_wind!$A$17:$M$30,E$1-2009,FALSE))</f>
        <v>0</v>
      </c>
      <c r="U6">
        <f>IF(Capacity_wind!$AD7=0,Capacity_wind!U7*CostRed_wind!F$30,Capacity_wind!U7*VLOOKUP($A6,CostRed_wind!$A$17:$M$30,F$1-2009,FALSE))</f>
        <v>-0.0193062092385821</v>
      </c>
      <c r="V6">
        <f>IF(Capacity_wind!$AD7=0,Capacity_wind!V7*CostRed_wind!G$30,Capacity_wind!V7*VLOOKUP($A6,CostRed_wind!$A$17:$M$30,G$1-2009,FALSE))</f>
        <v>0.172286752336188</v>
      </c>
      <c r="W6">
        <f>IF(Capacity_wind!$AD7=0,Capacity_wind!W7*CostRed_wind!H$30,Capacity_wind!W7*VLOOKUP($A6,CostRed_wind!$A$17:$M$30,H$1-2009,FALSE))</f>
        <v>0</v>
      </c>
      <c r="X6">
        <f>IF(Capacity_wind!$AD7=0,Capacity_wind!X7*CostRed_wind!I$30,Capacity_wind!X7*VLOOKUP($A6,CostRed_wind!$A$17:$M$30,I$1-2009,FALSE))</f>
        <v>0</v>
      </c>
      <c r="Y6">
        <f>IF(Capacity_wind!$AD7=0,Capacity_wind!Y7*CostRed_wind!J$30,Capacity_wind!Y7*VLOOKUP($A6,CostRed_wind!$A$17:$M$30,J$1-2009,FALSE))</f>
        <v>0</v>
      </c>
      <c r="Z6">
        <f>IF(Capacity_wind!$AD7=0,Capacity_wind!Z7*CostRed_wind!K$30,Capacity_wind!Z7*VLOOKUP($A6,CostRed_wind!$A$17:$M$30,K$1-2009,FALSE))</f>
        <v>0</v>
      </c>
      <c r="AA6">
        <f>IF(Capacity_wind!$AD7=0,Capacity_wind!AA7*CostRed_wind!L$30,Capacity_wind!AA7*VLOOKUP($A6,CostRed_wind!$A$17:$M$30,L$1-2009,FALSE))</f>
        <v>0</v>
      </c>
      <c r="AB6">
        <f>IF(Capacity_wind!$AD7=0,Capacity_wind!AB7*CostRed_wind!M$30,Capacity_wind!AB7*VLOOKUP($A6,CostRed_wind!$A$17:$M$30,M$1-2009,FALSE))</f>
        <v>0</v>
      </c>
      <c r="AC6">
        <f>IF(Capacity_wind!$AD7=0,Capacity_wind!AC7*CostRed_wind!N$30,Capacity_wind!AC7*VLOOKUP($A6,CostRed_wind!$A$17:$N$30,N$1-2009,FALSE))</f>
        <v>0</v>
      </c>
      <c r="AD6" s="1">
        <f>SUM(Q6:AB6)</f>
        <v>0.152980543097605</v>
      </c>
    </row>
    <row r="7" spans="1:30">
      <c r="A7" s="1" t="s">
        <v>442</v>
      </c>
      <c r="B7">
        <f>IF(Capacity_wind!$AD8=0,Capacity_wind!Q8*CostRed_wind!B$15,Capacity_wind!Q8*VLOOKUP($A7,CostRed_wind!$A$2:$M$15,B$1-2009,FALSE))</f>
        <v>0</v>
      </c>
      <c r="C7">
        <f>IF(Capacity_wind!$AD8=0,Capacity_wind!R8*CostRed_wind!C$15,Capacity_wind!R8*VLOOKUP($A7,CostRed_wind!$A$2:$M$15,C$1-2009,FALSE))</f>
        <v>0</v>
      </c>
      <c r="D7">
        <f>IF(Capacity_wind!$AD8=0,Capacity_wind!S8*CostRed_wind!D$15,Capacity_wind!S8*VLOOKUP($A7,CostRed_wind!$A$2:$M$15,D$1-2009,FALSE))</f>
        <v>0</v>
      </c>
      <c r="E7">
        <f>IF(Capacity_wind!$AD8=0,Capacity_wind!T8*CostRed_wind!E$15,Capacity_wind!T8*VLOOKUP($A7,CostRed_wind!$A$2:$M$15,E$1-2009,FALSE))</f>
        <v>0</v>
      </c>
      <c r="F7">
        <f>IF(Capacity_wind!$AD8=0,Capacity_wind!U8*CostRed_wind!F$15,Capacity_wind!U8*VLOOKUP($A7,CostRed_wind!$A$2:$M$15,F$1-2009,FALSE))</f>
        <v>0</v>
      </c>
      <c r="G7">
        <f>IF(Capacity_wind!$AD8=0,Capacity_wind!V8*CostRed_wind!G$15,Capacity_wind!V8*VLOOKUP($A7,CostRed_wind!$A$2:$M$15,G$1-2009,FALSE))</f>
        <v>0</v>
      </c>
      <c r="H7">
        <f>IF(Capacity_wind!$AD8=0,Capacity_wind!W8*CostRed_wind!H$15,Capacity_wind!W8*VLOOKUP($A7,CostRed_wind!$A$2:$M$15,H$1-2009,FALSE))</f>
        <v>0</v>
      </c>
      <c r="I7">
        <f>IF(Capacity_wind!$AD8=0,Capacity_wind!X8*CostRed_wind!I$15,Capacity_wind!X8*VLOOKUP($A7,CostRed_wind!$A$2:$M$15,I$1-2009,FALSE))</f>
        <v>0</v>
      </c>
      <c r="J7">
        <f>IF(Capacity_wind!$AD8=0,Capacity_wind!Y8*CostRed_wind!J$15,Capacity_wind!Y8*VLOOKUP($A7,CostRed_wind!$A$2:$M$15,J$1-2009,FALSE))</f>
        <v>0</v>
      </c>
      <c r="K7">
        <f>IF(Capacity_wind!$AD8=0,Capacity_wind!Z8*CostRed_wind!K$15,Capacity_wind!Z8*VLOOKUP($A7,CostRed_wind!$A$2:$M$15,K$1-2009,FALSE))</f>
        <v>0</v>
      </c>
      <c r="L7">
        <f>IF(Capacity_wind!$AD8=0,Capacity_wind!AA8*CostRed_wind!L$15,Capacity_wind!AA8*VLOOKUP($A7,CostRed_wind!$A$2:$M$15,L$1-2009,FALSE))</f>
        <v>0</v>
      </c>
      <c r="M7">
        <f>IF(Capacity_wind!$AD8=0,Capacity_wind!AB8*CostRed_wind!M$15,Capacity_wind!AB8*VLOOKUP($A7,CostRed_wind!$A$2:$M$15,M$1-2009,FALSE))</f>
        <v>0</v>
      </c>
      <c r="N7">
        <f>IF(Capacity_wind!$AD8=0,Capacity_wind!AC8*CostRed_wind!N$15,Capacity_wind!AC8*VLOOKUP($A7,CostRed_wind!$A$2:$N$15,N$1-2009,FALSE))</f>
        <v>0</v>
      </c>
      <c r="O7" s="3">
        <f>SUM(B7:M7)</f>
        <v>0</v>
      </c>
      <c r="P7" s="1" t="s">
        <v>442</v>
      </c>
      <c r="Q7">
        <f>IF(Capacity_wind!$AD8=0,Capacity_wind!Q8*CostRed_wind!B$30,Capacity_wind!Q8*VLOOKUP($A7,CostRed_wind!$A$17:$M$30,B$1-2009,FALSE))</f>
        <v>0</v>
      </c>
      <c r="R7">
        <f>IF(Capacity_wind!$AD8=0,Capacity_wind!R8*CostRed_wind!C$30,Capacity_wind!R8*VLOOKUP($A7,CostRed_wind!$A$17:$M$30,C$1-2009,FALSE))</f>
        <v>0</v>
      </c>
      <c r="S7">
        <f>IF(Capacity_wind!$AD8=0,Capacity_wind!S8*CostRed_wind!D$30,Capacity_wind!S8*VLOOKUP($A7,CostRed_wind!$A$17:$M$30,D$1-2009,FALSE))</f>
        <v>0</v>
      </c>
      <c r="T7">
        <f>IF(Capacity_wind!$AD8=0,Capacity_wind!T8*CostRed_wind!E$30,Capacity_wind!T8*VLOOKUP($A7,CostRed_wind!$A$17:$M$30,E$1-2009,FALSE))</f>
        <v>0</v>
      </c>
      <c r="U7">
        <f>IF(Capacity_wind!$AD8=0,Capacity_wind!U8*CostRed_wind!F$30,Capacity_wind!U8*VLOOKUP($A7,CostRed_wind!$A$17:$M$30,F$1-2009,FALSE))</f>
        <v>0</v>
      </c>
      <c r="V7">
        <f>IF(Capacity_wind!$AD8=0,Capacity_wind!V8*CostRed_wind!G$30,Capacity_wind!V8*VLOOKUP($A7,CostRed_wind!$A$17:$M$30,G$1-2009,FALSE))</f>
        <v>0</v>
      </c>
      <c r="W7">
        <f>IF(Capacity_wind!$AD8=0,Capacity_wind!W8*CostRed_wind!H$30,Capacity_wind!W8*VLOOKUP($A7,CostRed_wind!$A$17:$M$30,H$1-2009,FALSE))</f>
        <v>0</v>
      </c>
      <c r="X7">
        <f>IF(Capacity_wind!$AD8=0,Capacity_wind!X8*CostRed_wind!I$30,Capacity_wind!X8*VLOOKUP($A7,CostRed_wind!$A$17:$M$30,I$1-2009,FALSE))</f>
        <v>0</v>
      </c>
      <c r="Y7">
        <f>IF(Capacity_wind!$AD8=0,Capacity_wind!Y8*CostRed_wind!J$30,Capacity_wind!Y8*VLOOKUP($A7,CostRed_wind!$A$17:$M$30,J$1-2009,FALSE))</f>
        <v>0</v>
      </c>
      <c r="Z7">
        <f>IF(Capacity_wind!$AD8=0,Capacity_wind!Z8*CostRed_wind!K$30,Capacity_wind!Z8*VLOOKUP($A7,CostRed_wind!$A$17:$M$30,K$1-2009,FALSE))</f>
        <v>0</v>
      </c>
      <c r="AA7">
        <f>IF(Capacity_wind!$AD8=0,Capacity_wind!AA8*CostRed_wind!L$30,Capacity_wind!AA8*VLOOKUP($A7,CostRed_wind!$A$17:$M$30,L$1-2009,FALSE))</f>
        <v>0</v>
      </c>
      <c r="AB7">
        <f>IF(Capacity_wind!$AD8=0,Capacity_wind!AB8*CostRed_wind!M$30,Capacity_wind!AB8*VLOOKUP($A7,CostRed_wind!$A$17:$M$30,M$1-2009,FALSE))</f>
        <v>0</v>
      </c>
      <c r="AC7">
        <f>IF(Capacity_wind!$AD8=0,Capacity_wind!AC8*CostRed_wind!N$30,Capacity_wind!AC8*VLOOKUP($A7,CostRed_wind!$A$17:$N$30,N$1-2009,FALSE))</f>
        <v>0</v>
      </c>
      <c r="AD7" s="1">
        <f>SUM(Q7:AB7)</f>
        <v>0</v>
      </c>
    </row>
    <row r="8" spans="1:30">
      <c r="A8" s="1" t="s">
        <v>65</v>
      </c>
      <c r="B8">
        <f>IF(Capacity_wind!$AD9=0,Capacity_wind!Q9*CostRed_wind!B$15,Capacity_wind!Q9*VLOOKUP($A8,CostRed_wind!$A$2:$M$15,B$1-2009,FALSE))</f>
        <v>4.17390202355191</v>
      </c>
      <c r="C8">
        <f>IF(Capacity_wind!$AD9=0,Capacity_wind!R9*CostRed_wind!C$15,Capacity_wind!R9*VLOOKUP($A8,CostRed_wind!$A$2:$M$15,C$1-2009,FALSE))</f>
        <v>16.7515824247824</v>
      </c>
      <c r="D8">
        <f>IF(Capacity_wind!$AD9=0,Capacity_wind!S9*CostRed_wind!D$15,Capacity_wind!S9*VLOOKUP($A8,CostRed_wind!$A$2:$M$15,D$1-2009,FALSE))</f>
        <v>39.6637215668247</v>
      </c>
      <c r="E8">
        <f>IF(Capacity_wind!$AD9=0,Capacity_wind!T9*CostRed_wind!E$15,Capacity_wind!T9*VLOOKUP($A8,CostRed_wind!$A$2:$M$15,E$1-2009,FALSE))</f>
        <v>47.7621434138215</v>
      </c>
      <c r="F8">
        <f>IF(Capacity_wind!$AD9=0,Capacity_wind!U9*CostRed_wind!F$15,Capacity_wind!U9*VLOOKUP($A8,CostRed_wind!$A$2:$M$15,F$1-2009,FALSE))</f>
        <v>40.7521169517077</v>
      </c>
      <c r="G8">
        <f>IF(Capacity_wind!$AD9=0,Capacity_wind!V9*CostRed_wind!G$15,Capacity_wind!V9*VLOOKUP($A8,CostRed_wind!$A$2:$M$15,G$1-2009,FALSE))</f>
        <v>18.5448717276907</v>
      </c>
      <c r="H8">
        <f>IF(Capacity_wind!$AD9=0,Capacity_wind!W9*CostRed_wind!H$15,Capacity_wind!W9*VLOOKUP($A8,CostRed_wind!$A$2:$M$15,H$1-2009,FALSE))</f>
        <v>70.9867892292084</v>
      </c>
      <c r="I8">
        <f>IF(Capacity_wind!$AD9=0,Capacity_wind!X9*CostRed_wind!I$15,Capacity_wind!X9*VLOOKUP($A8,CostRed_wind!$A$2:$M$15,I$1-2009,FALSE))</f>
        <v>107.383214866085</v>
      </c>
      <c r="J8">
        <f>IF(Capacity_wind!$AD9=0,Capacity_wind!Y9*CostRed_wind!J$15,Capacity_wind!Y9*VLOOKUP($A8,CostRed_wind!$A$2:$M$15,J$1-2009,FALSE))</f>
        <v>161.740916112286</v>
      </c>
      <c r="K8">
        <f>IF(Capacity_wind!$AD9=0,Capacity_wind!Z9*CostRed_wind!K$15,Capacity_wind!Z9*VLOOKUP($A8,CostRed_wind!$A$2:$M$15,K$1-2009,FALSE))</f>
        <v>522.771916884461</v>
      </c>
      <c r="L8">
        <f>IF(Capacity_wind!$AD9=0,Capacity_wind!AA9*CostRed_wind!L$15,Capacity_wind!AA9*VLOOKUP($A8,CostRed_wind!$A$2:$M$15,L$1-2009,FALSE))</f>
        <v>92.6427952062685</v>
      </c>
      <c r="M8">
        <f>IF(Capacity_wind!$AD9=0,Capacity_wind!AB9*CostRed_wind!M$15,Capacity_wind!AB9*VLOOKUP($A8,CostRed_wind!$A$2:$M$15,M$1-2009,FALSE))</f>
        <v>346.299308455095</v>
      </c>
      <c r="N8">
        <f>IF(Capacity_wind!$AD9=0,Capacity_wind!AC9*CostRed_wind!N$15,Capacity_wind!AC9*VLOOKUP($A8,CostRed_wind!$A$2:$N$15,N$1-2009,FALSE))</f>
        <v>955.77369160974</v>
      </c>
      <c r="O8" s="3">
        <f t="shared" ref="O8:O30" si="0">SUM(B8:M8)</f>
        <v>1469.47327886178</v>
      </c>
      <c r="P8" s="1" t="s">
        <v>65</v>
      </c>
      <c r="Q8">
        <f>IF(Capacity_wind!$AD9=0,Capacity_wind!Q9*CostRed_wind!B$30,Capacity_wind!Q9*VLOOKUP($A8,CostRed_wind!$A$17:$M$30,B$1-2009,FALSE))</f>
        <v>35.5372167787495</v>
      </c>
      <c r="R8">
        <f>IF(Capacity_wind!$AD9=0,Capacity_wind!R9*CostRed_wind!C$30,Capacity_wind!R9*VLOOKUP($A8,CostRed_wind!$A$17:$M$30,C$1-2009,FALSE))</f>
        <v>110.15788961534</v>
      </c>
      <c r="S8">
        <f>IF(Capacity_wind!$AD9=0,Capacity_wind!S9*CostRed_wind!D$30,Capacity_wind!S9*VLOOKUP($A8,CostRed_wind!$A$17:$M$30,D$1-2009,FALSE))</f>
        <v>206.680484876227</v>
      </c>
      <c r="T8">
        <f>IF(Capacity_wind!$AD9=0,Capacity_wind!T9*CostRed_wind!E$30,Capacity_wind!T9*VLOOKUP($A8,CostRed_wind!$A$17:$M$30,E$1-2009,FALSE))</f>
        <v>226.438750280035</v>
      </c>
      <c r="U8">
        <f>IF(Capacity_wind!$AD9=0,Capacity_wind!U9*CostRed_wind!F$30,Capacity_wind!U9*VLOOKUP($A8,CostRed_wind!$A$17:$M$30,F$1-2009,FALSE))</f>
        <v>185.339512159342</v>
      </c>
      <c r="V8">
        <f>IF(Capacity_wind!$AD9=0,Capacity_wind!V9*CostRed_wind!G$30,Capacity_wind!V9*VLOOKUP($A8,CostRed_wind!$A$17:$M$30,G$1-2009,FALSE))</f>
        <v>75.8063830731562</v>
      </c>
      <c r="W8">
        <f>IF(Capacity_wind!$AD9=0,Capacity_wind!W9*CostRed_wind!H$30,Capacity_wind!W9*VLOOKUP($A8,CostRed_wind!$A$17:$M$30,H$1-2009,FALSE))</f>
        <v>279.305990185391</v>
      </c>
      <c r="X8">
        <f>IF(Capacity_wind!$AD9=0,Capacity_wind!X9*CostRed_wind!I$30,Capacity_wind!X9*VLOOKUP($A8,CostRed_wind!$A$17:$M$30,I$1-2009,FALSE))</f>
        <v>379.058334711839</v>
      </c>
      <c r="Y8">
        <f>IF(Capacity_wind!$AD9=0,Capacity_wind!Y9*CostRed_wind!J$30,Capacity_wind!Y9*VLOOKUP($A8,CostRed_wind!$A$17:$M$30,J$1-2009,FALSE))</f>
        <v>529.862419515616</v>
      </c>
      <c r="Z8">
        <f>IF(Capacity_wind!$AD9=0,Capacity_wind!Z9*CostRed_wind!K$30,Capacity_wind!Z9*VLOOKUP($A8,CostRed_wind!$A$17:$M$30,K$1-2009,FALSE))</f>
        <v>1607.14617436853</v>
      </c>
      <c r="AA8">
        <f>IF(Capacity_wind!$AD9=0,Capacity_wind!AA9*CostRed_wind!L$30,Capacity_wind!AA9*VLOOKUP($A8,CostRed_wind!$A$17:$M$30,L$1-2009,FALSE))</f>
        <v>247.776027746812</v>
      </c>
      <c r="AB8">
        <f>IF(Capacity_wind!$AD9=0,Capacity_wind!AB9*CostRed_wind!M$30,Capacity_wind!AB9*VLOOKUP($A8,CostRed_wind!$A$17:$M$30,M$1-2009,FALSE))</f>
        <v>865.290836016034</v>
      </c>
      <c r="AC8">
        <f>IF(Capacity_wind!$AD9=0,Capacity_wind!AC9*CostRed_wind!N$30,Capacity_wind!AC9*VLOOKUP($A8,CostRed_wind!$A$17:$N$30,N$1-2009,FALSE))</f>
        <v>2052.03615591469</v>
      </c>
      <c r="AD8" s="1">
        <f t="shared" ref="AD8:AD30" si="1">SUM(Q8:AB8)</f>
        <v>4748.40001932707</v>
      </c>
    </row>
    <row r="9" spans="1:30">
      <c r="A9" s="1" t="s">
        <v>67</v>
      </c>
      <c r="B9">
        <f>IF(Capacity_wind!$AD10=0,Capacity_wind!Q10*CostRed_wind!B$15,Capacity_wind!Q10*VLOOKUP($A9,CostRed_wind!$A$2:$M$15,B$1-2009,FALSE))</f>
        <v>1.43052214316021</v>
      </c>
      <c r="C9">
        <f>IF(Capacity_wind!$AD10=0,Capacity_wind!R10*CostRed_wind!C$15,Capacity_wind!R10*VLOOKUP($A9,CostRed_wind!$A$2:$M$15,C$1-2009,FALSE))</f>
        <v>8.92327075218696</v>
      </c>
      <c r="D9">
        <f>IF(Capacity_wind!$AD10=0,Capacity_wind!S10*CostRed_wind!D$15,Capacity_wind!S10*VLOOKUP($A9,CostRed_wind!$A$2:$M$15,D$1-2009,FALSE))</f>
        <v>20.2758419249202</v>
      </c>
      <c r="E9">
        <f>IF(Capacity_wind!$AD10=0,Capacity_wind!T10*CostRed_wind!E$15,Capacity_wind!T10*VLOOKUP($A9,CostRed_wind!$A$2:$M$15,E$1-2009,FALSE))</f>
        <v>36.1314810498408</v>
      </c>
      <c r="F9">
        <f>IF(Capacity_wind!$AD10=0,Capacity_wind!U10*CostRed_wind!F$15,Capacity_wind!U10*VLOOKUP($A9,CostRed_wind!$A$2:$M$15,F$1-2009,FALSE))</f>
        <v>40.1632591675892</v>
      </c>
      <c r="G9">
        <f>IF(Capacity_wind!$AD10=0,Capacity_wind!V10*CostRed_wind!G$15,Capacity_wind!V10*VLOOKUP($A9,CostRed_wind!$A$2:$M$15,G$1-2009,FALSE))</f>
        <v>31.2888848998122</v>
      </c>
      <c r="H9">
        <f>IF(Capacity_wind!$AD10=0,Capacity_wind!W10*CostRed_wind!H$15,Capacity_wind!W10*VLOOKUP($A9,CostRed_wind!$A$2:$M$15,H$1-2009,FALSE))</f>
        <v>22.7946191091339</v>
      </c>
      <c r="I9">
        <f>IF(Capacity_wind!$AD10=0,Capacity_wind!X10*CostRed_wind!I$15,Capacity_wind!X10*VLOOKUP($A9,CostRed_wind!$A$2:$M$15,I$1-2009,FALSE))</f>
        <v>41.9331046592482</v>
      </c>
      <c r="J9">
        <f>IF(Capacity_wind!$AD10=0,Capacity_wind!Y10*CostRed_wind!J$15,Capacity_wind!Y10*VLOOKUP($A9,CostRed_wind!$A$2:$M$15,J$1-2009,FALSE))</f>
        <v>17.6628058095675</v>
      </c>
      <c r="K9">
        <f>IF(Capacity_wind!$AD10=0,Capacity_wind!Z10*CostRed_wind!K$15,Capacity_wind!Z10*VLOOKUP($A9,CostRed_wind!$A$2:$M$15,K$1-2009,FALSE))</f>
        <v>0.418847253031757</v>
      </c>
      <c r="L9">
        <f>IF(Capacity_wind!$AD10=0,Capacity_wind!AA10*CostRed_wind!L$15,Capacity_wind!AA10*VLOOKUP($A9,CostRed_wind!$A$2:$M$15,L$1-2009,FALSE))</f>
        <v>48.4622892082696</v>
      </c>
      <c r="M9">
        <f>IF(Capacity_wind!$AD10=0,Capacity_wind!AB10*CostRed_wind!M$15,Capacity_wind!AB10*VLOOKUP($A9,CostRed_wind!$A$2:$M$15,M$1-2009,FALSE))</f>
        <v>95.982826762248</v>
      </c>
      <c r="N9">
        <f>IF(Capacity_wind!$AD10=0,Capacity_wind!AC10*CostRed_wind!N$15,Capacity_wind!AC10*VLOOKUP($A9,CostRed_wind!$A$2:$N$15,N$1-2009,FALSE))</f>
        <v>55.2939053676181</v>
      </c>
      <c r="O9" s="3">
        <f t="shared" si="0"/>
        <v>365.467752739009</v>
      </c>
      <c r="P9" s="1" t="s">
        <v>67</v>
      </c>
      <c r="Q9">
        <f>IF(Capacity_wind!$AD10=0,Capacity_wind!Q10*CostRed_wind!B$30,Capacity_wind!Q10*VLOOKUP($A9,CostRed_wind!$A$17:$M$30,B$1-2009,FALSE))</f>
        <v>12.1796762888614</v>
      </c>
      <c r="R9">
        <f>IF(Capacity_wind!$AD10=0,Capacity_wind!R10*CostRed_wind!C$30,Capacity_wind!R10*VLOOKUP($A9,CostRed_wind!$A$17:$M$30,C$1-2009,FALSE))</f>
        <v>58.6791533839213</v>
      </c>
      <c r="S9">
        <f>IF(Capacity_wind!$AD10=0,Capacity_wind!S10*CostRed_wind!D$30,Capacity_wind!S10*VLOOKUP($A9,CostRed_wind!$A$17:$M$30,D$1-2009,FALSE))</f>
        <v>105.653747928216</v>
      </c>
      <c r="T9">
        <f>IF(Capacity_wind!$AD10=0,Capacity_wind!T10*CostRed_wind!E$30,Capacity_wind!T10*VLOOKUP($A9,CostRed_wind!$A$17:$M$30,E$1-2009,FALSE))</f>
        <v>171.298162727034</v>
      </c>
      <c r="U9">
        <f>IF(Capacity_wind!$AD10=0,Capacity_wind!U10*CostRed_wind!F$30,Capacity_wind!U10*VLOOKUP($A9,CostRed_wind!$A$17:$M$30,F$1-2009,FALSE))</f>
        <v>182.661403079289</v>
      </c>
      <c r="V9">
        <f>IF(Capacity_wind!$AD10=0,Capacity_wind!V10*CostRed_wind!G$30,Capacity_wind!V10*VLOOKUP($A9,CostRed_wind!$A$17:$M$30,G$1-2009,FALSE))</f>
        <v>127.900436814853</v>
      </c>
      <c r="W9">
        <f>IF(Capacity_wind!$AD10=0,Capacity_wind!W10*CostRed_wind!H$30,Capacity_wind!W10*VLOOKUP($A9,CostRed_wind!$A$17:$M$30,H$1-2009,FALSE))</f>
        <v>89.6881480386187</v>
      </c>
      <c r="X9">
        <f>IF(Capacity_wind!$AD10=0,Capacity_wind!X10*CostRed_wind!I$30,Capacity_wind!X10*VLOOKUP($A9,CostRed_wind!$A$17:$M$30,I$1-2009,FALSE))</f>
        <v>148.022135873417</v>
      </c>
      <c r="Y9">
        <f>IF(Capacity_wind!$AD10=0,Capacity_wind!Y10*CostRed_wind!J$30,Capacity_wind!Y10*VLOOKUP($A9,CostRed_wind!$A$17:$M$30,J$1-2009,FALSE))</f>
        <v>57.8632621024274</v>
      </c>
      <c r="Z9">
        <f>IF(Capacity_wind!$AD10=0,Capacity_wind!Z10*CostRed_wind!K$30,Capacity_wind!Z10*VLOOKUP($A9,CostRed_wind!$A$17:$M$30,K$1-2009,FALSE))</f>
        <v>1.28765287233961</v>
      </c>
      <c r="AA9">
        <f>IF(Capacity_wind!$AD10=0,Capacity_wind!AA10*CostRed_wind!L$30,Capacity_wind!AA10*VLOOKUP($A9,CostRed_wind!$A$17:$M$30,L$1-2009,FALSE))</f>
        <v>129.613894839928</v>
      </c>
      <c r="AB9">
        <f>IF(Capacity_wind!$AD10=0,Capacity_wind!AB10*CostRed_wind!M$30,Capacity_wind!AB10*VLOOKUP($A9,CostRed_wind!$A$17:$M$30,M$1-2009,FALSE))</f>
        <v>239.8302808712</v>
      </c>
      <c r="AC9">
        <f>IF(Capacity_wind!$AD10=0,Capacity_wind!AC10*CostRed_wind!N$30,Capacity_wind!AC10*VLOOKUP($A9,CostRed_wind!$A$17:$N$30,N$1-2009,FALSE))</f>
        <v>118.715438614947</v>
      </c>
      <c r="AD9" s="1">
        <f t="shared" si="1"/>
        <v>1324.6779548201</v>
      </c>
    </row>
    <row r="10" spans="1:30">
      <c r="A10" s="1" t="s">
        <v>69</v>
      </c>
      <c r="B10">
        <f>IF(Capacity_wind!$AD11=0,Capacity_wind!Q11*CostRed_wind!B$15,Capacity_wind!Q11*VLOOKUP($A10,CostRed_wind!$A$2:$M$15,B$1-2009,FALSE))</f>
        <v>0</v>
      </c>
      <c r="C10">
        <f>IF(Capacity_wind!$AD11=0,Capacity_wind!R11*CostRed_wind!C$15,Capacity_wind!R11*VLOOKUP($A10,CostRed_wind!$A$2:$M$15,C$1-2009,FALSE))</f>
        <v>0</v>
      </c>
      <c r="D10">
        <f>IF(Capacity_wind!$AD11=0,Capacity_wind!S11*CostRed_wind!D$15,Capacity_wind!S11*VLOOKUP($A10,CostRed_wind!$A$2:$M$15,D$1-2009,FALSE))</f>
        <v>0.0420675707322169</v>
      </c>
      <c r="E10">
        <f>IF(Capacity_wind!$AD11=0,Capacity_wind!T11*CostRed_wind!E$15,Capacity_wind!T11*VLOOKUP($A10,CostRed_wind!$A$2:$M$15,E$1-2009,FALSE))</f>
        <v>0</v>
      </c>
      <c r="F10">
        <f>IF(Capacity_wind!$AD11=0,Capacity_wind!U11*CostRed_wind!F$15,Capacity_wind!U11*VLOOKUP($A10,CostRed_wind!$A$2:$M$15,F$1-2009,FALSE))</f>
        <v>0.562464407127428</v>
      </c>
      <c r="G10">
        <f>IF(Capacity_wind!$AD11=0,Capacity_wind!V11*CostRed_wind!G$15,Capacity_wind!V11*VLOOKUP($A10,CostRed_wind!$A$2:$M$15,G$1-2009,FALSE))</f>
        <v>0.998567352595448</v>
      </c>
      <c r="H10">
        <f>IF(Capacity_wind!$AD11=0,Capacity_wind!W11*CostRed_wind!H$15,Capacity_wind!W11*VLOOKUP($A10,CostRed_wind!$A$2:$M$15,H$1-2009,FALSE))</f>
        <v>0</v>
      </c>
      <c r="I10">
        <f>IF(Capacity_wind!$AD11=0,Capacity_wind!X11*CostRed_wind!I$15,Capacity_wind!X11*VLOOKUP($A10,CostRed_wind!$A$2:$M$15,I$1-2009,FALSE))</f>
        <v>8.57361070320599</v>
      </c>
      <c r="J10">
        <f>IF(Capacity_wind!$AD11=0,Capacity_wind!Y11*CostRed_wind!J$15,Capacity_wind!Y11*VLOOKUP($A10,CostRed_wind!$A$2:$M$15,J$1-2009,FALSE))</f>
        <v>0</v>
      </c>
      <c r="K10">
        <f>IF(Capacity_wind!$AD11=0,Capacity_wind!Z11*CostRed_wind!K$15,Capacity_wind!Z11*VLOOKUP($A10,CostRed_wind!$A$2:$M$15,K$1-2009,FALSE))</f>
        <v>0</v>
      </c>
      <c r="L10">
        <f>IF(Capacity_wind!$AD11=0,Capacity_wind!AA11*CostRed_wind!L$15,Capacity_wind!AA11*VLOOKUP($A10,CostRed_wind!$A$2:$M$15,L$1-2009,FALSE))</f>
        <v>0</v>
      </c>
      <c r="M10">
        <f>IF(Capacity_wind!$AD11=0,Capacity_wind!AB11*CostRed_wind!M$15,Capacity_wind!AB11*VLOOKUP($A10,CostRed_wind!$A$2:$M$15,M$1-2009,FALSE))</f>
        <v>0</v>
      </c>
      <c r="N10">
        <f>IF(Capacity_wind!$AD11=0,Capacity_wind!AC11*CostRed_wind!N$15,Capacity_wind!AC11*VLOOKUP($A10,CostRed_wind!$A$2:$N$15,N$1-2009,FALSE))</f>
        <v>0.172273618629592</v>
      </c>
      <c r="O10" s="3">
        <f t="shared" si="0"/>
        <v>10.1767100336611</v>
      </c>
      <c r="P10" s="1" t="s">
        <v>69</v>
      </c>
      <c r="Q10">
        <f>IF(Capacity_wind!$AD11=0,Capacity_wind!Q11*CostRed_wind!B$30,Capacity_wind!Q11*VLOOKUP($A10,CostRed_wind!$A$17:$M$30,B$1-2009,FALSE))</f>
        <v>0</v>
      </c>
      <c r="R10">
        <f>IF(Capacity_wind!$AD11=0,Capacity_wind!R11*CostRed_wind!C$30,Capacity_wind!R11*VLOOKUP($A10,CostRed_wind!$A$17:$M$30,C$1-2009,FALSE))</f>
        <v>0</v>
      </c>
      <c r="S10">
        <f>IF(Capacity_wind!$AD11=0,Capacity_wind!S11*CostRed_wind!D$30,Capacity_wind!S11*VLOOKUP($A10,CostRed_wind!$A$17:$M$30,D$1-2009,FALSE))</f>
        <v>0.219206508442511</v>
      </c>
      <c r="T10">
        <f>IF(Capacity_wind!$AD11=0,Capacity_wind!T11*CostRed_wind!E$30,Capacity_wind!T11*VLOOKUP($A10,CostRed_wind!$A$17:$M$30,E$1-2009,FALSE))</f>
        <v>0</v>
      </c>
      <c r="U10">
        <f>IF(Capacity_wind!$AD11=0,Capacity_wind!U11*CostRed_wind!F$30,Capacity_wind!U11*VLOOKUP($A10,CostRed_wind!$A$17:$M$30,F$1-2009,FALSE))</f>
        <v>2.55807272411212</v>
      </c>
      <c r="V10">
        <f>IF(Capacity_wind!$AD11=0,Capacity_wind!V11*CostRed_wind!G$30,Capacity_wind!V11*VLOOKUP($A10,CostRed_wind!$A$17:$M$30,G$1-2009,FALSE))</f>
        <v>4.08187127777045</v>
      </c>
      <c r="W10">
        <f>IF(Capacity_wind!$AD11=0,Capacity_wind!W11*CostRed_wind!H$30,Capacity_wind!W11*VLOOKUP($A10,CostRed_wind!$A$17:$M$30,H$1-2009,FALSE))</f>
        <v>0</v>
      </c>
      <c r="X10">
        <f>IF(Capacity_wind!$AD11=0,Capacity_wind!X11*CostRed_wind!I$30,Capacity_wind!X11*VLOOKUP($A10,CostRed_wind!$A$17:$M$30,I$1-2009,FALSE))</f>
        <v>30.2644933817426</v>
      </c>
      <c r="Y10">
        <f>IF(Capacity_wind!$AD11=0,Capacity_wind!Y11*CostRed_wind!J$30,Capacity_wind!Y11*VLOOKUP($A10,CostRed_wind!$A$17:$M$30,J$1-2009,FALSE))</f>
        <v>0</v>
      </c>
      <c r="Z10">
        <f>IF(Capacity_wind!$AD11=0,Capacity_wind!Z11*CostRed_wind!K$30,Capacity_wind!Z11*VLOOKUP($A10,CostRed_wind!$A$17:$M$30,K$1-2009,FALSE))</f>
        <v>0</v>
      </c>
      <c r="AA10">
        <f>IF(Capacity_wind!$AD11=0,Capacity_wind!AA11*CostRed_wind!L$30,Capacity_wind!AA11*VLOOKUP($A10,CostRed_wind!$A$17:$M$30,L$1-2009,FALSE))</f>
        <v>0</v>
      </c>
      <c r="AB10">
        <f>IF(Capacity_wind!$AD11=0,Capacity_wind!AB11*CostRed_wind!M$30,Capacity_wind!AB11*VLOOKUP($A10,CostRed_wind!$A$17:$M$30,M$1-2009,FALSE))</f>
        <v>0</v>
      </c>
      <c r="AC10">
        <f>IF(Capacity_wind!$AD11=0,Capacity_wind!AC11*CostRed_wind!N$30,Capacity_wind!AC11*VLOOKUP($A10,CostRed_wind!$A$17:$N$30,N$1-2009,FALSE))</f>
        <v>0.36986966396071</v>
      </c>
      <c r="AD10" s="1">
        <f t="shared" si="1"/>
        <v>37.1236438920676</v>
      </c>
    </row>
    <row r="11" spans="1:30">
      <c r="A11" s="1" t="s">
        <v>83</v>
      </c>
      <c r="B11">
        <f>IF(Capacity_wind!$AD12=0,Capacity_wind!Q12*CostRed_wind!B$15,Capacity_wind!Q12*VLOOKUP($A11,CostRed_wind!$A$2:$M$15,B$1-2009,FALSE))</f>
        <v>0</v>
      </c>
      <c r="C11">
        <f>IF(Capacity_wind!$AD12=0,Capacity_wind!R12*CostRed_wind!C$15,Capacity_wind!R12*VLOOKUP($A11,CostRed_wind!$A$2:$M$15,C$1-2009,FALSE))</f>
        <v>0</v>
      </c>
      <c r="D11">
        <f>IF(Capacity_wind!$AD12=0,Capacity_wind!S12*CostRed_wind!D$15,Capacity_wind!S12*VLOOKUP($A11,CostRed_wind!$A$2:$M$15,D$1-2009,FALSE))</f>
        <v>0</v>
      </c>
      <c r="E11">
        <f>IF(Capacity_wind!$AD12=0,Capacity_wind!T12*CostRed_wind!E$15,Capacity_wind!T12*VLOOKUP($A11,CostRed_wind!$A$2:$M$15,E$1-2009,FALSE))</f>
        <v>0</v>
      </c>
      <c r="F11">
        <f>IF(Capacity_wind!$AD12=0,Capacity_wind!U12*CostRed_wind!F$15,Capacity_wind!U12*VLOOKUP($A11,CostRed_wind!$A$2:$M$15,F$1-2009,FALSE))</f>
        <v>0</v>
      </c>
      <c r="G11">
        <f>IF(Capacity_wind!$AD12=0,Capacity_wind!V12*CostRed_wind!G$15,Capacity_wind!V12*VLOOKUP($A11,CostRed_wind!$A$2:$M$15,G$1-2009,FALSE))</f>
        <v>0</v>
      </c>
      <c r="H11">
        <f>IF(Capacity_wind!$AD12=0,Capacity_wind!W12*CostRed_wind!H$15,Capacity_wind!W12*VLOOKUP($A11,CostRed_wind!$A$2:$M$15,H$1-2009,FALSE))</f>
        <v>0</v>
      </c>
      <c r="I11">
        <f>IF(Capacity_wind!$AD12=0,Capacity_wind!X12*CostRed_wind!I$15,Capacity_wind!X12*VLOOKUP($A11,CostRed_wind!$A$2:$M$15,I$1-2009,FALSE))</f>
        <v>0</v>
      </c>
      <c r="J11">
        <f>IF(Capacity_wind!$AD12=0,Capacity_wind!Y12*CostRed_wind!J$15,Capacity_wind!Y12*VLOOKUP($A11,CostRed_wind!$A$2:$M$15,J$1-2009,FALSE))</f>
        <v>0</v>
      </c>
      <c r="K11">
        <f>IF(Capacity_wind!$AD12=0,Capacity_wind!Z12*CostRed_wind!K$15,Capacity_wind!Z12*VLOOKUP($A11,CostRed_wind!$A$2:$M$15,K$1-2009,FALSE))</f>
        <v>0</v>
      </c>
      <c r="L11">
        <f>IF(Capacity_wind!$AD12=0,Capacity_wind!AA12*CostRed_wind!L$15,Capacity_wind!AA12*VLOOKUP($A11,CostRed_wind!$A$2:$M$15,L$1-2009,FALSE))</f>
        <v>0</v>
      </c>
      <c r="M11">
        <f>IF(Capacity_wind!$AD12=0,Capacity_wind!AB12*CostRed_wind!M$15,Capacity_wind!AB12*VLOOKUP($A11,CostRed_wind!$A$2:$M$15,M$1-2009,FALSE))</f>
        <v>0.0175578341638258</v>
      </c>
      <c r="N11">
        <f>IF(Capacity_wind!$AD12=0,Capacity_wind!AC12*CostRed_wind!N$15,Capacity_wind!AC12*VLOOKUP($A11,CostRed_wind!$A$2:$N$15,N$1-2009,FALSE))</f>
        <v>0.666698904096522</v>
      </c>
      <c r="O11" s="3">
        <f t="shared" si="0"/>
        <v>0.0175578341638258</v>
      </c>
      <c r="P11" s="1" t="s">
        <v>83</v>
      </c>
      <c r="Q11">
        <f>IF(Capacity_wind!$AD12=0,Capacity_wind!Q12*CostRed_wind!B$30,Capacity_wind!Q12*VLOOKUP($A11,CostRed_wind!$A$17:$M$30,B$1-2009,FALSE))</f>
        <v>0</v>
      </c>
      <c r="R11">
        <f>IF(Capacity_wind!$AD12=0,Capacity_wind!R12*CostRed_wind!C$30,Capacity_wind!R12*VLOOKUP($A11,CostRed_wind!$A$17:$M$30,C$1-2009,FALSE))</f>
        <v>0</v>
      </c>
      <c r="S11">
        <f>IF(Capacity_wind!$AD12=0,Capacity_wind!S12*CostRed_wind!D$30,Capacity_wind!S12*VLOOKUP($A11,CostRed_wind!$A$17:$M$30,D$1-2009,FALSE))</f>
        <v>0</v>
      </c>
      <c r="T11">
        <f>IF(Capacity_wind!$AD12=0,Capacity_wind!T12*CostRed_wind!E$30,Capacity_wind!T12*VLOOKUP($A11,CostRed_wind!$A$17:$M$30,E$1-2009,FALSE))</f>
        <v>0</v>
      </c>
      <c r="U11">
        <f>IF(Capacity_wind!$AD12=0,Capacity_wind!U12*CostRed_wind!F$30,Capacity_wind!U12*VLOOKUP($A11,CostRed_wind!$A$17:$M$30,F$1-2009,FALSE))</f>
        <v>0</v>
      </c>
      <c r="V11">
        <f>IF(Capacity_wind!$AD12=0,Capacity_wind!V12*CostRed_wind!G$30,Capacity_wind!V12*VLOOKUP($A11,CostRed_wind!$A$17:$M$30,G$1-2009,FALSE))</f>
        <v>0</v>
      </c>
      <c r="W11">
        <f>IF(Capacity_wind!$AD12=0,Capacity_wind!W12*CostRed_wind!H$30,Capacity_wind!W12*VLOOKUP($A11,CostRed_wind!$A$17:$M$30,H$1-2009,FALSE))</f>
        <v>0</v>
      </c>
      <c r="X11">
        <f>IF(Capacity_wind!$AD12=0,Capacity_wind!X12*CostRed_wind!I$30,Capacity_wind!X12*VLOOKUP($A11,CostRed_wind!$A$17:$M$30,I$1-2009,FALSE))</f>
        <v>0</v>
      </c>
      <c r="Y11">
        <f>IF(Capacity_wind!$AD12=0,Capacity_wind!Y12*CostRed_wind!J$30,Capacity_wind!Y12*VLOOKUP($A11,CostRed_wind!$A$17:$M$30,J$1-2009,FALSE))</f>
        <v>0</v>
      </c>
      <c r="Z11">
        <f>IF(Capacity_wind!$AD12=0,Capacity_wind!Z12*CostRed_wind!K$30,Capacity_wind!Z12*VLOOKUP($A11,CostRed_wind!$A$17:$M$30,K$1-2009,FALSE))</f>
        <v>0</v>
      </c>
      <c r="AA11">
        <f>IF(Capacity_wind!$AD12=0,Capacity_wind!AA12*CostRed_wind!L$30,Capacity_wind!AA12*VLOOKUP($A11,CostRed_wind!$A$17:$M$30,L$1-2009,FALSE))</f>
        <v>0</v>
      </c>
      <c r="AB11">
        <f>IF(Capacity_wind!$AD12=0,Capacity_wind!AB12*CostRed_wind!M$30,Capacity_wind!AB12*VLOOKUP($A11,CostRed_wind!$A$17:$M$30,M$1-2009,FALSE))</f>
        <v>0.0438713928422927</v>
      </c>
      <c r="AC11">
        <f>IF(Capacity_wind!$AD12=0,Capacity_wind!AC12*CostRed_wind!N$30,Capacity_wind!AC12*VLOOKUP($A11,CostRed_wind!$A$17:$N$30,N$1-2009,FALSE))</f>
        <v>1.43139559952794</v>
      </c>
      <c r="AD11" s="1">
        <f t="shared" si="1"/>
        <v>0.0438713928422927</v>
      </c>
    </row>
    <row r="12" spans="1:30">
      <c r="A12" s="1" t="s">
        <v>79</v>
      </c>
      <c r="B12">
        <f>IF(Capacity_wind!$AD13=0,Capacity_wind!Q13*CostRed_wind!B$15,Capacity_wind!Q13*VLOOKUP($A12,CostRed_wind!$A$2:$M$15,B$1-2009,FALSE))</f>
        <v>0</v>
      </c>
      <c r="C12">
        <f>IF(Capacity_wind!$AD13=0,Capacity_wind!R13*CostRed_wind!C$15,Capacity_wind!R13*VLOOKUP($A12,CostRed_wind!$A$2:$M$15,C$1-2009,FALSE))</f>
        <v>0</v>
      </c>
      <c r="D12">
        <f>IF(Capacity_wind!$AD13=0,Capacity_wind!S13*CostRed_wind!D$15,Capacity_wind!S13*VLOOKUP($A12,CostRed_wind!$A$2:$M$15,D$1-2009,FALSE))</f>
        <v>0</v>
      </c>
      <c r="E12">
        <f>IF(Capacity_wind!$AD13=0,Capacity_wind!T13*CostRed_wind!E$15,Capacity_wind!T13*VLOOKUP($A12,CostRed_wind!$A$2:$M$15,E$1-2009,FALSE))</f>
        <v>0</v>
      </c>
      <c r="F12">
        <f>IF(Capacity_wind!$AD13=0,Capacity_wind!U13*CostRed_wind!F$15,Capacity_wind!U13*VLOOKUP($A12,CostRed_wind!$A$2:$M$15,F$1-2009,FALSE))</f>
        <v>0.106125359835364</v>
      </c>
      <c r="G12">
        <f>IF(Capacity_wind!$AD13=0,Capacity_wind!V13*CostRed_wind!G$15,Capacity_wind!V13*VLOOKUP($A12,CostRed_wind!$A$2:$M$15,G$1-2009,FALSE))</f>
        <v>0</v>
      </c>
      <c r="H12">
        <f>IF(Capacity_wind!$AD13=0,Capacity_wind!W13*CostRed_wind!H$15,Capacity_wind!W13*VLOOKUP($A12,CostRed_wind!$A$2:$M$15,H$1-2009,FALSE))</f>
        <v>0</v>
      </c>
      <c r="I12">
        <f>IF(Capacity_wind!$AD13=0,Capacity_wind!X13*CostRed_wind!I$15,Capacity_wind!X13*VLOOKUP($A12,CostRed_wind!$A$2:$M$15,I$1-2009,FALSE))</f>
        <v>0</v>
      </c>
      <c r="J12">
        <f>IF(Capacity_wind!$AD13=0,Capacity_wind!Y13*CostRed_wind!J$15,Capacity_wind!Y13*VLOOKUP($A12,CostRed_wind!$A$2:$M$15,J$1-2009,FALSE))</f>
        <v>0</v>
      </c>
      <c r="K12">
        <f>IF(Capacity_wind!$AD13=0,Capacity_wind!Z13*CostRed_wind!K$15,Capacity_wind!Z13*VLOOKUP($A12,CostRed_wind!$A$2:$M$15,K$1-2009,FALSE))</f>
        <v>0</v>
      </c>
      <c r="L12">
        <f>IF(Capacity_wind!$AD13=0,Capacity_wind!AA13*CostRed_wind!L$15,Capacity_wind!AA13*VLOOKUP($A12,CostRed_wind!$A$2:$M$15,L$1-2009,FALSE))</f>
        <v>0</v>
      </c>
      <c r="M12">
        <f>IF(Capacity_wind!$AD13=0,Capacity_wind!AB13*CostRed_wind!M$15,Capacity_wind!AB13*VLOOKUP($A12,CostRed_wind!$A$2:$M$15,M$1-2009,FALSE))</f>
        <v>0</v>
      </c>
      <c r="N12">
        <f>IF(Capacity_wind!$AD13=0,Capacity_wind!AC13*CostRed_wind!N$15,Capacity_wind!AC13*VLOOKUP($A12,CostRed_wind!$A$2:$N$15,N$1-2009,FALSE))</f>
        <v>0</v>
      </c>
      <c r="O12" s="3">
        <f t="shared" si="0"/>
        <v>0.106125359835364</v>
      </c>
      <c r="P12" s="1" t="s">
        <v>79</v>
      </c>
      <c r="Q12">
        <f>IF(Capacity_wind!$AD13=0,Capacity_wind!Q13*CostRed_wind!B$30,Capacity_wind!Q13*VLOOKUP($A12,CostRed_wind!$A$17:$M$30,B$1-2009,FALSE))</f>
        <v>0</v>
      </c>
      <c r="R12">
        <f>IF(Capacity_wind!$AD13=0,Capacity_wind!R13*CostRed_wind!C$30,Capacity_wind!R13*VLOOKUP($A12,CostRed_wind!$A$17:$M$30,C$1-2009,FALSE))</f>
        <v>0</v>
      </c>
      <c r="S12">
        <f>IF(Capacity_wind!$AD13=0,Capacity_wind!S13*CostRed_wind!D$30,Capacity_wind!S13*VLOOKUP($A12,CostRed_wind!$A$17:$M$30,D$1-2009,FALSE))</f>
        <v>0</v>
      </c>
      <c r="T12">
        <f>IF(Capacity_wind!$AD13=0,Capacity_wind!T13*CostRed_wind!E$30,Capacity_wind!T13*VLOOKUP($A12,CostRed_wind!$A$17:$M$30,E$1-2009,FALSE))</f>
        <v>0</v>
      </c>
      <c r="U12">
        <f>IF(Capacity_wind!$AD13=0,Capacity_wind!U13*CostRed_wind!F$30,Capacity_wind!U13*VLOOKUP($A12,CostRed_wind!$A$17:$M$30,F$1-2009,FALSE))</f>
        <v>0.482655230964551</v>
      </c>
      <c r="V12">
        <f>IF(Capacity_wind!$AD13=0,Capacity_wind!V13*CostRed_wind!G$30,Capacity_wind!V13*VLOOKUP($A12,CostRed_wind!$A$17:$M$30,G$1-2009,FALSE))</f>
        <v>0</v>
      </c>
      <c r="W12">
        <f>IF(Capacity_wind!$AD13=0,Capacity_wind!W13*CostRed_wind!H$30,Capacity_wind!W13*VLOOKUP($A12,CostRed_wind!$A$17:$M$30,H$1-2009,FALSE))</f>
        <v>0</v>
      </c>
      <c r="X12">
        <f>IF(Capacity_wind!$AD13=0,Capacity_wind!X13*CostRed_wind!I$30,Capacity_wind!X13*VLOOKUP($A12,CostRed_wind!$A$17:$M$30,I$1-2009,FALSE))</f>
        <v>0</v>
      </c>
      <c r="Y12">
        <f>IF(Capacity_wind!$AD13=0,Capacity_wind!Y13*CostRed_wind!J$30,Capacity_wind!Y13*VLOOKUP($A12,CostRed_wind!$A$17:$M$30,J$1-2009,FALSE))</f>
        <v>0</v>
      </c>
      <c r="Z12">
        <f>IF(Capacity_wind!$AD13=0,Capacity_wind!Z13*CostRed_wind!K$30,Capacity_wind!Z13*VLOOKUP($A12,CostRed_wind!$A$17:$M$30,K$1-2009,FALSE))</f>
        <v>0</v>
      </c>
      <c r="AA12">
        <f>IF(Capacity_wind!$AD13=0,Capacity_wind!AA13*CostRed_wind!L$30,Capacity_wind!AA13*VLOOKUP($A12,CostRed_wind!$A$17:$M$30,L$1-2009,FALSE))</f>
        <v>0</v>
      </c>
      <c r="AB12">
        <f>IF(Capacity_wind!$AD13=0,Capacity_wind!AB13*CostRed_wind!M$30,Capacity_wind!AB13*VLOOKUP($A12,CostRed_wind!$A$17:$M$30,M$1-2009,FALSE))</f>
        <v>0</v>
      </c>
      <c r="AC12">
        <f>IF(Capacity_wind!$AD13=0,Capacity_wind!AC13*CostRed_wind!N$30,Capacity_wind!AC13*VLOOKUP($A12,CostRed_wind!$A$17:$N$30,N$1-2009,FALSE))</f>
        <v>0</v>
      </c>
      <c r="AD12" s="1">
        <f t="shared" si="1"/>
        <v>0.482655230964551</v>
      </c>
    </row>
    <row r="13" spans="1:30">
      <c r="A13" s="1" t="s">
        <v>97</v>
      </c>
      <c r="B13">
        <f>IF(Capacity_wind!$AD14=0,Capacity_wind!Q14*CostRed_wind!B$15,Capacity_wind!Q14*VLOOKUP($A13,CostRed_wind!$A$2:$M$15,B$1-2009,FALSE))</f>
        <v>0</v>
      </c>
      <c r="C13">
        <f>IF(Capacity_wind!$AD14=0,Capacity_wind!R14*CostRed_wind!C$15,Capacity_wind!R14*VLOOKUP($A13,CostRed_wind!$A$2:$M$15,C$1-2009,FALSE))</f>
        <v>0</v>
      </c>
      <c r="D13">
        <f>IF(Capacity_wind!$AD14=0,Capacity_wind!S14*CostRed_wind!D$15,Capacity_wind!S14*VLOOKUP($A13,CostRed_wind!$A$2:$M$15,D$1-2009,FALSE))</f>
        <v>0</v>
      </c>
      <c r="E13">
        <f>IF(Capacity_wind!$AD14=0,Capacity_wind!T14*CostRed_wind!E$15,Capacity_wind!T14*VLOOKUP($A13,CostRed_wind!$A$2:$M$15,E$1-2009,FALSE))</f>
        <v>0</v>
      </c>
      <c r="F13">
        <f>IF(Capacity_wind!$AD14=0,Capacity_wind!U14*CostRed_wind!F$15,Capacity_wind!U14*VLOOKUP($A13,CostRed_wind!$A$2:$M$15,F$1-2009,FALSE))</f>
        <v>0</v>
      </c>
      <c r="G13">
        <f>IF(Capacity_wind!$AD14=0,Capacity_wind!V14*CostRed_wind!G$15,Capacity_wind!V14*VLOOKUP($A13,CostRed_wind!$A$2:$M$15,G$1-2009,FALSE))</f>
        <v>0.00259368109847115</v>
      </c>
      <c r="H13">
        <f>IF(Capacity_wind!$AD14=0,Capacity_wind!W14*CostRed_wind!H$15,Capacity_wind!W14*VLOOKUP($A13,CostRed_wind!$A$2:$M$15,H$1-2009,FALSE))</f>
        <v>0</v>
      </c>
      <c r="I13">
        <f>IF(Capacity_wind!$AD14=0,Capacity_wind!X14*CostRed_wind!I$15,Capacity_wind!X14*VLOOKUP($A13,CostRed_wind!$A$2:$M$15,I$1-2009,FALSE))</f>
        <v>0</v>
      </c>
      <c r="J13">
        <f>IF(Capacity_wind!$AD14=0,Capacity_wind!Y14*CostRed_wind!J$15,Capacity_wind!Y14*VLOOKUP($A13,CostRed_wind!$A$2:$M$15,J$1-2009,FALSE))</f>
        <v>0</v>
      </c>
      <c r="K13">
        <f>IF(Capacity_wind!$AD14=0,Capacity_wind!Z14*CostRed_wind!K$15,Capacity_wind!Z14*VLOOKUP($A13,CostRed_wind!$A$2:$M$15,K$1-2009,FALSE))</f>
        <v>0</v>
      </c>
      <c r="L13">
        <f>IF(Capacity_wind!$AD14=0,Capacity_wind!AA14*CostRed_wind!L$15,Capacity_wind!AA14*VLOOKUP($A13,CostRed_wind!$A$2:$M$15,L$1-2009,FALSE))</f>
        <v>0</v>
      </c>
      <c r="M13">
        <f>IF(Capacity_wind!$AD14=0,Capacity_wind!AB14*CostRed_wind!M$15,Capacity_wind!AB14*VLOOKUP($A13,CostRed_wind!$A$2:$M$15,M$1-2009,FALSE))</f>
        <v>0.321893626336807</v>
      </c>
      <c r="N13">
        <f>IF(Capacity_wind!$AD14=0,Capacity_wind!AC14*CostRed_wind!N$15,Capacity_wind!AC14*VLOOKUP($A13,CostRed_wind!$A$2:$N$15,N$1-2009,FALSE))</f>
        <v>0</v>
      </c>
      <c r="O13" s="3">
        <f t="shared" si="0"/>
        <v>0.324487307435278</v>
      </c>
      <c r="P13" s="1" t="s">
        <v>97</v>
      </c>
      <c r="Q13">
        <f>IF(Capacity_wind!$AD14=0,Capacity_wind!Q14*CostRed_wind!B$30,Capacity_wind!Q14*VLOOKUP($A13,CostRed_wind!$A$17:$M$30,B$1-2009,FALSE))</f>
        <v>0</v>
      </c>
      <c r="R13">
        <f>IF(Capacity_wind!$AD14=0,Capacity_wind!R14*CostRed_wind!C$30,Capacity_wind!R14*VLOOKUP($A13,CostRed_wind!$A$17:$M$30,C$1-2009,FALSE))</f>
        <v>0</v>
      </c>
      <c r="S13">
        <f>IF(Capacity_wind!$AD14=0,Capacity_wind!S14*CostRed_wind!D$30,Capacity_wind!S14*VLOOKUP($A13,CostRed_wind!$A$17:$M$30,D$1-2009,FALSE))</f>
        <v>0</v>
      </c>
      <c r="T13">
        <f>IF(Capacity_wind!$AD14=0,Capacity_wind!T14*CostRed_wind!E$30,Capacity_wind!T14*VLOOKUP($A13,CostRed_wind!$A$17:$M$30,E$1-2009,FALSE))</f>
        <v>0</v>
      </c>
      <c r="U13">
        <f>IF(Capacity_wind!$AD14=0,Capacity_wind!U14*CostRed_wind!F$30,Capacity_wind!U14*VLOOKUP($A13,CostRed_wind!$A$17:$M$30,F$1-2009,FALSE))</f>
        <v>0</v>
      </c>
      <c r="V13">
        <f>IF(Capacity_wind!$AD14=0,Capacity_wind!V14*CostRed_wind!G$30,Capacity_wind!V14*VLOOKUP($A13,CostRed_wind!$A$17:$M$30,G$1-2009,FALSE))</f>
        <v>0.0106022616822269</v>
      </c>
      <c r="W13">
        <f>IF(Capacity_wind!$AD14=0,Capacity_wind!W14*CostRed_wind!H$30,Capacity_wind!W14*VLOOKUP($A13,CostRed_wind!$A$17:$M$30,H$1-2009,FALSE))</f>
        <v>0</v>
      </c>
      <c r="X13">
        <f>IF(Capacity_wind!$AD14=0,Capacity_wind!X14*CostRed_wind!I$30,Capacity_wind!X14*VLOOKUP($A13,CostRed_wind!$A$17:$M$30,I$1-2009,FALSE))</f>
        <v>0</v>
      </c>
      <c r="Y13">
        <f>IF(Capacity_wind!$AD14=0,Capacity_wind!Y14*CostRed_wind!J$30,Capacity_wind!Y14*VLOOKUP($A13,CostRed_wind!$A$17:$M$30,J$1-2009,FALSE))</f>
        <v>0</v>
      </c>
      <c r="Z13">
        <f>IF(Capacity_wind!$AD14=0,Capacity_wind!Z14*CostRed_wind!K$30,Capacity_wind!Z14*VLOOKUP($A13,CostRed_wind!$A$17:$M$30,K$1-2009,FALSE))</f>
        <v>0</v>
      </c>
      <c r="AA13">
        <f>IF(Capacity_wind!$AD14=0,Capacity_wind!AA14*CostRed_wind!L$30,Capacity_wind!AA14*VLOOKUP($A13,CostRed_wind!$A$17:$M$30,L$1-2009,FALSE))</f>
        <v>0</v>
      </c>
      <c r="AB13">
        <f>IF(Capacity_wind!$AD14=0,Capacity_wind!AB14*CostRed_wind!M$30,Capacity_wind!AB14*VLOOKUP($A13,CostRed_wind!$A$17:$M$30,M$1-2009,FALSE))</f>
        <v>0.804308868775367</v>
      </c>
      <c r="AC13">
        <f>IF(Capacity_wind!$AD14=0,Capacity_wind!AC14*CostRed_wind!N$30,Capacity_wind!AC14*VLOOKUP($A13,CostRed_wind!$A$17:$N$30,N$1-2009,FALSE))</f>
        <v>0</v>
      </c>
      <c r="AD13" s="1">
        <f t="shared" si="1"/>
        <v>0.814911130457594</v>
      </c>
    </row>
    <row r="14" spans="1:30">
      <c r="A14" s="1" t="s">
        <v>89</v>
      </c>
      <c r="B14">
        <f>IF(Capacity_wind!$AD15=0,Capacity_wind!Q15*CostRed_wind!B$15,Capacity_wind!Q15*VLOOKUP($A14,CostRed_wind!$A$2:$M$15,B$1-2009,FALSE))</f>
        <v>0.00158703559337928</v>
      </c>
      <c r="C14">
        <f>IF(Capacity_wind!$AD15=0,Capacity_wind!R15*CostRed_wind!C$15,Capacity_wind!R15*VLOOKUP($A14,CostRed_wind!$A$2:$M$15,C$1-2009,FALSE))</f>
        <v>0.115794348558404</v>
      </c>
      <c r="D14">
        <f>IF(Capacity_wind!$AD15=0,Capacity_wind!S15*CostRed_wind!D$15,Capacity_wind!S15*VLOOKUP($A14,CostRed_wind!$A$2:$M$15,D$1-2009,FALSE))</f>
        <v>0.120193059234905</v>
      </c>
      <c r="E14">
        <f>IF(Capacity_wind!$AD15=0,Capacity_wind!T15*CostRed_wind!E$15,Capacity_wind!T15*VLOOKUP($A14,CostRed_wind!$A$2:$M$15,E$1-2009,FALSE))</f>
        <v>0.165840858662824</v>
      </c>
      <c r="F14">
        <f>IF(Capacity_wind!$AD15=0,Capacity_wind!U15*CostRed_wind!F$15,Capacity_wind!U15*VLOOKUP($A14,CostRed_wind!$A$2:$M$15,F$1-2009,FALSE))</f>
        <v>1.37962978398509</v>
      </c>
      <c r="G14">
        <f>IF(Capacity_wind!$AD15=0,Capacity_wind!V15*CostRed_wind!G$15,Capacity_wind!V15*VLOOKUP($A14,CostRed_wind!$A$2:$M$15,G$1-2009,FALSE))</f>
        <v>5.18736232662636</v>
      </c>
      <c r="H14">
        <f>IF(Capacity_wind!$AD15=0,Capacity_wind!W15*CostRed_wind!H$15,Capacity_wind!W15*VLOOKUP($A14,CostRed_wind!$A$2:$M$15,H$1-2009,FALSE))</f>
        <v>3.20022577863256</v>
      </c>
      <c r="I14">
        <f>IF(Capacity_wind!$AD15=0,Capacity_wind!X15*CostRed_wind!I$15,Capacity_wind!X15*VLOOKUP($A14,CostRed_wind!$A$2:$M$15,I$1-2009,FALSE))</f>
        <v>1.36359616280803</v>
      </c>
      <c r="J14">
        <f>IF(Capacity_wind!$AD15=0,Capacity_wind!Y15*CostRed_wind!J$15,Capacity_wind!Y15*VLOOKUP($A14,CostRed_wind!$A$2:$M$15,J$1-2009,FALSE))</f>
        <v>3.86477549738842</v>
      </c>
      <c r="K14">
        <f>IF(Capacity_wind!$AD15=0,Capacity_wind!Z15*CostRed_wind!K$15,Capacity_wind!Z15*VLOOKUP($A14,CostRed_wind!$A$2:$M$15,K$1-2009,FALSE))</f>
        <v>0</v>
      </c>
      <c r="L14">
        <f>IF(Capacity_wind!$AD15=0,Capacity_wind!AA15*CostRed_wind!L$15,Capacity_wind!AA15*VLOOKUP($A14,CostRed_wind!$A$2:$M$15,L$1-2009,FALSE))</f>
        <v>-0.0799550134065668</v>
      </c>
      <c r="M14">
        <f>IF(Capacity_wind!$AD15=0,Capacity_wind!AB15*CostRed_wind!M$15,Capacity_wind!AB15*VLOOKUP($A14,CostRed_wind!$A$2:$M$15,M$1-2009,FALSE))</f>
        <v>0</v>
      </c>
      <c r="N14">
        <f>IF(Capacity_wind!$AD15=0,Capacity_wind!AC15*CostRed_wind!N$15,Capacity_wind!AC15*VLOOKUP($A14,CostRed_wind!$A$2:$N$15,N$1-2009,FALSE))</f>
        <v>3.54883447648617</v>
      </c>
      <c r="O14" s="3">
        <f t="shared" si="0"/>
        <v>15.3190498380834</v>
      </c>
      <c r="P14" s="1" t="s">
        <v>89</v>
      </c>
      <c r="Q14">
        <f>IF(Capacity_wind!$AD15=0,Capacity_wind!Q15*CostRed_wind!B$30,Capacity_wind!Q15*VLOOKUP($A14,CostRed_wind!$A$17:$M$30,B$1-2009,FALSE))</f>
        <v>0.0135122548634998</v>
      </c>
      <c r="R14">
        <f>IF(Capacity_wind!$AD15=0,Capacity_wind!R15*CostRed_wind!C$30,Capacity_wind!R15*VLOOKUP($A14,CostRed_wind!$A$17:$M$30,C$1-2009,FALSE))</f>
        <v>0.761460066465487</v>
      </c>
      <c r="S14">
        <f>IF(Capacity_wind!$AD15=0,Capacity_wind!S15*CostRed_wind!D$30,Capacity_wind!S15*VLOOKUP($A14,CostRed_wind!$A$17:$M$30,D$1-2009,FALSE))</f>
        <v>0.626304309835745</v>
      </c>
      <c r="T14">
        <f>IF(Capacity_wind!$AD15=0,Capacity_wind!T15*CostRed_wind!E$30,Capacity_wind!T15*VLOOKUP($A14,CostRed_wind!$A$17:$M$30,E$1-2009,FALSE))</f>
        <v>0.786246053817395</v>
      </c>
      <c r="U14">
        <f>IF(Capacity_wind!$AD15=0,Capacity_wind!U15*CostRed_wind!F$30,Capacity_wind!U15*VLOOKUP($A14,CostRed_wind!$A$17:$M$30,F$1-2009,FALSE))</f>
        <v>6.2745184851944</v>
      </c>
      <c r="V14">
        <f>IF(Capacity_wind!$AD15=0,Capacity_wind!V15*CostRed_wind!G$30,Capacity_wind!V15*VLOOKUP($A14,CostRed_wind!$A$17:$M$30,G$1-2009,FALSE))</f>
        <v>21.2045238945669</v>
      </c>
      <c r="W14">
        <f>IF(Capacity_wind!$AD15=0,Capacity_wind!W15*CostRed_wind!H$30,Capacity_wind!W15*VLOOKUP($A14,CostRed_wind!$A$17:$M$30,H$1-2009,FALSE))</f>
        <v>12.591670078663</v>
      </c>
      <c r="X14">
        <f>IF(Capacity_wind!$AD15=0,Capacity_wind!X15*CostRed_wind!I$30,Capacity_wind!X15*VLOOKUP($A14,CostRed_wind!$A$17:$M$30,I$1-2009,FALSE))</f>
        <v>4.81343840690614</v>
      </c>
      <c r="Y14">
        <f>IF(Capacity_wind!$AD15=0,Capacity_wind!Y15*CostRed_wind!J$30,Capacity_wind!Y15*VLOOKUP($A14,CostRed_wind!$A$17:$M$30,J$1-2009,FALSE))</f>
        <v>12.6609848958024</v>
      </c>
      <c r="Z14">
        <f>IF(Capacity_wind!$AD15=0,Capacity_wind!Z15*CostRed_wind!K$30,Capacity_wind!Z15*VLOOKUP($A14,CostRed_wind!$A$17:$M$30,K$1-2009,FALSE))</f>
        <v>0</v>
      </c>
      <c r="AA14">
        <f>IF(Capacity_wind!$AD15=0,Capacity_wind!AA15*CostRed_wind!L$30,Capacity_wind!AA15*VLOOKUP($A14,CostRed_wind!$A$17:$M$30,L$1-2009,FALSE))</f>
        <v>-0.213842161996659</v>
      </c>
      <c r="AB14">
        <f>IF(Capacity_wind!$AD15=0,Capacity_wind!AB15*CostRed_wind!M$30,Capacity_wind!AB15*VLOOKUP($A14,CostRed_wind!$A$17:$M$30,M$1-2009,FALSE))</f>
        <v>0</v>
      </c>
      <c r="AC14">
        <f>IF(Capacity_wind!$AD15=0,Capacity_wind!AC15*CostRed_wind!N$30,Capacity_wind!AC15*VLOOKUP($A14,CostRed_wind!$A$17:$N$30,N$1-2009,FALSE))</f>
        <v>7.61931063915464</v>
      </c>
      <c r="AD14" s="1">
        <f t="shared" si="1"/>
        <v>59.5188162841183</v>
      </c>
    </row>
    <row r="15" spans="1:30">
      <c r="A15" s="1" t="s">
        <v>73</v>
      </c>
      <c r="B15">
        <f>IF(Capacity_wind!$AD16=0,Capacity_wind!Q16*CostRed_wind!B$15,Capacity_wind!Q16*VLOOKUP($A15,CostRed_wind!$A$2:$M$15,B$1-2009,FALSE))</f>
        <v>2.49164492938411</v>
      </c>
      <c r="C15">
        <f>IF(Capacity_wind!$AD16=0,Capacity_wind!R16*CostRed_wind!C$15,Capacity_wind!R16*VLOOKUP($A15,CostRed_wind!$A$2:$M$15,C$1-2009,FALSE))</f>
        <v>11.4983826716611</v>
      </c>
      <c r="D15">
        <f>IF(Capacity_wind!$AD16=0,Capacity_wind!S16*CostRed_wind!D$15,Capacity_wind!S16*VLOOKUP($A15,CostRed_wind!$A$2:$M$15,D$1-2009,FALSE))</f>
        <v>24.1648085495248</v>
      </c>
      <c r="E15">
        <f>IF(Capacity_wind!$AD16=0,Capacity_wind!T16*CostRed_wind!E$15,Capacity_wind!T16*VLOOKUP($A15,CostRed_wind!$A$2:$M$15,E$1-2009,FALSE))</f>
        <v>13.5740674945184</v>
      </c>
      <c r="F15">
        <f>IF(Capacity_wind!$AD16=0,Capacity_wind!U16*CostRed_wind!F$15,Capacity_wind!U16*VLOOKUP($A15,CostRed_wind!$A$2:$M$15,F$1-2009,FALSE))</f>
        <v>26.3827856801434</v>
      </c>
      <c r="G15">
        <f>IF(Capacity_wind!$AD16=0,Capacity_wind!V16*CostRed_wind!G$15,Capacity_wind!V16*VLOOKUP($A15,CostRed_wind!$A$2:$M$15,G$1-2009,FALSE))</f>
        <v>19.7767924390315</v>
      </c>
      <c r="H15">
        <f>IF(Capacity_wind!$AD16=0,Capacity_wind!W16*CostRed_wind!H$15,Capacity_wind!W16*VLOOKUP($A15,CostRed_wind!$A$2:$M$15,H$1-2009,FALSE))</f>
        <v>64.8190978738628</v>
      </c>
      <c r="I15">
        <f>IF(Capacity_wind!$AD16=0,Capacity_wind!X16*CostRed_wind!I$15,Capacity_wind!X16*VLOOKUP($A15,CostRed_wind!$A$2:$M$15,I$1-2009,FALSE))</f>
        <v>89.5712570343567</v>
      </c>
      <c r="J15">
        <f>IF(Capacity_wind!$AD16=0,Capacity_wind!Y16*CostRed_wind!J$15,Capacity_wind!Y16*VLOOKUP($A15,CostRed_wind!$A$2:$M$15,J$1-2009,FALSE))</f>
        <v>107.943194965901</v>
      </c>
      <c r="K15">
        <f>IF(Capacity_wind!$AD16=0,Capacity_wind!Z16*CostRed_wind!K$15,Capacity_wind!Z16*VLOOKUP($A15,CostRed_wind!$A$2:$M$15,K$1-2009,FALSE))</f>
        <v>182.025437536087</v>
      </c>
      <c r="L15">
        <f>IF(Capacity_wind!$AD16=0,Capacity_wind!AA16*CostRed_wind!L$15,Capacity_wind!AA16*VLOOKUP($A15,CostRed_wind!$A$2:$M$15,L$1-2009,FALSE))</f>
        <v>73.4800203143571</v>
      </c>
      <c r="M15">
        <f>IF(Capacity_wind!$AD16=0,Capacity_wind!AB16*CostRed_wind!M$15,Capacity_wind!AB16*VLOOKUP($A15,CostRed_wind!$A$2:$M$15,M$1-2009,FALSE))</f>
        <v>88.6670625273206</v>
      </c>
      <c r="N15">
        <f>IF(Capacity_wind!$AD16=0,Capacity_wind!AC16*CostRed_wind!N$15,Capacity_wind!AC16*VLOOKUP($A15,CostRed_wind!$A$2:$N$15,N$1-2009,FALSE))</f>
        <v>0</v>
      </c>
      <c r="O15" s="3">
        <f t="shared" si="0"/>
        <v>704.394552016149</v>
      </c>
      <c r="P15" s="1" t="s">
        <v>73</v>
      </c>
      <c r="Q15">
        <f>IF(Capacity_wind!$AD16=0,Capacity_wind!Q16*CostRed_wind!B$30,Capacity_wind!Q16*VLOOKUP($A15,CostRed_wind!$A$17:$M$30,B$1-2009,FALSE))</f>
        <v>21.2142320283417</v>
      </c>
      <c r="R15">
        <f>IF(Capacity_wind!$AD16=0,Capacity_wind!R16*CostRed_wind!C$30,Capacity_wind!R16*VLOOKUP($A15,CostRed_wind!$A$17:$M$30,C$1-2009,FALSE))</f>
        <v>75.6130099820251</v>
      </c>
      <c r="S15">
        <f>IF(Capacity_wind!$AD16=0,Capacity_wind!S16*CostRed_wind!D$30,Capacity_wind!S16*VLOOKUP($A15,CostRed_wind!$A$17:$M$30,D$1-2009,FALSE))</f>
        <v>125.918450177261</v>
      </c>
      <c r="T15">
        <f>IF(Capacity_wind!$AD16=0,Capacity_wind!T16*CostRed_wind!E$30,Capacity_wind!T16*VLOOKUP($A15,CostRed_wind!$A$17:$M$30,E$1-2009,FALSE))</f>
        <v>64.3542073278501</v>
      </c>
      <c r="U15">
        <f>IF(Capacity_wind!$AD16=0,Capacity_wind!U16*CostRed_wind!F$30,Capacity_wind!U16*VLOOKUP($A15,CostRed_wind!$A$17:$M$30,F$1-2009,FALSE))</f>
        <v>119.988186948834</v>
      </c>
      <c r="V15">
        <f>IF(Capacity_wind!$AD16=0,Capacity_wind!V16*CostRed_wind!G$30,Capacity_wind!V16*VLOOKUP($A15,CostRed_wind!$A$17:$M$30,G$1-2009,FALSE))</f>
        <v>80.8421393043635</v>
      </c>
      <c r="W15">
        <f>IF(Capacity_wind!$AD16=0,Capacity_wind!W16*CostRed_wind!H$30,Capacity_wind!W16*VLOOKUP($A15,CostRed_wind!$A$17:$M$30,H$1-2009,FALSE))</f>
        <v>255.038472808314</v>
      </c>
      <c r="X15">
        <f>IF(Capacity_wind!$AD16=0,Capacity_wind!X16*CostRed_wind!I$30,Capacity_wind!X16*VLOOKUP($A15,CostRed_wind!$A$17:$M$30,I$1-2009,FALSE))</f>
        <v>316.182855689607</v>
      </c>
      <c r="Y15">
        <f>IF(Capacity_wind!$AD16=0,Capacity_wind!Y16*CostRed_wind!J$30,Capacity_wind!Y16*VLOOKUP($A15,CostRed_wind!$A$17:$M$30,J$1-2009,FALSE))</f>
        <v>353.621358340592</v>
      </c>
      <c r="Z15">
        <f>IF(Capacity_wind!$AD16=0,Capacity_wind!Z16*CostRed_wind!K$30,Capacity_wind!Z16*VLOOKUP($A15,CostRed_wind!$A$17:$M$30,K$1-2009,FALSE))</f>
        <v>559.596788054963</v>
      </c>
      <c r="AA15">
        <f>IF(Capacity_wind!$AD16=0,Capacity_wind!AA16*CostRed_wind!L$30,Capacity_wind!AA16*VLOOKUP($A15,CostRed_wind!$A$17:$M$30,L$1-2009,FALSE))</f>
        <v>196.524592243894</v>
      </c>
      <c r="AB15">
        <f>IF(Capacity_wind!$AD16=0,Capacity_wind!AB16*CostRed_wind!M$30,Capacity_wind!AB16*VLOOKUP($A15,CostRed_wind!$A$17:$M$30,M$1-2009,FALSE))</f>
        <v>221.550533853578</v>
      </c>
      <c r="AC15">
        <f>IF(Capacity_wind!$AD16=0,Capacity_wind!AC16*CostRed_wind!N$30,Capacity_wind!AC16*VLOOKUP($A15,CostRed_wind!$A$17:$N$30,N$1-2009,FALSE))</f>
        <v>0</v>
      </c>
      <c r="AD15" s="1">
        <f t="shared" si="1"/>
        <v>2390.44482675962</v>
      </c>
    </row>
    <row r="16" spans="1:30">
      <c r="A16" s="1" t="s">
        <v>91</v>
      </c>
      <c r="B16">
        <f>IF(Capacity_wind!$AD17=0,Capacity_wind!Q17*CostRed_wind!B$15,Capacity_wind!Q17*VLOOKUP($A16,CostRed_wind!$A$2:$M$15,B$1-2009,FALSE))</f>
        <v>0</v>
      </c>
      <c r="C16">
        <f>IF(Capacity_wind!$AD17=0,Capacity_wind!R17*CostRed_wind!C$15,Capacity_wind!R17*VLOOKUP($A16,CostRed_wind!$A$2:$M$15,C$1-2009,FALSE))</f>
        <v>0</v>
      </c>
      <c r="D16">
        <f>IF(Capacity_wind!$AD17=0,Capacity_wind!S17*CostRed_wind!D$15,Capacity_wind!S17*VLOOKUP($A16,CostRed_wind!$A$2:$M$15,D$1-2009,FALSE))</f>
        <v>0</v>
      </c>
      <c r="E16">
        <f>IF(Capacity_wind!$AD17=0,Capacity_wind!T17*CostRed_wind!E$15,Capacity_wind!T17*VLOOKUP($A16,CostRed_wind!$A$2:$M$15,E$1-2009,FALSE))</f>
        <v>0</v>
      </c>
      <c r="F16">
        <f>IF(Capacity_wind!$AD17=0,Capacity_wind!U17*CostRed_wind!F$15,Capacity_wind!U17*VLOOKUP($A16,CostRed_wind!$A$2:$M$15,F$1-2009,FALSE))</f>
        <v>0</v>
      </c>
      <c r="G16">
        <f>IF(Capacity_wind!$AD17=0,Capacity_wind!V17*CostRed_wind!G$15,Capacity_wind!V17*VLOOKUP($A16,CostRed_wind!$A$2:$M$15,G$1-2009,FALSE))</f>
        <v>0</v>
      </c>
      <c r="H16">
        <f>IF(Capacity_wind!$AD17=0,Capacity_wind!W17*CostRed_wind!H$15,Capacity_wind!W17*VLOOKUP($A16,CostRed_wind!$A$2:$M$15,H$1-2009,FALSE))</f>
        <v>0</v>
      </c>
      <c r="I16">
        <f>IF(Capacity_wind!$AD17=0,Capacity_wind!X17*CostRed_wind!I$15,Capacity_wind!X17*VLOOKUP($A16,CostRed_wind!$A$2:$M$15,I$1-2009,FALSE))</f>
        <v>0</v>
      </c>
      <c r="J16">
        <f>IF(Capacity_wind!$AD17=0,Capacity_wind!Y17*CostRed_wind!J$15,Capacity_wind!Y17*VLOOKUP($A16,CostRed_wind!$A$2:$M$15,J$1-2009,FALSE))</f>
        <v>0</v>
      </c>
      <c r="K16">
        <f>IF(Capacity_wind!$AD17=0,Capacity_wind!Z17*CostRed_wind!K$15,Capacity_wind!Z17*VLOOKUP($A16,CostRed_wind!$A$2:$M$15,K$1-2009,FALSE))</f>
        <v>0</v>
      </c>
      <c r="L16">
        <f>IF(Capacity_wind!$AD17=0,Capacity_wind!AA17*CostRed_wind!L$15,Capacity_wind!AA17*VLOOKUP($A16,CostRed_wind!$A$2:$M$15,L$1-2009,FALSE))</f>
        <v>0</v>
      </c>
      <c r="M16">
        <f>IF(Capacity_wind!$AD17=0,Capacity_wind!AB17*CostRed_wind!M$15,Capacity_wind!AB17*VLOOKUP($A16,CostRed_wind!$A$2:$M$15,M$1-2009,FALSE))</f>
        <v>0</v>
      </c>
      <c r="N16">
        <f>IF(Capacity_wind!$AD17=0,Capacity_wind!AC17*CostRed_wind!N$15,Capacity_wind!AC17*VLOOKUP($A16,CostRed_wind!$A$2:$N$15,N$1-2009,FALSE))</f>
        <v>0</v>
      </c>
      <c r="O16" s="3">
        <f t="shared" si="0"/>
        <v>0</v>
      </c>
      <c r="P16" s="1" t="s">
        <v>91</v>
      </c>
      <c r="Q16">
        <f>IF(Capacity_wind!$AD17=0,Capacity_wind!Q17*CostRed_wind!B$30,Capacity_wind!Q17*VLOOKUP($A16,CostRed_wind!$A$17:$M$30,B$1-2009,FALSE))</f>
        <v>0</v>
      </c>
      <c r="R16">
        <f>IF(Capacity_wind!$AD17=0,Capacity_wind!R17*CostRed_wind!C$30,Capacity_wind!R17*VLOOKUP($A16,CostRed_wind!$A$17:$M$30,C$1-2009,FALSE))</f>
        <v>0</v>
      </c>
      <c r="S16">
        <f>IF(Capacity_wind!$AD17=0,Capacity_wind!S17*CostRed_wind!D$30,Capacity_wind!S17*VLOOKUP($A16,CostRed_wind!$A$17:$M$30,D$1-2009,FALSE))</f>
        <v>0</v>
      </c>
      <c r="T16">
        <f>IF(Capacity_wind!$AD17=0,Capacity_wind!T17*CostRed_wind!E$30,Capacity_wind!T17*VLOOKUP($A16,CostRed_wind!$A$17:$M$30,E$1-2009,FALSE))</f>
        <v>0</v>
      </c>
      <c r="U16">
        <f>IF(Capacity_wind!$AD17=0,Capacity_wind!U17*CostRed_wind!F$30,Capacity_wind!U17*VLOOKUP($A16,CostRed_wind!$A$17:$M$30,F$1-2009,FALSE))</f>
        <v>0</v>
      </c>
      <c r="V16">
        <f>IF(Capacity_wind!$AD17=0,Capacity_wind!V17*CostRed_wind!G$30,Capacity_wind!V17*VLOOKUP($A16,CostRed_wind!$A$17:$M$30,G$1-2009,FALSE))</f>
        <v>0</v>
      </c>
      <c r="W16">
        <f>IF(Capacity_wind!$AD17=0,Capacity_wind!W17*CostRed_wind!H$30,Capacity_wind!W17*VLOOKUP($A16,CostRed_wind!$A$17:$M$30,H$1-2009,FALSE))</f>
        <v>0</v>
      </c>
      <c r="X16">
        <f>IF(Capacity_wind!$AD17=0,Capacity_wind!X17*CostRed_wind!I$30,Capacity_wind!X17*VLOOKUP($A16,CostRed_wind!$A$17:$M$30,I$1-2009,FALSE))</f>
        <v>0</v>
      </c>
      <c r="Y16">
        <f>IF(Capacity_wind!$AD17=0,Capacity_wind!Y17*CostRed_wind!J$30,Capacity_wind!Y17*VLOOKUP($A16,CostRed_wind!$A$17:$M$30,J$1-2009,FALSE))</f>
        <v>0</v>
      </c>
      <c r="Z16">
        <f>IF(Capacity_wind!$AD17=0,Capacity_wind!Z17*CostRed_wind!K$30,Capacity_wind!Z17*VLOOKUP($A16,CostRed_wind!$A$17:$M$30,K$1-2009,FALSE))</f>
        <v>0</v>
      </c>
      <c r="AA16">
        <f>IF(Capacity_wind!$AD17=0,Capacity_wind!AA17*CostRed_wind!L$30,Capacity_wind!AA17*VLOOKUP($A16,CostRed_wind!$A$17:$M$30,L$1-2009,FALSE))</f>
        <v>0</v>
      </c>
      <c r="AB16">
        <f>IF(Capacity_wind!$AD17=0,Capacity_wind!AB17*CostRed_wind!M$30,Capacity_wind!AB17*VLOOKUP($A16,CostRed_wind!$A$17:$M$30,M$1-2009,FALSE))</f>
        <v>0</v>
      </c>
      <c r="AC16">
        <f>IF(Capacity_wind!$AD17=0,Capacity_wind!AC17*CostRed_wind!N$30,Capacity_wind!AC17*VLOOKUP($A16,CostRed_wind!$A$17:$N$30,N$1-2009,FALSE))</f>
        <v>0</v>
      </c>
      <c r="AD16" s="1">
        <f t="shared" si="1"/>
        <v>0</v>
      </c>
    </row>
    <row r="17" spans="1:30">
      <c r="A17" s="1" t="s">
        <v>101</v>
      </c>
      <c r="B17">
        <f>IF(Capacity_wind!$AD18=0,Capacity_wind!Q18*CostRed_wind!B$15,Capacity_wind!Q18*VLOOKUP($A17,CostRed_wind!$A$2:$M$15,B$1-2009,FALSE))</f>
        <v>0</v>
      </c>
      <c r="C17">
        <f>IF(Capacity_wind!$AD18=0,Capacity_wind!R18*CostRed_wind!C$15,Capacity_wind!R18*VLOOKUP($A17,CostRed_wind!$A$2:$M$15,C$1-2009,FALSE))</f>
        <v>0</v>
      </c>
      <c r="D17">
        <f>IF(Capacity_wind!$AD18=0,Capacity_wind!S18*CostRed_wind!D$15,Capacity_wind!S18*VLOOKUP($A17,CostRed_wind!$A$2:$M$15,D$1-2009,FALSE))</f>
        <v>0</v>
      </c>
      <c r="E17">
        <f>IF(Capacity_wind!$AD18=0,Capacity_wind!T18*CostRed_wind!E$15,Capacity_wind!T18*VLOOKUP($A17,CostRed_wind!$A$2:$M$15,E$1-2009,FALSE))</f>
        <v>0</v>
      </c>
      <c r="F17">
        <f>IF(Capacity_wind!$AD18=0,Capacity_wind!U18*CostRed_wind!F$15,Capacity_wind!U18*VLOOKUP($A17,CostRed_wind!$A$2:$M$15,F$1-2009,FALSE))</f>
        <v>0.0636752159012182</v>
      </c>
      <c r="G17">
        <f>IF(Capacity_wind!$AD18=0,Capacity_wind!V18*CostRed_wind!G$15,Capacity_wind!V18*VLOOKUP($A17,CostRed_wind!$A$2:$M$15,G$1-2009,FALSE))</f>
        <v>0</v>
      </c>
      <c r="H17">
        <f>IF(Capacity_wind!$AD18=0,Capacity_wind!W18*CostRed_wind!H$15,Capacity_wind!W18*VLOOKUP($A17,CostRed_wind!$A$2:$M$15,H$1-2009,FALSE))</f>
        <v>0</v>
      </c>
      <c r="I17">
        <f>IF(Capacity_wind!$AD18=0,Capacity_wind!X18*CostRed_wind!I$15,Capacity_wind!X18*VLOOKUP($A17,CostRed_wind!$A$2:$M$15,I$1-2009,FALSE))</f>
        <v>0</v>
      </c>
      <c r="J17">
        <f>IF(Capacity_wind!$AD18=0,Capacity_wind!Y18*CostRed_wind!J$15,Capacity_wind!Y18*VLOOKUP($A17,CostRed_wind!$A$2:$M$15,J$1-2009,FALSE))</f>
        <v>0</v>
      </c>
      <c r="K17">
        <f>IF(Capacity_wind!$AD18=0,Capacity_wind!Z18*CostRed_wind!K$15,Capacity_wind!Z18*VLOOKUP($A17,CostRed_wind!$A$2:$M$15,K$1-2009,FALSE))</f>
        <v>0</v>
      </c>
      <c r="L17">
        <f>IF(Capacity_wind!$AD18=0,Capacity_wind!AA18*CostRed_wind!L$15,Capacity_wind!AA18*VLOOKUP($A17,CostRed_wind!$A$2:$M$15,L$1-2009,FALSE))</f>
        <v>0</v>
      </c>
      <c r="M17">
        <f>IF(Capacity_wind!$AD18=0,Capacity_wind!AB18*CostRed_wind!M$15,Capacity_wind!AB18*VLOOKUP($A17,CostRed_wind!$A$2:$M$15,M$1-2009,FALSE))</f>
        <v>0</v>
      </c>
      <c r="N17">
        <f>IF(Capacity_wind!$AD18=0,Capacity_wind!AC18*CostRed_wind!N$15,Capacity_wind!AC18*VLOOKUP($A17,CostRed_wind!$A$2:$N$15,N$1-2009,FALSE))</f>
        <v>0</v>
      </c>
      <c r="O17" s="3">
        <f t="shared" si="0"/>
        <v>0.0636752159012182</v>
      </c>
      <c r="P17" s="1" t="s">
        <v>101</v>
      </c>
      <c r="Q17">
        <f>IF(Capacity_wind!$AD18=0,Capacity_wind!Q18*CostRed_wind!B$30,Capacity_wind!Q18*VLOOKUP($A17,CostRed_wind!$A$17:$M$30,B$1-2009,FALSE))</f>
        <v>0</v>
      </c>
      <c r="R17">
        <f>IF(Capacity_wind!$AD18=0,Capacity_wind!R18*CostRed_wind!C$30,Capacity_wind!R18*VLOOKUP($A17,CostRed_wind!$A$17:$M$30,C$1-2009,FALSE))</f>
        <v>0</v>
      </c>
      <c r="S17">
        <f>IF(Capacity_wind!$AD18=0,Capacity_wind!S18*CostRed_wind!D$30,Capacity_wind!S18*VLOOKUP($A17,CostRed_wind!$A$17:$M$30,D$1-2009,FALSE))</f>
        <v>0</v>
      </c>
      <c r="T17">
        <f>IF(Capacity_wind!$AD18=0,Capacity_wind!T18*CostRed_wind!E$30,Capacity_wind!T18*VLOOKUP($A17,CostRed_wind!$A$17:$M$30,E$1-2009,FALSE))</f>
        <v>0</v>
      </c>
      <c r="U17">
        <f>IF(Capacity_wind!$AD18=0,Capacity_wind!U18*CostRed_wind!F$30,Capacity_wind!U18*VLOOKUP($A17,CostRed_wind!$A$17:$M$30,F$1-2009,FALSE))</f>
        <v>0.289593138578731</v>
      </c>
      <c r="V17">
        <f>IF(Capacity_wind!$AD18=0,Capacity_wind!V18*CostRed_wind!G$30,Capacity_wind!V18*VLOOKUP($A17,CostRed_wind!$A$17:$M$30,G$1-2009,FALSE))</f>
        <v>0</v>
      </c>
      <c r="W17">
        <f>IF(Capacity_wind!$AD18=0,Capacity_wind!W18*CostRed_wind!H$30,Capacity_wind!W18*VLOOKUP($A17,CostRed_wind!$A$17:$M$30,H$1-2009,FALSE))</f>
        <v>0</v>
      </c>
      <c r="X17">
        <f>IF(Capacity_wind!$AD18=0,Capacity_wind!X18*CostRed_wind!I$30,Capacity_wind!X18*VLOOKUP($A17,CostRed_wind!$A$17:$M$30,I$1-2009,FALSE))</f>
        <v>0</v>
      </c>
      <c r="Y17">
        <f>IF(Capacity_wind!$AD18=0,Capacity_wind!Y18*CostRed_wind!J$30,Capacity_wind!Y18*VLOOKUP($A17,CostRed_wind!$A$17:$M$30,J$1-2009,FALSE))</f>
        <v>0</v>
      </c>
      <c r="Z17">
        <f>IF(Capacity_wind!$AD18=0,Capacity_wind!Z18*CostRed_wind!K$30,Capacity_wind!Z18*VLOOKUP($A17,CostRed_wind!$A$17:$M$30,K$1-2009,FALSE))</f>
        <v>0</v>
      </c>
      <c r="AA17">
        <f>IF(Capacity_wind!$AD18=0,Capacity_wind!AA18*CostRed_wind!L$30,Capacity_wind!AA18*VLOOKUP($A17,CostRed_wind!$A$17:$M$30,L$1-2009,FALSE))</f>
        <v>0</v>
      </c>
      <c r="AB17">
        <f>IF(Capacity_wind!$AD18=0,Capacity_wind!AB18*CostRed_wind!M$30,Capacity_wind!AB18*VLOOKUP($A17,CostRed_wind!$A$17:$M$30,M$1-2009,FALSE))</f>
        <v>0</v>
      </c>
      <c r="AC17">
        <f>IF(Capacity_wind!$AD18=0,Capacity_wind!AC18*CostRed_wind!N$30,Capacity_wind!AC18*VLOOKUP($A17,CostRed_wind!$A$17:$N$30,N$1-2009,FALSE))</f>
        <v>0</v>
      </c>
      <c r="AD17" s="1">
        <f t="shared" si="1"/>
        <v>0.289593138578731</v>
      </c>
    </row>
    <row r="18" spans="1:30">
      <c r="A18" s="1" t="s">
        <v>93</v>
      </c>
      <c r="B18">
        <f>IF(Capacity_wind!$AD19=0,Capacity_wind!Q19*CostRed_wind!B$15,Capacity_wind!Q19*VLOOKUP($A18,CostRed_wind!$A$2:$M$15,B$1-2009,FALSE))</f>
        <v>0</v>
      </c>
      <c r="C18">
        <f>IF(Capacity_wind!$AD19=0,Capacity_wind!R19*CostRed_wind!C$15,Capacity_wind!R19*VLOOKUP($A18,CostRed_wind!$A$2:$M$15,C$1-2009,FALSE))</f>
        <v>0</v>
      </c>
      <c r="D18">
        <f>IF(Capacity_wind!$AD19=0,Capacity_wind!S19*CostRed_wind!D$15,Capacity_wind!S19*VLOOKUP($A18,CostRed_wind!$A$2:$M$15,D$1-2009,FALSE))</f>
        <v>0</v>
      </c>
      <c r="E18">
        <f>IF(Capacity_wind!$AD19=0,Capacity_wind!T19*CostRed_wind!E$15,Capacity_wind!T19*VLOOKUP($A18,CostRed_wind!$A$2:$M$15,E$1-2009,FALSE))</f>
        <v>0.253736386885927</v>
      </c>
      <c r="F18">
        <f>IF(Capacity_wind!$AD19=0,Capacity_wind!U19*CostRed_wind!F$15,Capacity_wind!U19*VLOOKUP($A18,CostRed_wind!$A$2:$M$15,F$1-2009,FALSE))</f>
        <v>0</v>
      </c>
      <c r="G18">
        <f>IF(Capacity_wind!$AD19=0,Capacity_wind!V19*CostRed_wind!G$15,Capacity_wind!V19*VLOOKUP($A18,CostRed_wind!$A$2:$M$15,G$1-2009,FALSE))</f>
        <v>3.09166786937761</v>
      </c>
      <c r="H18">
        <f>IF(Capacity_wind!$AD19=0,Capacity_wind!W19*CostRed_wind!H$15,Capacity_wind!W19*VLOOKUP($A18,CostRed_wind!$A$2:$M$15,H$1-2009,FALSE))</f>
        <v>0</v>
      </c>
      <c r="I18">
        <f>IF(Capacity_wind!$AD19=0,Capacity_wind!X19*CostRed_wind!I$15,Capacity_wind!X19*VLOOKUP($A18,CostRed_wind!$A$2:$M$15,I$1-2009,FALSE))</f>
        <v>0</v>
      </c>
      <c r="J18">
        <f>IF(Capacity_wind!$AD19=0,Capacity_wind!Y19*CostRed_wind!J$15,Capacity_wind!Y19*VLOOKUP($A18,CostRed_wind!$A$2:$M$15,J$1-2009,FALSE))</f>
        <v>0</v>
      </c>
      <c r="K18">
        <f>IF(Capacity_wind!$AD19=0,Capacity_wind!Z19*CostRed_wind!K$15,Capacity_wind!Z19*VLOOKUP($A18,CostRed_wind!$A$2:$M$15,K$1-2009,FALSE))</f>
        <v>0</v>
      </c>
      <c r="L18">
        <f>IF(Capacity_wind!$AD19=0,Capacity_wind!AA19*CostRed_wind!L$15,Capacity_wind!AA19*VLOOKUP($A18,CostRed_wind!$A$2:$M$15,L$1-2009,FALSE))</f>
        <v>26.8654218130429</v>
      </c>
      <c r="M18">
        <f>IF(Capacity_wind!$AD19=0,Capacity_wind!AB19*CostRed_wind!M$15,Capacity_wind!AB19*VLOOKUP($A18,CostRed_wind!$A$2:$M$15,M$1-2009,FALSE))</f>
        <v>1.05347004982955</v>
      </c>
      <c r="N18">
        <f>IF(Capacity_wind!$AD19=0,Capacity_wind!AC19*CostRed_wind!N$15,Capacity_wind!AC19*VLOOKUP($A18,CostRed_wind!$A$2:$N$15,N$1-2009,FALSE))</f>
        <v>1.24037005413307</v>
      </c>
      <c r="O18" s="3">
        <f t="shared" si="0"/>
        <v>31.264296119136</v>
      </c>
      <c r="P18" s="1" t="s">
        <v>93</v>
      </c>
      <c r="Q18">
        <f>IF(Capacity_wind!$AD19=0,Capacity_wind!Q19*CostRed_wind!B$30,Capacity_wind!Q19*VLOOKUP($A18,CostRed_wind!$A$17:$M$30,B$1-2009,FALSE))</f>
        <v>0</v>
      </c>
      <c r="R18">
        <f>IF(Capacity_wind!$AD19=0,Capacity_wind!R19*CostRed_wind!C$30,Capacity_wind!R19*VLOOKUP($A18,CostRed_wind!$A$17:$M$30,C$1-2009,FALSE))</f>
        <v>0</v>
      </c>
      <c r="S18">
        <f>IF(Capacity_wind!$AD19=0,Capacity_wind!S19*CostRed_wind!D$30,Capacity_wind!S19*VLOOKUP($A18,CostRed_wind!$A$17:$M$30,D$1-2009,FALSE))</f>
        <v>0</v>
      </c>
      <c r="T18">
        <f>IF(Capacity_wind!$AD19=0,Capacity_wind!T19*CostRed_wind!E$30,Capacity_wind!T19*VLOOKUP($A18,CostRed_wind!$A$17:$M$30,E$1-2009,FALSE))</f>
        <v>1.20295586086268</v>
      </c>
      <c r="U18">
        <f>IF(Capacity_wind!$AD19=0,Capacity_wind!U19*CostRed_wind!F$30,Capacity_wind!U19*VLOOKUP($A18,CostRed_wind!$A$17:$M$30,F$1-2009,FALSE))</f>
        <v>0</v>
      </c>
      <c r="V18">
        <f>IF(Capacity_wind!$AD19=0,Capacity_wind!V19*CostRed_wind!G$30,Capacity_wind!V19*VLOOKUP($A18,CostRed_wind!$A$17:$M$30,G$1-2009,FALSE))</f>
        <v>12.6378959252145</v>
      </c>
      <c r="W18">
        <f>IF(Capacity_wind!$AD19=0,Capacity_wind!W19*CostRed_wind!H$30,Capacity_wind!W19*VLOOKUP($A18,CostRed_wind!$A$17:$M$30,H$1-2009,FALSE))</f>
        <v>0</v>
      </c>
      <c r="X18">
        <f>IF(Capacity_wind!$AD19=0,Capacity_wind!X19*CostRed_wind!I$30,Capacity_wind!X19*VLOOKUP($A18,CostRed_wind!$A$17:$M$30,I$1-2009,FALSE))</f>
        <v>0</v>
      </c>
      <c r="Y18">
        <f>IF(Capacity_wind!$AD19=0,Capacity_wind!Y19*CostRed_wind!J$30,Capacity_wind!Y19*VLOOKUP($A18,CostRed_wind!$A$17:$M$30,J$1-2009,FALSE))</f>
        <v>0</v>
      </c>
      <c r="Z18">
        <f>IF(Capacity_wind!$AD19=0,Capacity_wind!Z19*CostRed_wind!K$30,Capacity_wind!Z19*VLOOKUP($A18,CostRed_wind!$A$17:$M$30,K$1-2009,FALSE))</f>
        <v>0</v>
      </c>
      <c r="AA18">
        <f>IF(Capacity_wind!$AD19=0,Capacity_wind!AA19*CostRed_wind!L$30,Capacity_wind!AA19*VLOOKUP($A18,CostRed_wind!$A$17:$M$30,L$1-2009,FALSE))</f>
        <v>71.8524034789476</v>
      </c>
      <c r="AB18">
        <f>IF(Capacity_wind!$AD19=0,Capacity_wind!AB19*CostRed_wind!M$30,Capacity_wind!AB19*VLOOKUP($A18,CostRed_wind!$A$17:$M$30,M$1-2009,FALSE))</f>
        <v>2.63228357053756</v>
      </c>
      <c r="AC18">
        <f>IF(Capacity_wind!$AD19=0,Capacity_wind!AC19*CostRed_wind!N$30,Capacity_wind!AC19*VLOOKUP($A18,CostRed_wind!$A$17:$N$30,N$1-2009,FALSE))</f>
        <v>2.66306158051712</v>
      </c>
      <c r="AD18" s="1">
        <f t="shared" si="1"/>
        <v>88.3255388355624</v>
      </c>
    </row>
    <row r="19" spans="1:30">
      <c r="A19" s="1" t="s">
        <v>443</v>
      </c>
      <c r="B19">
        <f>IF(Capacity_wind!$AD20=0,Capacity_wind!Q20*CostRed_wind!B$15,Capacity_wind!Q20*VLOOKUP($A19,CostRed_wind!$A$2:$M$15,B$1-2009,FALSE))</f>
        <v>0</v>
      </c>
      <c r="C19">
        <f>IF(Capacity_wind!$AD20=0,Capacity_wind!R20*CostRed_wind!C$15,Capacity_wind!R20*VLOOKUP($A19,CostRed_wind!$A$2:$M$15,C$1-2009,FALSE))</f>
        <v>0</v>
      </c>
      <c r="D19">
        <f>IF(Capacity_wind!$AD20=0,Capacity_wind!S20*CostRed_wind!D$15,Capacity_wind!S20*VLOOKUP($A19,CostRed_wind!$A$2:$M$15,D$1-2009,FALSE))</f>
        <v>0.0540868766557074</v>
      </c>
      <c r="E19">
        <f>IF(Capacity_wind!$AD20=0,Capacity_wind!T20*CostRed_wind!E$15,Capacity_wind!T20*VLOOKUP($A19,CostRed_wind!$A$2:$M$15,E$1-2009,FALSE))</f>
        <v>0</v>
      </c>
      <c r="F19">
        <f>IF(Capacity_wind!$AD20=0,Capacity_wind!U20*CostRed_wind!F$15,Capacity_wind!U20*VLOOKUP($A19,CostRed_wind!$A$2:$M$15,F$1-2009,FALSE))</f>
        <v>0</v>
      </c>
      <c r="G19">
        <f>IF(Capacity_wind!$AD20=0,Capacity_wind!V20*CostRed_wind!G$15,Capacity_wind!V20*VLOOKUP($A19,CostRed_wind!$A$2:$M$15,G$1-2009,FALSE))</f>
        <v>0</v>
      </c>
      <c r="H19">
        <f>IF(Capacity_wind!$AD20=0,Capacity_wind!W20*CostRed_wind!H$15,Capacity_wind!W20*VLOOKUP($A19,CostRed_wind!$A$2:$M$15,H$1-2009,FALSE))</f>
        <v>0</v>
      </c>
      <c r="I19">
        <f>IF(Capacity_wind!$AD20=0,Capacity_wind!X20*CostRed_wind!I$15,Capacity_wind!X20*VLOOKUP($A19,CostRed_wind!$A$2:$M$15,I$1-2009,FALSE))</f>
        <v>0</v>
      </c>
      <c r="J19">
        <f>IF(Capacity_wind!$AD20=0,Capacity_wind!Y20*CostRed_wind!J$15,Capacity_wind!Y20*VLOOKUP($A19,CostRed_wind!$A$2:$M$15,J$1-2009,FALSE))</f>
        <v>0</v>
      </c>
      <c r="K19">
        <f>IF(Capacity_wind!$AD20=0,Capacity_wind!Z20*CostRed_wind!K$15,Capacity_wind!Z20*VLOOKUP($A19,CostRed_wind!$A$2:$M$15,K$1-2009,FALSE))</f>
        <v>0</v>
      </c>
      <c r="L19">
        <f>IF(Capacity_wind!$AD20=0,Capacity_wind!AA20*CostRed_wind!L$15,Capacity_wind!AA20*VLOOKUP($A19,CostRed_wind!$A$2:$M$15,L$1-2009,FALSE))</f>
        <v>0</v>
      </c>
      <c r="M19">
        <f>IF(Capacity_wind!$AD20=0,Capacity_wind!AB20*CostRed_wind!M$15,Capacity_wind!AB20*VLOOKUP($A19,CostRed_wind!$A$2:$M$15,M$1-2009,FALSE))</f>
        <v>0</v>
      </c>
      <c r="N19">
        <f>IF(Capacity_wind!$AD20=0,Capacity_wind!AC20*CostRed_wind!N$15,Capacity_wind!AC20*VLOOKUP($A19,CostRed_wind!$A$2:$N$15,N$1-2009,FALSE))</f>
        <v>0</v>
      </c>
      <c r="O19" s="3">
        <f t="shared" si="0"/>
        <v>0.0540868766557074</v>
      </c>
      <c r="P19" s="1" t="s">
        <v>443</v>
      </c>
      <c r="Q19">
        <f>IF(Capacity_wind!$AD20=0,Capacity_wind!Q20*CostRed_wind!B$30,Capacity_wind!Q20*VLOOKUP($A19,CostRed_wind!$A$17:$M$30,B$1-2009,FALSE))</f>
        <v>0</v>
      </c>
      <c r="R19">
        <f>IF(Capacity_wind!$AD20=0,Capacity_wind!R20*CostRed_wind!C$30,Capacity_wind!R20*VLOOKUP($A19,CostRed_wind!$A$17:$M$30,C$1-2009,FALSE))</f>
        <v>0</v>
      </c>
      <c r="S19">
        <f>IF(Capacity_wind!$AD20=0,Capacity_wind!S20*CostRed_wind!D$30,Capacity_wind!S20*VLOOKUP($A19,CostRed_wind!$A$17:$M$30,D$1-2009,FALSE))</f>
        <v>0.281836939426085</v>
      </c>
      <c r="T19">
        <f>IF(Capacity_wind!$AD20=0,Capacity_wind!T20*CostRed_wind!E$30,Capacity_wind!T20*VLOOKUP($A19,CostRed_wind!$A$17:$M$30,E$1-2009,FALSE))</f>
        <v>0</v>
      </c>
      <c r="U19">
        <f>IF(Capacity_wind!$AD20=0,Capacity_wind!U20*CostRed_wind!F$30,Capacity_wind!U20*VLOOKUP($A19,CostRed_wind!$A$17:$M$30,F$1-2009,FALSE))</f>
        <v>0</v>
      </c>
      <c r="V19">
        <f>IF(Capacity_wind!$AD20=0,Capacity_wind!V20*CostRed_wind!G$30,Capacity_wind!V20*VLOOKUP($A19,CostRed_wind!$A$17:$M$30,G$1-2009,FALSE))</f>
        <v>0</v>
      </c>
      <c r="W19">
        <f>IF(Capacity_wind!$AD20=0,Capacity_wind!W20*CostRed_wind!H$30,Capacity_wind!W20*VLOOKUP($A19,CostRed_wind!$A$17:$M$30,H$1-2009,FALSE))</f>
        <v>0</v>
      </c>
      <c r="X19">
        <f>IF(Capacity_wind!$AD20=0,Capacity_wind!X20*CostRed_wind!I$30,Capacity_wind!X20*VLOOKUP($A19,CostRed_wind!$A$17:$M$30,I$1-2009,FALSE))</f>
        <v>0</v>
      </c>
      <c r="Y19">
        <f>IF(Capacity_wind!$AD20=0,Capacity_wind!Y20*CostRed_wind!J$30,Capacity_wind!Y20*VLOOKUP($A19,CostRed_wind!$A$17:$M$30,J$1-2009,FALSE))</f>
        <v>0</v>
      </c>
      <c r="Z19">
        <f>IF(Capacity_wind!$AD20=0,Capacity_wind!Z20*CostRed_wind!K$30,Capacity_wind!Z20*VLOOKUP($A19,CostRed_wind!$A$17:$M$30,K$1-2009,FALSE))</f>
        <v>0</v>
      </c>
      <c r="AA19">
        <f>IF(Capacity_wind!$AD20=0,Capacity_wind!AA20*CostRed_wind!L$30,Capacity_wind!AA20*VLOOKUP($A19,CostRed_wind!$A$17:$M$30,L$1-2009,FALSE))</f>
        <v>0</v>
      </c>
      <c r="AB19">
        <f>IF(Capacity_wind!$AD20=0,Capacity_wind!AB20*CostRed_wind!M$30,Capacity_wind!AB20*VLOOKUP($A19,CostRed_wind!$A$17:$M$30,M$1-2009,FALSE))</f>
        <v>0</v>
      </c>
      <c r="AC19">
        <f>IF(Capacity_wind!$AD20=0,Capacity_wind!AC20*CostRed_wind!N$30,Capacity_wind!AC20*VLOOKUP($A19,CostRed_wind!$A$17:$N$30,N$1-2009,FALSE))</f>
        <v>0</v>
      </c>
      <c r="AD19" s="1">
        <f t="shared" si="1"/>
        <v>0.281836939426085</v>
      </c>
    </row>
    <row r="20" spans="1:30">
      <c r="A20" s="1" t="s">
        <v>87</v>
      </c>
      <c r="B20">
        <f>IF(Capacity_wind!$AD21=0,Capacity_wind!Q21*CostRed_wind!B$15,Capacity_wind!Q21*VLOOKUP($A20,CostRed_wind!$A$2:$M$15,B$1-2009,FALSE))</f>
        <v>0.00476110678013783</v>
      </c>
      <c r="C20">
        <f>IF(Capacity_wind!$AD21=0,Capacity_wind!R21*CostRed_wind!C$15,Capacity_wind!R21*VLOOKUP($A20,CostRed_wind!$A$2:$M$15,C$1-2009,FALSE))</f>
        <v>0</v>
      </c>
      <c r="D20">
        <f>IF(Capacity_wind!$AD21=0,Capacity_wind!S21*CostRed_wind!D$15,Capacity_wind!S21*VLOOKUP($A20,CostRed_wind!$A$2:$M$15,D$1-2009,FALSE))</f>
        <v>0</v>
      </c>
      <c r="E20">
        <f>IF(Capacity_wind!$AD21=0,Capacity_wind!T21*CostRed_wind!E$15,Capacity_wind!T21*VLOOKUP($A20,CostRed_wind!$A$2:$M$15,E$1-2009,FALSE))</f>
        <v>0</v>
      </c>
      <c r="F20">
        <f>IF(Capacity_wind!$AD21=0,Capacity_wind!U21*CostRed_wind!F$15,Capacity_wind!U21*VLOOKUP($A20,CostRed_wind!$A$2:$M$15,F$1-2009,FALSE))</f>
        <v>0</v>
      </c>
      <c r="G20">
        <f>IF(Capacity_wind!$AD21=0,Capacity_wind!V21*CostRed_wind!G$15,Capacity_wind!V21*VLOOKUP($A20,CostRed_wind!$A$2:$M$15,G$1-2009,FALSE))</f>
        <v>0</v>
      </c>
      <c r="H20">
        <f>IF(Capacity_wind!$AD21=0,Capacity_wind!W21*CostRed_wind!H$15,Capacity_wind!W21*VLOOKUP($A20,CostRed_wind!$A$2:$M$15,H$1-2009,FALSE))</f>
        <v>0</v>
      </c>
      <c r="I20">
        <f>IF(Capacity_wind!$AD21=0,Capacity_wind!X21*CostRed_wind!I$15,Capacity_wind!X21*VLOOKUP($A20,CostRed_wind!$A$2:$M$15,I$1-2009,FALSE))</f>
        <v>8.64179119314447</v>
      </c>
      <c r="J20">
        <f>IF(Capacity_wind!$AD21=0,Capacity_wind!Y21*CostRed_wind!J$15,Capacity_wind!Y21*VLOOKUP($A20,CostRed_wind!$A$2:$M$15,J$1-2009,FALSE))</f>
        <v>6.95659976007658</v>
      </c>
      <c r="K20">
        <f>IF(Capacity_wind!$AD21=0,Capacity_wind!Z21*CostRed_wind!K$15,Capacity_wind!Z21*VLOOKUP($A20,CostRed_wind!$A$2:$M$15,K$1-2009,FALSE))</f>
        <v>0</v>
      </c>
      <c r="L20">
        <f>IF(Capacity_wind!$AD21=0,Capacity_wind!AA21*CostRed_wind!L$15,Capacity_wind!AA21*VLOOKUP($A20,CostRed_wind!$A$2:$M$15,L$1-2009,FALSE))</f>
        <v>12.7930566736007</v>
      </c>
      <c r="M20">
        <f>IF(Capacity_wind!$AD21=0,Capacity_wind!AB21*CostRed_wind!M$15,Capacity_wind!AB21*VLOOKUP($A20,CostRed_wind!$A$2:$M$15,M$1-2009,FALSE))</f>
        <v>0</v>
      </c>
      <c r="N20">
        <f>IF(Capacity_wind!$AD21=0,Capacity_wind!AC21*CostRed_wind!N$15,Capacity_wind!AC21*VLOOKUP($A20,CostRed_wind!$A$2:$N$15,N$1-2009,FALSE))</f>
        <v>0</v>
      </c>
      <c r="O20" s="3">
        <f t="shared" si="0"/>
        <v>28.3962087336019</v>
      </c>
      <c r="P20" s="1" t="s">
        <v>87</v>
      </c>
      <c r="Q20">
        <f>IF(Capacity_wind!$AD21=0,Capacity_wind!Q21*CostRed_wind!B$30,Capacity_wind!Q21*VLOOKUP($A20,CostRed_wind!$A$17:$M$30,B$1-2009,FALSE))</f>
        <v>0.0405367645904993</v>
      </c>
      <c r="R20">
        <f>IF(Capacity_wind!$AD21=0,Capacity_wind!R21*CostRed_wind!C$30,Capacity_wind!R21*VLOOKUP($A20,CostRed_wind!$A$17:$M$30,C$1-2009,FALSE))</f>
        <v>0</v>
      </c>
      <c r="S20">
        <f>IF(Capacity_wind!$AD21=0,Capacity_wind!S21*CostRed_wind!D$30,Capacity_wind!S21*VLOOKUP($A20,CostRed_wind!$A$17:$M$30,D$1-2009,FALSE))</f>
        <v>0</v>
      </c>
      <c r="T20">
        <f>IF(Capacity_wind!$AD21=0,Capacity_wind!T21*CostRed_wind!E$30,Capacity_wind!T21*VLOOKUP($A20,CostRed_wind!$A$17:$M$30,E$1-2009,FALSE))</f>
        <v>0</v>
      </c>
      <c r="U20">
        <f>IF(Capacity_wind!$AD21=0,Capacity_wind!U21*CostRed_wind!F$30,Capacity_wind!U21*VLOOKUP($A20,CostRed_wind!$A$17:$M$30,F$1-2009,FALSE))</f>
        <v>0</v>
      </c>
      <c r="V20">
        <f>IF(Capacity_wind!$AD21=0,Capacity_wind!V21*CostRed_wind!G$30,Capacity_wind!V21*VLOOKUP($A20,CostRed_wind!$A$17:$M$30,G$1-2009,FALSE))</f>
        <v>0</v>
      </c>
      <c r="W20">
        <f>IF(Capacity_wind!$AD21=0,Capacity_wind!W21*CostRed_wind!H$30,Capacity_wind!W21*VLOOKUP($A20,CostRed_wind!$A$17:$M$30,H$1-2009,FALSE))</f>
        <v>0</v>
      </c>
      <c r="X20">
        <f>IF(Capacity_wind!$AD21=0,Capacity_wind!X21*CostRed_wind!I$30,Capacity_wind!X21*VLOOKUP($A20,CostRed_wind!$A$17:$M$30,I$1-2009,FALSE))</f>
        <v>30.5051677088071</v>
      </c>
      <c r="Y20">
        <f>IF(Capacity_wind!$AD21=0,Capacity_wind!Y21*CostRed_wind!J$30,Capacity_wind!Y21*VLOOKUP($A20,CostRed_wind!$A$17:$M$30,J$1-2009,FALSE))</f>
        <v>22.7897854734356</v>
      </c>
      <c r="Z20">
        <f>IF(Capacity_wind!$AD21=0,Capacity_wind!Z21*CostRed_wind!K$30,Capacity_wind!Z21*VLOOKUP($A20,CostRed_wind!$A$17:$M$30,K$1-2009,FALSE))</f>
        <v>0</v>
      </c>
      <c r="AA20">
        <f>IF(Capacity_wind!$AD21=0,Capacity_wind!AA21*CostRed_wind!L$30,Capacity_wind!AA21*VLOOKUP($A20,CostRed_wind!$A$17:$M$30,L$1-2009,FALSE))</f>
        <v>34.215426663963</v>
      </c>
      <c r="AB20">
        <f>IF(Capacity_wind!$AD21=0,Capacity_wind!AB21*CostRed_wind!M$30,Capacity_wind!AB21*VLOOKUP($A20,CostRed_wind!$A$17:$M$30,M$1-2009,FALSE))</f>
        <v>0</v>
      </c>
      <c r="AC20">
        <f>IF(Capacity_wind!$AD21=0,Capacity_wind!AC21*CostRed_wind!N$30,Capacity_wind!AC21*VLOOKUP($A20,CostRed_wind!$A$17:$N$30,N$1-2009,FALSE))</f>
        <v>0</v>
      </c>
      <c r="AD20" s="1">
        <f t="shared" si="1"/>
        <v>87.5509166107961</v>
      </c>
    </row>
    <row r="21" spans="1:30">
      <c r="A21" s="1" t="s">
        <v>95</v>
      </c>
      <c r="B21">
        <f>IF(Capacity_wind!$AD22=0,Capacity_wind!Q22*CostRed_wind!B$15,Capacity_wind!Q22*VLOOKUP($A21,CostRed_wind!$A$2:$M$15,B$1-2009,FALSE))</f>
        <v>4.0130541866459</v>
      </c>
      <c r="C21">
        <f>IF(Capacity_wind!$AD22=0,Capacity_wind!R22*CostRed_wind!C$15,Capacity_wind!R22*VLOOKUP($A21,CostRed_wind!$A$2:$M$15,C$1-2009,FALSE))</f>
        <v>7.27743680156106</v>
      </c>
      <c r="D21">
        <f>IF(Capacity_wind!$AD22=0,Capacity_wind!S22*CostRed_wind!D$15,Capacity_wind!S22*VLOOKUP($A21,CostRed_wind!$A$2:$M$15,D$1-2009,FALSE))</f>
        <v>6.30618816114605</v>
      </c>
      <c r="E21">
        <f>IF(Capacity_wind!$AD22=0,Capacity_wind!T22*CostRed_wind!E$15,Capacity_wind!T22*VLOOKUP($A21,CostRed_wind!$A$2:$M$15,E$1-2009,FALSE))</f>
        <v>168.691649357554</v>
      </c>
      <c r="F21">
        <f>IF(Capacity_wind!$AD22=0,Capacity_wind!U22*CostRed_wind!F$15,Capacity_wind!U22*VLOOKUP($A21,CostRed_wind!$A$2:$M$15,F$1-2009,FALSE))</f>
        <v>288.172833292531</v>
      </c>
      <c r="G21">
        <f>IF(Capacity_wind!$AD22=0,Capacity_wind!V22*CostRed_wind!G$15,Capacity_wind!V22*VLOOKUP($A21,CostRed_wind!$A$2:$M$15,G$1-2009,FALSE))</f>
        <v>355.466403471834</v>
      </c>
      <c r="H21">
        <f>IF(Capacity_wind!$AD22=0,Capacity_wind!W22*CostRed_wind!H$15,Capacity_wind!W22*VLOOKUP($A21,CostRed_wind!$A$2:$M$15,H$1-2009,FALSE))</f>
        <v>379.223970450675</v>
      </c>
      <c r="I21">
        <f>IF(Capacity_wind!$AD22=0,Capacity_wind!X22*CostRed_wind!I$15,Capacity_wind!X22*VLOOKUP($A21,CostRed_wind!$A$2:$M$15,I$1-2009,FALSE))</f>
        <v>535.28390541456</v>
      </c>
      <c r="J21">
        <f>IF(Capacity_wind!$AD22=0,Capacity_wind!Y22*CostRed_wind!J$15,Capacity_wind!Y22*VLOOKUP($A21,CostRed_wind!$A$2:$M$15,J$1-2009,FALSE))</f>
        <v>130.532285575979</v>
      </c>
      <c r="K21">
        <f>IF(Capacity_wind!$AD22=0,Capacity_wind!Z22*CostRed_wind!K$15,Capacity_wind!Z22*VLOOKUP($A21,CostRed_wind!$A$2:$M$15,K$1-2009,FALSE))</f>
        <v>429.366351802079</v>
      </c>
      <c r="L21">
        <f>IF(Capacity_wind!$AD22=0,Capacity_wind!AA22*CostRed_wind!L$15,Capacity_wind!AA22*VLOOKUP($A21,CostRed_wind!$A$2:$M$15,L$1-2009,FALSE))</f>
        <v>1181.69989760525</v>
      </c>
      <c r="M21">
        <f>IF(Capacity_wind!$AD22=0,Capacity_wind!AB22*CostRed_wind!M$15,Capacity_wind!AB22*VLOOKUP($A21,CostRed_wind!$A$2:$M$15,M$1-2009,FALSE))</f>
        <v>1014.76285324896</v>
      </c>
      <c r="N21">
        <f>IF(Capacity_wind!$AD22=0,Capacity_wind!AC22*CostRed_wind!N$15,Capacity_wind!AC22*VLOOKUP($A21,CostRed_wind!$A$2:$N$15,N$1-2009,FALSE))</f>
        <v>1989.19467294667</v>
      </c>
      <c r="O21" s="3">
        <f t="shared" si="0"/>
        <v>4500.79682936878</v>
      </c>
      <c r="P21" s="1" t="s">
        <v>95</v>
      </c>
      <c r="Q21">
        <f>IF(Capacity_wind!$AD22=0,Capacity_wind!Q22*CostRed_wind!B$30,Capacity_wind!Q22*VLOOKUP($A21,CostRed_wind!$A$17:$M$30,B$1-2009,FALSE))</f>
        <v>262.264007690492</v>
      </c>
      <c r="R21">
        <f>IF(Capacity_wind!$AD22=0,Capacity_wind!R22*CostRed_wind!C$30,Capacity_wind!R22*VLOOKUP($A21,CostRed_wind!$A$17:$M$30,C$1-2009,FALSE))</f>
        <v>456.67260298397</v>
      </c>
      <c r="S21">
        <f>IF(Capacity_wind!$AD22=0,Capacity_wind!S22*CostRed_wind!D$30,Capacity_wind!S22*VLOOKUP($A21,CostRed_wind!$A$17:$M$30,D$1-2009,FALSE))</f>
        <v>374.160782260152</v>
      </c>
      <c r="T21">
        <f>IF(Capacity_wind!$AD22=0,Capacity_wind!T22*CostRed_wind!E$30,Capacity_wind!T22*VLOOKUP($A21,CostRed_wind!$A$17:$M$30,E$1-2009,FALSE))</f>
        <v>3933.29686657652</v>
      </c>
      <c r="U21">
        <f>IF(Capacity_wind!$AD22=0,Capacity_wind!U22*CostRed_wind!F$30,Capacity_wind!U22*VLOOKUP($A21,CostRed_wind!$A$17:$M$30,F$1-2009,FALSE))</f>
        <v>4720.33376936339</v>
      </c>
      <c r="V21">
        <f>IF(Capacity_wind!$AD22=0,Capacity_wind!V22*CostRed_wind!G$30,Capacity_wind!V22*VLOOKUP($A21,CostRed_wind!$A$17:$M$30,G$1-2009,FALSE))</f>
        <v>4636.5015771252</v>
      </c>
      <c r="W21">
        <f>IF(Capacity_wind!$AD22=0,Capacity_wind!W22*CostRed_wind!H$30,Capacity_wind!W22*VLOOKUP($A21,CostRed_wind!$A$17:$M$30,H$1-2009,FALSE))</f>
        <v>4268.03252573237</v>
      </c>
      <c r="X21">
        <f>IF(Capacity_wind!$AD22=0,Capacity_wind!X22*CostRed_wind!I$30,Capacity_wind!X22*VLOOKUP($A21,CostRed_wind!$A$17:$M$30,I$1-2009,FALSE))</f>
        <v>5200.12088873628</v>
      </c>
      <c r="Y21">
        <f>IF(Capacity_wind!$AD22=0,Capacity_wind!Y22*CostRed_wind!J$30,Capacity_wind!Y22*VLOOKUP($A21,CostRed_wind!$A$17:$M$30,J$1-2009,FALSE))</f>
        <v>1283.96648243541</v>
      </c>
      <c r="Z21">
        <f>IF(Capacity_wind!$AD22=0,Capacity_wind!Z22*CostRed_wind!K$30,Capacity_wind!Z22*VLOOKUP($A21,CostRed_wind!$A$17:$M$30,K$1-2009,FALSE))</f>
        <v>4076.36810663075</v>
      </c>
      <c r="AA21">
        <f>IF(Capacity_wind!$AD22=0,Capacity_wind!AA22*CostRed_wind!L$30,Capacity_wind!AA22*VLOOKUP($A21,CostRed_wind!$A$17:$M$30,L$1-2009,FALSE))</f>
        <v>9440.53854965632</v>
      </c>
      <c r="AB21">
        <f>IF(Capacity_wind!$AD22=0,Capacity_wind!AB22*CostRed_wind!M$30,Capacity_wind!AB22*VLOOKUP($A21,CostRed_wind!$A$17:$M$30,M$1-2009,FALSE))</f>
        <v>7275.15239607781</v>
      </c>
      <c r="AC21">
        <f>IF(Capacity_wind!$AD22=0,Capacity_wind!AC22*CostRed_wind!N$30,Capacity_wind!AC22*VLOOKUP($A21,CostRed_wind!$A$17:$N$30,N$1-2009,FALSE))</f>
        <v>12201.4160457134</v>
      </c>
      <c r="AD21" s="1">
        <f t="shared" si="1"/>
        <v>45927.4085552687</v>
      </c>
    </row>
    <row r="22" spans="1:30">
      <c r="A22" s="1" t="s">
        <v>444</v>
      </c>
      <c r="B22">
        <f>IF(Capacity_wind!$AD23=0,Capacity_wind!Q23*CostRed_wind!B$15,Capacity_wind!Q23*VLOOKUP($A22,CostRed_wind!$A$2:$M$15,B$1-2009,FALSE))</f>
        <v>0</v>
      </c>
      <c r="C22">
        <f>IF(Capacity_wind!$AD23=0,Capacity_wind!R23*CostRed_wind!C$15,Capacity_wind!R23*VLOOKUP($A22,CostRed_wind!$A$2:$M$15,C$1-2009,FALSE))</f>
        <v>0</v>
      </c>
      <c r="D22">
        <f>IF(Capacity_wind!$AD23=0,Capacity_wind!S23*CostRed_wind!D$15,Capacity_wind!S23*VLOOKUP($A22,CostRed_wind!$A$2:$M$15,D$1-2009,FALSE))</f>
        <v>0</v>
      </c>
      <c r="E22">
        <f>IF(Capacity_wind!$AD23=0,Capacity_wind!T23*CostRed_wind!E$15,Capacity_wind!T23*VLOOKUP($A22,CostRed_wind!$A$2:$M$15,E$1-2009,FALSE))</f>
        <v>0</v>
      </c>
      <c r="F22">
        <f>IF(Capacity_wind!$AD23=0,Capacity_wind!U23*CostRed_wind!F$15,Capacity_wind!U23*VLOOKUP($A22,CostRed_wind!$A$2:$M$15,F$1-2009,FALSE))</f>
        <v>0</v>
      </c>
      <c r="G22">
        <f>IF(Capacity_wind!$AD23=0,Capacity_wind!V23*CostRed_wind!G$15,Capacity_wind!V23*VLOOKUP($A22,CostRed_wind!$A$2:$M$15,G$1-2009,FALSE))</f>
        <v>0</v>
      </c>
      <c r="H22">
        <f>IF(Capacity_wind!$AD23=0,Capacity_wind!W23*CostRed_wind!H$15,Capacity_wind!W23*VLOOKUP($A22,CostRed_wind!$A$2:$M$15,H$1-2009,FALSE))</f>
        <v>0</v>
      </c>
      <c r="I22">
        <f>IF(Capacity_wind!$AD23=0,Capacity_wind!X23*CostRed_wind!I$15,Capacity_wind!X23*VLOOKUP($A22,CostRed_wind!$A$2:$M$15,I$1-2009,FALSE))</f>
        <v>0</v>
      </c>
      <c r="J22">
        <f>IF(Capacity_wind!$AD23=0,Capacity_wind!Y23*CostRed_wind!J$15,Capacity_wind!Y23*VLOOKUP($A22,CostRed_wind!$A$2:$M$15,J$1-2009,FALSE))</f>
        <v>0.0581649003181458</v>
      </c>
      <c r="K22">
        <f>IF(Capacity_wind!$AD23=0,Capacity_wind!Z23*CostRed_wind!K$15,Capacity_wind!Z23*VLOOKUP($A22,CostRed_wind!$A$2:$M$15,K$1-2009,FALSE))</f>
        <v>0</v>
      </c>
      <c r="L22">
        <f>IF(Capacity_wind!$AD23=0,Capacity_wind!AA23*CostRed_wind!L$15,Capacity_wind!AA23*VLOOKUP($A22,CostRed_wind!$A$2:$M$15,L$1-2009,FALSE))</f>
        <v>0</v>
      </c>
      <c r="M22">
        <f>IF(Capacity_wind!$AD23=0,Capacity_wind!AB23*CostRed_wind!M$15,Capacity_wind!AB23*VLOOKUP($A22,CostRed_wind!$A$2:$M$15,M$1-2009,FALSE))</f>
        <v>0</v>
      </c>
      <c r="N22">
        <f>IF(Capacity_wind!$AD23=0,Capacity_wind!AC23*CostRed_wind!N$15,Capacity_wind!AC23*VLOOKUP($A22,CostRed_wind!$A$2:$N$15,N$1-2009,FALSE))</f>
        <v>0</v>
      </c>
      <c r="O22" s="3">
        <f t="shared" si="0"/>
        <v>0.0581649003181458</v>
      </c>
      <c r="P22" s="1" t="s">
        <v>444</v>
      </c>
      <c r="Q22">
        <f>IF(Capacity_wind!$AD23=0,Capacity_wind!Q23*CostRed_wind!B$30,Capacity_wind!Q23*VLOOKUP($A22,CostRed_wind!$A$17:$M$30,B$1-2009,FALSE))</f>
        <v>0</v>
      </c>
      <c r="R22">
        <f>IF(Capacity_wind!$AD23=0,Capacity_wind!R23*CostRed_wind!C$30,Capacity_wind!R23*VLOOKUP($A22,CostRed_wind!$A$17:$M$30,C$1-2009,FALSE))</f>
        <v>0</v>
      </c>
      <c r="S22">
        <f>IF(Capacity_wind!$AD23=0,Capacity_wind!S23*CostRed_wind!D$30,Capacity_wind!S23*VLOOKUP($A22,CostRed_wind!$A$17:$M$30,D$1-2009,FALSE))</f>
        <v>0</v>
      </c>
      <c r="T22">
        <f>IF(Capacity_wind!$AD23=0,Capacity_wind!T23*CostRed_wind!E$30,Capacity_wind!T23*VLOOKUP($A22,CostRed_wind!$A$17:$M$30,E$1-2009,FALSE))</f>
        <v>0</v>
      </c>
      <c r="U22">
        <f>IF(Capacity_wind!$AD23=0,Capacity_wind!U23*CostRed_wind!F$30,Capacity_wind!U23*VLOOKUP($A22,CostRed_wind!$A$17:$M$30,F$1-2009,FALSE))</f>
        <v>0</v>
      </c>
      <c r="V22">
        <f>IF(Capacity_wind!$AD23=0,Capacity_wind!V23*CostRed_wind!G$30,Capacity_wind!V23*VLOOKUP($A22,CostRed_wind!$A$17:$M$30,G$1-2009,FALSE))</f>
        <v>0</v>
      </c>
      <c r="W22">
        <f>IF(Capacity_wind!$AD23=0,Capacity_wind!W23*CostRed_wind!H$30,Capacity_wind!W23*VLOOKUP($A22,CostRed_wind!$A$17:$M$30,H$1-2009,FALSE))</f>
        <v>0</v>
      </c>
      <c r="X22">
        <f>IF(Capacity_wind!$AD23=0,Capacity_wind!X23*CostRed_wind!I$30,Capacity_wind!X23*VLOOKUP($A22,CostRed_wind!$A$17:$M$30,I$1-2009,FALSE))</f>
        <v>0</v>
      </c>
      <c r="Y22">
        <f>IF(Capacity_wind!$AD23=0,Capacity_wind!Y23*CostRed_wind!J$30,Capacity_wind!Y23*VLOOKUP($A22,CostRed_wind!$A$17:$M$30,J$1-2009,FALSE))</f>
        <v>0.190547917955785</v>
      </c>
      <c r="Z22">
        <f>IF(Capacity_wind!$AD23=0,Capacity_wind!Z23*CostRed_wind!K$30,Capacity_wind!Z23*VLOOKUP($A22,CostRed_wind!$A$17:$M$30,K$1-2009,FALSE))</f>
        <v>0</v>
      </c>
      <c r="AA22">
        <f>IF(Capacity_wind!$AD23=0,Capacity_wind!AA23*CostRed_wind!L$30,Capacity_wind!AA23*VLOOKUP($A22,CostRed_wind!$A$17:$M$30,L$1-2009,FALSE))</f>
        <v>0</v>
      </c>
      <c r="AB22">
        <f>IF(Capacity_wind!$AD23=0,Capacity_wind!AB23*CostRed_wind!M$30,Capacity_wind!AB23*VLOOKUP($A22,CostRed_wind!$A$17:$M$30,M$1-2009,FALSE))</f>
        <v>0</v>
      </c>
      <c r="AC22">
        <f>IF(Capacity_wind!$AD23=0,Capacity_wind!AC23*CostRed_wind!N$30,Capacity_wind!AC23*VLOOKUP($A22,CostRed_wind!$A$17:$N$30,N$1-2009,FALSE))</f>
        <v>0</v>
      </c>
      <c r="AD22" s="1">
        <f t="shared" si="1"/>
        <v>0.190547917955785</v>
      </c>
    </row>
    <row r="23" spans="1:30">
      <c r="A23" s="1" t="s">
        <v>81</v>
      </c>
      <c r="B23">
        <f>IF(Capacity_wind!$AD24=0,Capacity_wind!Q24*CostRed_wind!B$15,Capacity_wind!Q24*VLOOKUP($A23,CostRed_wind!$A$2:$M$15,B$1-2009,FALSE))</f>
        <v>0.84112822967678</v>
      </c>
      <c r="C23">
        <f>IF(Capacity_wind!$AD24=0,Capacity_wind!R24*CostRed_wind!C$15,Capacity_wind!R24*VLOOKUP($A23,CostRed_wind!$A$2:$M$15,C$1-2009,FALSE))</f>
        <v>5.24934573122011</v>
      </c>
      <c r="D23">
        <f>IF(Capacity_wind!$AD24=0,Capacity_wind!S24*CostRed_wind!D$15,Capacity_wind!S24*VLOOKUP($A23,CostRed_wind!$A$2:$M$15,D$1-2009,FALSE))</f>
        <v>0.360576172878241</v>
      </c>
      <c r="E23">
        <f>IF(Capacity_wind!$AD24=0,Capacity_wind!T24*CostRed_wind!E$15,Capacity_wind!T24*VLOOKUP($A23,CostRed_wind!$A$2:$M$15,E$1-2009,FALSE))</f>
        <v>1.32673118116276</v>
      </c>
      <c r="F23">
        <f>IF(Capacity_wind!$AD24=0,Capacity_wind!U24*CostRed_wind!F$15,Capacity_wind!U24*VLOOKUP($A23,CostRed_wind!$A$2:$M$15,F$1-2009,FALSE))</f>
        <v>0</v>
      </c>
      <c r="G23">
        <f>IF(Capacity_wind!$AD24=0,Capacity_wind!V24*CostRed_wind!G$15,Capacity_wind!V24*VLOOKUP($A23,CostRed_wind!$A$2:$M$15,G$1-2009,FALSE))</f>
        <v>0</v>
      </c>
      <c r="H23">
        <f>IF(Capacity_wind!$AD24=0,Capacity_wind!W24*CostRed_wind!H$15,Capacity_wind!W24*VLOOKUP($A23,CostRed_wind!$A$2:$M$15,H$1-2009,FALSE))</f>
        <v>-0.0887320500719961</v>
      </c>
      <c r="I23">
        <f>IF(Capacity_wind!$AD24=0,Capacity_wind!X24*CostRed_wind!I$15,Capacity_wind!X24*VLOOKUP($A23,CostRed_wind!$A$2:$M$15,I$1-2009,FALSE))</f>
        <v>0.0903263143196096</v>
      </c>
      <c r="J23">
        <f>IF(Capacity_wind!$AD24=0,Capacity_wind!Y24*CostRed_wind!J$15,Capacity_wind!Y24*VLOOKUP($A23,CostRed_wind!$A$2:$M$15,J$1-2009,FALSE))</f>
        <v>0.811612922196774</v>
      </c>
      <c r="K23">
        <f>IF(Capacity_wind!$AD24=0,Capacity_wind!Z24*CostRed_wind!K$15,Capacity_wind!Z24*VLOOKUP($A23,CostRed_wind!$A$2:$M$15,K$1-2009,FALSE))</f>
        <v>-0.0719845915374361</v>
      </c>
      <c r="L23">
        <f>IF(Capacity_wind!$AD24=0,Capacity_wind!AA24*CostRed_wind!L$15,Capacity_wind!AA24*VLOOKUP($A23,CostRed_wind!$A$2:$M$15,L$1-2009,FALSE))</f>
        <v>0.419761554947126</v>
      </c>
      <c r="M23">
        <f>IF(Capacity_wind!$AD24=0,Capacity_wind!AB24*CostRed_wind!M$15,Capacity_wind!AB24*VLOOKUP($A23,CostRed_wind!$A$2:$M$15,M$1-2009,FALSE))</f>
        <v>0</v>
      </c>
      <c r="N23">
        <f>IF(Capacity_wind!$AD24=0,Capacity_wind!AC24*CostRed_wind!N$15,Capacity_wind!AC24*VLOOKUP($A23,CostRed_wind!$A$2:$N$15,N$1-2009,FALSE))</f>
        <v>0</v>
      </c>
      <c r="O23" s="3">
        <f t="shared" si="0"/>
        <v>8.93876546479197</v>
      </c>
      <c r="P23" s="1" t="s">
        <v>81</v>
      </c>
      <c r="Q23">
        <f>IF(Capacity_wind!$AD24=0,Capacity_wind!Q24*CostRed_wind!B$30,Capacity_wind!Q24*VLOOKUP($A23,CostRed_wind!$A$17:$M$30,B$1-2009,FALSE))</f>
        <v>7.16148967275293</v>
      </c>
      <c r="R23">
        <f>IF(Capacity_wind!$AD24=0,Capacity_wind!R24*CostRed_wind!C$30,Capacity_wind!R24*VLOOKUP($A23,CostRed_wind!$A$17:$M$30,C$1-2009,FALSE))</f>
        <v>34.5195357041032</v>
      </c>
      <c r="S23">
        <f>IF(Capacity_wind!$AD24=0,Capacity_wind!S24*CostRed_wind!D$30,Capacity_wind!S24*VLOOKUP($A23,CostRed_wind!$A$17:$M$30,D$1-2009,FALSE))</f>
        <v>1.87889727189952</v>
      </c>
      <c r="T23">
        <f>IF(Capacity_wind!$AD24=0,Capacity_wind!T24*CostRed_wind!E$30,Capacity_wind!T24*VLOOKUP($A23,CostRed_wind!$A$17:$M$30,E$1-2009,FALSE))</f>
        <v>6.28998887292634</v>
      </c>
      <c r="U23">
        <f>IF(Capacity_wind!$AD24=0,Capacity_wind!U24*CostRed_wind!F$30,Capacity_wind!U24*VLOOKUP($A23,CostRed_wind!$A$17:$M$30,F$1-2009,FALSE))</f>
        <v>0</v>
      </c>
      <c r="V23">
        <f>IF(Capacity_wind!$AD24=0,Capacity_wind!V24*CostRed_wind!G$30,Capacity_wind!V24*VLOOKUP($A23,CostRed_wind!$A$17:$M$30,G$1-2009,FALSE))</f>
        <v>0</v>
      </c>
      <c r="W23">
        <f>IF(Capacity_wind!$AD24=0,Capacity_wind!W24*CostRed_wind!H$30,Capacity_wind!W24*VLOOKUP($A23,CostRed_wind!$A$17:$M$30,H$1-2009,FALSE))</f>
        <v>-0.349126835790752</v>
      </c>
      <c r="X23">
        <f>IF(Capacity_wind!$AD24=0,Capacity_wind!X24*CostRed_wind!I$30,Capacity_wind!X24*VLOOKUP($A23,CostRed_wind!$A$17:$M$30,I$1-2009,FALSE))</f>
        <v>0.318848176871479</v>
      </c>
      <c r="Y23">
        <f>IF(Capacity_wind!$AD24=0,Capacity_wind!Y24*CostRed_wind!J$30,Capacity_wind!Y24*VLOOKUP($A23,CostRed_wind!$A$17:$M$30,J$1-2009,FALSE))</f>
        <v>2.65883981000066</v>
      </c>
      <c r="Z23">
        <f>IF(Capacity_wind!$AD24=0,Capacity_wind!Z24*CostRed_wind!K$30,Capacity_wind!Z24*VLOOKUP($A23,CostRed_wind!$A$17:$M$30,K$1-2009,FALSE))</f>
        <v>-0.221300642146852</v>
      </c>
      <c r="AA23">
        <f>IF(Capacity_wind!$AD24=0,Capacity_wind!AA24*CostRed_wind!L$30,Capacity_wind!AA24*VLOOKUP($A23,CostRed_wind!$A$17:$M$30,L$1-2009,FALSE))</f>
        <v>1.12266529150004</v>
      </c>
      <c r="AB23">
        <f>IF(Capacity_wind!$AD24=0,Capacity_wind!AB24*CostRed_wind!M$30,Capacity_wind!AB24*VLOOKUP($A23,CostRed_wind!$A$17:$M$30,M$1-2009,FALSE))</f>
        <v>0</v>
      </c>
      <c r="AC23">
        <f>IF(Capacity_wind!$AD24=0,Capacity_wind!AC24*CostRed_wind!N$30,Capacity_wind!AC24*VLOOKUP($A23,CostRed_wind!$A$17:$N$30,N$1-2009,FALSE))</f>
        <v>0</v>
      </c>
      <c r="AD23" s="1">
        <f t="shared" si="1"/>
        <v>53.3798373221166</v>
      </c>
    </row>
    <row r="24" spans="1:30">
      <c r="A24" s="1" t="s">
        <v>230</v>
      </c>
      <c r="B24">
        <f>IF(Capacity_wind!$AD25=0,Capacity_wind!Q25*CostRed_wind!B$15,Capacity_wind!Q25*VLOOKUP($A24,CostRed_wind!$A$2:$M$15,B$1-2009,FALSE))</f>
        <v>0</v>
      </c>
      <c r="C24">
        <f>IF(Capacity_wind!$AD25=0,Capacity_wind!R25*CostRed_wind!C$15,Capacity_wind!R25*VLOOKUP($A24,CostRed_wind!$A$2:$M$15,C$1-2009,FALSE))</f>
        <v>0</v>
      </c>
      <c r="D24">
        <f>IF(Capacity_wind!$AD25=0,Capacity_wind!S25*CostRed_wind!D$15,Capacity_wind!S25*VLOOKUP($A24,CostRed_wind!$A$2:$M$15,D$1-2009,FALSE))</f>
        <v>0</v>
      </c>
      <c r="E24">
        <f>IF(Capacity_wind!$AD25=0,Capacity_wind!T25*CostRed_wind!E$15,Capacity_wind!T25*VLOOKUP($A24,CostRed_wind!$A$2:$M$15,E$1-2009,FALSE))</f>
        <v>0</v>
      </c>
      <c r="F24">
        <f>IF(Capacity_wind!$AD25=0,Capacity_wind!U25*CostRed_wind!F$15,Capacity_wind!U25*VLOOKUP($A24,CostRed_wind!$A$2:$M$15,F$1-2009,FALSE))</f>
        <v>0</v>
      </c>
      <c r="G24">
        <f>IF(Capacity_wind!$AD25=0,Capacity_wind!V25*CostRed_wind!G$15,Capacity_wind!V25*VLOOKUP($A24,CostRed_wind!$A$2:$M$15,G$1-2009,FALSE))</f>
        <v>0</v>
      </c>
      <c r="H24">
        <f>IF(Capacity_wind!$AD25=0,Capacity_wind!W25*CostRed_wind!H$15,Capacity_wind!W25*VLOOKUP($A24,CostRed_wind!$A$2:$M$15,H$1-2009,FALSE))</f>
        <v>0</v>
      </c>
      <c r="I24">
        <f>IF(Capacity_wind!$AD25=0,Capacity_wind!X25*CostRed_wind!I$15,Capacity_wind!X25*VLOOKUP($A24,CostRed_wind!$A$2:$M$15,I$1-2009,FALSE))</f>
        <v>0</v>
      </c>
      <c r="J24">
        <f>IF(Capacity_wind!$AD25=0,Capacity_wind!Y25*CostRed_wind!J$15,Capacity_wind!Y25*VLOOKUP($A24,CostRed_wind!$A$2:$M$15,J$1-2009,FALSE))</f>
        <v>0</v>
      </c>
      <c r="K24">
        <f>IF(Capacity_wind!$AD25=0,Capacity_wind!Z25*CostRed_wind!K$15,Capacity_wind!Z25*VLOOKUP($A24,CostRed_wind!$A$2:$M$15,K$1-2009,FALSE))</f>
        <v>0</v>
      </c>
      <c r="L24">
        <f>IF(Capacity_wind!$AD25=0,Capacity_wind!AA25*CostRed_wind!L$15,Capacity_wind!AA25*VLOOKUP($A24,CostRed_wind!$A$2:$M$15,L$1-2009,FALSE))</f>
        <v>0</v>
      </c>
      <c r="M24">
        <f>IF(Capacity_wind!$AD25=0,Capacity_wind!AB25*CostRed_wind!M$15,Capacity_wind!AB25*VLOOKUP($A24,CostRed_wind!$A$2:$M$15,M$1-2009,FALSE))</f>
        <v>0</v>
      </c>
      <c r="N24">
        <f>IF(Capacity_wind!$AD25=0,Capacity_wind!AC25*CostRed_wind!N$15,Capacity_wind!AC25*VLOOKUP($A24,CostRed_wind!$A$2:$N$15,N$1-2009,FALSE))</f>
        <v>0</v>
      </c>
      <c r="O24" s="3">
        <f t="shared" si="0"/>
        <v>0</v>
      </c>
      <c r="P24" s="1" t="s">
        <v>230</v>
      </c>
      <c r="Q24">
        <f>IF(Capacity_wind!$AD25=0,Capacity_wind!Q25*CostRed_wind!B$30,Capacity_wind!Q25*VLOOKUP($A24,CostRed_wind!$A$17:$M$30,B$1-2009,FALSE))</f>
        <v>0</v>
      </c>
      <c r="R24">
        <f>IF(Capacity_wind!$AD25=0,Capacity_wind!R25*CostRed_wind!C$30,Capacity_wind!R25*VLOOKUP($A24,CostRed_wind!$A$17:$M$30,C$1-2009,FALSE))</f>
        <v>0</v>
      </c>
      <c r="S24">
        <f>IF(Capacity_wind!$AD25=0,Capacity_wind!S25*CostRed_wind!D$30,Capacity_wind!S25*VLOOKUP($A24,CostRed_wind!$A$17:$M$30,D$1-2009,FALSE))</f>
        <v>0</v>
      </c>
      <c r="T24">
        <f>IF(Capacity_wind!$AD25=0,Capacity_wind!T25*CostRed_wind!E$30,Capacity_wind!T25*VLOOKUP($A24,CostRed_wind!$A$17:$M$30,E$1-2009,FALSE))</f>
        <v>0</v>
      </c>
      <c r="U24">
        <f>IF(Capacity_wind!$AD25=0,Capacity_wind!U25*CostRed_wind!F$30,Capacity_wind!U25*VLOOKUP($A24,CostRed_wind!$A$17:$M$30,F$1-2009,FALSE))</f>
        <v>0</v>
      </c>
      <c r="V24">
        <f>IF(Capacity_wind!$AD25=0,Capacity_wind!V25*CostRed_wind!G$30,Capacity_wind!V25*VLOOKUP($A24,CostRed_wind!$A$17:$M$30,G$1-2009,FALSE))</f>
        <v>0</v>
      </c>
      <c r="W24">
        <f>IF(Capacity_wind!$AD25=0,Capacity_wind!W25*CostRed_wind!H$30,Capacity_wind!W25*VLOOKUP($A24,CostRed_wind!$A$17:$M$30,H$1-2009,FALSE))</f>
        <v>0</v>
      </c>
      <c r="X24">
        <f>IF(Capacity_wind!$AD25=0,Capacity_wind!X25*CostRed_wind!I$30,Capacity_wind!X25*VLOOKUP($A24,CostRed_wind!$A$17:$M$30,I$1-2009,FALSE))</f>
        <v>0</v>
      </c>
      <c r="Y24">
        <f>IF(Capacity_wind!$AD25=0,Capacity_wind!Y25*CostRed_wind!J$30,Capacity_wind!Y25*VLOOKUP($A24,CostRed_wind!$A$17:$M$30,J$1-2009,FALSE))</f>
        <v>0</v>
      </c>
      <c r="Z24">
        <f>IF(Capacity_wind!$AD25=0,Capacity_wind!Z25*CostRed_wind!K$30,Capacity_wind!Z25*VLOOKUP($A24,CostRed_wind!$A$17:$M$30,K$1-2009,FALSE))</f>
        <v>0</v>
      </c>
      <c r="AA24">
        <f>IF(Capacity_wind!$AD25=0,Capacity_wind!AA25*CostRed_wind!L$30,Capacity_wind!AA25*VLOOKUP($A24,CostRed_wind!$A$17:$M$30,L$1-2009,FALSE))</f>
        <v>0</v>
      </c>
      <c r="AB24">
        <f>IF(Capacity_wind!$AD25=0,Capacity_wind!AB25*CostRed_wind!M$30,Capacity_wind!AB25*VLOOKUP($A24,CostRed_wind!$A$17:$M$30,M$1-2009,FALSE))</f>
        <v>0</v>
      </c>
      <c r="AC24">
        <f>IF(Capacity_wind!$AD25=0,Capacity_wind!AC25*CostRed_wind!N$30,Capacity_wind!AC25*VLOOKUP($A24,CostRed_wind!$A$17:$N$30,N$1-2009,FALSE))</f>
        <v>0</v>
      </c>
      <c r="AD24" s="1">
        <f t="shared" si="1"/>
        <v>0</v>
      </c>
    </row>
    <row r="25" spans="1:30">
      <c r="A25" s="1" t="s">
        <v>107</v>
      </c>
      <c r="B25">
        <f>IF(Capacity_wind!$AD26=0,Capacity_wind!Q26*CostRed_wind!B$15,Capacity_wind!Q26*VLOOKUP($A25,CostRed_wind!$A$2:$M$15,B$1-2009,FALSE))</f>
        <v>18.3028538508982</v>
      </c>
      <c r="C25">
        <f>IF(Capacity_wind!$AD26=0,Capacity_wind!R26*CostRed_wind!C$15,Capacity_wind!R26*VLOOKUP($A25,CostRed_wind!$A$2:$M$15,C$1-2009,FALSE))</f>
        <v>22.6275108794307</v>
      </c>
      <c r="D25">
        <f>IF(Capacity_wind!$AD26=0,Capacity_wind!S26*CostRed_wind!D$15,Capacity_wind!S26*VLOOKUP($A25,CostRed_wind!$A$2:$M$15,D$1-2009,FALSE))</f>
        <v>65.9442975184039</v>
      </c>
      <c r="E25">
        <f>IF(Capacity_wind!$AD26=0,Capacity_wind!T26*CostRed_wind!E$15,Capacity_wind!T26*VLOOKUP($A25,CostRed_wind!$A$2:$M$15,E$1-2009,FALSE))</f>
        <v>115.641276276965</v>
      </c>
      <c r="F25">
        <f>IF(Capacity_wind!$AD26=0,Capacity_wind!U26*CostRed_wind!F$15,Capacity_wind!U26*VLOOKUP($A25,CostRed_wind!$A$2:$M$15,F$1-2009,FALSE))</f>
        <v>116.776200738542</v>
      </c>
      <c r="G25">
        <f>IF(Capacity_wind!$AD26=0,Capacity_wind!V26*CostRed_wind!G$15,Capacity_wind!V26*VLOOKUP($A25,CostRed_wind!$A$2:$M$15,G$1-2009,FALSE))</f>
        <v>64.2210268409477</v>
      </c>
      <c r="H25">
        <f>IF(Capacity_wind!$AD26=0,Capacity_wind!W26*CostRed_wind!H$15,Capacity_wind!W26*VLOOKUP($A25,CostRed_wind!$A$2:$M$15,H$1-2009,FALSE))</f>
        <v>24.2215707560901</v>
      </c>
      <c r="I25">
        <f>IF(Capacity_wind!$AD26=0,Capacity_wind!X26*CostRed_wind!I$15,Capacity_wind!X26*VLOOKUP($A25,CostRed_wind!$A$2:$M$15,I$1-2009,FALSE))</f>
        <v>52.754133510243</v>
      </c>
      <c r="J25">
        <f>IF(Capacity_wind!$AD26=0,Capacity_wind!Y26*CostRed_wind!J$15,Capacity_wind!Y26*VLOOKUP($A25,CostRed_wind!$A$2:$M$15,J$1-2009,FALSE))</f>
        <v>59.255395668151</v>
      </c>
      <c r="K25">
        <f>IF(Capacity_wind!$AD26=0,Capacity_wind!Z26*CostRed_wind!K$15,Capacity_wind!Z26*VLOOKUP($A25,CostRed_wind!$A$2:$M$15,K$1-2009,FALSE))</f>
        <v>21.6990871813948</v>
      </c>
      <c r="L25">
        <f>IF(Capacity_wind!$AD26=0,Capacity_wind!AA26*CostRed_wind!L$15,Capacity_wind!AA26*VLOOKUP($A25,CostRed_wind!$A$2:$M$15,L$1-2009,FALSE))</f>
        <v>73.2262484493244</v>
      </c>
      <c r="M25">
        <f>IF(Capacity_wind!$AD26=0,Capacity_wind!AB26*CostRed_wind!M$15,Capacity_wind!AB26*VLOOKUP($A25,CostRed_wind!$A$2:$M$15,M$1-2009,FALSE))</f>
        <v>117.188309753164</v>
      </c>
      <c r="N25">
        <f>IF(Capacity_wind!$AD26=0,Capacity_wind!AC26*CostRed_wind!N$15,Capacity_wind!AC26*VLOOKUP($A25,CostRed_wind!$A$2:$N$15,N$1-2009,FALSE))</f>
        <v>229.030491945665</v>
      </c>
      <c r="O25" s="3">
        <f t="shared" si="0"/>
        <v>751.857911423556</v>
      </c>
      <c r="P25" s="1" t="s">
        <v>107</v>
      </c>
      <c r="Q25">
        <f>IF(Capacity_wind!$AD26=0,Capacity_wind!Q26*CostRed_wind!B$30,Capacity_wind!Q26*VLOOKUP($A25,CostRed_wind!$A$17:$M$30,B$1-2009,FALSE))</f>
        <v>459.54374833987</v>
      </c>
      <c r="R25">
        <f>IF(Capacity_wind!$AD26=0,Capacity_wind!R26*CostRed_wind!C$30,Capacity_wind!R26*VLOOKUP($A25,CostRed_wind!$A$17:$M$30,C$1-2009,FALSE))</f>
        <v>629.882347544814</v>
      </c>
      <c r="S25">
        <f>IF(Capacity_wind!$AD26=0,Capacity_wind!S26*CostRed_wind!D$30,Capacity_wind!S26*VLOOKUP($A25,CostRed_wind!$A$17:$M$30,D$1-2009,FALSE))</f>
        <v>1339.2329768308</v>
      </c>
      <c r="T25">
        <f>IF(Capacity_wind!$AD26=0,Capacity_wind!T26*CostRed_wind!E$30,Capacity_wind!T26*VLOOKUP($A25,CostRed_wind!$A$17:$M$30,E$1-2009,FALSE))</f>
        <v>1969.01337145143</v>
      </c>
      <c r="U25">
        <f>IF(Capacity_wind!$AD26=0,Capacity_wind!U26*CostRed_wind!F$30,Capacity_wind!U26*VLOOKUP($A25,CostRed_wind!$A$17:$M$30,F$1-2009,FALSE))</f>
        <v>1914.48751518546</v>
      </c>
      <c r="V25">
        <f>IF(Capacity_wind!$AD26=0,Capacity_wind!V26*CostRed_wind!G$30,Capacity_wind!V26*VLOOKUP($A25,CostRed_wind!$A$17:$M$30,G$1-2009,FALSE))</f>
        <v>1058.60444651416</v>
      </c>
      <c r="W25">
        <f>IF(Capacity_wind!$AD26=0,Capacity_wind!W26*CostRed_wind!H$30,Capacity_wind!W26*VLOOKUP($A25,CostRed_wind!$A$17:$M$30,H$1-2009,FALSE))</f>
        <v>417.099361537515</v>
      </c>
      <c r="X25">
        <f>IF(Capacity_wind!$AD26=0,Capacity_wind!X26*CostRed_wind!I$30,Capacity_wind!X26*VLOOKUP($A25,CostRed_wind!$A$17:$M$30,I$1-2009,FALSE))</f>
        <v>907.980429949752</v>
      </c>
      <c r="Y25">
        <f>IF(Capacity_wind!$AD26=0,Capacity_wind!Y26*CostRed_wind!J$30,Capacity_wind!Y26*VLOOKUP($A25,CostRed_wind!$A$17:$M$30,J$1-2009,FALSE))</f>
        <v>1014.73207818671</v>
      </c>
      <c r="Z25">
        <f>IF(Capacity_wind!$AD26=0,Capacity_wind!Z26*CostRed_wind!K$30,Capacity_wind!Z26*VLOOKUP($A25,CostRed_wind!$A$17:$M$30,K$1-2009,FALSE))</f>
        <v>398.290404521191</v>
      </c>
      <c r="AA25">
        <f>IF(Capacity_wind!$AD26=0,Capacity_wind!AA26*CostRed_wind!L$30,Capacity_wind!AA26*VLOOKUP($A25,CostRed_wind!$A$17:$M$30,L$1-2009,FALSE))</f>
        <v>1329.59369450173</v>
      </c>
      <c r="AB25">
        <f>IF(Capacity_wind!$AD26=0,Capacity_wind!AB26*CostRed_wind!M$30,Capacity_wind!AB26*VLOOKUP($A25,CostRed_wind!$A$17:$M$30,M$1-2009,FALSE))</f>
        <v>2014.94617869202</v>
      </c>
      <c r="AC25">
        <f>IF(Capacity_wind!$AD26=0,Capacity_wind!AC26*CostRed_wind!N$30,Capacity_wind!AC26*VLOOKUP($A25,CostRed_wind!$A$17:$N$30,N$1-2009,FALSE))</f>
        <v>3583.35361706331</v>
      </c>
      <c r="AD25" s="1">
        <f t="shared" si="1"/>
        <v>13453.4065532555</v>
      </c>
    </row>
    <row r="26" spans="1:30">
      <c r="A26" s="1" t="s">
        <v>129</v>
      </c>
      <c r="B26">
        <f>IF(Capacity_wind!$AD27=0,Capacity_wind!Q27*CostRed_wind!B$15,Capacity_wind!Q27*VLOOKUP($A26,CostRed_wind!$A$2:$M$15,B$1-2009,FALSE))</f>
        <v>0.24122941019365</v>
      </c>
      <c r="C26">
        <f>IF(Capacity_wind!$AD27=0,Capacity_wind!R27*CostRed_wind!C$15,Capacity_wind!R27*VLOOKUP($A26,CostRed_wind!$A$2:$M$15,C$1-2009,FALSE))</f>
        <v>0.393700862294805</v>
      </c>
      <c r="D26">
        <f>IF(Capacity_wind!$AD27=0,Capacity_wind!S27*CostRed_wind!D$15,Capacity_wind!S27*VLOOKUP($A26,CostRed_wind!$A$2:$M$15,D$1-2009,FALSE))</f>
        <v>0</v>
      </c>
      <c r="E26">
        <f>IF(Capacity_wind!$AD27=0,Capacity_wind!T27*CostRed_wind!E$15,Capacity_wind!T27*VLOOKUP($A26,CostRed_wind!$A$2:$M$15,E$1-2009,FALSE))</f>
        <v>0</v>
      </c>
      <c r="F26">
        <f>IF(Capacity_wind!$AD27=0,Capacity_wind!U27*CostRed_wind!F$15,Capacity_wind!U27*VLOOKUP($A26,CostRed_wind!$A$2:$M$15,F$1-2009,FALSE))</f>
        <v>0</v>
      </c>
      <c r="G26">
        <f>IF(Capacity_wind!$AD27=0,Capacity_wind!V27*CostRed_wind!G$15,Capacity_wind!V27*VLOOKUP($A26,CostRed_wind!$A$2:$M$15,G$1-2009,FALSE))</f>
        <v>0</v>
      </c>
      <c r="H26">
        <f>IF(Capacity_wind!$AD27=0,Capacity_wind!W27*CostRed_wind!H$15,Capacity_wind!W27*VLOOKUP($A26,CostRed_wind!$A$2:$M$15,H$1-2009,FALSE))</f>
        <v>0</v>
      </c>
      <c r="I26">
        <f>IF(Capacity_wind!$AD27=0,Capacity_wind!X27*CostRed_wind!I$15,Capacity_wind!X27*VLOOKUP($A26,CostRed_wind!$A$2:$M$15,I$1-2009,FALSE))</f>
        <v>0.102269541761082</v>
      </c>
      <c r="J26">
        <f>IF(Capacity_wind!$AD27=0,Capacity_wind!Y27*CostRed_wind!J$15,Capacity_wind!Y27*VLOOKUP($A26,CostRed_wind!$A$2:$M$15,J$1-2009,FALSE))</f>
        <v>0</v>
      </c>
      <c r="K26">
        <f>IF(Capacity_wind!$AD27=0,Capacity_wind!Z27*CostRed_wind!K$15,Capacity_wind!Z27*VLOOKUP($A26,CostRed_wind!$A$2:$M$15,K$1-2009,FALSE))</f>
        <v>0</v>
      </c>
      <c r="L26">
        <f>IF(Capacity_wind!$AD27=0,Capacity_wind!AA27*CostRed_wind!L$15,Capacity_wind!AA27*VLOOKUP($A26,CostRed_wind!$A$2:$M$15,L$1-2009,FALSE))</f>
        <v>0</v>
      </c>
      <c r="M26">
        <f>IF(Capacity_wind!$AD27=0,Capacity_wind!AB27*CostRed_wind!M$15,Capacity_wind!AB27*VLOOKUP($A26,CostRed_wind!$A$2:$M$15,M$1-2009,FALSE))</f>
        <v>0</v>
      </c>
      <c r="N26">
        <f>IF(Capacity_wind!$AD27=0,Capacity_wind!AC27*CostRed_wind!N$15,Capacity_wind!AC27*VLOOKUP($A26,CostRed_wind!$A$2:$N$15,N$1-2009,FALSE))</f>
        <v>0</v>
      </c>
      <c r="O26" s="3">
        <f t="shared" si="0"/>
        <v>0.737199814249538</v>
      </c>
      <c r="P26" s="1" t="s">
        <v>129</v>
      </c>
      <c r="Q26">
        <f>IF(Capacity_wind!$AD27=0,Capacity_wind!Q27*CostRed_wind!B$30,Capacity_wind!Q27*VLOOKUP($A26,CostRed_wind!$A$17:$M$30,B$1-2009,FALSE))</f>
        <v>2.05386273925197</v>
      </c>
      <c r="R26">
        <f>IF(Capacity_wind!$AD27=0,Capacity_wind!R27*CostRed_wind!C$30,Capacity_wind!R27*VLOOKUP($A26,CostRed_wind!$A$17:$M$30,C$1-2009,FALSE))</f>
        <v>2.5889647336227</v>
      </c>
      <c r="S26">
        <f>IF(Capacity_wind!$AD27=0,Capacity_wind!S27*CostRed_wind!D$30,Capacity_wind!S27*VLOOKUP($A26,CostRed_wind!$A$17:$M$30,D$1-2009,FALSE))</f>
        <v>0</v>
      </c>
      <c r="T26">
        <f>IF(Capacity_wind!$AD27=0,Capacity_wind!T27*CostRed_wind!E$30,Capacity_wind!T27*VLOOKUP($A26,CostRed_wind!$A$17:$M$30,E$1-2009,FALSE))</f>
        <v>0</v>
      </c>
      <c r="U26">
        <f>IF(Capacity_wind!$AD27=0,Capacity_wind!U27*CostRed_wind!F$30,Capacity_wind!U27*VLOOKUP($A26,CostRed_wind!$A$17:$M$30,F$1-2009,FALSE))</f>
        <v>0</v>
      </c>
      <c r="V26">
        <f>IF(Capacity_wind!$AD27=0,Capacity_wind!V27*CostRed_wind!G$30,Capacity_wind!V27*VLOOKUP($A26,CostRed_wind!$A$17:$M$30,G$1-2009,FALSE))</f>
        <v>0</v>
      </c>
      <c r="W26">
        <f>IF(Capacity_wind!$AD27=0,Capacity_wind!W27*CostRed_wind!H$30,Capacity_wind!W27*VLOOKUP($A26,CostRed_wind!$A$17:$M$30,H$1-2009,FALSE))</f>
        <v>0</v>
      </c>
      <c r="X26">
        <f>IF(Capacity_wind!$AD27=0,Capacity_wind!X27*CostRed_wind!I$30,Capacity_wind!X27*VLOOKUP($A26,CostRed_wind!$A$17:$M$30,I$1-2009,FALSE))</f>
        <v>0.36100727883816</v>
      </c>
      <c r="Y26">
        <f>IF(Capacity_wind!$AD27=0,Capacity_wind!Y27*CostRed_wind!J$30,Capacity_wind!Y27*VLOOKUP($A26,CostRed_wind!$A$17:$M$30,J$1-2009,FALSE))</f>
        <v>0</v>
      </c>
      <c r="Z26">
        <f>IF(Capacity_wind!$AD27=0,Capacity_wind!Z27*CostRed_wind!K$30,Capacity_wind!Z27*VLOOKUP($A26,CostRed_wind!$A$17:$M$30,K$1-2009,FALSE))</f>
        <v>0</v>
      </c>
      <c r="AA26">
        <f>IF(Capacity_wind!$AD27=0,Capacity_wind!AA27*CostRed_wind!L$30,Capacity_wind!AA27*VLOOKUP($A26,CostRed_wind!$A$17:$M$30,L$1-2009,FALSE))</f>
        <v>0</v>
      </c>
      <c r="AB26">
        <f>IF(Capacity_wind!$AD27=0,Capacity_wind!AB27*CostRed_wind!M$30,Capacity_wind!AB27*VLOOKUP($A26,CostRed_wind!$A$17:$M$30,M$1-2009,FALSE))</f>
        <v>0</v>
      </c>
      <c r="AC26">
        <f>IF(Capacity_wind!$AD27=0,Capacity_wind!AC27*CostRed_wind!N$30,Capacity_wind!AC27*VLOOKUP($A26,CostRed_wind!$A$17:$N$30,N$1-2009,FALSE))</f>
        <v>0</v>
      </c>
      <c r="AD26" s="1">
        <f t="shared" si="1"/>
        <v>5.00383475171283</v>
      </c>
    </row>
    <row r="27" spans="1:30">
      <c r="A27" s="1" t="s">
        <v>386</v>
      </c>
      <c r="B27">
        <f>IF(Capacity_wind!$AD28=0,Capacity_wind!Q28*CostRed_wind!B$15,Capacity_wind!Q28*VLOOKUP($A27,CostRed_wind!$A$2:$M$15,B$1-2009,FALSE))</f>
        <v>0</v>
      </c>
      <c r="C27">
        <f>IF(Capacity_wind!$AD28=0,Capacity_wind!R28*CostRed_wind!C$15,Capacity_wind!R28*VLOOKUP($A27,CostRed_wind!$A$2:$M$15,C$1-2009,FALSE))</f>
        <v>0</v>
      </c>
      <c r="D27">
        <f>IF(Capacity_wind!$AD28=0,Capacity_wind!S28*CostRed_wind!D$15,Capacity_wind!S28*VLOOKUP($A27,CostRed_wind!$A$2:$M$15,D$1-2009,FALSE))</f>
        <v>0</v>
      </c>
      <c r="E27">
        <f>IF(Capacity_wind!$AD28=0,Capacity_wind!T28*CostRed_wind!E$15,Capacity_wind!T28*VLOOKUP($A27,CostRed_wind!$A$2:$M$15,E$1-2009,FALSE))</f>
        <v>0</v>
      </c>
      <c r="F27">
        <f>IF(Capacity_wind!$AD28=0,Capacity_wind!U28*CostRed_wind!F$15,Capacity_wind!U28*VLOOKUP($A27,CostRed_wind!$A$2:$M$15,F$1-2009,FALSE))</f>
        <v>0</v>
      </c>
      <c r="G27">
        <f>IF(Capacity_wind!$AD28=0,Capacity_wind!V28*CostRed_wind!G$15,Capacity_wind!V28*VLOOKUP($A27,CostRed_wind!$A$2:$M$15,G$1-2009,FALSE))</f>
        <v>0.142652460415913</v>
      </c>
      <c r="H27">
        <f>IF(Capacity_wind!$AD28=0,Capacity_wind!W28*CostRed_wind!H$15,Capacity_wind!W28*VLOOKUP($A27,CostRed_wind!$A$2:$M$15,H$1-2009,FALSE))</f>
        <v>0</v>
      </c>
      <c r="I27">
        <f>IF(Capacity_wind!$AD28=0,Capacity_wind!X28*CostRed_wind!I$15,Capacity_wind!X28*VLOOKUP($A27,CostRed_wind!$A$2:$M$15,I$1-2009,FALSE))</f>
        <v>0</v>
      </c>
      <c r="J27">
        <f>IF(Capacity_wind!$AD28=0,Capacity_wind!Y28*CostRed_wind!J$15,Capacity_wind!Y28*VLOOKUP($A27,CostRed_wind!$A$2:$M$15,J$1-2009,FALSE))</f>
        <v>0</v>
      </c>
      <c r="K27">
        <f>IF(Capacity_wind!$AD28=0,Capacity_wind!Z28*CostRed_wind!K$15,Capacity_wind!Z28*VLOOKUP($A27,CostRed_wind!$A$2:$M$15,K$1-2009,FALSE))</f>
        <v>0</v>
      </c>
      <c r="L27">
        <f>IF(Capacity_wind!$AD28=0,Capacity_wind!AA28*CostRed_wind!L$15,Capacity_wind!AA28*VLOOKUP($A27,CostRed_wind!$A$2:$M$15,L$1-2009,FALSE))</f>
        <v>0</v>
      </c>
      <c r="M27">
        <f>IF(Capacity_wind!$AD28=0,Capacity_wind!AB28*CostRed_wind!M$15,Capacity_wind!AB28*VLOOKUP($A27,CostRed_wind!$A$2:$M$15,M$1-2009,FALSE))</f>
        <v>0</v>
      </c>
      <c r="N27">
        <f>IF(Capacity_wind!$AD28=0,Capacity_wind!AC28*CostRed_wind!N$15,Capacity_wind!AC28*VLOOKUP($A27,CostRed_wind!$A$2:$N$15,N$1-2009,FALSE))</f>
        <v>0</v>
      </c>
      <c r="O27" s="3">
        <f>SUM(B27:M27)</f>
        <v>0.142652460415913</v>
      </c>
      <c r="P27" s="1" t="s">
        <v>386</v>
      </c>
      <c r="Q27">
        <f>IF(Capacity_wind!$AD28=0,Capacity_wind!Q28*CostRed_wind!B$30,Capacity_wind!Q28*VLOOKUP($A27,CostRed_wind!$A$17:$M$30,B$1-2009,FALSE))</f>
        <v>0</v>
      </c>
      <c r="R27">
        <f>IF(Capacity_wind!$AD28=0,Capacity_wind!R28*CostRed_wind!C$30,Capacity_wind!R28*VLOOKUP($A27,CostRed_wind!$A$17:$M$30,C$1-2009,FALSE))</f>
        <v>0</v>
      </c>
      <c r="S27">
        <f>IF(Capacity_wind!$AD28=0,Capacity_wind!S28*CostRed_wind!D$30,Capacity_wind!S28*VLOOKUP($A27,CostRed_wind!$A$17:$M$30,D$1-2009,FALSE))</f>
        <v>0</v>
      </c>
      <c r="T27">
        <f>IF(Capacity_wind!$AD28=0,Capacity_wind!T28*CostRed_wind!E$30,Capacity_wind!T28*VLOOKUP($A27,CostRed_wind!$A$17:$M$30,E$1-2009,FALSE))</f>
        <v>0</v>
      </c>
      <c r="U27">
        <f>IF(Capacity_wind!$AD28=0,Capacity_wind!U28*CostRed_wind!F$30,Capacity_wind!U28*VLOOKUP($A27,CostRed_wind!$A$17:$M$30,F$1-2009,FALSE))</f>
        <v>0</v>
      </c>
      <c r="V27">
        <f>IF(Capacity_wind!$AD28=0,Capacity_wind!V28*CostRed_wind!G$30,Capacity_wind!V28*VLOOKUP($A27,CostRed_wind!$A$17:$M$30,G$1-2009,FALSE))</f>
        <v>0.583124392522481</v>
      </c>
      <c r="W27">
        <f>IF(Capacity_wind!$AD28=0,Capacity_wind!W28*CostRed_wind!H$30,Capacity_wind!W28*VLOOKUP($A27,CostRed_wind!$A$17:$M$30,H$1-2009,FALSE))</f>
        <v>0</v>
      </c>
      <c r="X27">
        <f>IF(Capacity_wind!$AD28=0,Capacity_wind!X28*CostRed_wind!I$30,Capacity_wind!X28*VLOOKUP($A27,CostRed_wind!$A$17:$M$30,I$1-2009,FALSE))</f>
        <v>0</v>
      </c>
      <c r="Y27">
        <f>IF(Capacity_wind!$AD28=0,Capacity_wind!Y28*CostRed_wind!J$30,Capacity_wind!Y28*VLOOKUP($A27,CostRed_wind!$A$17:$M$30,J$1-2009,FALSE))</f>
        <v>0</v>
      </c>
      <c r="Z27">
        <f>IF(Capacity_wind!$AD28=0,Capacity_wind!Z28*CostRed_wind!K$30,Capacity_wind!Z28*VLOOKUP($A27,CostRed_wind!$A$17:$M$30,K$1-2009,FALSE))</f>
        <v>0</v>
      </c>
      <c r="AA27">
        <f>IF(Capacity_wind!$AD28=0,Capacity_wind!AA28*CostRed_wind!L$30,Capacity_wind!AA28*VLOOKUP($A27,CostRed_wind!$A$17:$M$30,L$1-2009,FALSE))</f>
        <v>0</v>
      </c>
      <c r="AB27">
        <f>IF(Capacity_wind!$AD28=0,Capacity_wind!AB28*CostRed_wind!M$30,Capacity_wind!AB28*VLOOKUP($A27,CostRed_wind!$A$17:$M$30,M$1-2009,FALSE))</f>
        <v>0</v>
      </c>
      <c r="AC27">
        <f>IF(Capacity_wind!$AD28=0,Capacity_wind!AC28*CostRed_wind!N$30,Capacity_wind!AC28*VLOOKUP($A27,CostRed_wind!$A$17:$N$30,N$1-2009,FALSE))</f>
        <v>0</v>
      </c>
      <c r="AD27" s="1">
        <f>SUM(Q27:AB27)</f>
        <v>0.583124392522481</v>
      </c>
    </row>
    <row r="28" spans="1:30">
      <c r="A28" s="1" t="s">
        <v>111</v>
      </c>
      <c r="B28">
        <f>IF(Capacity_wind!$AD29=0,Capacity_wind!Q29*CostRed_wind!B$15,Capacity_wind!Q29*VLOOKUP($A28,CostRed_wind!$A$2:$M$15,B$1-2009,FALSE))</f>
        <v>0.333277792016767</v>
      </c>
      <c r="C28">
        <f>IF(Capacity_wind!$AD29=0,Capacity_wind!R29*CostRed_wind!C$15,Capacity_wind!R29*VLOOKUP($A28,CostRed_wind!$A$2:$M$15,C$1-2009,FALSE))</f>
        <v>0.694765319388099</v>
      </c>
      <c r="D28">
        <f>IF(Capacity_wind!$AD29=0,Capacity_wind!S29*CostRed_wind!D$15,Capacity_wind!S29*VLOOKUP($A28,CostRed_wind!$A$2:$M$15,D$1-2009,FALSE))</f>
        <v>5.94955823502371</v>
      </c>
      <c r="E28">
        <f>IF(Capacity_wind!$AD29=0,Capacity_wind!T29*CostRed_wind!E$15,Capacity_wind!T29*VLOOKUP($A28,CostRed_wind!$A$2:$M$15,E$1-2009,FALSE))</f>
        <v>36.0703712115914</v>
      </c>
      <c r="F28">
        <f>IF(Capacity_wind!$AD29=0,Capacity_wind!U29*CostRed_wind!F$15,Capacity_wind!U29*VLOOKUP($A28,CostRed_wind!$A$2:$M$15,F$1-2009,FALSE))</f>
        <v>18.4658062438317</v>
      </c>
      <c r="G28">
        <f>IF(Capacity_wind!$AD29=0,Capacity_wind!V29*CostRed_wind!G$15,Capacity_wind!V29*VLOOKUP($A28,CostRed_wind!$A$2:$M$15,G$1-2009,FALSE))</f>
        <v>16.7292430851389</v>
      </c>
      <c r="H28">
        <f>IF(Capacity_wind!$AD29=0,Capacity_wind!W29*CostRed_wind!H$15,Capacity_wind!W29*VLOOKUP($A28,CostRed_wind!$A$2:$M$15,H$1-2009,FALSE))</f>
        <v>38.6936411946977</v>
      </c>
      <c r="I28">
        <f>IF(Capacity_wind!$AD29=0,Capacity_wind!X29*CostRed_wind!I$15,Capacity_wind!X29*VLOOKUP($A28,CostRed_wind!$A$2:$M$15,I$1-2009,FALSE))</f>
        <v>37.3284279119179</v>
      </c>
      <c r="J28">
        <f>IF(Capacity_wind!$AD29=0,Capacity_wind!Y29*CostRed_wind!J$15,Capacity_wind!Y29*VLOOKUP($A28,CostRed_wind!$A$2:$M$15,J$1-2009,FALSE))</f>
        <v>18.5652313394204</v>
      </c>
      <c r="K28">
        <f>IF(Capacity_wind!$AD29=0,Capacity_wind!Z29*CostRed_wind!K$15,Capacity_wind!Z29*VLOOKUP($A28,CostRed_wind!$A$2:$M$15,K$1-2009,FALSE))</f>
        <v>118.978263570386</v>
      </c>
      <c r="L28">
        <f>IF(Capacity_wind!$AD29=0,Capacity_wind!AA29*CostRed_wind!L$15,Capacity_wind!AA29*VLOOKUP($A28,CostRed_wind!$A$2:$M$15,L$1-2009,FALSE))</f>
        <v>263.326522471538</v>
      </c>
      <c r="M28">
        <f>IF(Capacity_wind!$AD29=0,Capacity_wind!AB29*CostRed_wind!M$15,Capacity_wind!AB29*VLOOKUP($A28,CostRed_wind!$A$2:$M$15,M$1-2009,FALSE))</f>
        <v>202.697294395996</v>
      </c>
      <c r="N28">
        <f>IF(Capacity_wind!$AD29=0,Capacity_wind!AC29*CostRed_wind!N$15,Capacity_wind!AC29*VLOOKUP($A28,CostRed_wind!$A$2:$N$15,N$1-2009,FALSE))</f>
        <v>273.360918299367</v>
      </c>
      <c r="O28" s="3">
        <f>SUM(B28:M28)</f>
        <v>757.832402770947</v>
      </c>
      <c r="P28" s="1" t="s">
        <v>111</v>
      </c>
      <c r="Q28">
        <f>IF(Capacity_wind!$AD29=0,Capacity_wind!Q29*CostRed_wind!B$30,Capacity_wind!Q29*VLOOKUP($A28,CostRed_wind!$A$17:$M$30,B$1-2009,FALSE))</f>
        <v>2.83757622378592</v>
      </c>
      <c r="R28">
        <f>IF(Capacity_wind!$AD29=0,Capacity_wind!R29*CostRed_wind!C$30,Capacity_wind!R29*VLOOKUP($A28,CostRed_wind!$A$17:$M$30,C$1-2009,FALSE))</f>
        <v>4.56875532239248</v>
      </c>
      <c r="S28">
        <f>IF(Capacity_wind!$AD29=0,Capacity_wind!S29*CostRed_wind!D$30,Capacity_wind!S29*VLOOKUP($A28,CostRed_wind!$A$17:$M$30,D$1-2009,FALSE))</f>
        <v>31.002072731434</v>
      </c>
      <c r="T28">
        <f>IF(Capacity_wind!$AD29=0,Capacity_wind!T29*CostRed_wind!E$30,Capacity_wind!T29*VLOOKUP($A28,CostRed_wind!$A$17:$M$30,E$1-2009,FALSE))</f>
        <v>171.008442994753</v>
      </c>
      <c r="U28">
        <f>IF(Capacity_wind!$AD29=0,Capacity_wind!U29*CostRed_wind!F$30,Capacity_wind!U29*VLOOKUP($A28,CostRed_wind!$A$17:$M$30,F$1-2009,FALSE))</f>
        <v>83.9819812285181</v>
      </c>
      <c r="V28">
        <f>IF(Capacity_wind!$AD29=0,Capacity_wind!V29*CostRed_wind!G$30,Capacity_wind!V29*VLOOKUP($A28,CostRed_wind!$A$17:$M$30,G$1-2009,FALSE))</f>
        <v>68.3845878503637</v>
      </c>
      <c r="W28">
        <f>IF(Capacity_wind!$AD29=0,Capacity_wind!W29*CostRed_wind!H$30,Capacity_wind!W29*VLOOKUP($A28,CostRed_wind!$A$17:$M$30,H$1-2009,FALSE))</f>
        <v>152.244747017188</v>
      </c>
      <c r="X28">
        <f>IF(Capacity_wind!$AD29=0,Capacity_wind!X29*CostRed_wind!I$30,Capacity_wind!X29*VLOOKUP($A28,CostRed_wind!$A$17:$M$30,I$1-2009,FALSE))</f>
        <v>131.767816221076</v>
      </c>
      <c r="Y28">
        <f>IF(Capacity_wind!$AD29=0,Capacity_wind!Y29*CostRed_wind!J$30,Capacity_wind!Y29*VLOOKUP($A28,CostRed_wind!$A$17:$M$30,J$1-2009,FALSE))</f>
        <v>60.8196035537678</v>
      </c>
      <c r="Z28">
        <f>IF(Capacity_wind!$AD29=0,Capacity_wind!Z29*CostRed_wind!K$30,Capacity_wind!Z29*VLOOKUP($A28,CostRed_wind!$A$17:$M$30,K$1-2009,FALSE))</f>
        <v>365.772251634585</v>
      </c>
      <c r="AA28">
        <f>IF(Capacity_wind!$AD29=0,Capacity_wind!AA29*CostRed_wind!L$30,Capacity_wind!AA29*VLOOKUP($A28,CostRed_wind!$A$17:$M$30,L$1-2009,FALSE))</f>
        <v>704.27494758885</v>
      </c>
      <c r="AB28">
        <f>IF(Capacity_wind!$AD29=0,Capacity_wind!AB29*CostRed_wind!M$30,Capacity_wind!AB29*VLOOKUP($A28,CostRed_wind!$A$17:$M$30,M$1-2009,FALSE))</f>
        <v>506.47548823749</v>
      </c>
      <c r="AC28">
        <f>IF(Capacity_wind!$AD29=0,Capacity_wind!AC29*CostRed_wind!N$30,Capacity_wind!AC29*VLOOKUP($A28,CostRed_wind!$A$17:$N$30,N$1-2009,FALSE))</f>
        <v>586.903042936431</v>
      </c>
      <c r="AD28" s="1">
        <f>SUM(Q28:AB28)</f>
        <v>2283.1382706042</v>
      </c>
    </row>
    <row r="29" spans="1:30">
      <c r="A29" s="1" t="s">
        <v>12</v>
      </c>
      <c r="B29">
        <f>IF(Capacity_wind!$AD30=0,Capacity_wind!Q30*CostRed_wind!B$15,Capacity_wind!Q30*VLOOKUP($A29,CostRed_wind!$A$2:$M$15,B$1-2009,FALSE))</f>
        <v>707.052231982038</v>
      </c>
      <c r="C29">
        <f>IF(Capacity_wind!$AD30=0,Capacity_wind!R30*CostRed_wind!C$15,Capacity_wind!R30*VLOOKUP($A29,CostRed_wind!$A$2:$M$15,C$1-2009,FALSE))</f>
        <v>1175.9904154031</v>
      </c>
      <c r="D29">
        <f>IF(Capacity_wind!$AD30=0,Capacity_wind!S30*CostRed_wind!D$15,Capacity_wind!S30*VLOOKUP($A29,CostRed_wind!$A$2:$M$15,D$1-2009,FALSE))</f>
        <v>1640.41930619004</v>
      </c>
      <c r="E29">
        <f>IF(Capacity_wind!$AD30=0,Capacity_wind!T30*CostRed_wind!E$15,Capacity_wind!T30*VLOOKUP($A29,CostRed_wind!$A$2:$M$15,E$1-2009,FALSE))</f>
        <v>2960.38773710904</v>
      </c>
      <c r="F29">
        <f>IF(Capacity_wind!$AD30=0,Capacity_wind!U30*CostRed_wind!F$15,Capacity_wind!U30*VLOOKUP($A29,CostRed_wind!$A$2:$M$15,F$1-2009,FALSE))</f>
        <v>6971.95379144927</v>
      </c>
      <c r="G29">
        <f>IF(Capacity_wind!$AD30=0,Capacity_wind!V30*CostRed_wind!G$15,Capacity_wind!V30*VLOOKUP($A29,CostRed_wind!$A$2:$M$15,G$1-2009,FALSE))</f>
        <v>3808.55662132204</v>
      </c>
      <c r="H29">
        <f>IF(Capacity_wind!$AD30=0,Capacity_wind!W30*CostRed_wind!H$15,Capacity_wind!W30*VLOOKUP($A29,CostRed_wind!$A$2:$M$15,H$1-2009,FALSE))</f>
        <v>3665.46606100491</v>
      </c>
      <c r="I29">
        <f>IF(Capacity_wind!$AD30=0,Capacity_wind!X30*CostRed_wind!I$15,Capacity_wind!X30*VLOOKUP($A29,CostRed_wind!$A$2:$M$15,I$1-2009,FALSE))</f>
        <v>5137.6346817044</v>
      </c>
      <c r="J29">
        <f>IF(Capacity_wind!$AD30=0,Capacity_wind!Y30*CostRed_wind!J$15,Capacity_wind!Y30*VLOOKUP($A29,CostRed_wind!$A$2:$M$15,J$1-2009,FALSE))</f>
        <v>7239.84121954393</v>
      </c>
      <c r="K29">
        <f>IF(Capacity_wind!$AD30=0,Capacity_wind!Z30*CostRed_wind!K$15,Capacity_wind!Z30*VLOOKUP($A29,CostRed_wind!$A$2:$M$15,K$1-2009,FALSE))</f>
        <v>26314.7238497277</v>
      </c>
      <c r="L29">
        <f>IF(Capacity_wind!$AD30=0,Capacity_wind!AA30*CostRed_wind!L$15,Capacity_wind!AA30*VLOOKUP($A29,CostRed_wind!$A$2:$M$15,L$1-2009,FALSE))</f>
        <v>12378.6348104482</v>
      </c>
      <c r="M29">
        <f>IF(Capacity_wind!$AD30=0,Capacity_wind!AB30*CostRed_wind!M$15,Capacity_wind!AB30*VLOOKUP($A29,CostRed_wind!$A$2:$M$15,M$1-2009,FALSE))</f>
        <v>14682.9995895841</v>
      </c>
      <c r="N29">
        <f>IF(Capacity_wind!$AD30=0,Capacity_wind!AC30*CostRed_wind!N$15,Capacity_wind!AC30*VLOOKUP($A29,CostRed_wind!$A$2:$N$15,N$1-2009,FALSE))</f>
        <v>33949.42659729</v>
      </c>
      <c r="O29" s="3">
        <f>SUM(B29:M29)</f>
        <v>86683.6603154688</v>
      </c>
      <c r="P29" s="1" t="s">
        <v>12</v>
      </c>
      <c r="Q29">
        <f>IF(Capacity_wind!$AD30=0,Capacity_wind!Q30*CostRed_wind!B$30,Capacity_wind!Q30*VLOOKUP($A29,CostRed_wind!$A$17:$M$30,B$1-2009,FALSE))</f>
        <v>837.800990073427</v>
      </c>
      <c r="R29">
        <f>IF(Capacity_wind!$AD30=0,Capacity_wind!R30*CostRed_wind!C$30,Capacity_wind!R30*VLOOKUP($A29,CostRed_wind!$A$17:$M$30,C$1-2009,FALSE))</f>
        <v>1557.24308968692</v>
      </c>
      <c r="S29">
        <f>IF(Capacity_wind!$AD30=0,Capacity_wind!S30*CostRed_wind!D$30,Capacity_wind!S30*VLOOKUP($A29,CostRed_wind!$A$17:$M$30,D$1-2009,FALSE))</f>
        <v>1814.88389345941</v>
      </c>
      <c r="T29">
        <f>IF(Capacity_wind!$AD30=0,Capacity_wind!T30*CostRed_wind!E$30,Capacity_wind!T30*VLOOKUP($A29,CostRed_wind!$A$17:$M$30,E$1-2009,FALSE))</f>
        <v>2935.97235058817</v>
      </c>
      <c r="U29">
        <f>IF(Capacity_wind!$AD30=0,Capacity_wind!U30*CostRed_wind!F$30,Capacity_wind!U30*VLOOKUP($A29,CostRed_wind!$A$17:$M$30,F$1-2009,FALSE))</f>
        <v>5435.03525577979</v>
      </c>
      <c r="V29">
        <f>IF(Capacity_wind!$AD30=0,Capacity_wind!V30*CostRed_wind!G$30,Capacity_wind!V30*VLOOKUP($A29,CostRed_wind!$A$17:$M$30,G$1-2009,FALSE))</f>
        <v>2940.19282416592</v>
      </c>
      <c r="W29">
        <f>IF(Capacity_wind!$AD30=0,Capacity_wind!W30*CostRed_wind!H$30,Capacity_wind!W30*VLOOKUP($A29,CostRed_wind!$A$17:$M$30,H$1-2009,FALSE))</f>
        <v>2792.77407728903</v>
      </c>
      <c r="X29">
        <f>IF(Capacity_wind!$AD30=0,Capacity_wind!X30*CostRed_wind!I$30,Capacity_wind!X30*VLOOKUP($A29,CostRed_wind!$A$17:$M$30,I$1-2009,FALSE))</f>
        <v>3694.55336632415</v>
      </c>
      <c r="Y29">
        <f>IF(Capacity_wind!$AD30=0,Capacity_wind!Y30*CostRed_wind!J$30,Capacity_wind!Y30*VLOOKUP($A29,CostRed_wind!$A$17:$M$30,J$1-2009,FALSE))</f>
        <v>4816.02256685897</v>
      </c>
      <c r="Z29">
        <f>IF(Capacity_wind!$AD30=0,Capacity_wind!Z30*CostRed_wind!K$30,Capacity_wind!Z30*VLOOKUP($A29,CostRed_wind!$A$17:$M$30,K$1-2009,FALSE))</f>
        <v>13049.6216056672</v>
      </c>
      <c r="AA29">
        <f>IF(Capacity_wind!$AD30=0,Capacity_wind!AA30*CostRed_wind!L$30,Capacity_wind!AA30*VLOOKUP($A29,CostRed_wind!$A$17:$M$30,L$1-2009,FALSE))</f>
        <v>5572.48751067833</v>
      </c>
      <c r="AB29">
        <f>IF(Capacity_wind!$AD30=0,Capacity_wind!AB30*CostRed_wind!M$30,Capacity_wind!AB30*VLOOKUP($A29,CostRed_wind!$A$17:$M$30,M$1-2009,FALSE))</f>
        <v>6210.00402008576</v>
      </c>
      <c r="AC29">
        <f>IF(Capacity_wind!$AD30=0,Capacity_wind!AC30*CostRed_wind!N$30,Capacity_wind!AC30*VLOOKUP($A29,CostRed_wind!$A$17:$N$30,N$1-2009,FALSE))</f>
        <v>12518.7479152078</v>
      </c>
      <c r="AD29" s="1">
        <f>SUM(Q29:AB29)</f>
        <v>51656.5915506571</v>
      </c>
    </row>
    <row r="30" spans="1:30">
      <c r="A30" s="1" t="s">
        <v>125</v>
      </c>
      <c r="B30">
        <f>IF(Capacity_wind!$AD31=0,Capacity_wind!Q31*CostRed_wind!B$15,Capacity_wind!Q31*VLOOKUP($A30,CostRed_wind!$A$2:$M$15,B$1-2009,FALSE))</f>
        <v>0</v>
      </c>
      <c r="C30">
        <f>IF(Capacity_wind!$AD31=0,Capacity_wind!R31*CostRed_wind!C$15,Capacity_wind!R31*VLOOKUP($A30,CostRed_wind!$A$2:$M$15,C$1-2009,FALSE))</f>
        <v>0</v>
      </c>
      <c r="D30">
        <f>IF(Capacity_wind!$AD31=0,Capacity_wind!S31*CostRed_wind!D$15,Capacity_wind!S31*VLOOKUP($A30,CostRed_wind!$A$2:$M$15,D$1-2009,FALSE))</f>
        <v>0</v>
      </c>
      <c r="E30">
        <f>IF(Capacity_wind!$AD31=0,Capacity_wind!T31*CostRed_wind!E$15,Capacity_wind!T31*VLOOKUP($A30,CostRed_wind!$A$2:$M$15,E$1-2009,FALSE))</f>
        <v>0</v>
      </c>
      <c r="F30">
        <f>IF(Capacity_wind!$AD31=0,Capacity_wind!U31*CostRed_wind!F$15,Capacity_wind!U31*VLOOKUP($A30,CostRed_wind!$A$2:$M$15,F$1-2009,FALSE))</f>
        <v>0</v>
      </c>
      <c r="G30">
        <f>IF(Capacity_wind!$AD31=0,Capacity_wind!V31*CostRed_wind!G$15,Capacity_wind!V31*VLOOKUP($A30,CostRed_wind!$A$2:$M$15,G$1-2009,FALSE))</f>
        <v>0</v>
      </c>
      <c r="H30">
        <f>IF(Capacity_wind!$AD31=0,Capacity_wind!W31*CostRed_wind!H$15,Capacity_wind!W31*VLOOKUP($A30,CostRed_wind!$A$2:$M$15,H$1-2009,FALSE))</f>
        <v>0</v>
      </c>
      <c r="I30">
        <f>IF(Capacity_wind!$AD31=0,Capacity_wind!X31*CostRed_wind!I$15,Capacity_wind!X31*VLOOKUP($A30,CostRed_wind!$A$2:$M$15,I$1-2009,FALSE))</f>
        <v>0</v>
      </c>
      <c r="J30">
        <f>IF(Capacity_wind!$AD31=0,Capacity_wind!Y31*CostRed_wind!J$15,Capacity_wind!Y31*VLOOKUP($A30,CostRed_wind!$A$2:$M$15,J$1-2009,FALSE))</f>
        <v>0</v>
      </c>
      <c r="K30">
        <f>IF(Capacity_wind!$AD31=0,Capacity_wind!Z31*CostRed_wind!K$15,Capacity_wind!Z31*VLOOKUP($A30,CostRed_wind!$A$2:$M$15,K$1-2009,FALSE))</f>
        <v>0</v>
      </c>
      <c r="L30">
        <f>IF(Capacity_wind!$AD31=0,Capacity_wind!AA31*CostRed_wind!L$15,Capacity_wind!AA31*VLOOKUP($A30,CostRed_wind!$A$2:$M$15,L$1-2009,FALSE))</f>
        <v>0</v>
      </c>
      <c r="M30">
        <f>IF(Capacity_wind!$AD31=0,Capacity_wind!AB31*CostRed_wind!M$15,Capacity_wind!AB31*VLOOKUP($A30,CostRed_wind!$A$2:$M$15,M$1-2009,FALSE))</f>
        <v>0</v>
      </c>
      <c r="N30">
        <f>IF(Capacity_wind!$AD31=0,Capacity_wind!AC31*CostRed_wind!N$15,Capacity_wind!AC31*VLOOKUP($A30,CostRed_wind!$A$2:$N$15,N$1-2009,FALSE))</f>
        <v>5.29913616449902</v>
      </c>
      <c r="O30" s="3">
        <f t="shared" ref="O30:O61" si="2">SUM(B30:M30)</f>
        <v>0</v>
      </c>
      <c r="P30" s="1" t="s">
        <v>125</v>
      </c>
      <c r="Q30">
        <f>IF(Capacity_wind!$AD31=0,Capacity_wind!Q31*CostRed_wind!B$30,Capacity_wind!Q31*VLOOKUP($A30,CostRed_wind!$A$17:$M$30,B$1-2009,FALSE))</f>
        <v>0</v>
      </c>
      <c r="R30">
        <f>IF(Capacity_wind!$AD31=0,Capacity_wind!R31*CostRed_wind!C$30,Capacity_wind!R31*VLOOKUP($A30,CostRed_wind!$A$17:$M$30,C$1-2009,FALSE))</f>
        <v>0</v>
      </c>
      <c r="S30">
        <f>IF(Capacity_wind!$AD31=0,Capacity_wind!S31*CostRed_wind!D$30,Capacity_wind!S31*VLOOKUP($A30,CostRed_wind!$A$17:$M$30,D$1-2009,FALSE))</f>
        <v>0</v>
      </c>
      <c r="T30">
        <f>IF(Capacity_wind!$AD31=0,Capacity_wind!T31*CostRed_wind!E$30,Capacity_wind!T31*VLOOKUP($A30,CostRed_wind!$A$17:$M$30,E$1-2009,FALSE))</f>
        <v>0</v>
      </c>
      <c r="U30">
        <f>IF(Capacity_wind!$AD31=0,Capacity_wind!U31*CostRed_wind!F$30,Capacity_wind!U31*VLOOKUP($A30,CostRed_wind!$A$17:$M$30,F$1-2009,FALSE))</f>
        <v>0</v>
      </c>
      <c r="V30">
        <f>IF(Capacity_wind!$AD31=0,Capacity_wind!V31*CostRed_wind!G$30,Capacity_wind!V31*VLOOKUP($A30,CostRed_wind!$A$17:$M$30,G$1-2009,FALSE))</f>
        <v>0</v>
      </c>
      <c r="W30">
        <f>IF(Capacity_wind!$AD31=0,Capacity_wind!W31*CostRed_wind!H$30,Capacity_wind!W31*VLOOKUP($A30,CostRed_wind!$A$17:$M$30,H$1-2009,FALSE))</f>
        <v>0</v>
      </c>
      <c r="X30">
        <f>IF(Capacity_wind!$AD31=0,Capacity_wind!X31*CostRed_wind!I$30,Capacity_wind!X31*VLOOKUP($A30,CostRed_wind!$A$17:$M$30,I$1-2009,FALSE))</f>
        <v>0</v>
      </c>
      <c r="Y30">
        <f>IF(Capacity_wind!$AD31=0,Capacity_wind!Y31*CostRed_wind!J$30,Capacity_wind!Y31*VLOOKUP($A30,CostRed_wind!$A$17:$M$30,J$1-2009,FALSE))</f>
        <v>0</v>
      </c>
      <c r="Z30">
        <f>IF(Capacity_wind!$AD31=0,Capacity_wind!Z31*CostRed_wind!K$30,Capacity_wind!Z31*VLOOKUP($A30,CostRed_wind!$A$17:$M$30,K$1-2009,FALSE))</f>
        <v>0</v>
      </c>
      <c r="AA30">
        <f>IF(Capacity_wind!$AD31=0,Capacity_wind!AA31*CostRed_wind!L$30,Capacity_wind!AA31*VLOOKUP($A30,CostRed_wind!$A$17:$M$30,L$1-2009,FALSE))</f>
        <v>0</v>
      </c>
      <c r="AB30">
        <f>IF(Capacity_wind!$AD31=0,Capacity_wind!AB31*CostRed_wind!M$30,Capacity_wind!AB31*VLOOKUP($A30,CostRed_wind!$A$17:$M$30,M$1-2009,FALSE))</f>
        <v>0</v>
      </c>
      <c r="AC30">
        <f>IF(Capacity_wind!$AD31=0,Capacity_wind!AC31*CostRed_wind!N$30,Capacity_wind!AC31*VLOOKUP($A30,CostRed_wind!$A$17:$N$30,N$1-2009,FALSE))</f>
        <v>11.3771901236921</v>
      </c>
      <c r="AD30" s="1">
        <f t="shared" ref="AD30:AD61" si="3">SUM(Q30:AB30)</f>
        <v>0</v>
      </c>
    </row>
    <row r="31" spans="1:30">
      <c r="A31" s="1" t="s">
        <v>122</v>
      </c>
      <c r="B31">
        <f>IF(Capacity_wind!$AD32=0,Capacity_wind!Q32*CostRed_wind!B$15,Capacity_wind!Q32*VLOOKUP($A31,CostRed_wind!$A$2:$M$15,B$1-2009,FALSE))</f>
        <v>0</v>
      </c>
      <c r="C31">
        <f>IF(Capacity_wind!$AD32=0,Capacity_wind!R32*CostRed_wind!C$15,Capacity_wind!R32*VLOOKUP($A31,CostRed_wind!$A$2:$M$15,C$1-2009,FALSE))</f>
        <v>0</v>
      </c>
      <c r="D31">
        <f>IF(Capacity_wind!$AD32=0,Capacity_wind!S32*CostRed_wind!D$15,Capacity_wind!S32*VLOOKUP($A31,CostRed_wind!$A$2:$M$15,D$1-2009,FALSE))</f>
        <v>0</v>
      </c>
      <c r="E31">
        <f>IF(Capacity_wind!$AD32=0,Capacity_wind!T32*CostRed_wind!E$15,Capacity_wind!T32*VLOOKUP($A31,CostRed_wind!$A$2:$M$15,E$1-2009,FALSE))</f>
        <v>0</v>
      </c>
      <c r="F31">
        <f>IF(Capacity_wind!$AD32=0,Capacity_wind!U32*CostRed_wind!F$15,Capacity_wind!U32*VLOOKUP($A31,CostRed_wind!$A$2:$M$15,F$1-2009,FALSE))</f>
        <v>0</v>
      </c>
      <c r="G31">
        <f>IF(Capacity_wind!$AD32=0,Capacity_wind!V32*CostRed_wind!G$15,Capacity_wind!V32*VLOOKUP($A31,CostRed_wind!$A$2:$M$15,G$1-2009,FALSE))</f>
        <v>0</v>
      </c>
      <c r="H31">
        <f>IF(Capacity_wind!$AD32=0,Capacity_wind!W32*CostRed_wind!H$15,Capacity_wind!W32*VLOOKUP($A31,CostRed_wind!$A$2:$M$15,H$1-2009,FALSE))</f>
        <v>0</v>
      </c>
      <c r="I31">
        <f>IF(Capacity_wind!$AD32=0,Capacity_wind!X32*CostRed_wind!I$15,Capacity_wind!X32*VLOOKUP($A31,CostRed_wind!$A$2:$M$15,I$1-2009,FALSE))</f>
        <v>0</v>
      </c>
      <c r="J31">
        <f>IF(Capacity_wind!$AD32=0,Capacity_wind!Y32*CostRed_wind!J$15,Capacity_wind!Y32*VLOOKUP($A31,CostRed_wind!$A$2:$M$15,J$1-2009,FALSE))</f>
        <v>0</v>
      </c>
      <c r="K31">
        <f>IF(Capacity_wind!$AD32=0,Capacity_wind!Z32*CostRed_wind!K$15,Capacity_wind!Z32*VLOOKUP($A31,CostRed_wind!$A$2:$M$15,K$1-2009,FALSE))</f>
        <v>0</v>
      </c>
      <c r="L31">
        <f>IF(Capacity_wind!$AD32=0,Capacity_wind!AA32*CostRed_wind!L$15,Capacity_wind!AA32*VLOOKUP($A31,CostRed_wind!$A$2:$M$15,L$1-2009,FALSE))</f>
        <v>0</v>
      </c>
      <c r="M31">
        <f>IF(Capacity_wind!$AD32=0,Capacity_wind!AB32*CostRed_wind!M$15,Capacity_wind!AB32*VLOOKUP($A31,CostRed_wind!$A$2:$M$15,M$1-2009,FALSE))</f>
        <v>0</v>
      </c>
      <c r="N31">
        <f>IF(Capacity_wind!$AD32=0,Capacity_wind!AC32*CostRed_wind!N$15,Capacity_wind!AC32*VLOOKUP($A31,CostRed_wind!$A$2:$N$15,N$1-2009,FALSE))</f>
        <v>0</v>
      </c>
      <c r="O31" s="3">
        <f t="shared" si="2"/>
        <v>0</v>
      </c>
      <c r="P31" s="1" t="s">
        <v>122</v>
      </c>
      <c r="Q31">
        <f>IF(Capacity_wind!$AD32=0,Capacity_wind!Q32*CostRed_wind!B$30,Capacity_wind!Q32*VLOOKUP($A31,CostRed_wind!$A$17:$M$30,B$1-2009,FALSE))</f>
        <v>0</v>
      </c>
      <c r="R31">
        <f>IF(Capacity_wind!$AD32=0,Capacity_wind!R32*CostRed_wind!C$30,Capacity_wind!R32*VLOOKUP($A31,CostRed_wind!$A$17:$M$30,C$1-2009,FALSE))</f>
        <v>0</v>
      </c>
      <c r="S31">
        <f>IF(Capacity_wind!$AD32=0,Capacity_wind!S32*CostRed_wind!D$30,Capacity_wind!S32*VLOOKUP($A31,CostRed_wind!$A$17:$M$30,D$1-2009,FALSE))</f>
        <v>0</v>
      </c>
      <c r="T31">
        <f>IF(Capacity_wind!$AD32=0,Capacity_wind!T32*CostRed_wind!E$30,Capacity_wind!T32*VLOOKUP($A31,CostRed_wind!$A$17:$M$30,E$1-2009,FALSE))</f>
        <v>0</v>
      </c>
      <c r="U31">
        <f>IF(Capacity_wind!$AD32=0,Capacity_wind!U32*CostRed_wind!F$30,Capacity_wind!U32*VLOOKUP($A31,CostRed_wind!$A$17:$M$30,F$1-2009,FALSE))</f>
        <v>0</v>
      </c>
      <c r="V31">
        <f>IF(Capacity_wind!$AD32=0,Capacity_wind!V32*CostRed_wind!G$30,Capacity_wind!V32*VLOOKUP($A31,CostRed_wind!$A$17:$M$30,G$1-2009,FALSE))</f>
        <v>0</v>
      </c>
      <c r="W31">
        <f>IF(Capacity_wind!$AD32=0,Capacity_wind!W32*CostRed_wind!H$30,Capacity_wind!W32*VLOOKUP($A31,CostRed_wind!$A$17:$M$30,H$1-2009,FALSE))</f>
        <v>0</v>
      </c>
      <c r="X31">
        <f>IF(Capacity_wind!$AD32=0,Capacity_wind!X32*CostRed_wind!I$30,Capacity_wind!X32*VLOOKUP($A31,CostRed_wind!$A$17:$M$30,I$1-2009,FALSE))</f>
        <v>0</v>
      </c>
      <c r="Y31">
        <f>IF(Capacity_wind!$AD32=0,Capacity_wind!Y32*CostRed_wind!J$30,Capacity_wind!Y32*VLOOKUP($A31,CostRed_wind!$A$17:$M$30,J$1-2009,FALSE))</f>
        <v>0</v>
      </c>
      <c r="Z31">
        <f>IF(Capacity_wind!$AD32=0,Capacity_wind!Z32*CostRed_wind!K$30,Capacity_wind!Z32*VLOOKUP($A31,CostRed_wind!$A$17:$M$30,K$1-2009,FALSE))</f>
        <v>0</v>
      </c>
      <c r="AA31">
        <f>IF(Capacity_wind!$AD32=0,Capacity_wind!AA32*CostRed_wind!L$30,Capacity_wind!AA32*VLOOKUP($A31,CostRed_wind!$A$17:$M$30,L$1-2009,FALSE))</f>
        <v>0</v>
      </c>
      <c r="AB31">
        <f>IF(Capacity_wind!$AD32=0,Capacity_wind!AB32*CostRed_wind!M$30,Capacity_wind!AB32*VLOOKUP($A31,CostRed_wind!$A$17:$M$30,M$1-2009,FALSE))</f>
        <v>0</v>
      </c>
      <c r="AC31">
        <f>IF(Capacity_wind!$AD32=0,Capacity_wind!AC32*CostRed_wind!N$30,Capacity_wind!AC32*VLOOKUP($A31,CostRed_wind!$A$17:$N$30,N$1-2009,FALSE))</f>
        <v>0</v>
      </c>
      <c r="AD31" s="1">
        <f t="shared" si="3"/>
        <v>0</v>
      </c>
    </row>
    <row r="32" spans="1:30">
      <c r="A32" s="1" t="s">
        <v>131</v>
      </c>
      <c r="B32">
        <f>IF(Capacity_wind!$AD33=0,Capacity_wind!Q33*CostRed_wind!B$15,Capacity_wind!Q33*VLOOKUP($A32,CostRed_wind!$A$2:$M$15,B$1-2009,FALSE))</f>
        <v>0.203140714656107</v>
      </c>
      <c r="C32">
        <f>IF(Capacity_wind!$AD33=0,Capacity_wind!R33*CostRed_wind!C$15,Capacity_wind!R33*VLOOKUP($A32,CostRed_wind!$A$2:$M$15,C$1-2009,FALSE))</f>
        <v>0.590551563629021</v>
      </c>
      <c r="D32">
        <f>IF(Capacity_wind!$AD33=0,Capacity_wind!S33*CostRed_wind!D$15,Capacity_wind!S33*VLOOKUP($A32,CostRed_wind!$A$2:$M$15,D$1-2009,FALSE))</f>
        <v>0</v>
      </c>
      <c r="E32">
        <f>IF(Capacity_wind!$AD33=0,Capacity_wind!T33*CostRed_wind!E$15,Capacity_wind!T33*VLOOKUP($A32,CostRed_wind!$A$2:$M$15,E$1-2009,FALSE))</f>
        <v>4.10455919962528</v>
      </c>
      <c r="F32">
        <f>IF(Capacity_wind!$AD33=0,Capacity_wind!U33*CostRed_wind!F$15,Capacity_wind!U33*VLOOKUP($A32,CostRed_wind!$A$2:$M$15,F$1-2009,FALSE))</f>
        <v>8.38390448824733</v>
      </c>
      <c r="G32">
        <f>IF(Capacity_wind!$AD33=0,Capacity_wind!V33*CostRed_wind!G$15,Capacity_wind!V33*VLOOKUP($A32,CostRed_wind!$A$2:$M$15,G$1-2009,FALSE))</f>
        <v>12.0606171078909</v>
      </c>
      <c r="H32">
        <f>IF(Capacity_wind!$AD33=0,Capacity_wind!W33*CostRed_wind!H$15,Capacity_wind!W33*VLOOKUP($A32,CostRed_wind!$A$2:$M$15,H$1-2009,FALSE))</f>
        <v>1.8503088612513</v>
      </c>
      <c r="I32">
        <f>IF(Capacity_wind!$AD33=0,Capacity_wind!X33*CostRed_wind!I$15,Capacity_wind!X33*VLOOKUP($A32,CostRed_wind!$A$2:$M$15,I$1-2009,FALSE))</f>
        <v>5.10496143001737</v>
      </c>
      <c r="J32">
        <f>IF(Capacity_wind!$AD33=0,Capacity_wind!Y33*CostRed_wind!J$15,Capacity_wind!Y33*VLOOKUP($A32,CostRed_wind!$A$2:$M$15,J$1-2009,FALSE))</f>
        <v>0.608706309967324</v>
      </c>
      <c r="K32">
        <f>IF(Capacity_wind!$AD33=0,Capacity_wind!Z33*CostRed_wind!K$15,Capacity_wind!Z33*VLOOKUP($A32,CostRed_wind!$A$2:$M$15,K$1-2009,FALSE))</f>
        <v>-3.91404434999867</v>
      </c>
      <c r="L32">
        <f>IF(Capacity_wind!$AD33=0,Capacity_wind!AA33*CostRed_wind!L$15,Capacity_wind!AA33*VLOOKUP($A32,CostRed_wind!$A$2:$M$15,L$1-2009,FALSE))</f>
        <v>0</v>
      </c>
      <c r="M32">
        <f>IF(Capacity_wind!$AD33=0,Capacity_wind!AB33*CostRed_wind!M$15,Capacity_wind!AB33*VLOOKUP($A32,CostRed_wind!$A$2:$M$15,M$1-2009,FALSE))</f>
        <v>-0.965675026399028</v>
      </c>
      <c r="N32">
        <f>IF(Capacity_wind!$AD33=0,Capacity_wind!AC33*CostRed_wind!N$15,Capacity_wind!AC33*VLOOKUP($A32,CostRed_wind!$A$2:$N$15,N$1-2009,FALSE))</f>
        <v>5.99511503736506</v>
      </c>
      <c r="O32" s="3">
        <f t="shared" si="2"/>
        <v>28.0270302988869</v>
      </c>
      <c r="P32" s="1" t="s">
        <v>131</v>
      </c>
      <c r="Q32">
        <f>IF(Capacity_wind!$AD33=0,Capacity_wind!Q33*CostRed_wind!B$30,Capacity_wind!Q33*VLOOKUP($A32,CostRed_wind!$A$17:$M$30,B$1-2009,FALSE))</f>
        <v>1.72956997375346</v>
      </c>
      <c r="R32">
        <f>IF(Capacity_wind!$AD33=0,Capacity_wind!R33*CostRed_wind!C$30,Capacity_wind!R33*VLOOKUP($A32,CostRed_wind!$A$17:$M$30,C$1-2009,FALSE))</f>
        <v>3.88344887717421</v>
      </c>
      <c r="S32">
        <f>IF(Capacity_wind!$AD33=0,Capacity_wind!S33*CostRed_wind!D$30,Capacity_wind!S33*VLOOKUP($A32,CostRed_wind!$A$17:$M$30,D$1-2009,FALSE))</f>
        <v>0</v>
      </c>
      <c r="T32">
        <f>IF(Capacity_wind!$AD33=0,Capacity_wind!T33*CostRed_wind!E$30,Capacity_wind!T33*VLOOKUP($A32,CostRed_wind!$A$17:$M$30,E$1-2009,FALSE))</f>
        <v>19.4595801021905</v>
      </c>
      <c r="U32">
        <f>IF(Capacity_wind!$AD33=0,Capacity_wind!U33*CostRed_wind!F$30,Capacity_wind!U33*VLOOKUP($A32,CostRed_wind!$A$17:$M$30,F$1-2009,FALSE))</f>
        <v>38.1297680727519</v>
      </c>
      <c r="V32">
        <f>IF(Capacity_wind!$AD33=0,Capacity_wind!V33*CostRed_wind!G$30,Capacity_wind!V33*VLOOKUP($A32,CostRed_wind!$A$17:$M$30,G$1-2009,FALSE))</f>
        <v>49.3005168223552</v>
      </c>
      <c r="W32">
        <f>IF(Capacity_wind!$AD33=0,Capacity_wind!W33*CostRed_wind!H$30,Capacity_wind!W33*VLOOKUP($A32,CostRed_wind!$A$17:$M$30,H$1-2009,FALSE))</f>
        <v>7.2802609366075</v>
      </c>
      <c r="X32">
        <f>IF(Capacity_wind!$AD33=0,Capacity_wind!X33*CostRed_wind!I$30,Capacity_wind!X33*VLOOKUP($A32,CostRed_wind!$A$17:$M$30,I$1-2009,FALSE))</f>
        <v>18.0203040190569</v>
      </c>
      <c r="Y32">
        <f>IF(Capacity_wind!$AD33=0,Capacity_wind!Y33*CostRed_wind!J$30,Capacity_wind!Y33*VLOOKUP($A32,CostRed_wind!$A$17:$M$30,J$1-2009,FALSE))</f>
        <v>1.99411877913315</v>
      </c>
      <c r="Z32">
        <f>IF(Capacity_wind!$AD33=0,Capacity_wind!Z33*CostRed_wind!K$30,Capacity_wind!Z33*VLOOKUP($A32,CostRed_wind!$A$17:$M$30,K$1-2009,FALSE))</f>
        <v>-12.0328602211419</v>
      </c>
      <c r="AA32">
        <f>IF(Capacity_wind!$AD33=0,Capacity_wind!AA33*CostRed_wind!L$30,Capacity_wind!AA33*VLOOKUP($A32,CostRed_wind!$A$17:$M$30,L$1-2009,FALSE))</f>
        <v>0</v>
      </c>
      <c r="AB32">
        <f>IF(Capacity_wind!$AD33=0,Capacity_wind!AB33*CostRed_wind!M$30,Capacity_wind!AB33*VLOOKUP($A32,CostRed_wind!$A$17:$M$30,M$1-2009,FALSE))</f>
        <v>-2.41291198252847</v>
      </c>
      <c r="AC32">
        <f>IF(Capacity_wind!$AD33=0,Capacity_wind!AC33*CostRed_wind!N$30,Capacity_wind!AC33*VLOOKUP($A32,CostRed_wind!$A$17:$N$30,N$1-2009,FALSE))</f>
        <v>12.8714495110461</v>
      </c>
      <c r="AD32" s="1">
        <f t="shared" si="3"/>
        <v>125.351795379352</v>
      </c>
    </row>
    <row r="33" spans="1:30">
      <c r="A33" s="1" t="s">
        <v>197</v>
      </c>
      <c r="B33">
        <f>IF(Capacity_wind!$AD34=0,Capacity_wind!Q34*CostRed_wind!B$15,Capacity_wind!Q34*VLOOKUP($A33,CostRed_wind!$A$2:$M$15,B$1-2009,FALSE))</f>
        <v>0.809388311326991</v>
      </c>
      <c r="C33">
        <f>IF(Capacity_wind!$AD34=0,Capacity_wind!R34*CostRed_wind!C$15,Capacity_wind!R34*VLOOKUP($A33,CostRed_wind!$A$2:$M$15,C$1-2009,FALSE))</f>
        <v>1.92990542332557</v>
      </c>
      <c r="D33">
        <f>IF(Capacity_wind!$AD34=0,Capacity_wind!S34*CostRed_wind!D$15,Capacity_wind!S34*VLOOKUP($A33,CostRed_wind!$A$2:$M$15,D$1-2009,FALSE))</f>
        <v>4.4471431916915</v>
      </c>
      <c r="E33">
        <f>IF(Capacity_wind!$AD34=0,Capacity_wind!T34*CostRed_wind!E$15,Capacity_wind!T34*VLOOKUP($A33,CostRed_wind!$A$2:$M$15,E$1-2009,FALSE))</f>
        <v>7.04823462746127</v>
      </c>
      <c r="F33">
        <f>IF(Capacity_wind!$AD34=0,Capacity_wind!U34*CostRed_wind!F$15,Capacity_wind!U34*VLOOKUP($A33,CostRed_wind!$A$2:$M$15,F$1-2009,FALSE))</f>
        <v>8.38390130448654</v>
      </c>
      <c r="G33">
        <f>IF(Capacity_wind!$AD34=0,Capacity_wind!V34*CostRed_wind!G$15,Capacity_wind!V34*VLOOKUP($A33,CostRed_wind!$A$2:$M$15,G$1-2009,FALSE))</f>
        <v>8.42946357003124</v>
      </c>
      <c r="H33">
        <f>IF(Capacity_wind!$AD34=0,Capacity_wind!W34*CostRed_wind!H$15,Capacity_wind!W34*VLOOKUP($A33,CostRed_wind!$A$2:$M$15,H$1-2009,FALSE))</f>
        <v>13.5427693268775</v>
      </c>
      <c r="I33">
        <f>IF(Capacity_wind!$AD34=0,Capacity_wind!X34*CostRed_wind!I$15,Capacity_wind!X34*VLOOKUP($A33,CostRed_wind!$A$2:$M$15,I$1-2009,FALSE))</f>
        <v>1.73858510758026</v>
      </c>
      <c r="J33">
        <f>IF(Capacity_wind!$AD34=0,Capacity_wind!Y34*CostRed_wind!J$15,Capacity_wind!Y34*VLOOKUP($A33,CostRed_wind!$A$2:$M$15,J$1-2009,FALSE))</f>
        <v>11.5943322893314</v>
      </c>
      <c r="K33">
        <f>IF(Capacity_wind!$AD34=0,Capacity_wind!Z34*CostRed_wind!K$15,Capacity_wind!Z34*VLOOKUP($A33,CostRed_wind!$A$2:$M$15,K$1-2009,FALSE))</f>
        <v>34.8664581967154</v>
      </c>
      <c r="L33">
        <f>IF(Capacity_wind!$AD34=0,Capacity_wind!AA34*CostRed_wind!L$15,Capacity_wind!AA34*VLOOKUP($A33,CostRed_wind!$A$2:$M$15,L$1-2009,FALSE))</f>
        <v>49.4665042834509</v>
      </c>
      <c r="M33">
        <f>IF(Capacity_wind!$AD34=0,Capacity_wind!AB34*CostRed_wind!M$15,Capacity_wind!AB34*VLOOKUP($A33,CostRed_wind!$A$2:$M$15,M$1-2009,FALSE))</f>
        <v>16.3873118862375</v>
      </c>
      <c r="N33">
        <f>IF(Capacity_wind!$AD34=0,Capacity_wind!AC34*CostRed_wind!N$15,Capacity_wind!AC34*VLOOKUP($A33,CostRed_wind!$A$2:$N$15,N$1-2009,FALSE))</f>
        <v>40.4153564757786</v>
      </c>
      <c r="O33" s="3">
        <f t="shared" si="2"/>
        <v>158.643997518516</v>
      </c>
      <c r="P33" s="1" t="s">
        <v>197</v>
      </c>
      <c r="Q33">
        <f>IF(Capacity_wind!$AD34=0,Capacity_wind!Q34*CostRed_wind!B$30,Capacity_wind!Q34*VLOOKUP($A33,CostRed_wind!$A$17:$M$30,B$1-2009,FALSE))</f>
        <v>6.89125133161037</v>
      </c>
      <c r="R33">
        <f>IF(Capacity_wind!$AD34=0,Capacity_wind!R34*CostRed_wind!C$30,Capacity_wind!R34*VLOOKUP($A33,CostRed_wind!$A$17:$M$30,C$1-2009,FALSE))</f>
        <v>12.6909985695579</v>
      </c>
      <c r="S33">
        <f>IF(Capacity_wind!$AD34=0,Capacity_wind!S34*CostRed_wind!D$30,Capacity_wind!S34*VLOOKUP($A33,CostRed_wind!$A$17:$M$30,D$1-2009,FALSE))</f>
        <v>23.1732594639226</v>
      </c>
      <c r="T33">
        <f>IF(Capacity_wind!$AD34=0,Capacity_wind!T34*CostRed_wind!E$30,Capacity_wind!T34*VLOOKUP($A33,CostRed_wind!$A$17:$M$30,E$1-2009,FALSE))</f>
        <v>33.4154484419756</v>
      </c>
      <c r="U33">
        <f>IF(Capacity_wind!$AD34=0,Capacity_wind!U34*CostRed_wind!F$30,Capacity_wind!U34*VLOOKUP($A33,CostRed_wind!$A$17:$M$30,F$1-2009,FALSE))</f>
        <v>38.1297535930949</v>
      </c>
      <c r="V33">
        <f>IF(Capacity_wind!$AD34=0,Capacity_wind!V34*CostRed_wind!G$30,Capacity_wind!V34*VLOOKUP($A33,CostRed_wind!$A$17:$M$30,G$1-2009,FALSE))</f>
        <v>34.4573504672375</v>
      </c>
      <c r="W33">
        <f>IF(Capacity_wind!$AD34=0,Capacity_wind!W34*CostRed_wind!H$30,Capacity_wind!W34*VLOOKUP($A33,CostRed_wind!$A$17:$M$30,H$1-2009,FALSE))</f>
        <v>53.2856414238197</v>
      </c>
      <c r="X33">
        <f>IF(Capacity_wind!$AD34=0,Capacity_wind!X34*CostRed_wind!I$30,Capacity_wind!X34*VLOOKUP($A33,CostRed_wind!$A$17:$M$30,I$1-2009,FALSE))</f>
        <v>6.13713396880539</v>
      </c>
      <c r="Y33">
        <f>IF(Capacity_wind!$AD34=0,Capacity_wind!Y34*CostRed_wind!J$30,Capacity_wind!Y34*VLOOKUP($A33,CostRed_wind!$A$17:$M$30,J$1-2009,FALSE))</f>
        <v>37.982973678894</v>
      </c>
      <c r="Z33">
        <f>IF(Capacity_wind!$AD34=0,Capacity_wind!Z34*CostRed_wind!K$30,Capacity_wind!Z34*VLOOKUP($A33,CostRed_wind!$A$17:$M$30,K$1-2009,FALSE))</f>
        <v>107.189183456111</v>
      </c>
      <c r="AA33">
        <f>IF(Capacity_wind!$AD34=0,Capacity_wind!AA34*CostRed_wind!L$30,Capacity_wind!AA34*VLOOKUP($A33,CostRed_wind!$A$17:$M$30,L$1-2009,FALSE))</f>
        <v>132.299699189612</v>
      </c>
      <c r="AB33">
        <f>IF(Capacity_wind!$AD34=0,Capacity_wind!AB34*CostRed_wind!M$30,Capacity_wind!AB34*VLOOKUP($A33,CostRed_wind!$A$17:$M$30,M$1-2009,FALSE))</f>
        <v>40.9466333194732</v>
      </c>
      <c r="AC33">
        <f>IF(Capacity_wind!$AD34=0,Capacity_wind!AC34*CostRed_wind!N$30,Capacity_wind!AC34*VLOOKUP($A33,CostRed_wind!$A$17:$N$30,N$1-2009,FALSE))</f>
        <v>86.7713491912497</v>
      </c>
      <c r="AD33" s="1">
        <f t="shared" si="3"/>
        <v>526.599326904114</v>
      </c>
    </row>
    <row r="34" spans="1:30">
      <c r="A34" s="1" t="s">
        <v>133</v>
      </c>
      <c r="B34">
        <f>IF(Capacity_wind!$AD35=0,Capacity_wind!Q35*CostRed_wind!B$15,Capacity_wind!Q35*VLOOKUP($A34,CostRed_wind!$A$2:$M$15,B$1-2009,FALSE))</f>
        <v>0.0714166175724234</v>
      </c>
      <c r="C34">
        <f>IF(Capacity_wind!$AD35=0,Capacity_wind!R35*CostRed_wind!C$15,Capacity_wind!R35*VLOOKUP($A34,CostRed_wind!$A$2:$M$15,C$1-2009,FALSE))</f>
        <v>0</v>
      </c>
      <c r="D34">
        <f>IF(Capacity_wind!$AD35=0,Capacity_wind!S35*CostRed_wind!D$15,Capacity_wind!S35*VLOOKUP($A34,CostRed_wind!$A$2:$M$15,D$1-2009,FALSE))</f>
        <v>0</v>
      </c>
      <c r="E34">
        <f>IF(Capacity_wind!$AD35=0,Capacity_wind!T35*CostRed_wind!E$15,Capacity_wind!T35*VLOOKUP($A34,CostRed_wind!$A$2:$M$15,E$1-2009,FALSE))</f>
        <v>0</v>
      </c>
      <c r="F34">
        <f>IF(Capacity_wind!$AD35=0,Capacity_wind!U35*CostRed_wind!F$15,Capacity_wind!U35*VLOOKUP($A34,CostRed_wind!$A$2:$M$15,F$1-2009,FALSE))</f>
        <v>0</v>
      </c>
      <c r="G34">
        <f>IF(Capacity_wind!$AD35=0,Capacity_wind!V35*CostRed_wind!G$15,Capacity_wind!V35*VLOOKUP($A34,CostRed_wind!$A$2:$M$15,G$1-2009,FALSE))</f>
        <v>0</v>
      </c>
      <c r="H34">
        <f>IF(Capacity_wind!$AD35=0,Capacity_wind!W35*CostRed_wind!H$15,Capacity_wind!W35*VLOOKUP($A34,CostRed_wind!$A$2:$M$15,H$1-2009,FALSE))</f>
        <v>0</v>
      </c>
      <c r="I34">
        <f>IF(Capacity_wind!$AD35=0,Capacity_wind!X35*CostRed_wind!I$15,Capacity_wind!X35*VLOOKUP($A34,CostRed_wind!$A$2:$M$15,I$1-2009,FALSE))</f>
        <v>0</v>
      </c>
      <c r="J34">
        <f>IF(Capacity_wind!$AD35=0,Capacity_wind!Y35*CostRed_wind!J$15,Capacity_wind!Y35*VLOOKUP($A34,CostRed_wind!$A$2:$M$15,J$1-2009,FALSE))</f>
        <v>0</v>
      </c>
      <c r="K34">
        <f>IF(Capacity_wind!$AD35=0,Capacity_wind!Z35*CostRed_wind!K$15,Capacity_wind!Z35*VLOOKUP($A34,CostRed_wind!$A$2:$M$15,K$1-2009,FALSE))</f>
        <v>0</v>
      </c>
      <c r="L34">
        <f>IF(Capacity_wind!$AD35=0,Capacity_wind!AA35*CostRed_wind!L$15,Capacity_wind!AA35*VLOOKUP($A34,CostRed_wind!$A$2:$M$15,L$1-2009,FALSE))</f>
        <v>0</v>
      </c>
      <c r="M34">
        <f>IF(Capacity_wind!$AD35=0,Capacity_wind!AB35*CostRed_wind!M$15,Capacity_wind!AB35*VLOOKUP($A34,CostRed_wind!$A$2:$M$15,M$1-2009,FALSE))</f>
        <v>0</v>
      </c>
      <c r="N34">
        <f>IF(Capacity_wind!$AD35=0,Capacity_wind!AC35*CostRed_wind!N$15,Capacity_wind!AC35*VLOOKUP($A34,CostRed_wind!$A$2:$N$15,N$1-2009,FALSE))</f>
        <v>1.4643254138043</v>
      </c>
      <c r="O34" s="3">
        <f t="shared" si="2"/>
        <v>0.0714166175724234</v>
      </c>
      <c r="P34" s="1" t="s">
        <v>133</v>
      </c>
      <c r="Q34">
        <f>IF(Capacity_wind!$AD35=0,Capacity_wind!Q35*CostRed_wind!B$30,Capacity_wind!Q35*VLOOKUP($A34,CostRed_wind!$A$17:$M$30,B$1-2009,FALSE))</f>
        <v>0.608051603980038</v>
      </c>
      <c r="R34">
        <f>IF(Capacity_wind!$AD35=0,Capacity_wind!R35*CostRed_wind!C$30,Capacity_wind!R35*VLOOKUP($A34,CostRed_wind!$A$17:$M$30,C$1-2009,FALSE))</f>
        <v>0</v>
      </c>
      <c r="S34">
        <f>IF(Capacity_wind!$AD35=0,Capacity_wind!S35*CostRed_wind!D$30,Capacity_wind!S35*VLOOKUP($A34,CostRed_wind!$A$17:$M$30,D$1-2009,FALSE))</f>
        <v>0</v>
      </c>
      <c r="T34">
        <f>IF(Capacity_wind!$AD35=0,Capacity_wind!T35*CostRed_wind!E$30,Capacity_wind!T35*VLOOKUP($A34,CostRed_wind!$A$17:$M$30,E$1-2009,FALSE))</f>
        <v>0</v>
      </c>
      <c r="U34">
        <f>IF(Capacity_wind!$AD35=0,Capacity_wind!U35*CostRed_wind!F$30,Capacity_wind!U35*VLOOKUP($A34,CostRed_wind!$A$17:$M$30,F$1-2009,FALSE))</f>
        <v>0</v>
      </c>
      <c r="V34">
        <f>IF(Capacity_wind!$AD35=0,Capacity_wind!V35*CostRed_wind!G$30,Capacity_wind!V35*VLOOKUP($A34,CostRed_wind!$A$17:$M$30,G$1-2009,FALSE))</f>
        <v>0</v>
      </c>
      <c r="W34">
        <f>IF(Capacity_wind!$AD35=0,Capacity_wind!W35*CostRed_wind!H$30,Capacity_wind!W35*VLOOKUP($A34,CostRed_wind!$A$17:$M$30,H$1-2009,FALSE))</f>
        <v>0</v>
      </c>
      <c r="X34">
        <f>IF(Capacity_wind!$AD35=0,Capacity_wind!X35*CostRed_wind!I$30,Capacity_wind!X35*VLOOKUP($A34,CostRed_wind!$A$17:$M$30,I$1-2009,FALSE))</f>
        <v>0</v>
      </c>
      <c r="Y34">
        <f>IF(Capacity_wind!$AD35=0,Capacity_wind!Y35*CostRed_wind!J$30,Capacity_wind!Y35*VLOOKUP($A34,CostRed_wind!$A$17:$M$30,J$1-2009,FALSE))</f>
        <v>0</v>
      </c>
      <c r="Z34">
        <f>IF(Capacity_wind!$AD35=0,Capacity_wind!Z35*CostRed_wind!K$30,Capacity_wind!Z35*VLOOKUP($A34,CostRed_wind!$A$17:$M$30,K$1-2009,FALSE))</f>
        <v>0</v>
      </c>
      <c r="AA34">
        <f>IF(Capacity_wind!$AD35=0,Capacity_wind!AA35*CostRed_wind!L$30,Capacity_wind!AA35*VLOOKUP($A34,CostRed_wind!$A$17:$M$30,L$1-2009,FALSE))</f>
        <v>0</v>
      </c>
      <c r="AB34">
        <f>IF(Capacity_wind!$AD35=0,Capacity_wind!AB35*CostRed_wind!M$30,Capacity_wind!AB35*VLOOKUP($A34,CostRed_wind!$A$17:$M$30,M$1-2009,FALSE))</f>
        <v>0</v>
      </c>
      <c r="AC34">
        <f>IF(Capacity_wind!$AD35=0,Capacity_wind!AC35*CostRed_wind!N$30,Capacity_wind!AC35*VLOOKUP($A34,CostRed_wind!$A$17:$N$30,N$1-2009,FALSE))</f>
        <v>3.1438914039267</v>
      </c>
      <c r="AD34" s="1">
        <f t="shared" si="3"/>
        <v>0.608051603980038</v>
      </c>
    </row>
    <row r="35" spans="1:30">
      <c r="A35" s="1" t="s">
        <v>448</v>
      </c>
      <c r="B35">
        <f>IF(Capacity_wind!$AD36=0,Capacity_wind!Q36*CostRed_wind!B$15,Capacity_wind!Q36*VLOOKUP($A35,CostRed_wind!$A$2:$M$15,B$1-2009,FALSE))</f>
        <v>0</v>
      </c>
      <c r="C35">
        <f>IF(Capacity_wind!$AD36=0,Capacity_wind!R36*CostRed_wind!C$15,Capacity_wind!R36*VLOOKUP($A35,CostRed_wind!$A$2:$M$15,C$1-2009,FALSE))</f>
        <v>0.694766129948539</v>
      </c>
      <c r="D35">
        <f>IF(Capacity_wind!$AD36=0,Capacity_wind!S36*CostRed_wind!D$15,Capacity_wind!S36*VLOOKUP($A35,CostRed_wind!$A$2:$M$15,D$1-2009,FALSE))</f>
        <v>0</v>
      </c>
      <c r="E35">
        <f>IF(Capacity_wind!$AD36=0,Capacity_wind!T36*CostRed_wind!E$15,Capacity_wind!T36*VLOOKUP($A35,CostRed_wind!$A$2:$M$15,E$1-2009,FALSE))</f>
        <v>0</v>
      </c>
      <c r="F35">
        <f>IF(Capacity_wind!$AD36=0,Capacity_wind!U36*CostRed_wind!F$15,Capacity_wind!U36*VLOOKUP($A35,CostRed_wind!$A$2:$M$15,F$1-2009,FALSE))</f>
        <v>0</v>
      </c>
      <c r="G35">
        <f>IF(Capacity_wind!$AD36=0,Capacity_wind!V36*CostRed_wind!G$15,Capacity_wind!V36*VLOOKUP($A35,CostRed_wind!$A$2:$M$15,G$1-2009,FALSE))</f>
        <v>0</v>
      </c>
      <c r="H35">
        <f>IF(Capacity_wind!$AD36=0,Capacity_wind!W36*CostRed_wind!H$15,Capacity_wind!W36*VLOOKUP($A35,CostRed_wind!$A$2:$M$15,H$1-2009,FALSE))</f>
        <v>2.50926743259051</v>
      </c>
      <c r="I35">
        <f>IF(Capacity_wind!$AD36=0,Capacity_wind!X36*CostRed_wind!I$15,Capacity_wind!X36*VLOOKUP($A35,CostRed_wind!$A$2:$M$15,I$1-2009,FALSE))</f>
        <v>0</v>
      </c>
      <c r="J35">
        <f>IF(Capacity_wind!$AD36=0,Capacity_wind!Y36*CostRed_wind!J$15,Capacity_wind!Y36*VLOOKUP($A35,CostRed_wind!$A$2:$M$15,J$1-2009,FALSE))</f>
        <v>0</v>
      </c>
      <c r="K35">
        <f>IF(Capacity_wind!$AD36=0,Capacity_wind!Z36*CostRed_wind!K$15,Capacity_wind!Z36*VLOOKUP($A35,CostRed_wind!$A$2:$M$15,K$1-2009,FALSE))</f>
        <v>0</v>
      </c>
      <c r="L35">
        <f>IF(Capacity_wind!$AD36=0,Capacity_wind!AA36*CostRed_wind!L$15,Capacity_wind!AA36*VLOOKUP($A35,CostRed_wind!$A$2:$M$15,L$1-2009,FALSE))</f>
        <v>0</v>
      </c>
      <c r="M35">
        <f>IF(Capacity_wind!$AD36=0,Capacity_wind!AB36*CostRed_wind!M$15,Capacity_wind!AB36*VLOOKUP($A35,CostRed_wind!$A$2:$M$15,M$1-2009,FALSE))</f>
        <v>0</v>
      </c>
      <c r="N35">
        <f>IF(Capacity_wind!$AD36=0,Capacity_wind!AC36*CostRed_wind!N$15,Capacity_wind!AC36*VLOOKUP($A35,CostRed_wind!$A$2:$N$15,N$1-2009,FALSE))</f>
        <v>0</v>
      </c>
      <c r="O35" s="3">
        <f t="shared" si="2"/>
        <v>3.20403356253904</v>
      </c>
      <c r="P35" s="1" t="s">
        <v>448</v>
      </c>
      <c r="Q35">
        <f>IF(Capacity_wind!$AD36=0,Capacity_wind!Q36*CostRed_wind!B$30,Capacity_wind!Q36*VLOOKUP($A35,CostRed_wind!$A$17:$M$30,B$1-2009,FALSE))</f>
        <v>0</v>
      </c>
      <c r="R35">
        <f>IF(Capacity_wind!$AD36=0,Capacity_wind!R36*CostRed_wind!C$30,Capacity_wind!R36*VLOOKUP($A35,CostRed_wind!$A$17:$M$30,C$1-2009,FALSE))</f>
        <v>4.56876065261295</v>
      </c>
      <c r="S35">
        <f>IF(Capacity_wind!$AD36=0,Capacity_wind!S36*CostRed_wind!D$30,Capacity_wind!S36*VLOOKUP($A35,CostRed_wind!$A$17:$M$30,D$1-2009,FALSE))</f>
        <v>0</v>
      </c>
      <c r="T35">
        <f>IF(Capacity_wind!$AD36=0,Capacity_wind!T36*CostRed_wind!E$30,Capacity_wind!T36*VLOOKUP($A35,CostRed_wind!$A$17:$M$30,E$1-2009,FALSE))</f>
        <v>0</v>
      </c>
      <c r="U35">
        <f>IF(Capacity_wind!$AD36=0,Capacity_wind!U36*CostRed_wind!F$30,Capacity_wind!U36*VLOOKUP($A35,CostRed_wind!$A$17:$M$30,F$1-2009,FALSE))</f>
        <v>0</v>
      </c>
      <c r="V35">
        <f>IF(Capacity_wind!$AD36=0,Capacity_wind!V36*CostRed_wind!G$30,Capacity_wind!V36*VLOOKUP($A35,CostRed_wind!$A$17:$M$30,G$1-2009,FALSE))</f>
        <v>0</v>
      </c>
      <c r="W35">
        <f>IF(Capacity_wind!$AD36=0,Capacity_wind!W36*CostRed_wind!H$30,Capacity_wind!W36*VLOOKUP($A35,CostRed_wind!$A$17:$M$30,H$1-2009,FALSE))</f>
        <v>9.87301204223602</v>
      </c>
      <c r="X35">
        <f>IF(Capacity_wind!$AD36=0,Capacity_wind!X36*CostRed_wind!I$30,Capacity_wind!X36*VLOOKUP($A35,CostRed_wind!$A$17:$M$30,I$1-2009,FALSE))</f>
        <v>0</v>
      </c>
      <c r="Y35">
        <f>IF(Capacity_wind!$AD36=0,Capacity_wind!Y36*CostRed_wind!J$30,Capacity_wind!Y36*VLOOKUP($A35,CostRed_wind!$A$17:$M$30,J$1-2009,FALSE))</f>
        <v>0</v>
      </c>
      <c r="Z35">
        <f>IF(Capacity_wind!$AD36=0,Capacity_wind!Z36*CostRed_wind!K$30,Capacity_wind!Z36*VLOOKUP($A35,CostRed_wind!$A$17:$M$30,K$1-2009,FALSE))</f>
        <v>0</v>
      </c>
      <c r="AA35">
        <f>IF(Capacity_wind!$AD36=0,Capacity_wind!AA36*CostRed_wind!L$30,Capacity_wind!AA36*VLOOKUP($A35,CostRed_wind!$A$17:$M$30,L$1-2009,FALSE))</f>
        <v>0</v>
      </c>
      <c r="AB35">
        <f>IF(Capacity_wind!$AD36=0,Capacity_wind!AB36*CostRed_wind!M$30,Capacity_wind!AB36*VLOOKUP($A35,CostRed_wind!$A$17:$M$30,M$1-2009,FALSE))</f>
        <v>0</v>
      </c>
      <c r="AC35">
        <f>IF(Capacity_wind!$AD36=0,Capacity_wind!AC36*CostRed_wind!N$30,Capacity_wind!AC36*VLOOKUP($A35,CostRed_wind!$A$17:$N$30,N$1-2009,FALSE))</f>
        <v>0</v>
      </c>
      <c r="AD35" s="1">
        <f t="shared" si="3"/>
        <v>14.441772694849</v>
      </c>
    </row>
    <row r="36" spans="1:30">
      <c r="A36" s="1" t="s">
        <v>135</v>
      </c>
      <c r="B36">
        <f>IF(Capacity_wind!$AD37=0,Capacity_wind!Q37*CostRed_wind!B$15,Capacity_wind!Q37*VLOOKUP($A36,CostRed_wind!$A$2:$M$15,B$1-2009,FALSE))</f>
        <v>0.825258667260784</v>
      </c>
      <c r="C36">
        <f>IF(Capacity_wind!$AD37=0,Capacity_wind!R37*CostRed_wind!C$15,Capacity_wind!R37*VLOOKUP($A36,CostRed_wind!$A$2:$M$15,C$1-2009,FALSE))</f>
        <v>0.501775124438588</v>
      </c>
      <c r="D36">
        <f>IF(Capacity_wind!$AD37=0,Capacity_wind!S37*CostRed_wind!D$15,Capacity_wind!S37*VLOOKUP($A36,CostRed_wind!$A$2:$M$15,D$1-2009,FALSE))</f>
        <v>0</v>
      </c>
      <c r="E36">
        <f>IF(Capacity_wind!$AD37=0,Capacity_wind!T37*CostRed_wind!E$15,Capacity_wind!T37*VLOOKUP($A36,CostRed_wind!$A$2:$M$15,E$1-2009,FALSE))</f>
        <v>0</v>
      </c>
      <c r="F36">
        <f>IF(Capacity_wind!$AD37=0,Capacity_wind!U37*CostRed_wind!F$15,Capacity_wind!U37*VLOOKUP($A36,CostRed_wind!$A$2:$M$15,F$1-2009,FALSE))</f>
        <v>1.11431627827132</v>
      </c>
      <c r="G36">
        <f>IF(Capacity_wind!$AD37=0,Capacity_wind!V37*CostRed_wind!G$15,Capacity_wind!V37*VLOOKUP($A36,CostRed_wind!$A$2:$M$15,G$1-2009,FALSE))</f>
        <v>0</v>
      </c>
      <c r="H36">
        <f>IF(Capacity_wind!$AD37=0,Capacity_wind!W37*CostRed_wind!H$15,Capacity_wind!W37*VLOOKUP($A36,CostRed_wind!$A$2:$M$15,H$1-2009,FALSE))</f>
        <v>0</v>
      </c>
      <c r="I36">
        <f>IF(Capacity_wind!$AD37=0,Capacity_wind!X37*CostRed_wind!I$15,Capacity_wind!X37*VLOOKUP($A36,CostRed_wind!$A$2:$M$15,I$1-2009,FALSE))</f>
        <v>0</v>
      </c>
      <c r="J36">
        <f>IF(Capacity_wind!$AD37=0,Capacity_wind!Y37*CostRed_wind!J$15,Capacity_wind!Y37*VLOOKUP($A36,CostRed_wind!$A$2:$M$15,J$1-2009,FALSE))</f>
        <v>0</v>
      </c>
      <c r="K36">
        <f>IF(Capacity_wind!$AD37=0,Capacity_wind!Z37*CostRed_wind!K$15,Capacity_wind!Z37*VLOOKUP($A36,CostRed_wind!$A$2:$M$15,K$1-2009,FALSE))</f>
        <v>0</v>
      </c>
      <c r="L36">
        <f>IF(Capacity_wind!$AD37=0,Capacity_wind!AA37*CostRed_wind!L$15,Capacity_wind!AA37*VLOOKUP($A36,CostRed_wind!$A$2:$M$15,L$1-2009,FALSE))</f>
        <v>-0.0599647941836978</v>
      </c>
      <c r="M36">
        <f>IF(Capacity_wind!$AD37=0,Capacity_wind!AB37*CostRed_wind!M$15,Capacity_wind!AB37*VLOOKUP($A36,CostRed_wind!$A$2:$M$15,M$1-2009,FALSE))</f>
        <v>0</v>
      </c>
      <c r="N36">
        <f>IF(Capacity_wind!$AD37=0,Capacity_wind!AC37*CostRed_wind!N$15,Capacity_wind!AC37*VLOOKUP($A36,CostRed_wind!$A$2:$N$15,N$1-2009,FALSE))</f>
        <v>0</v>
      </c>
      <c r="O36" s="3">
        <f t="shared" si="2"/>
        <v>2.38138527578699</v>
      </c>
      <c r="P36" s="1" t="s">
        <v>135</v>
      </c>
      <c r="Q36">
        <f>IF(Capacity_wind!$AD37=0,Capacity_wind!Q37*CostRed_wind!B$30,Capacity_wind!Q37*VLOOKUP($A36,CostRed_wind!$A$17:$M$30,B$1-2009,FALSE))</f>
        <v>7.02637388024537</v>
      </c>
      <c r="R36">
        <f>IF(Capacity_wind!$AD37=0,Capacity_wind!R37*CostRed_wind!C$30,Capacity_wind!R37*VLOOKUP($A36,CostRed_wind!$A$17:$M$30,C$1-2009,FALSE))</f>
        <v>3.29965774981689</v>
      </c>
      <c r="S36">
        <f>IF(Capacity_wind!$AD37=0,Capacity_wind!S37*CostRed_wind!D$30,Capacity_wind!S37*VLOOKUP($A36,CostRed_wind!$A$17:$M$30,D$1-2009,FALSE))</f>
        <v>0</v>
      </c>
      <c r="T36">
        <f>IF(Capacity_wind!$AD37=0,Capacity_wind!T37*CostRed_wind!E$30,Capacity_wind!T37*VLOOKUP($A36,CostRed_wind!$A$17:$M$30,E$1-2009,FALSE))</f>
        <v>0</v>
      </c>
      <c r="U36">
        <f>IF(Capacity_wind!$AD37=0,Capacity_wind!U37*CostRed_wind!F$30,Capacity_wind!U37*VLOOKUP($A36,CostRed_wind!$A$17:$M$30,F$1-2009,FALSE))</f>
        <v>5.06787992512779</v>
      </c>
      <c r="V36">
        <f>IF(Capacity_wind!$AD37=0,Capacity_wind!V37*CostRed_wind!G$30,Capacity_wind!V37*VLOOKUP($A36,CostRed_wind!$A$17:$M$30,G$1-2009,FALSE))</f>
        <v>0</v>
      </c>
      <c r="W36">
        <f>IF(Capacity_wind!$AD37=0,Capacity_wind!W37*CostRed_wind!H$30,Capacity_wind!W37*VLOOKUP($A36,CostRed_wind!$A$17:$M$30,H$1-2009,FALSE))</f>
        <v>0</v>
      </c>
      <c r="X36">
        <f>IF(Capacity_wind!$AD37=0,Capacity_wind!X37*CostRed_wind!I$30,Capacity_wind!X37*VLOOKUP($A36,CostRed_wind!$A$17:$M$30,I$1-2009,FALSE))</f>
        <v>0</v>
      </c>
      <c r="Y36">
        <f>IF(Capacity_wind!$AD37=0,Capacity_wind!Y37*CostRed_wind!J$30,Capacity_wind!Y37*VLOOKUP($A36,CostRed_wind!$A$17:$M$30,J$1-2009,FALSE))</f>
        <v>0</v>
      </c>
      <c r="Z36">
        <f>IF(Capacity_wind!$AD37=0,Capacity_wind!Z37*CostRed_wind!K$30,Capacity_wind!Z37*VLOOKUP($A36,CostRed_wind!$A$17:$M$30,K$1-2009,FALSE))</f>
        <v>0</v>
      </c>
      <c r="AA36">
        <f>IF(Capacity_wind!$AD37=0,Capacity_wind!AA37*CostRed_wind!L$30,Capacity_wind!AA37*VLOOKUP($A36,CostRed_wind!$A$17:$M$30,L$1-2009,FALSE))</f>
        <v>-0.160377700979454</v>
      </c>
      <c r="AB36">
        <f>IF(Capacity_wind!$AD37=0,Capacity_wind!AB37*CostRed_wind!M$30,Capacity_wind!AB37*VLOOKUP($A36,CostRed_wind!$A$17:$M$30,M$1-2009,FALSE))</f>
        <v>0</v>
      </c>
      <c r="AC36">
        <f>IF(Capacity_wind!$AD37=0,Capacity_wind!AC37*CostRed_wind!N$30,Capacity_wind!AC37*VLOOKUP($A36,CostRed_wind!$A$17:$N$30,N$1-2009,FALSE))</f>
        <v>0</v>
      </c>
      <c r="AD36" s="1">
        <f t="shared" si="3"/>
        <v>15.2335338542106</v>
      </c>
    </row>
    <row r="37" spans="1:30">
      <c r="A37" s="1" t="s">
        <v>137</v>
      </c>
      <c r="B37">
        <f>IF(Capacity_wind!$AD38=0,Capacity_wind!Q38*CostRed_wind!B$15,Capacity_wind!Q38*VLOOKUP($A37,CostRed_wind!$A$2:$M$15,B$1-2009,FALSE))</f>
        <v>0</v>
      </c>
      <c r="C37">
        <f>IF(Capacity_wind!$AD38=0,Capacity_wind!R38*CostRed_wind!C$15,Capacity_wind!R38*VLOOKUP($A37,CostRed_wind!$A$2:$M$15,C$1-2009,FALSE))</f>
        <v>1.73691561435722</v>
      </c>
      <c r="D37">
        <f>IF(Capacity_wind!$AD38=0,Capacity_wind!S38*CostRed_wind!D$15,Capacity_wind!S38*VLOOKUP($A37,CostRed_wind!$A$2:$M$15,D$1-2009,FALSE))</f>
        <v>0.240386118469811</v>
      </c>
      <c r="E37">
        <f>IF(Capacity_wind!$AD38=0,Capacity_wind!T38*CostRed_wind!E$15,Capacity_wind!T38*VLOOKUP($A37,CostRed_wind!$A$2:$M$15,E$1-2009,FALSE))</f>
        <v>1.32672703514336</v>
      </c>
      <c r="F37">
        <f>IF(Capacity_wind!$AD38=0,Capacity_wind!U38*CostRed_wind!F$15,Capacity_wind!U38*VLOOKUP($A37,CostRed_wind!$A$2:$M$15,F$1-2009,FALSE))</f>
        <v>0.318375018252494</v>
      </c>
      <c r="G37">
        <f>IF(Capacity_wind!$AD38=0,Capacity_wind!V38*CostRed_wind!G$15,Capacity_wind!V38*VLOOKUP($A37,CostRed_wind!$A$2:$M$15,G$1-2009,FALSE))</f>
        <v>0.129681461242453</v>
      </c>
      <c r="H37">
        <f>IF(Capacity_wind!$AD38=0,Capacity_wind!W38*CostRed_wind!H$15,Capacity_wind!W38*VLOOKUP($A37,CostRed_wind!$A$2:$M$15,H$1-2009,FALSE))</f>
        <v>3.81190408389716</v>
      </c>
      <c r="I37">
        <f>IF(Capacity_wind!$AD38=0,Capacity_wind!X38*CostRed_wind!I$15,Capacity_wind!X38*VLOOKUP($A37,CostRed_wind!$A$2:$M$15,I$1-2009,FALSE))</f>
        <v>1.36274732419669</v>
      </c>
      <c r="J37">
        <f>IF(Capacity_wind!$AD38=0,Capacity_wind!Y38*CostRed_wind!J$15,Capacity_wind!Y38*VLOOKUP($A37,CostRed_wind!$A$2:$M$15,J$1-2009,FALSE))</f>
        <v>4.48584909513103</v>
      </c>
      <c r="K37">
        <f>IF(Capacity_wind!$AD38=0,Capacity_wind!Z38*CostRed_wind!K$15,Capacity_wind!Z38*VLOOKUP($A37,CostRed_wind!$A$2:$M$15,K$1-2009,FALSE))</f>
        <v>0.00224269984572361</v>
      </c>
      <c r="L37">
        <f>IF(Capacity_wind!$AD38=0,Capacity_wind!AA38*CostRed_wind!L$15,Capacity_wind!AA38*VLOOKUP($A37,CostRed_wind!$A$2:$M$15,L$1-2009,FALSE))</f>
        <v>-0.0026572247567136</v>
      </c>
      <c r="M37">
        <f>IF(Capacity_wind!$AD38=0,Capacity_wind!AB38*CostRed_wind!M$15,Capacity_wind!AB38*VLOOKUP($A37,CostRed_wind!$A$2:$M$15,M$1-2009,FALSE))</f>
        <v>0</v>
      </c>
      <c r="N37">
        <f>IF(Capacity_wind!$AD38=0,Capacity_wind!AC38*CostRed_wind!N$15,Capacity_wind!AC38*VLOOKUP($A37,CostRed_wind!$A$2:$N$15,N$1-2009,FALSE))</f>
        <v>1.06326243776474</v>
      </c>
      <c r="O37" s="3">
        <f t="shared" si="2"/>
        <v>13.4121712257792</v>
      </c>
      <c r="P37" s="1" t="s">
        <v>137</v>
      </c>
      <c r="Q37">
        <f>IF(Capacity_wind!$AD38=0,Capacity_wind!Q38*CostRed_wind!B$30,Capacity_wind!Q38*VLOOKUP($A37,CostRed_wind!$A$17:$M$30,B$1-2009,FALSE))</f>
        <v>0</v>
      </c>
      <c r="R37">
        <f>IF(Capacity_wind!$AD38=0,Capacity_wind!R38*CostRed_wind!C$30,Capacity_wind!R38*VLOOKUP($A37,CostRed_wind!$A$17:$M$30,C$1-2009,FALSE))</f>
        <v>11.4219035351825</v>
      </c>
      <c r="S37">
        <f>IF(Capacity_wind!$AD38=0,Capacity_wind!S38*CostRed_wind!D$30,Capacity_wind!S38*VLOOKUP($A37,CostRed_wind!$A$17:$M$30,D$1-2009,FALSE))</f>
        <v>1.25260861967149</v>
      </c>
      <c r="T37">
        <f>IF(Capacity_wind!$AD38=0,Capacity_wind!T38*CostRed_wind!E$30,Capacity_wind!T38*VLOOKUP($A37,CostRed_wind!$A$17:$M$30,E$1-2009,FALSE))</f>
        <v>6.28996921678482</v>
      </c>
      <c r="U37">
        <f>IF(Capacity_wind!$AD38=0,Capacity_wind!U38*CostRed_wind!F$30,Capacity_wind!U38*VLOOKUP($A37,CostRed_wind!$A$17:$M$30,F$1-2009,FALSE))</f>
        <v>1.44796086634135</v>
      </c>
      <c r="V37">
        <f>IF(Capacity_wind!$AD38=0,Capacity_wind!V38*CostRed_wind!G$30,Capacity_wind!V38*VLOOKUP($A37,CostRed_wind!$A$17:$M$30,G$1-2009,FALSE))</f>
        <v>0.530102481849641</v>
      </c>
      <c r="W37">
        <f>IF(Capacity_wind!$AD38=0,Capacity_wind!W38*CostRed_wind!H$30,Capacity_wind!W38*VLOOKUP($A37,CostRed_wind!$A$17:$M$30,H$1-2009,FALSE))</f>
        <v>14.998391337392</v>
      </c>
      <c r="X37">
        <f>IF(Capacity_wind!$AD38=0,Capacity_wind!X38*CostRed_wind!I$30,Capacity_wind!X38*VLOOKUP($A37,CostRed_wind!$A$17:$M$30,I$1-2009,FALSE))</f>
        <v>4.81044204149785</v>
      </c>
      <c r="Y37">
        <f>IF(Capacity_wind!$AD38=0,Capacity_wind!Y38*CostRed_wind!J$30,Capacity_wind!Y38*VLOOKUP($A37,CostRed_wind!$A$17:$M$30,J$1-2009,FALSE))</f>
        <v>14.6956188468597</v>
      </c>
      <c r="Z37">
        <f>IF(Capacity_wind!$AD38=0,Capacity_wind!Z38*CostRed_wind!K$30,Capacity_wind!Z38*VLOOKUP($A37,CostRed_wind!$A$17:$M$30,K$1-2009,FALSE))</f>
        <v>0.00689468267307135</v>
      </c>
      <c r="AA37">
        <f>IF(Capacity_wind!$AD38=0,Capacity_wind!AA38*CostRed_wind!L$30,Capacity_wind!AA38*VLOOKUP($A37,CostRed_wind!$A$17:$M$30,L$1-2009,FALSE))</f>
        <v>-0.00710682998697382</v>
      </c>
      <c r="AB37">
        <f>IF(Capacity_wind!$AD38=0,Capacity_wind!AB38*CostRed_wind!M$30,Capacity_wind!AB38*VLOOKUP($A37,CostRed_wind!$A$17:$M$30,M$1-2009,FALSE))</f>
        <v>0</v>
      </c>
      <c r="AC37">
        <f>IF(Capacity_wind!$AD38=0,Capacity_wind!AC38*CostRed_wind!N$30,Capacity_wind!AC38*VLOOKUP($A37,CostRed_wind!$A$17:$N$30,N$1-2009,FALSE))</f>
        <v>2.2828133737857</v>
      </c>
      <c r="AD37" s="1">
        <f t="shared" si="3"/>
        <v>55.4467847982655</v>
      </c>
    </row>
    <row r="38" spans="1:30">
      <c r="A38" s="1" t="s">
        <v>145</v>
      </c>
      <c r="B38">
        <f>IF(Capacity_wind!$AD39=0,Capacity_wind!Q39*CostRed_wind!B$15,Capacity_wind!Q39*VLOOKUP($A38,CostRed_wind!$A$2:$M$15,B$1-2009,FALSE))</f>
        <v>0.0470721504712361</v>
      </c>
      <c r="C38">
        <f>IF(Capacity_wind!$AD39=0,Capacity_wind!R39*CostRed_wind!C$15,Capacity_wind!R39*VLOOKUP($A38,CostRed_wind!$A$2:$M$15,C$1-2009,FALSE))</f>
        <v>0.157757125683668</v>
      </c>
      <c r="D38">
        <f>IF(Capacity_wind!$AD39=0,Capacity_wind!S39*CostRed_wind!D$15,Capacity_wind!S39*VLOOKUP($A38,CostRed_wind!$A$2:$M$15,D$1-2009,FALSE))</f>
        <v>1.39132702271905</v>
      </c>
      <c r="E38">
        <f>IF(Capacity_wind!$AD39=0,Capacity_wind!T39*CostRed_wind!E$15,Capacity_wind!T39*VLOOKUP($A38,CostRed_wind!$A$2:$M$15,E$1-2009,FALSE))</f>
        <v>0.152354962076188</v>
      </c>
      <c r="F38">
        <f>IF(Capacity_wind!$AD39=0,Capacity_wind!U39*CostRed_wind!F$15,Capacity_wind!U39*VLOOKUP($A38,CostRed_wind!$A$2:$M$15,F$1-2009,FALSE))</f>
        <v>0.50554289062458</v>
      </c>
      <c r="G38">
        <f>IF(Capacity_wind!$AD39=0,Capacity_wind!V39*CostRed_wind!G$15,Capacity_wind!V39*VLOOKUP($A38,CostRed_wind!$A$2:$M$15,G$1-2009,FALSE))</f>
        <v>0.50472783102822</v>
      </c>
      <c r="H38">
        <f>IF(Capacity_wind!$AD39=0,Capacity_wind!W39*CostRed_wind!H$15,Capacity_wind!W39*VLOOKUP($A38,CostRed_wind!$A$2:$M$15,H$1-2009,FALSE))</f>
        <v>0.854655629500638</v>
      </c>
      <c r="I38">
        <f>IF(Capacity_wind!$AD39=0,Capacity_wind!X39*CostRed_wind!I$15,Capacity_wind!X39*VLOOKUP($A38,CostRed_wind!$A$2:$M$15,I$1-2009,FALSE))</f>
        <v>3.04979914721549</v>
      </c>
      <c r="J38">
        <f>IF(Capacity_wind!$AD39=0,Capacity_wind!Y39*CostRed_wind!J$15,Capacity_wind!Y39*VLOOKUP($A38,CostRed_wind!$A$2:$M$15,J$1-2009,FALSE))</f>
        <v>-0.058013449787224</v>
      </c>
      <c r="K38">
        <f>IF(Capacity_wind!$AD39=0,Capacity_wind!Z39*CostRed_wind!K$15,Capacity_wind!Z39*VLOOKUP($A38,CostRed_wind!$A$2:$M$15,K$1-2009,FALSE))</f>
        <v>0.799613774469858</v>
      </c>
      <c r="L38">
        <f>IF(Capacity_wind!$AD39=0,Capacity_wind!AA39*CostRed_wind!L$15,Capacity_wind!AA39*VLOOKUP($A38,CostRed_wind!$A$2:$M$15,L$1-2009,FALSE))</f>
        <v>5.01763944848372</v>
      </c>
      <c r="M38">
        <f>IF(Capacity_wind!$AD39=0,Capacity_wind!AB39*CostRed_wind!M$15,Capacity_wind!AB39*VLOOKUP($A38,CostRed_wind!$A$2:$M$15,M$1-2009,FALSE))</f>
        <v>0.455166466547467</v>
      </c>
      <c r="N38">
        <f>IF(Capacity_wind!$AD39=0,Capacity_wind!AC39*CostRed_wind!N$15,Capacity_wind!AC39*VLOOKUP($A38,CostRed_wind!$A$2:$N$15,N$1-2009,FALSE))</f>
        <v>0</v>
      </c>
      <c r="O38" s="3">
        <f t="shared" si="2"/>
        <v>12.8776429990329</v>
      </c>
      <c r="P38" s="1" t="s">
        <v>145</v>
      </c>
      <c r="Q38">
        <f>IF(Capacity_wind!$AD39=0,Capacity_wind!Q39*CostRed_wind!B$30,Capacity_wind!Q39*VLOOKUP($A38,CostRed_wind!$A$17:$M$30,B$1-2009,FALSE))</f>
        <v>10.913797264837</v>
      </c>
      <c r="R38">
        <f>IF(Capacity_wind!$AD39=0,Capacity_wind!R39*CostRed_wind!C$30,Capacity_wind!R39*VLOOKUP($A38,CostRed_wind!$A$17:$M$30,C$1-2009,FALSE))</f>
        <v>29.8998532489556</v>
      </c>
      <c r="S38">
        <f>IF(Capacity_wind!$AD39=0,Capacity_wind!S39*CostRed_wind!D$30,Capacity_wind!S39*VLOOKUP($A38,CostRed_wind!$A$17:$M$30,D$1-2009,FALSE))</f>
        <v>119.552748455398</v>
      </c>
      <c r="T38">
        <f>IF(Capacity_wind!$AD39=0,Capacity_wind!T39*CostRed_wind!E$30,Capacity_wind!T39*VLOOKUP($A38,CostRed_wind!$A$17:$M$30,E$1-2009,FALSE))</f>
        <v>15.8455304154981</v>
      </c>
      <c r="U38">
        <f>IF(Capacity_wind!$AD39=0,Capacity_wind!U39*CostRed_wind!F$30,Capacity_wind!U39*VLOOKUP($A38,CostRed_wind!$A$17:$M$30,F$1-2009,FALSE))</f>
        <v>55.9890126509799</v>
      </c>
      <c r="V38">
        <f>IF(Capacity_wind!$AD39=0,Capacity_wind!V39*CostRed_wind!G$30,Capacity_wind!V39*VLOOKUP($A38,CostRed_wind!$A$17:$M$30,G$1-2009,FALSE))</f>
        <v>55.7664159053256</v>
      </c>
      <c r="W38">
        <f>IF(Capacity_wind!$AD39=0,Capacity_wind!W39*CostRed_wind!H$30,Capacity_wind!W39*VLOOKUP($A38,CostRed_wind!$A$17:$M$30,H$1-2009,FALSE))</f>
        <v>88.4251225336145</v>
      </c>
      <c r="X38">
        <f>IF(Capacity_wind!$AD39=0,Capacity_wind!X39*CostRed_wind!I$30,Capacity_wind!X39*VLOOKUP($A38,CostRed_wind!$A$17:$M$30,I$1-2009,FALSE))</f>
        <v>247.991130605117</v>
      </c>
      <c r="Y38">
        <f>IF(Capacity_wind!$AD39=0,Capacity_wind!Y39*CostRed_wind!J$30,Capacity_wind!Y39*VLOOKUP($A38,CostRed_wind!$A$17:$M$30,J$1-2009,FALSE))</f>
        <v>-5.10862311336923</v>
      </c>
      <c r="Z38">
        <f>IF(Capacity_wind!$AD39=0,Capacity_wind!Z39*CostRed_wind!K$30,Capacity_wind!Z39*VLOOKUP($A38,CostRed_wind!$A$17:$M$30,K$1-2009,FALSE))</f>
        <v>73.9434375126266</v>
      </c>
      <c r="AA38">
        <f>IF(Capacity_wind!$AD39=0,Capacity_wind!AA39*CostRed_wind!L$30,Capacity_wind!AA39*VLOOKUP($A38,CostRed_wind!$A$17:$M$30,L$1-2009,FALSE))</f>
        <v>382.440764866323</v>
      </c>
      <c r="AB38">
        <f>IF(Capacity_wind!$AD39=0,Capacity_wind!AB39*CostRed_wind!M$30,Capacity_wind!AB39*VLOOKUP($A38,CostRed_wind!$A$17:$M$30,M$1-2009,FALSE))</f>
        <v>35.7315364485497</v>
      </c>
      <c r="AC38">
        <f>IF(Capacity_wind!$AD39=0,Capacity_wind!AC39*CostRed_wind!N$30,Capacity_wind!AC39*VLOOKUP($A38,CostRed_wind!$A$17:$N$30,N$1-2009,FALSE))</f>
        <v>0</v>
      </c>
      <c r="AD38" s="1">
        <f t="shared" si="3"/>
        <v>1111.39072679386</v>
      </c>
    </row>
    <row r="39" spans="1:30">
      <c r="A39" s="1" t="s">
        <v>141</v>
      </c>
      <c r="B39">
        <f>IF(Capacity_wind!$AD40=0,Capacity_wind!Q40*CostRed_wind!B$15,Capacity_wind!Q40*VLOOKUP($A39,CostRed_wind!$A$2:$M$15,B$1-2009,FALSE))</f>
        <v>0</v>
      </c>
      <c r="C39">
        <f>IF(Capacity_wind!$AD40=0,Capacity_wind!R40*CostRed_wind!C$15,Capacity_wind!R40*VLOOKUP($A39,CostRed_wind!$A$2:$M$15,C$1-2009,FALSE))</f>
        <v>0</v>
      </c>
      <c r="D39">
        <f>IF(Capacity_wind!$AD40=0,Capacity_wind!S40*CostRed_wind!D$15,Capacity_wind!S40*VLOOKUP($A39,CostRed_wind!$A$2:$M$15,D$1-2009,FALSE))</f>
        <v>0</v>
      </c>
      <c r="E39">
        <f>IF(Capacity_wind!$AD40=0,Capacity_wind!T40*CostRed_wind!E$15,Capacity_wind!T40*VLOOKUP($A39,CostRed_wind!$A$2:$M$15,E$1-2009,FALSE))</f>
        <v>0</v>
      </c>
      <c r="F39">
        <f>IF(Capacity_wind!$AD40=0,Capacity_wind!U40*CostRed_wind!F$15,Capacity_wind!U40*VLOOKUP($A39,CostRed_wind!$A$2:$M$15,F$1-2009,FALSE))</f>
        <v>0</v>
      </c>
      <c r="G39">
        <f>IF(Capacity_wind!$AD40=0,Capacity_wind!V40*CostRed_wind!G$15,Capacity_wind!V40*VLOOKUP($A39,CostRed_wind!$A$2:$M$15,G$1-2009,FALSE))</f>
        <v>0</v>
      </c>
      <c r="H39">
        <f>IF(Capacity_wind!$AD40=0,Capacity_wind!W40*CostRed_wind!H$15,Capacity_wind!W40*VLOOKUP($A39,CostRed_wind!$A$2:$M$15,H$1-2009,FALSE))</f>
        <v>0</v>
      </c>
      <c r="I39">
        <f>IF(Capacity_wind!$AD40=0,Capacity_wind!X40*CostRed_wind!I$15,Capacity_wind!X40*VLOOKUP($A39,CostRed_wind!$A$2:$M$15,I$1-2009,FALSE))</f>
        <v>0</v>
      </c>
      <c r="J39">
        <f>IF(Capacity_wind!$AD40=0,Capacity_wind!Y40*CostRed_wind!J$15,Capacity_wind!Y40*VLOOKUP($A39,CostRed_wind!$A$2:$M$15,J$1-2009,FALSE))</f>
        <v>0</v>
      </c>
      <c r="K39">
        <f>IF(Capacity_wind!$AD40=0,Capacity_wind!Z40*CostRed_wind!K$15,Capacity_wind!Z40*VLOOKUP($A39,CostRed_wind!$A$2:$M$15,K$1-2009,FALSE))</f>
        <v>0</v>
      </c>
      <c r="L39">
        <f>IF(Capacity_wind!$AD40=0,Capacity_wind!AA40*CostRed_wind!L$15,Capacity_wind!AA40*VLOOKUP($A39,CostRed_wind!$A$2:$M$15,L$1-2009,FALSE))</f>
        <v>5.33044110244325</v>
      </c>
      <c r="M39">
        <f>IF(Capacity_wind!$AD40=0,Capacity_wind!AB40*CostRed_wind!M$15,Capacity_wind!AB40*VLOOKUP($A39,CostRed_wind!$A$2:$M$15,M$1-2009,FALSE))</f>
        <v>0</v>
      </c>
      <c r="N39">
        <f>IF(Capacity_wind!$AD40=0,Capacity_wind!AC40*CostRed_wind!N$15,Capacity_wind!AC40*VLOOKUP($A39,CostRed_wind!$A$2:$N$15,N$1-2009,FALSE))</f>
        <v>20.6728338910038</v>
      </c>
      <c r="O39" s="3">
        <f t="shared" si="2"/>
        <v>5.33044110244325</v>
      </c>
      <c r="P39" s="1" t="s">
        <v>141</v>
      </c>
      <c r="Q39">
        <f>IF(Capacity_wind!$AD40=0,Capacity_wind!Q40*CostRed_wind!B$30,Capacity_wind!Q40*VLOOKUP($A39,CostRed_wind!$A$17:$M$30,B$1-2009,FALSE))</f>
        <v>0</v>
      </c>
      <c r="R39">
        <f>IF(Capacity_wind!$AD40=0,Capacity_wind!R40*CostRed_wind!C$30,Capacity_wind!R40*VLOOKUP($A39,CostRed_wind!$A$17:$M$30,C$1-2009,FALSE))</f>
        <v>0</v>
      </c>
      <c r="S39">
        <f>IF(Capacity_wind!$AD40=0,Capacity_wind!S40*CostRed_wind!D$30,Capacity_wind!S40*VLOOKUP($A39,CostRed_wind!$A$17:$M$30,D$1-2009,FALSE))</f>
        <v>0</v>
      </c>
      <c r="T39">
        <f>IF(Capacity_wind!$AD40=0,Capacity_wind!T40*CostRed_wind!E$30,Capacity_wind!T40*VLOOKUP($A39,CostRed_wind!$A$17:$M$30,E$1-2009,FALSE))</f>
        <v>0</v>
      </c>
      <c r="U39">
        <f>IF(Capacity_wind!$AD40=0,Capacity_wind!U40*CostRed_wind!F$30,Capacity_wind!U40*VLOOKUP($A39,CostRed_wind!$A$17:$M$30,F$1-2009,FALSE))</f>
        <v>0</v>
      </c>
      <c r="V39">
        <f>IF(Capacity_wind!$AD40=0,Capacity_wind!V40*CostRed_wind!G$30,Capacity_wind!V40*VLOOKUP($A39,CostRed_wind!$A$17:$M$30,G$1-2009,FALSE))</f>
        <v>0</v>
      </c>
      <c r="W39">
        <f>IF(Capacity_wind!$AD40=0,Capacity_wind!W40*CostRed_wind!H$30,Capacity_wind!W40*VLOOKUP($A39,CostRed_wind!$A$17:$M$30,H$1-2009,FALSE))</f>
        <v>0</v>
      </c>
      <c r="X39">
        <f>IF(Capacity_wind!$AD40=0,Capacity_wind!X40*CostRed_wind!I$30,Capacity_wind!X40*VLOOKUP($A39,CostRed_wind!$A$17:$M$30,I$1-2009,FALSE))</f>
        <v>0</v>
      </c>
      <c r="Y39">
        <f>IF(Capacity_wind!$AD40=0,Capacity_wind!Y40*CostRed_wind!J$30,Capacity_wind!Y40*VLOOKUP($A39,CostRed_wind!$A$17:$M$30,J$1-2009,FALSE))</f>
        <v>0</v>
      </c>
      <c r="Z39">
        <f>IF(Capacity_wind!$AD40=0,Capacity_wind!Z40*CostRed_wind!K$30,Capacity_wind!Z40*VLOOKUP($A39,CostRed_wind!$A$17:$M$30,K$1-2009,FALSE))</f>
        <v>0</v>
      </c>
      <c r="AA39">
        <f>IF(Capacity_wind!$AD40=0,Capacity_wind!AA40*CostRed_wind!L$30,Capacity_wind!AA40*VLOOKUP($A39,CostRed_wind!$A$17:$M$30,L$1-2009,FALSE))</f>
        <v>14.2564299745174</v>
      </c>
      <c r="AB39">
        <f>IF(Capacity_wind!$AD40=0,Capacity_wind!AB40*CostRed_wind!M$30,Capacity_wind!AB40*VLOOKUP($A39,CostRed_wind!$A$17:$M$30,M$1-2009,FALSE))</f>
        <v>0</v>
      </c>
      <c r="AC39">
        <f>IF(Capacity_wind!$AD40=0,Capacity_wind!AC40*CostRed_wind!N$30,Capacity_wind!AC40*VLOOKUP($A39,CostRed_wind!$A$17:$N$30,N$1-2009,FALSE))</f>
        <v>44.3843589355458</v>
      </c>
      <c r="AD39" s="1">
        <f t="shared" si="3"/>
        <v>14.2564299745174</v>
      </c>
    </row>
    <row r="40" spans="1:30">
      <c r="A40" s="1" t="s">
        <v>143</v>
      </c>
      <c r="B40">
        <f>IF(Capacity_wind!$AD41=0,Capacity_wind!Q41*CostRed_wind!B$15,Capacity_wind!Q41*VLOOKUP($A40,CostRed_wind!$A$2:$M$15,B$1-2009,FALSE))</f>
        <v>0</v>
      </c>
      <c r="C40">
        <f>IF(Capacity_wind!$AD41=0,Capacity_wind!R41*CostRed_wind!C$15,Capacity_wind!R41*VLOOKUP($A40,CostRed_wind!$A$2:$M$15,C$1-2009,FALSE))</f>
        <v>0</v>
      </c>
      <c r="D40">
        <f>IF(Capacity_wind!$AD41=0,Capacity_wind!S41*CostRed_wind!D$15,Capacity_wind!S41*VLOOKUP($A40,CostRed_wind!$A$2:$M$15,D$1-2009,FALSE))</f>
        <v>0</v>
      </c>
      <c r="E40">
        <f>IF(Capacity_wind!$AD41=0,Capacity_wind!T41*CostRed_wind!E$15,Capacity_wind!T41*VLOOKUP($A40,CostRed_wind!$A$2:$M$15,E$1-2009,FALSE))</f>
        <v>0</v>
      </c>
      <c r="F40">
        <f>IF(Capacity_wind!$AD41=0,Capacity_wind!U41*CostRed_wind!F$15,Capacity_wind!U41*VLOOKUP($A40,CostRed_wind!$A$2:$M$15,F$1-2009,FALSE))</f>
        <v>0</v>
      </c>
      <c r="G40">
        <f>IF(Capacity_wind!$AD41=0,Capacity_wind!V41*CostRed_wind!G$15,Capacity_wind!V41*VLOOKUP($A40,CostRed_wind!$A$2:$M$15,G$1-2009,FALSE))</f>
        <v>0</v>
      </c>
      <c r="H40">
        <f>IF(Capacity_wind!$AD41=0,Capacity_wind!W41*CostRed_wind!H$15,Capacity_wind!W41*VLOOKUP($A40,CostRed_wind!$A$2:$M$15,H$1-2009,FALSE))</f>
        <v>0</v>
      </c>
      <c r="I40">
        <f>IF(Capacity_wind!$AD41=0,Capacity_wind!X41*CostRed_wind!I$15,Capacity_wind!X41*VLOOKUP($A40,CostRed_wind!$A$2:$M$15,I$1-2009,FALSE))</f>
        <v>0</v>
      </c>
      <c r="J40">
        <f>IF(Capacity_wind!$AD41=0,Capacity_wind!Y41*CostRed_wind!J$15,Capacity_wind!Y41*VLOOKUP($A40,CostRed_wind!$A$2:$M$15,J$1-2009,FALSE))</f>
        <v>0</v>
      </c>
      <c r="K40">
        <f>IF(Capacity_wind!$AD41=0,Capacity_wind!Z41*CostRed_wind!K$15,Capacity_wind!Z41*VLOOKUP($A40,CostRed_wind!$A$2:$M$15,K$1-2009,FALSE))</f>
        <v>0</v>
      </c>
      <c r="L40">
        <f>IF(Capacity_wind!$AD41=0,Capacity_wind!AA41*CostRed_wind!L$15,Capacity_wind!AA41*VLOOKUP($A40,CostRed_wind!$A$2:$M$15,L$1-2009,FALSE))</f>
        <v>0</v>
      </c>
      <c r="M40">
        <f>IF(Capacity_wind!$AD41=0,Capacity_wind!AB41*CostRed_wind!M$15,Capacity_wind!AB41*VLOOKUP($A40,CostRed_wind!$A$2:$M$15,M$1-2009,FALSE))</f>
        <v>0</v>
      </c>
      <c r="N40">
        <f>IF(Capacity_wind!$AD41=0,Capacity_wind!AC41*CostRed_wind!N$15,Capacity_wind!AC41*VLOOKUP($A40,CostRed_wind!$A$2:$N$15,N$1-2009,FALSE))</f>
        <v>0</v>
      </c>
      <c r="O40" s="3">
        <f t="shared" si="2"/>
        <v>0</v>
      </c>
      <c r="P40" s="1" t="s">
        <v>143</v>
      </c>
      <c r="Q40">
        <f>IF(Capacity_wind!$AD41=0,Capacity_wind!Q41*CostRed_wind!B$30,Capacity_wind!Q41*VLOOKUP($A40,CostRed_wind!$A$17:$M$30,B$1-2009,FALSE))</f>
        <v>0</v>
      </c>
      <c r="R40">
        <f>IF(Capacity_wind!$AD41=0,Capacity_wind!R41*CostRed_wind!C$30,Capacity_wind!R41*VLOOKUP($A40,CostRed_wind!$A$17:$M$30,C$1-2009,FALSE))</f>
        <v>0</v>
      </c>
      <c r="S40">
        <f>IF(Capacity_wind!$AD41=0,Capacity_wind!S41*CostRed_wind!D$30,Capacity_wind!S41*VLOOKUP($A40,CostRed_wind!$A$17:$M$30,D$1-2009,FALSE))</f>
        <v>0</v>
      </c>
      <c r="T40">
        <f>IF(Capacity_wind!$AD41=0,Capacity_wind!T41*CostRed_wind!E$30,Capacity_wind!T41*VLOOKUP($A40,CostRed_wind!$A$17:$M$30,E$1-2009,FALSE))</f>
        <v>0</v>
      </c>
      <c r="U40">
        <f>IF(Capacity_wind!$AD41=0,Capacity_wind!U41*CostRed_wind!F$30,Capacity_wind!U41*VLOOKUP($A40,CostRed_wind!$A$17:$M$30,F$1-2009,FALSE))</f>
        <v>0</v>
      </c>
      <c r="V40">
        <f>IF(Capacity_wind!$AD41=0,Capacity_wind!V41*CostRed_wind!G$30,Capacity_wind!V41*VLOOKUP($A40,CostRed_wind!$A$17:$M$30,G$1-2009,FALSE))</f>
        <v>0</v>
      </c>
      <c r="W40">
        <f>IF(Capacity_wind!$AD41=0,Capacity_wind!W41*CostRed_wind!H$30,Capacity_wind!W41*VLOOKUP($A40,CostRed_wind!$A$17:$M$30,H$1-2009,FALSE))</f>
        <v>0</v>
      </c>
      <c r="X40">
        <f>IF(Capacity_wind!$AD41=0,Capacity_wind!X41*CostRed_wind!I$30,Capacity_wind!X41*VLOOKUP($A40,CostRed_wind!$A$17:$M$30,I$1-2009,FALSE))</f>
        <v>0</v>
      </c>
      <c r="Y40">
        <f>IF(Capacity_wind!$AD41=0,Capacity_wind!Y41*CostRed_wind!J$30,Capacity_wind!Y41*VLOOKUP($A40,CostRed_wind!$A$17:$M$30,J$1-2009,FALSE))</f>
        <v>0</v>
      </c>
      <c r="Z40">
        <f>IF(Capacity_wind!$AD41=0,Capacity_wind!Z41*CostRed_wind!K$30,Capacity_wind!Z41*VLOOKUP($A40,CostRed_wind!$A$17:$M$30,K$1-2009,FALSE))</f>
        <v>0</v>
      </c>
      <c r="AA40">
        <f>IF(Capacity_wind!$AD41=0,Capacity_wind!AA41*CostRed_wind!L$30,Capacity_wind!AA41*VLOOKUP($A40,CostRed_wind!$A$17:$M$30,L$1-2009,FALSE))</f>
        <v>0</v>
      </c>
      <c r="AB40">
        <f>IF(Capacity_wind!$AD41=0,Capacity_wind!AB41*CostRed_wind!M$30,Capacity_wind!AB41*VLOOKUP($A40,CostRed_wind!$A$17:$M$30,M$1-2009,FALSE))</f>
        <v>0</v>
      </c>
      <c r="AC40">
        <f>IF(Capacity_wind!$AD41=0,Capacity_wind!AC41*CostRed_wind!N$30,Capacity_wind!AC41*VLOOKUP($A40,CostRed_wind!$A$17:$N$30,N$1-2009,FALSE))</f>
        <v>0</v>
      </c>
      <c r="AD40" s="1">
        <f t="shared" si="3"/>
        <v>0</v>
      </c>
    </row>
    <row r="41" spans="1:30">
      <c r="A41" s="1" t="s">
        <v>147</v>
      </c>
      <c r="B41">
        <f>IF(Capacity_wind!$AD42=0,Capacity_wind!Q42*CostRed_wind!B$15,Capacity_wind!Q42*VLOOKUP($A41,CostRed_wind!$A$2:$M$15,B$1-2009,FALSE))</f>
        <v>0.530863469466792</v>
      </c>
      <c r="C41">
        <f>IF(Capacity_wind!$AD42=0,Capacity_wind!R42*CostRed_wind!C$15,Capacity_wind!R42*VLOOKUP($A41,CostRed_wind!$A$2:$M$15,C$1-2009,FALSE))</f>
        <v>2.00710188728653</v>
      </c>
      <c r="D41">
        <f>IF(Capacity_wind!$AD42=0,Capacity_wind!S42*CostRed_wind!D$15,Capacity_wind!S42*VLOOKUP($A41,CostRed_wind!$A$2:$M$15,D$1-2009,FALSE))</f>
        <v>0</v>
      </c>
      <c r="E41">
        <f>IF(Capacity_wind!$AD42=0,Capacity_wind!T42*CostRed_wind!E$15,Capacity_wind!T42*VLOOKUP($A41,CostRed_wind!$A$2:$M$15,E$1-2009,FALSE))</f>
        <v>0</v>
      </c>
      <c r="F41">
        <f>IF(Capacity_wind!$AD42=0,Capacity_wind!U42*CostRed_wind!F$15,Capacity_wind!U42*VLOOKUP($A41,CostRed_wind!$A$2:$M$15,F$1-2009,FALSE))</f>
        <v>0</v>
      </c>
      <c r="G41">
        <f>IF(Capacity_wind!$AD42=0,Capacity_wind!V42*CostRed_wind!G$15,Capacity_wind!V42*VLOOKUP($A41,CostRed_wind!$A$2:$M$15,G$1-2009,FALSE))</f>
        <v>6.4193607187161</v>
      </c>
      <c r="H41">
        <f>IF(Capacity_wind!$AD42=0,Capacity_wind!W42*CostRed_wind!H$15,Capacity_wind!W42*VLOOKUP($A41,CostRed_wind!$A$2:$M$15,H$1-2009,FALSE))</f>
        <v>0</v>
      </c>
      <c r="I41">
        <f>IF(Capacity_wind!$AD42=0,Capacity_wind!X42*CostRed_wind!I$15,Capacity_wind!X42*VLOOKUP($A41,CostRed_wind!$A$2:$M$15,I$1-2009,FALSE))</f>
        <v>8.1815769768482</v>
      </c>
      <c r="J41">
        <f>IF(Capacity_wind!$AD42=0,Capacity_wind!Y42*CostRed_wind!J$15,Capacity_wind!Y42*VLOOKUP($A41,CostRed_wind!$A$2:$M$15,J$1-2009,FALSE))</f>
        <v>36.1356747655823</v>
      </c>
      <c r="K41">
        <f>IF(Capacity_wind!$AD42=0,Capacity_wind!Z42*CostRed_wind!K$15,Capacity_wind!Z42*VLOOKUP($A41,CostRed_wind!$A$2:$M$15,K$1-2009,FALSE))</f>
        <v>0.0787239383155401</v>
      </c>
      <c r="L41">
        <f>IF(Capacity_wind!$AD42=0,Capacity_wind!AA42*CostRed_wind!L$15,Capacity_wind!AA42*VLOOKUP($A41,CostRed_wind!$A$2:$M$15,L$1-2009,FALSE))</f>
        <v>0</v>
      </c>
      <c r="M41">
        <f>IF(Capacity_wind!$AD42=0,Capacity_wind!AB42*CostRed_wind!M$15,Capacity_wind!AB42*VLOOKUP($A41,CostRed_wind!$A$2:$M$15,M$1-2009,FALSE))</f>
        <v>13.6804791193143</v>
      </c>
      <c r="N41">
        <f>IF(Capacity_wind!$AD42=0,Capacity_wind!AC42*CostRed_wind!N$15,Capacity_wind!AC42*VLOOKUP($A41,CostRed_wind!$A$2:$N$15,N$1-2009,FALSE))</f>
        <v>0.0172273618629764</v>
      </c>
      <c r="O41" s="3">
        <f t="shared" si="2"/>
        <v>67.0337808755298</v>
      </c>
      <c r="P41" s="1" t="s">
        <v>147</v>
      </c>
      <c r="Q41">
        <f>IF(Capacity_wind!$AD42=0,Capacity_wind!Q42*CostRed_wind!B$30,Capacity_wind!Q42*VLOOKUP($A41,CostRed_wind!$A$17:$M$30,B$1-2009,FALSE))</f>
        <v>4.51984979233087</v>
      </c>
      <c r="R41">
        <f>IF(Capacity_wind!$AD42=0,Capacity_wind!R42*CostRed_wind!C$30,Capacity_wind!R42*VLOOKUP($A41,CostRed_wind!$A$17:$M$30,C$1-2009,FALSE))</f>
        <v>13.1986401367884</v>
      </c>
      <c r="S41">
        <f>IF(Capacity_wind!$AD42=0,Capacity_wind!S42*CostRed_wind!D$30,Capacity_wind!S42*VLOOKUP($A41,CostRed_wind!$A$17:$M$30,D$1-2009,FALSE))</f>
        <v>0</v>
      </c>
      <c r="T41">
        <f>IF(Capacity_wind!$AD42=0,Capacity_wind!T42*CostRed_wind!E$30,Capacity_wind!T42*VLOOKUP($A41,CostRed_wind!$A$17:$M$30,E$1-2009,FALSE))</f>
        <v>0</v>
      </c>
      <c r="U41">
        <f>IF(Capacity_wind!$AD42=0,Capacity_wind!U42*CostRed_wind!F$30,Capacity_wind!U42*VLOOKUP($A41,CostRed_wind!$A$17:$M$30,F$1-2009,FALSE))</f>
        <v>0</v>
      </c>
      <c r="V41">
        <f>IF(Capacity_wind!$AD42=0,Capacity_wind!V42*CostRed_wind!G$30,Capacity_wind!V42*VLOOKUP($A41,CostRed_wind!$A$17:$M$30,G$1-2009,FALSE))</f>
        <v>26.2405976635116</v>
      </c>
      <c r="W41">
        <f>IF(Capacity_wind!$AD42=0,Capacity_wind!W42*CostRed_wind!H$30,Capacity_wind!W42*VLOOKUP($A41,CostRed_wind!$A$17:$M$30,H$1-2009,FALSE))</f>
        <v>0</v>
      </c>
      <c r="X41">
        <f>IF(Capacity_wind!$AD42=0,Capacity_wind!X42*CostRed_wind!I$30,Capacity_wind!X42*VLOOKUP($A41,CostRed_wind!$A$17:$M$30,I$1-2009,FALSE))</f>
        <v>28.8806304414368</v>
      </c>
      <c r="Y41">
        <f>IF(Capacity_wind!$AD42=0,Capacity_wind!Y42*CostRed_wind!J$30,Capacity_wind!Y42*VLOOKUP($A41,CostRed_wind!$A$17:$M$30,J$1-2009,FALSE))</f>
        <v>118.380286957373</v>
      </c>
      <c r="Z41">
        <f>IF(Capacity_wind!$AD42=0,Capacity_wind!Z42*CostRed_wind!K$30,Capacity_wind!Z42*VLOOKUP($A41,CostRed_wind!$A$17:$M$30,K$1-2009,FALSE))</f>
        <v>0.242019267310809</v>
      </c>
      <c r="AA41">
        <f>IF(Capacity_wind!$AD42=0,Capacity_wind!AA42*CostRed_wind!L$30,Capacity_wind!AA42*VLOOKUP($A41,CostRed_wind!$A$17:$M$30,L$1-2009,FALSE))</f>
        <v>0</v>
      </c>
      <c r="AB41">
        <f>IF(Capacity_wind!$AD42=0,Capacity_wind!AB42*CostRed_wind!M$30,Capacity_wind!AB42*VLOOKUP($A41,CostRed_wind!$A$17:$M$30,M$1-2009,FALSE))</f>
        <v>34.1831269229531</v>
      </c>
      <c r="AC41">
        <f>IF(Capacity_wind!$AD42=0,Capacity_wind!AC42*CostRed_wind!N$30,Capacity_wind!AC42*VLOOKUP($A41,CostRed_wind!$A$17:$N$30,N$1-2009,FALSE))</f>
        <v>0.0369869663961079</v>
      </c>
      <c r="AD41" s="1">
        <f t="shared" si="3"/>
        <v>225.645151181705</v>
      </c>
    </row>
    <row r="42" spans="1:30">
      <c r="A42" s="1" t="s">
        <v>151</v>
      </c>
      <c r="B42">
        <f>IF(Capacity_wind!$AD43=0,Capacity_wind!Q43*CostRed_wind!B$15,Capacity_wind!Q43*VLOOKUP($A42,CostRed_wind!$A$2:$M$15,B$1-2009,FALSE))</f>
        <v>0</v>
      </c>
      <c r="C42">
        <f>IF(Capacity_wind!$AD43=0,Capacity_wind!R43*CostRed_wind!C$15,Capacity_wind!R43*VLOOKUP($A42,CostRed_wind!$A$2:$M$15,C$1-2009,FALSE))</f>
        <v>0</v>
      </c>
      <c r="D42">
        <f>IF(Capacity_wind!$AD43=0,Capacity_wind!S43*CostRed_wind!D$15,Capacity_wind!S43*VLOOKUP($A42,CostRed_wind!$A$2:$M$15,D$1-2009,FALSE))</f>
        <v>0.991592798784499</v>
      </c>
      <c r="E42">
        <f>IF(Capacity_wind!$AD43=0,Capacity_wind!T43*CostRed_wind!E$15,Capacity_wind!T43*VLOOKUP($A42,CostRed_wind!$A$2:$M$15,E$1-2009,FALSE))</f>
        <v>0.186570789789852</v>
      </c>
      <c r="F42">
        <f>IF(Capacity_wind!$AD43=0,Capacity_wind!U43*CostRed_wind!F$15,Capacity_wind!U43*VLOOKUP($A42,CostRed_wind!$A$2:$M$15,F$1-2009,FALSE))</f>
        <v>0</v>
      </c>
      <c r="G42">
        <f>IF(Capacity_wind!$AD43=0,Capacity_wind!V43*CostRed_wind!G$15,Capacity_wind!V43*VLOOKUP($A42,CostRed_wind!$A$2:$M$15,G$1-2009,FALSE))</f>
        <v>0</v>
      </c>
      <c r="H42">
        <f>IF(Capacity_wind!$AD43=0,Capacity_wind!W43*CostRed_wind!H$15,Capacity_wind!W43*VLOOKUP($A42,CostRed_wind!$A$2:$M$15,H$1-2009,FALSE))</f>
        <v>0</v>
      </c>
      <c r="I42">
        <f>IF(Capacity_wind!$AD43=0,Capacity_wind!X43*CostRed_wind!I$15,Capacity_wind!X43*VLOOKUP($A42,CostRed_wind!$A$2:$M$15,I$1-2009,FALSE))</f>
        <v>0</v>
      </c>
      <c r="J42">
        <f>IF(Capacity_wind!$AD43=0,Capacity_wind!Y43*CostRed_wind!J$15,Capacity_wind!Y43*VLOOKUP($A42,CostRed_wind!$A$2:$M$15,J$1-2009,FALSE))</f>
        <v>0</v>
      </c>
      <c r="K42">
        <f>IF(Capacity_wind!$AD43=0,Capacity_wind!Z43*CostRed_wind!K$15,Capacity_wind!Z43*VLOOKUP($A42,CostRed_wind!$A$2:$M$15,K$1-2009,FALSE))</f>
        <v>0</v>
      </c>
      <c r="L42">
        <f>IF(Capacity_wind!$AD43=0,Capacity_wind!AA43*CostRed_wind!L$15,Capacity_wind!AA43*VLOOKUP($A42,CostRed_wind!$A$2:$M$15,L$1-2009,FALSE))</f>
        <v>0</v>
      </c>
      <c r="M42">
        <f>IF(Capacity_wind!$AD43=0,Capacity_wind!AB43*CostRed_wind!M$15,Capacity_wind!AB43*VLOOKUP($A42,CostRed_wind!$A$2:$M$15,M$1-2009,FALSE))</f>
        <v>0</v>
      </c>
      <c r="N42">
        <f>IF(Capacity_wind!$AD43=0,Capacity_wind!AC43*CostRed_wind!N$15,Capacity_wind!AC43*VLOOKUP($A42,CostRed_wind!$A$2:$N$15,N$1-2009,FALSE))</f>
        <v>17.220470918214</v>
      </c>
      <c r="O42" s="3">
        <f t="shared" si="2"/>
        <v>1.17816358857435</v>
      </c>
      <c r="P42" s="1" t="s">
        <v>151</v>
      </c>
      <c r="Q42">
        <f>IF(Capacity_wind!$AD43=0,Capacity_wind!Q43*CostRed_wind!B$30,Capacity_wind!Q43*VLOOKUP($A42,CostRed_wind!$A$17:$M$30,B$1-2009,FALSE))</f>
        <v>0</v>
      </c>
      <c r="R42">
        <f>IF(Capacity_wind!$AD43=0,Capacity_wind!R43*CostRed_wind!C$30,Capacity_wind!R43*VLOOKUP($A42,CostRed_wind!$A$17:$M$30,C$1-2009,FALSE))</f>
        <v>0</v>
      </c>
      <c r="S42">
        <f>IF(Capacity_wind!$AD43=0,Capacity_wind!S43*CostRed_wind!D$30,Capacity_wind!S43*VLOOKUP($A42,CostRed_wind!$A$17:$M$30,D$1-2009,FALSE))</f>
        <v>5.16701086929705</v>
      </c>
      <c r="T42">
        <f>IF(Capacity_wind!$AD43=0,Capacity_wind!T43*CostRed_wind!E$30,Capacity_wind!T43*VLOOKUP($A42,CostRed_wind!$A$17:$M$30,E$1-2009,FALSE))</f>
        <v>0.884525975158555</v>
      </c>
      <c r="U42">
        <f>IF(Capacity_wind!$AD43=0,Capacity_wind!U43*CostRed_wind!F$30,Capacity_wind!U43*VLOOKUP($A42,CostRed_wind!$A$17:$M$30,F$1-2009,FALSE))</f>
        <v>0</v>
      </c>
      <c r="V42">
        <f>IF(Capacity_wind!$AD43=0,Capacity_wind!V43*CostRed_wind!G$30,Capacity_wind!V43*VLOOKUP($A42,CostRed_wind!$A$17:$M$30,G$1-2009,FALSE))</f>
        <v>0</v>
      </c>
      <c r="W42">
        <f>IF(Capacity_wind!$AD43=0,Capacity_wind!W43*CostRed_wind!H$30,Capacity_wind!W43*VLOOKUP($A42,CostRed_wind!$A$17:$M$30,H$1-2009,FALSE))</f>
        <v>0</v>
      </c>
      <c r="X42">
        <f>IF(Capacity_wind!$AD43=0,Capacity_wind!X43*CostRed_wind!I$30,Capacity_wind!X43*VLOOKUP($A42,CostRed_wind!$A$17:$M$30,I$1-2009,FALSE))</f>
        <v>0</v>
      </c>
      <c r="Y42">
        <f>IF(Capacity_wind!$AD43=0,Capacity_wind!Y43*CostRed_wind!J$30,Capacity_wind!Y43*VLOOKUP($A42,CostRed_wind!$A$17:$M$30,J$1-2009,FALSE))</f>
        <v>0</v>
      </c>
      <c r="Z42">
        <f>IF(Capacity_wind!$AD43=0,Capacity_wind!Z43*CostRed_wind!K$30,Capacity_wind!Z43*VLOOKUP($A42,CostRed_wind!$A$17:$M$30,K$1-2009,FALSE))</f>
        <v>0</v>
      </c>
      <c r="AA42">
        <f>IF(Capacity_wind!$AD43=0,Capacity_wind!AA43*CostRed_wind!L$30,Capacity_wind!AA43*VLOOKUP($A42,CostRed_wind!$A$17:$M$30,L$1-2009,FALSE))</f>
        <v>0</v>
      </c>
      <c r="AB42">
        <f>IF(Capacity_wind!$AD43=0,Capacity_wind!AB43*CostRed_wind!M$30,Capacity_wind!AB43*VLOOKUP($A42,CostRed_wind!$A$17:$M$30,M$1-2009,FALSE))</f>
        <v>0</v>
      </c>
      <c r="AC42">
        <f>IF(Capacity_wind!$AD43=0,Capacity_wind!AC43*CostRed_wind!N$30,Capacity_wind!AC43*VLOOKUP($A42,CostRed_wind!$A$17:$N$30,N$1-2009,FALSE))</f>
        <v>36.9721716095125</v>
      </c>
      <c r="AD42" s="1">
        <f t="shared" si="3"/>
        <v>6.0515368444556</v>
      </c>
    </row>
    <row r="43" spans="1:30">
      <c r="A43" s="1" t="s">
        <v>153</v>
      </c>
      <c r="B43">
        <f>IF(Capacity_wind!$AD44=0,Capacity_wind!Q44*CostRed_wind!B$15,Capacity_wind!Q44*VLOOKUP($A43,CostRed_wind!$A$2:$M$15,B$1-2009,FALSE))</f>
        <v>0</v>
      </c>
      <c r="C43">
        <f>IF(Capacity_wind!$AD44=0,Capacity_wind!R44*CostRed_wind!C$15,Capacity_wind!R44*VLOOKUP($A43,CostRed_wind!$A$2:$M$15,C$1-2009,FALSE))</f>
        <v>0</v>
      </c>
      <c r="D43">
        <f>IF(Capacity_wind!$AD44=0,Capacity_wind!S44*CostRed_wind!D$15,Capacity_wind!S44*VLOOKUP($A43,CostRed_wind!$A$2:$M$15,D$1-2009,FALSE))</f>
        <v>0</v>
      </c>
      <c r="E43">
        <f>IF(Capacity_wind!$AD44=0,Capacity_wind!T44*CostRed_wind!E$15,Capacity_wind!T44*VLOOKUP($A43,CostRed_wind!$A$2:$M$15,E$1-2009,FALSE))</f>
        <v>0</v>
      </c>
      <c r="F43">
        <f>IF(Capacity_wind!$AD44=0,Capacity_wind!U44*CostRed_wind!F$15,Capacity_wind!U44*VLOOKUP($A43,CostRed_wind!$A$2:$M$15,F$1-2009,FALSE))</f>
        <v>21.2250772733407</v>
      </c>
      <c r="G43">
        <f>IF(Capacity_wind!$AD44=0,Capacity_wind!V44*CostRed_wind!G$15,Capacity_wind!V44*VLOOKUP($A43,CostRed_wind!$A$2:$M$15,G$1-2009,FALSE))</f>
        <v>0</v>
      </c>
      <c r="H43">
        <f>IF(Capacity_wind!$AD44=0,Capacity_wind!W44*CostRed_wind!H$15,Capacity_wind!W44*VLOOKUP($A43,CostRed_wind!$A$2:$M$15,H$1-2009,FALSE))</f>
        <v>0</v>
      </c>
      <c r="I43">
        <f>IF(Capacity_wind!$AD44=0,Capacity_wind!X44*CostRed_wind!I$15,Capacity_wind!X44*VLOOKUP($A43,CostRed_wind!$A$2:$M$15,I$1-2009,FALSE))</f>
        <v>63.9185616091505</v>
      </c>
      <c r="J43">
        <f>IF(Capacity_wind!$AD44=0,Capacity_wind!Y44*CostRed_wind!J$15,Capacity_wind!Y44*VLOOKUP($A43,CostRed_wind!$A$2:$M$15,J$1-2009,FALSE))</f>
        <v>0.386497066864874</v>
      </c>
      <c r="K43">
        <f>IF(Capacity_wind!$AD44=0,Capacity_wind!Z44*CostRed_wind!K$15,Capacity_wind!Z44*VLOOKUP($A43,CostRed_wind!$A$2:$M$15,K$1-2009,FALSE))</f>
        <v>55.7863151191591</v>
      </c>
      <c r="L43">
        <f>IF(Capacity_wind!$AD44=0,Capacity_wind!AA44*CostRed_wind!L$15,Capacity_wind!AA44*VLOOKUP($A43,CostRed_wind!$A$2:$M$15,L$1-2009,FALSE))</f>
        <v>69.2957308669757</v>
      </c>
      <c r="M43">
        <f>IF(Capacity_wind!$AD44=0,Capacity_wind!AB44*CostRed_wind!M$15,Capacity_wind!AB44*VLOOKUP($A43,CostRed_wind!$A$2:$M$15,M$1-2009,FALSE))</f>
        <v>0.731547160435836</v>
      </c>
      <c r="N43">
        <f>IF(Capacity_wind!$AD44=0,Capacity_wind!AC44*CostRed_wind!N$15,Capacity_wind!AC44*VLOOKUP($A43,CostRed_wind!$A$2:$N$15,N$1-2009,FALSE))</f>
        <v>85.2754412216481</v>
      </c>
      <c r="O43" s="3">
        <f t="shared" si="2"/>
        <v>211.343729095927</v>
      </c>
      <c r="P43" s="1" t="s">
        <v>153</v>
      </c>
      <c r="Q43">
        <f>IF(Capacity_wind!$AD44=0,Capacity_wind!Q44*CostRed_wind!B$30,Capacity_wind!Q44*VLOOKUP($A43,CostRed_wind!$A$17:$M$30,B$1-2009,FALSE))</f>
        <v>0</v>
      </c>
      <c r="R43">
        <f>IF(Capacity_wind!$AD44=0,Capacity_wind!R44*CostRed_wind!C$30,Capacity_wind!R44*VLOOKUP($A43,CostRed_wind!$A$17:$M$30,C$1-2009,FALSE))</f>
        <v>0</v>
      </c>
      <c r="S43">
        <f>IF(Capacity_wind!$AD44=0,Capacity_wind!S44*CostRed_wind!D$30,Capacity_wind!S44*VLOOKUP($A43,CostRed_wind!$A$17:$M$30,D$1-2009,FALSE))</f>
        <v>0</v>
      </c>
      <c r="T43">
        <f>IF(Capacity_wind!$AD44=0,Capacity_wind!T44*CostRed_wind!E$30,Capacity_wind!T44*VLOOKUP($A43,CostRed_wind!$A$17:$M$30,E$1-2009,FALSE))</f>
        <v>0</v>
      </c>
      <c r="U43">
        <f>IF(Capacity_wind!$AD44=0,Capacity_wind!U44*CostRed_wind!F$30,Capacity_wind!U44*VLOOKUP($A43,CostRed_wind!$A$17:$M$30,F$1-2009,FALSE))</f>
        <v>96.5310703256718</v>
      </c>
      <c r="V43">
        <f>IF(Capacity_wind!$AD44=0,Capacity_wind!V44*CostRed_wind!G$30,Capacity_wind!V44*VLOOKUP($A43,CostRed_wind!$A$17:$M$30,G$1-2009,FALSE))</f>
        <v>0</v>
      </c>
      <c r="W43">
        <f>IF(Capacity_wind!$AD44=0,Capacity_wind!W44*CostRed_wind!H$30,Capacity_wind!W44*VLOOKUP($A43,CostRed_wind!$A$17:$M$30,H$1-2009,FALSE))</f>
        <v>0</v>
      </c>
      <c r="X43">
        <f>IF(Capacity_wind!$AD44=0,Capacity_wind!X44*CostRed_wind!I$30,Capacity_wind!X44*VLOOKUP($A43,CostRed_wind!$A$17:$M$30,I$1-2009,FALSE))</f>
        <v>225.629895239735</v>
      </c>
      <c r="Y43">
        <f>IF(Capacity_wind!$AD44=0,Capacity_wind!Y44*CostRed_wind!J$30,Capacity_wind!Y44*VLOOKUP($A43,CostRed_wind!$A$17:$M$30,J$1-2009,FALSE))</f>
        <v>1.26616242758597</v>
      </c>
      <c r="Z43">
        <f>IF(Capacity_wind!$AD44=0,Capacity_wind!Z44*CostRed_wind!K$30,Capacity_wind!Z44*VLOOKUP($A43,CostRed_wind!$A$17:$M$30,K$1-2009,FALSE))</f>
        <v>171.502638206346</v>
      </c>
      <c r="AA43">
        <f>IF(Capacity_wind!$AD44=0,Capacity_wind!AA44*CostRed_wind!L$30,Capacity_wind!AA44*VLOOKUP($A43,CostRed_wind!$A$17:$M$30,L$1-2009,FALSE))</f>
        <v>185.333580402047</v>
      </c>
      <c r="AB43">
        <f>IF(Capacity_wind!$AD44=0,Capacity_wind!AB44*CostRed_wind!M$30,Capacity_wind!AB44*VLOOKUP($A43,CostRed_wind!$A$17:$M$30,M$1-2009,FALSE))</f>
        <v>1.82790158277421</v>
      </c>
      <c r="AC43">
        <f>IF(Capacity_wind!$AD44=0,Capacity_wind!AC44*CostRed_wind!N$30,Capacity_wind!AC44*VLOOKUP($A43,CostRed_wind!$A$17:$N$30,N$1-2009,FALSE))</f>
        <v>183.085483660551</v>
      </c>
      <c r="AD43" s="1">
        <f t="shared" si="3"/>
        <v>682.091248184161</v>
      </c>
    </row>
    <row r="44" spans="1:30">
      <c r="A44" s="1" t="s">
        <v>360</v>
      </c>
      <c r="B44">
        <f>IF(Capacity_wind!$AD45=0,Capacity_wind!Q45*CostRed_wind!B$15,Capacity_wind!Q45*VLOOKUP($A44,CostRed_wind!$A$2:$M$15,B$1-2009,FALSE))</f>
        <v>0</v>
      </c>
      <c r="C44">
        <f>IF(Capacity_wind!$AD45=0,Capacity_wind!R45*CostRed_wind!C$15,Capacity_wind!R45*VLOOKUP($A44,CostRed_wind!$A$2:$M$15,C$1-2009,FALSE))</f>
        <v>0</v>
      </c>
      <c r="D44">
        <f>IF(Capacity_wind!$AD45=0,Capacity_wind!S45*CostRed_wind!D$15,Capacity_wind!S45*VLOOKUP($A44,CostRed_wind!$A$2:$M$15,D$1-2009,FALSE))</f>
        <v>0</v>
      </c>
      <c r="E44">
        <f>IF(Capacity_wind!$AD45=0,Capacity_wind!T45*CostRed_wind!E$15,Capacity_wind!T45*VLOOKUP($A44,CostRed_wind!$A$2:$M$15,E$1-2009,FALSE))</f>
        <v>0</v>
      </c>
      <c r="F44">
        <f>IF(Capacity_wind!$AD45=0,Capacity_wind!U45*CostRed_wind!F$15,Capacity_wind!U45*VLOOKUP($A44,CostRed_wind!$A$2:$M$15,F$1-2009,FALSE))</f>
        <v>0</v>
      </c>
      <c r="G44">
        <f>IF(Capacity_wind!$AD45=0,Capacity_wind!V45*CostRed_wind!G$15,Capacity_wind!V45*VLOOKUP($A44,CostRed_wind!$A$2:$M$15,G$1-2009,FALSE))</f>
        <v>0</v>
      </c>
      <c r="H44">
        <f>IF(Capacity_wind!$AD45=0,Capacity_wind!W45*CostRed_wind!H$15,Capacity_wind!W45*VLOOKUP($A44,CostRed_wind!$A$2:$M$15,H$1-2009,FALSE))</f>
        <v>0</v>
      </c>
      <c r="I44">
        <f>IF(Capacity_wind!$AD45=0,Capacity_wind!X45*CostRed_wind!I$15,Capacity_wind!X45*VLOOKUP($A44,CostRed_wind!$A$2:$M$15,I$1-2009,FALSE))</f>
        <v>0</v>
      </c>
      <c r="J44">
        <f>IF(Capacity_wind!$AD45=0,Capacity_wind!Y45*CostRed_wind!J$15,Capacity_wind!Y45*VLOOKUP($A44,CostRed_wind!$A$2:$M$15,J$1-2009,FALSE))</f>
        <v>0</v>
      </c>
      <c r="K44">
        <f>IF(Capacity_wind!$AD45=0,Capacity_wind!Z45*CostRed_wind!K$15,Capacity_wind!Z45*VLOOKUP($A44,CostRed_wind!$A$2:$M$15,K$1-2009,FALSE))</f>
        <v>8.09801393492886</v>
      </c>
      <c r="L44">
        <f>IF(Capacity_wind!$AD45=0,Capacity_wind!AA45*CostRed_wind!L$15,Capacity_wind!AA45*VLOOKUP($A44,CostRed_wind!$A$2:$M$15,L$1-2009,FALSE))</f>
        <v>4.797396219285</v>
      </c>
      <c r="M44">
        <f>IF(Capacity_wind!$AD45=0,Capacity_wind!AB45*CostRed_wind!M$15,Capacity_wind!AB45*VLOOKUP($A44,CostRed_wind!$A$2:$M$15,M$1-2009,FALSE))</f>
        <v>0</v>
      </c>
      <c r="N44">
        <f>IF(Capacity_wind!$AD45=0,Capacity_wind!AC45*CostRed_wind!N$15,Capacity_wind!AC45*VLOOKUP($A44,CostRed_wind!$A$2:$N$15,N$1-2009,FALSE))</f>
        <v>0</v>
      </c>
      <c r="O44" s="3">
        <f t="shared" si="2"/>
        <v>12.8954101542139</v>
      </c>
      <c r="P44" s="1" t="s">
        <v>360</v>
      </c>
      <c r="Q44">
        <f>IF(Capacity_wind!$AD45=0,Capacity_wind!Q45*CostRed_wind!B$30,Capacity_wind!Q45*VLOOKUP($A44,CostRed_wind!$A$17:$M$30,B$1-2009,FALSE))</f>
        <v>0</v>
      </c>
      <c r="R44">
        <f>IF(Capacity_wind!$AD45=0,Capacity_wind!R45*CostRed_wind!C$30,Capacity_wind!R45*VLOOKUP($A44,CostRed_wind!$A$17:$M$30,C$1-2009,FALSE))</f>
        <v>0</v>
      </c>
      <c r="S44">
        <f>IF(Capacity_wind!$AD45=0,Capacity_wind!S45*CostRed_wind!D$30,Capacity_wind!S45*VLOOKUP($A44,CostRed_wind!$A$17:$M$30,D$1-2009,FALSE))</f>
        <v>0</v>
      </c>
      <c r="T44">
        <f>IF(Capacity_wind!$AD45=0,Capacity_wind!T45*CostRed_wind!E$30,Capacity_wind!T45*VLOOKUP($A44,CostRed_wind!$A$17:$M$30,E$1-2009,FALSE))</f>
        <v>0</v>
      </c>
      <c r="U44">
        <f>IF(Capacity_wind!$AD45=0,Capacity_wind!U45*CostRed_wind!F$30,Capacity_wind!U45*VLOOKUP($A44,CostRed_wind!$A$17:$M$30,F$1-2009,FALSE))</f>
        <v>0</v>
      </c>
      <c r="V44">
        <f>IF(Capacity_wind!$AD45=0,Capacity_wind!V45*CostRed_wind!G$30,Capacity_wind!V45*VLOOKUP($A44,CostRed_wind!$A$17:$M$30,G$1-2009,FALSE))</f>
        <v>0</v>
      </c>
      <c r="W44">
        <f>IF(Capacity_wind!$AD45=0,Capacity_wind!W45*CostRed_wind!H$30,Capacity_wind!W45*VLOOKUP($A44,CostRed_wind!$A$17:$M$30,H$1-2009,FALSE))</f>
        <v>0</v>
      </c>
      <c r="X44">
        <f>IF(Capacity_wind!$AD45=0,Capacity_wind!X45*CostRed_wind!I$30,Capacity_wind!X45*VLOOKUP($A44,CostRed_wind!$A$17:$M$30,I$1-2009,FALSE))</f>
        <v>0</v>
      </c>
      <c r="Y44">
        <f>IF(Capacity_wind!$AD45=0,Capacity_wind!Y45*CostRed_wind!J$30,Capacity_wind!Y45*VLOOKUP($A44,CostRed_wind!$A$17:$M$30,J$1-2009,FALSE))</f>
        <v>0</v>
      </c>
      <c r="Z44">
        <f>IF(Capacity_wind!$AD45=0,Capacity_wind!Z45*CostRed_wind!K$30,Capacity_wind!Z45*VLOOKUP($A44,CostRed_wind!$A$17:$M$30,K$1-2009,FALSE))</f>
        <v>24.8955456388457</v>
      </c>
      <c r="AA44">
        <f>IF(Capacity_wind!$AD45=0,Capacity_wind!AA45*CostRed_wind!L$30,Capacity_wind!AA45*VLOOKUP($A44,CostRed_wind!$A$17:$M$30,L$1-2009,FALSE))</f>
        <v>12.8307849098834</v>
      </c>
      <c r="AB44">
        <f>IF(Capacity_wind!$AD45=0,Capacity_wind!AB45*CostRed_wind!M$30,Capacity_wind!AB45*VLOOKUP($A44,CostRed_wind!$A$17:$M$30,M$1-2009,FALSE))</f>
        <v>0</v>
      </c>
      <c r="AC44">
        <f>IF(Capacity_wind!$AD45=0,Capacity_wind!AC45*CostRed_wind!N$30,Capacity_wind!AC45*VLOOKUP($A44,CostRed_wind!$A$17:$N$30,N$1-2009,FALSE))</f>
        <v>0</v>
      </c>
      <c r="AD44" s="1">
        <f t="shared" si="3"/>
        <v>37.7263305487292</v>
      </c>
    </row>
    <row r="45" spans="1:30">
      <c r="A45" s="1" t="s">
        <v>155</v>
      </c>
      <c r="B45">
        <f>IF(Capacity_wind!$AD46=0,Capacity_wind!Q46*CostRed_wind!B$15,Capacity_wind!Q46*VLOOKUP($A45,CostRed_wind!$A$2:$M$15,B$1-2009,FALSE))</f>
        <v>0</v>
      </c>
      <c r="C45">
        <f>IF(Capacity_wind!$AD46=0,Capacity_wind!R46*CostRed_wind!C$15,Capacity_wind!R46*VLOOKUP($A45,CostRed_wind!$A$2:$M$15,C$1-2009,FALSE))</f>
        <v>0</v>
      </c>
      <c r="D45">
        <f>IF(Capacity_wind!$AD46=0,Capacity_wind!S46*CostRed_wind!D$15,Capacity_wind!S46*VLOOKUP($A45,CostRed_wind!$A$2:$M$15,D$1-2009,FALSE))</f>
        <v>0</v>
      </c>
      <c r="E45">
        <f>IF(Capacity_wind!$AD46=0,Capacity_wind!T46*CostRed_wind!E$15,Capacity_wind!T46*VLOOKUP($A45,CostRed_wind!$A$2:$M$15,E$1-2009,FALSE))</f>
        <v>0</v>
      </c>
      <c r="F45">
        <f>IF(Capacity_wind!$AD46=0,Capacity_wind!U46*CostRed_wind!F$15,Capacity_wind!U46*VLOOKUP($A45,CostRed_wind!$A$2:$M$15,F$1-2009,FALSE))</f>
        <v>0</v>
      </c>
      <c r="G45">
        <f>IF(Capacity_wind!$AD46=0,Capacity_wind!V46*CostRed_wind!G$15,Capacity_wind!V46*VLOOKUP($A45,CostRed_wind!$A$2:$M$15,G$1-2009,FALSE))</f>
        <v>0</v>
      </c>
      <c r="H45">
        <f>IF(Capacity_wind!$AD46=0,Capacity_wind!W46*CostRed_wind!H$15,Capacity_wind!W46*VLOOKUP($A45,CostRed_wind!$A$2:$M$15,H$1-2009,FALSE))</f>
        <v>0</v>
      </c>
      <c r="I45">
        <f>IF(Capacity_wind!$AD46=0,Capacity_wind!X46*CostRed_wind!I$15,Capacity_wind!X46*VLOOKUP($A45,CostRed_wind!$A$2:$M$15,I$1-2009,FALSE))</f>
        <v>0</v>
      </c>
      <c r="J45">
        <f>IF(Capacity_wind!$AD46=0,Capacity_wind!Y46*CostRed_wind!J$15,Capacity_wind!Y46*VLOOKUP($A45,CostRed_wind!$A$2:$M$15,J$1-2009,FALSE))</f>
        <v>0</v>
      </c>
      <c r="K45">
        <f>IF(Capacity_wind!$AD46=0,Capacity_wind!Z46*CostRed_wind!K$15,Capacity_wind!Z46*VLOOKUP($A45,CostRed_wind!$A$2:$M$15,K$1-2009,FALSE))</f>
        <v>0</v>
      </c>
      <c r="L45">
        <f>IF(Capacity_wind!$AD46=0,Capacity_wind!AA46*CostRed_wind!L$15,Capacity_wind!AA46*VLOOKUP($A45,CostRed_wind!$A$2:$M$15,L$1-2009,FALSE))</f>
        <v>0</v>
      </c>
      <c r="M45">
        <f>IF(Capacity_wind!$AD46=0,Capacity_wind!AB46*CostRed_wind!M$15,Capacity_wind!AB46*VLOOKUP($A45,CostRed_wind!$A$2:$M$15,M$1-2009,FALSE))</f>
        <v>0</v>
      </c>
      <c r="N45">
        <f>IF(Capacity_wind!$AD46=0,Capacity_wind!AC46*CostRed_wind!N$15,Capacity_wind!AC46*VLOOKUP($A45,CostRed_wind!$A$2:$N$15,N$1-2009,FALSE))</f>
        <v>0</v>
      </c>
      <c r="O45" s="3">
        <f t="shared" si="2"/>
        <v>0</v>
      </c>
      <c r="P45" s="1" t="s">
        <v>155</v>
      </c>
      <c r="Q45">
        <f>IF(Capacity_wind!$AD46=0,Capacity_wind!Q46*CostRed_wind!B$30,Capacity_wind!Q46*VLOOKUP($A45,CostRed_wind!$A$17:$M$30,B$1-2009,FALSE))</f>
        <v>0</v>
      </c>
      <c r="R45">
        <f>IF(Capacity_wind!$AD46=0,Capacity_wind!R46*CostRed_wind!C$30,Capacity_wind!R46*VLOOKUP($A45,CostRed_wind!$A$17:$M$30,C$1-2009,FALSE))</f>
        <v>0</v>
      </c>
      <c r="S45">
        <f>IF(Capacity_wind!$AD46=0,Capacity_wind!S46*CostRed_wind!D$30,Capacity_wind!S46*VLOOKUP($A45,CostRed_wind!$A$17:$M$30,D$1-2009,FALSE))</f>
        <v>0</v>
      </c>
      <c r="T45">
        <f>IF(Capacity_wind!$AD46=0,Capacity_wind!T46*CostRed_wind!E$30,Capacity_wind!T46*VLOOKUP($A45,CostRed_wind!$A$17:$M$30,E$1-2009,FALSE))</f>
        <v>0</v>
      </c>
      <c r="U45">
        <f>IF(Capacity_wind!$AD46=0,Capacity_wind!U46*CostRed_wind!F$30,Capacity_wind!U46*VLOOKUP($A45,CostRed_wind!$A$17:$M$30,F$1-2009,FALSE))</f>
        <v>0</v>
      </c>
      <c r="V45">
        <f>IF(Capacity_wind!$AD46=0,Capacity_wind!V46*CostRed_wind!G$30,Capacity_wind!V46*VLOOKUP($A45,CostRed_wind!$A$17:$M$30,G$1-2009,FALSE))</f>
        <v>0</v>
      </c>
      <c r="W45">
        <f>IF(Capacity_wind!$AD46=0,Capacity_wind!W46*CostRed_wind!H$30,Capacity_wind!W46*VLOOKUP($A45,CostRed_wind!$A$17:$M$30,H$1-2009,FALSE))</f>
        <v>0</v>
      </c>
      <c r="X45">
        <f>IF(Capacity_wind!$AD46=0,Capacity_wind!X46*CostRed_wind!I$30,Capacity_wind!X46*VLOOKUP($A45,CostRed_wind!$A$17:$M$30,I$1-2009,FALSE))</f>
        <v>0</v>
      </c>
      <c r="Y45">
        <f>IF(Capacity_wind!$AD46=0,Capacity_wind!Y46*CostRed_wind!J$30,Capacity_wind!Y46*VLOOKUP($A45,CostRed_wind!$A$17:$M$30,J$1-2009,FALSE))</f>
        <v>0</v>
      </c>
      <c r="Z45">
        <f>IF(Capacity_wind!$AD46=0,Capacity_wind!Z46*CostRed_wind!K$30,Capacity_wind!Z46*VLOOKUP($A45,CostRed_wind!$A$17:$M$30,K$1-2009,FALSE))</f>
        <v>0</v>
      </c>
      <c r="AA45">
        <f>IF(Capacity_wind!$AD46=0,Capacity_wind!AA46*CostRed_wind!L$30,Capacity_wind!AA46*VLOOKUP($A45,CostRed_wind!$A$17:$M$30,L$1-2009,FALSE))</f>
        <v>0</v>
      </c>
      <c r="AB45">
        <f>IF(Capacity_wind!$AD46=0,Capacity_wind!AB46*CostRed_wind!M$30,Capacity_wind!AB46*VLOOKUP($A45,CostRed_wind!$A$17:$M$30,M$1-2009,FALSE))</f>
        <v>0</v>
      </c>
      <c r="AC45">
        <f>IF(Capacity_wind!$AD46=0,Capacity_wind!AC46*CostRed_wind!N$30,Capacity_wind!AC46*VLOOKUP($A45,CostRed_wind!$A$17:$N$30,N$1-2009,FALSE))</f>
        <v>0</v>
      </c>
      <c r="AD45" s="1">
        <f t="shared" si="3"/>
        <v>0</v>
      </c>
    </row>
    <row r="46" spans="1:30">
      <c r="A46" s="1" t="s">
        <v>159</v>
      </c>
      <c r="B46">
        <f>IF(Capacity_wind!$AD47=0,Capacity_wind!Q47*CostRed_wind!B$15,Capacity_wind!Q47*VLOOKUP($A46,CostRed_wind!$A$2:$M$15,B$1-2009,FALSE))</f>
        <v>1.14266562723308</v>
      </c>
      <c r="C46">
        <f>IF(Capacity_wind!$AD47=0,Capacity_wind!R47*CostRed_wind!C$15,Capacity_wind!R47*VLOOKUP($A46,CostRed_wind!$A$2:$M$15,C$1-2009,FALSE))</f>
        <v>3.31943799200757</v>
      </c>
      <c r="D46">
        <f>IF(Capacity_wind!$AD47=0,Capacity_wind!S47*CostRed_wind!D$15,Capacity_wind!S47*VLOOKUP($A46,CostRed_wind!$A$2:$M$15,D$1-2009,FALSE))</f>
        <v>-1.08173693214885</v>
      </c>
      <c r="E46">
        <f>IF(Capacity_wind!$AD47=0,Capacity_wind!T47*CostRed_wind!E$15,Capacity_wind!T47*VLOOKUP($A46,CostRed_wind!$A$2:$M$15,E$1-2009,FALSE))</f>
        <v>2.238849643319</v>
      </c>
      <c r="F46">
        <f>IF(Capacity_wind!$AD47=0,Capacity_wind!U47*CostRed_wind!F$15,Capacity_wind!U47*VLOOKUP($A46,CostRed_wind!$A$2:$M$15,F$1-2009,FALSE))</f>
        <v>2.65313399588409</v>
      </c>
      <c r="G46">
        <f>IF(Capacity_wind!$AD47=0,Capacity_wind!V47*CostRed_wind!G$15,Capacity_wind!V47*VLOOKUP($A46,CostRed_wind!$A$2:$M$15,G$1-2009,FALSE))</f>
        <v>1.29684054923558</v>
      </c>
      <c r="H46">
        <f>IF(Capacity_wind!$AD47=0,Capacity_wind!W47*CostRed_wind!H$15,Capacity_wind!W47*VLOOKUP($A46,CostRed_wind!$A$2:$M$15,H$1-2009,FALSE))</f>
        <v>0.261836571303758</v>
      </c>
      <c r="I46">
        <f>IF(Capacity_wind!$AD47=0,Capacity_wind!X47*CostRed_wind!I$15,Capacity_wind!X47*VLOOKUP($A46,CostRed_wind!$A$2:$M$15,I$1-2009,FALSE))</f>
        <v>-0.306809136631811</v>
      </c>
      <c r="J46">
        <f>IF(Capacity_wind!$AD47=0,Capacity_wind!Y47*CostRed_wind!J$15,Capacity_wind!Y47*VLOOKUP($A46,CostRed_wind!$A$2:$M$15,J$1-2009,FALSE))</f>
        <v>1.15943322893314</v>
      </c>
      <c r="K46">
        <f>IF(Capacity_wind!$AD47=0,Capacity_wind!Z47*CostRed_wind!K$15,Capacity_wind!Z47*VLOOKUP($A46,CostRed_wind!$A$2:$M$15,K$1-2009,FALSE))</f>
        <v>0.224944819028867</v>
      </c>
      <c r="L46">
        <f>IF(Capacity_wind!$AD47=0,Capacity_wind!AA47*CostRed_wind!L$15,Capacity_wind!AA47*VLOOKUP($A46,CostRed_wind!$A$2:$M$15,L$1-2009,FALSE))</f>
        <v>-0.533036087930872</v>
      </c>
      <c r="M46">
        <f>IF(Capacity_wind!$AD47=0,Capacity_wind!AB47*CostRed_wind!M$15,Capacity_wind!AB47*VLOOKUP($A46,CostRed_wind!$A$2:$M$15,M$1-2009,FALSE))</f>
        <v>0</v>
      </c>
      <c r="N46">
        <f>IF(Capacity_wind!$AD47=0,Capacity_wind!AC47*CostRed_wind!N$15,Capacity_wind!AC47*VLOOKUP($A46,CostRed_wind!$A$2:$N$15,N$1-2009,FALSE))</f>
        <v>7.58002888328495</v>
      </c>
      <c r="O46" s="3">
        <f t="shared" si="2"/>
        <v>10.3755602702336</v>
      </c>
      <c r="P46" s="1" t="s">
        <v>159</v>
      </c>
      <c r="Q46">
        <f>IF(Capacity_wind!$AD47=0,Capacity_wind!Q47*CostRed_wind!B$30,Capacity_wind!Q47*VLOOKUP($A46,CostRed_wind!$A$17:$M$30,B$1-2009,FALSE))</f>
        <v>9.72882350171983</v>
      </c>
      <c r="R46">
        <f>IF(Capacity_wind!$AD47=0,Capacity_wind!R47*CostRed_wind!C$30,Capacity_wind!R47*VLOOKUP($A46,CostRed_wind!$A$17:$M$30,C$1-2009,FALSE))</f>
        <v>21.828521905344</v>
      </c>
      <c r="S46">
        <f>IF(Capacity_wind!$AD47=0,Capacity_wind!S47*CostRed_wind!D$30,Capacity_wind!S47*VLOOKUP($A46,CostRed_wind!$A$17:$M$30,D$1-2009,FALSE))</f>
        <v>-5.63673565700015</v>
      </c>
      <c r="T46">
        <f>IF(Capacity_wind!$AD47=0,Capacity_wind!T47*CostRed_wind!E$30,Capacity_wind!T47*VLOOKUP($A46,CostRed_wind!$A$17:$M$30,E$1-2009,FALSE))</f>
        <v>10.6143124881483</v>
      </c>
      <c r="U46">
        <f>IF(Capacity_wind!$AD47=0,Capacity_wind!U47*CostRed_wind!F$30,Capacity_wind!U47*VLOOKUP($A46,CostRed_wind!$A$17:$M$30,F$1-2009,FALSE))</f>
        <v>12.0663807741138</v>
      </c>
      <c r="V46">
        <f>IF(Capacity_wind!$AD47=0,Capacity_wind!V47*CostRed_wind!G$30,Capacity_wind!V47*VLOOKUP($A46,CostRed_wind!$A$17:$M$30,G$1-2009,FALSE))</f>
        <v>5.30113084111346</v>
      </c>
      <c r="W46">
        <f>IF(Capacity_wind!$AD47=0,Capacity_wind!W47*CostRed_wind!H$30,Capacity_wind!W47*VLOOKUP($A46,CostRed_wind!$A$17:$M$30,H$1-2009,FALSE))</f>
        <v>1.03022722409105</v>
      </c>
      <c r="X46">
        <f>IF(Capacity_wind!$AD47=0,Capacity_wind!X47*CostRed_wind!I$30,Capacity_wind!X47*VLOOKUP($A46,CostRed_wind!$A$17:$M$30,I$1-2009,FALSE))</f>
        <v>-1.08302364155389</v>
      </c>
      <c r="Y46">
        <f>IF(Capacity_wind!$AD47=0,Capacity_wind!Y47*CostRed_wind!J$30,Capacity_wind!Y47*VLOOKUP($A46,CostRed_wind!$A$17:$M$30,J$1-2009,FALSE))</f>
        <v>3.79829736788941</v>
      </c>
      <c r="Z46">
        <f>IF(Capacity_wind!$AD47=0,Capacity_wind!Z47*CostRed_wind!K$30,Capacity_wind!Z47*VLOOKUP($A46,CostRed_wind!$A$17:$M$30,K$1-2009,FALSE))</f>
        <v>0.691542895993332</v>
      </c>
      <c r="AA46">
        <f>IF(Capacity_wind!$AD47=0,Capacity_wind!AA47*CostRed_wind!L$30,Capacity_wind!AA47*VLOOKUP($A46,CostRed_wind!$A$17:$M$30,L$1-2009,FALSE))</f>
        <v>-1.42562154152572</v>
      </c>
      <c r="AB46">
        <f>IF(Capacity_wind!$AD47=0,Capacity_wind!AB47*CostRed_wind!M$30,Capacity_wind!AB47*VLOOKUP($A46,CostRed_wind!$A$17:$M$30,M$1-2009,FALSE))</f>
        <v>0</v>
      </c>
      <c r="AC46">
        <f>IF(Capacity_wind!$AD47=0,Capacity_wind!AC47*CostRed_wind!N$30,Capacity_wind!AC47*VLOOKUP($A46,CostRed_wind!$A$17:$N$30,N$1-2009,FALSE))</f>
        <v>16.2742430220914</v>
      </c>
      <c r="AD46" s="1">
        <f t="shared" si="3"/>
        <v>56.9138561583334</v>
      </c>
    </row>
    <row r="47" spans="1:30">
      <c r="A47" s="1" t="s">
        <v>161</v>
      </c>
      <c r="B47">
        <f>IF(Capacity_wind!$AD48=0,Capacity_wind!Q48*CostRed_wind!B$15,Capacity_wind!Q48*VLOOKUP($A47,CostRed_wind!$A$2:$M$15,B$1-2009,FALSE))</f>
        <v>1.28549883063722</v>
      </c>
      <c r="C47">
        <f>IF(Capacity_wind!$AD48=0,Capacity_wind!R48*CostRed_wind!C$15,Capacity_wind!R48*VLOOKUP($A47,CostRed_wind!$A$2:$M$15,C$1-2009,FALSE))</f>
        <v>0</v>
      </c>
      <c r="D47">
        <f>IF(Capacity_wind!$AD48=0,Capacity_wind!S48*CostRed_wind!D$15,Capacity_wind!S48*VLOOKUP($A47,CostRed_wind!$A$2:$M$15,D$1-2009,FALSE))</f>
        <v>5.40868766557074</v>
      </c>
      <c r="E47">
        <f>IF(Capacity_wind!$AD48=0,Capacity_wind!T48*CostRed_wind!E$15,Capacity_wind!T48*VLOOKUP($A47,CostRed_wind!$A$2:$M$15,E$1-2009,FALSE))</f>
        <v>0</v>
      </c>
      <c r="F47">
        <f>IF(Capacity_wind!$AD48=0,Capacity_wind!U48*CostRed_wind!F$15,Capacity_wind!U48*VLOOKUP($A47,CostRed_wind!$A$2:$M$15,F$1-2009,FALSE))</f>
        <v>16.2371800548106</v>
      </c>
      <c r="G47">
        <f>IF(Capacity_wind!$AD48=0,Capacity_wind!V48*CostRed_wind!G$15,Capacity_wind!V48*VLOOKUP($A47,CostRed_wind!$A$2:$M$15,G$1-2009,FALSE))</f>
        <v>0.000780698010639229</v>
      </c>
      <c r="H47">
        <f>IF(Capacity_wind!$AD48=0,Capacity_wind!W48*CostRed_wind!H$15,Capacity_wind!W48*VLOOKUP($A47,CostRed_wind!$A$2:$M$15,H$1-2009,FALSE))</f>
        <v>0</v>
      </c>
      <c r="I47">
        <f>IF(Capacity_wind!$AD48=0,Capacity_wind!X48*CostRed_wind!I$15,Capacity_wind!X48*VLOOKUP($A47,CostRed_wind!$A$2:$M$15,I$1-2009,FALSE))</f>
        <v>0</v>
      </c>
      <c r="J47">
        <f>IF(Capacity_wind!$AD48=0,Capacity_wind!Y48*CostRed_wind!J$15,Capacity_wind!Y48*VLOOKUP($A47,CostRed_wind!$A$2:$M$15,J$1-2009,FALSE))</f>
        <v>0</v>
      </c>
      <c r="K47">
        <f>IF(Capacity_wind!$AD48=0,Capacity_wind!Z48*CostRed_wind!K$15,Capacity_wind!Z48*VLOOKUP($A47,CostRed_wind!$A$2:$M$15,K$1-2009,FALSE))</f>
        <v>0</v>
      </c>
      <c r="L47">
        <f>IF(Capacity_wind!$AD48=0,Capacity_wind!AA48*CostRed_wind!L$15,Capacity_wind!AA48*VLOOKUP($A47,CostRed_wind!$A$2:$M$15,L$1-2009,FALSE))</f>
        <v>0</v>
      </c>
      <c r="M47">
        <f>IF(Capacity_wind!$AD48=0,Capacity_wind!AB48*CostRed_wind!M$15,Capacity_wind!AB48*VLOOKUP($A47,CostRed_wind!$A$2:$M$15,M$1-2009,FALSE))</f>
        <v>23.4104484780735</v>
      </c>
      <c r="N47">
        <f>IF(Capacity_wind!$AD48=0,Capacity_wind!AC48*CostRed_wind!N$15,Capacity_wind!AC48*VLOOKUP($A47,CostRed_wind!$A$2:$N$15,N$1-2009,FALSE))</f>
        <v>0</v>
      </c>
      <c r="O47" s="3">
        <f t="shared" si="2"/>
        <v>46.3425957271027</v>
      </c>
      <c r="P47" s="1" t="s">
        <v>161</v>
      </c>
      <c r="Q47">
        <f>IF(Capacity_wind!$AD48=0,Capacity_wind!Q48*CostRed_wind!B$30,Capacity_wind!Q48*VLOOKUP($A47,CostRed_wind!$A$17:$M$30,B$1-2009,FALSE))</f>
        <v>10.9449264394348</v>
      </c>
      <c r="R47">
        <f>IF(Capacity_wind!$AD48=0,Capacity_wind!R48*CostRed_wind!C$30,Capacity_wind!R48*VLOOKUP($A47,CostRed_wind!$A$17:$M$30,C$1-2009,FALSE))</f>
        <v>0</v>
      </c>
      <c r="S47">
        <f>IF(Capacity_wind!$AD48=0,Capacity_wind!S48*CostRed_wind!D$30,Capacity_wind!S48*VLOOKUP($A47,CostRed_wind!$A$17:$M$30,D$1-2009,FALSE))</f>
        <v>28.1836939426085</v>
      </c>
      <c r="T47">
        <f>IF(Capacity_wind!$AD48=0,Capacity_wind!T48*CostRed_wind!E$30,Capacity_wind!T48*VLOOKUP($A47,CostRed_wind!$A$17:$M$30,E$1-2009,FALSE))</f>
        <v>0</v>
      </c>
      <c r="U47">
        <f>IF(Capacity_wind!$AD48=0,Capacity_wind!U48*CostRed_wind!F$30,Capacity_wind!U48*VLOOKUP($A47,CostRed_wind!$A$17:$M$30,F$1-2009,FALSE))</f>
        <v>73.8462503375764</v>
      </c>
      <c r="V47">
        <f>IF(Capacity_wind!$AD48=0,Capacity_wind!V48*CostRed_wind!G$30,Capacity_wind!V48*VLOOKUP($A47,CostRed_wind!$A$17:$M$30,G$1-2009,FALSE))</f>
        <v>0.0031912807663479</v>
      </c>
      <c r="W47">
        <f>IF(Capacity_wind!$AD48=0,Capacity_wind!W48*CostRed_wind!H$30,Capacity_wind!W48*VLOOKUP($A47,CostRed_wind!$A$17:$M$30,H$1-2009,FALSE))</f>
        <v>0</v>
      </c>
      <c r="X47">
        <f>IF(Capacity_wind!$AD48=0,Capacity_wind!X48*CostRed_wind!I$30,Capacity_wind!X48*VLOOKUP($A47,CostRed_wind!$A$17:$M$30,I$1-2009,FALSE))</f>
        <v>0</v>
      </c>
      <c r="Y47">
        <f>IF(Capacity_wind!$AD48=0,Capacity_wind!Y48*CostRed_wind!J$30,Capacity_wind!Y48*VLOOKUP($A47,CostRed_wind!$A$17:$M$30,J$1-2009,FALSE))</f>
        <v>0</v>
      </c>
      <c r="Z47">
        <f>IF(Capacity_wind!$AD48=0,Capacity_wind!Z48*CostRed_wind!K$30,Capacity_wind!Z48*VLOOKUP($A47,CostRed_wind!$A$17:$M$30,K$1-2009,FALSE))</f>
        <v>0</v>
      </c>
      <c r="AA47">
        <f>IF(Capacity_wind!$AD48=0,Capacity_wind!AA48*CostRed_wind!L$30,Capacity_wind!AA48*VLOOKUP($A47,CostRed_wind!$A$17:$M$30,L$1-2009,FALSE))</f>
        <v>0</v>
      </c>
      <c r="AB47">
        <f>IF(Capacity_wind!$AD48=0,Capacity_wind!AB48*CostRed_wind!M$30,Capacity_wind!AB48*VLOOKUP($A47,CostRed_wind!$A$17:$M$30,M$1-2009,FALSE))</f>
        <v>58.4951977682891</v>
      </c>
      <c r="AC47">
        <f>IF(Capacity_wind!$AD48=0,Capacity_wind!AC48*CostRed_wind!N$30,Capacity_wind!AC48*VLOOKUP($A47,CostRed_wind!$A$17:$N$30,N$1-2009,FALSE))</f>
        <v>0</v>
      </c>
      <c r="AD47" s="1">
        <f t="shared" si="3"/>
        <v>171.473259768675</v>
      </c>
    </row>
    <row r="48" spans="1:30">
      <c r="A48" s="1" t="s">
        <v>451</v>
      </c>
      <c r="B48">
        <f>IF(Capacity_wind!$AD49=0,Capacity_wind!Q49*CostRed_wind!B$15,Capacity_wind!Q49*VLOOKUP($A48,CostRed_wind!$A$2:$M$15,B$1-2009,FALSE))</f>
        <v>0</v>
      </c>
      <c r="C48">
        <f>IF(Capacity_wind!$AD49=0,Capacity_wind!R49*CostRed_wind!C$15,Capacity_wind!R49*VLOOKUP($A48,CostRed_wind!$A$2:$M$15,C$1-2009,FALSE))</f>
        <v>0</v>
      </c>
      <c r="D48">
        <f>IF(Capacity_wind!$AD49=0,Capacity_wind!S49*CostRed_wind!D$15,Capacity_wind!S49*VLOOKUP($A48,CostRed_wind!$A$2:$M$15,D$1-2009,FALSE))</f>
        <v>0</v>
      </c>
      <c r="E48">
        <f>IF(Capacity_wind!$AD49=0,Capacity_wind!T49*CostRed_wind!E$15,Capacity_wind!T49*VLOOKUP($A48,CostRed_wind!$A$2:$M$15,E$1-2009,FALSE))</f>
        <v>0</v>
      </c>
      <c r="F48">
        <f>IF(Capacity_wind!$AD49=0,Capacity_wind!U49*CostRed_wind!F$15,Capacity_wind!U49*VLOOKUP($A48,CostRed_wind!$A$2:$M$15,F$1-2009,FALSE))</f>
        <v>0</v>
      </c>
      <c r="G48">
        <f>IF(Capacity_wind!$AD49=0,Capacity_wind!V49*CostRed_wind!G$15,Capacity_wind!V49*VLOOKUP($A48,CostRed_wind!$A$2:$M$15,G$1-2009,FALSE))</f>
        <v>0</v>
      </c>
      <c r="H48">
        <f>IF(Capacity_wind!$AD49=0,Capacity_wind!W49*CostRed_wind!H$15,Capacity_wind!W49*VLOOKUP($A48,CostRed_wind!$A$2:$M$15,H$1-2009,FALSE))</f>
        <v>0</v>
      </c>
      <c r="I48">
        <f>IF(Capacity_wind!$AD49=0,Capacity_wind!X49*CostRed_wind!I$15,Capacity_wind!X49*VLOOKUP($A48,CostRed_wind!$A$2:$M$15,I$1-2009,FALSE))</f>
        <v>0</v>
      </c>
      <c r="J48">
        <f>IF(Capacity_wind!$AD49=0,Capacity_wind!Y49*CostRed_wind!J$15,Capacity_wind!Y49*VLOOKUP($A48,CostRed_wind!$A$2:$M$15,J$1-2009,FALSE))</f>
        <v>0.382612965547936</v>
      </c>
      <c r="K48">
        <f>IF(Capacity_wind!$AD49=0,Capacity_wind!Z49*CostRed_wind!K$15,Capacity_wind!Z49*VLOOKUP($A48,CostRed_wind!$A$2:$M$15,K$1-2009,FALSE))</f>
        <v>0</v>
      </c>
      <c r="L48">
        <f>IF(Capacity_wind!$AD49=0,Capacity_wind!AA49*CostRed_wind!L$15,Capacity_wind!AA49*VLOOKUP($A48,CostRed_wind!$A$2:$M$15,L$1-2009,FALSE))</f>
        <v>0</v>
      </c>
      <c r="M48">
        <f>IF(Capacity_wind!$AD49=0,Capacity_wind!AB49*CostRed_wind!M$15,Capacity_wind!AB49*VLOOKUP($A48,CostRed_wind!$A$2:$M$15,M$1-2009,FALSE))</f>
        <v>0</v>
      </c>
      <c r="N48">
        <f>IF(Capacity_wind!$AD49=0,Capacity_wind!AC49*CostRed_wind!N$15,Capacity_wind!AC49*VLOOKUP($A48,CostRed_wind!$A$2:$N$15,N$1-2009,FALSE))</f>
        <v>0</v>
      </c>
      <c r="O48" s="3">
        <f>SUM(B48:M48)</f>
        <v>0.382612965547936</v>
      </c>
      <c r="P48" s="1" t="s">
        <v>451</v>
      </c>
      <c r="Q48">
        <f>IF(Capacity_wind!$AD49=0,Capacity_wind!Q49*CostRed_wind!B$30,Capacity_wind!Q49*VLOOKUP($A48,CostRed_wind!$A$17:$M$30,B$1-2009,FALSE))</f>
        <v>0</v>
      </c>
      <c r="R48">
        <f>IF(Capacity_wind!$AD49=0,Capacity_wind!R49*CostRed_wind!C$30,Capacity_wind!R49*VLOOKUP($A48,CostRed_wind!$A$17:$M$30,C$1-2009,FALSE))</f>
        <v>0</v>
      </c>
      <c r="S48">
        <f>IF(Capacity_wind!$AD49=0,Capacity_wind!S49*CostRed_wind!D$30,Capacity_wind!S49*VLOOKUP($A48,CostRed_wind!$A$17:$M$30,D$1-2009,FALSE))</f>
        <v>0</v>
      </c>
      <c r="T48">
        <f>IF(Capacity_wind!$AD49=0,Capacity_wind!T49*CostRed_wind!E$30,Capacity_wind!T49*VLOOKUP($A48,CostRed_wind!$A$17:$M$30,E$1-2009,FALSE))</f>
        <v>0</v>
      </c>
      <c r="U48">
        <f>IF(Capacity_wind!$AD49=0,Capacity_wind!U49*CostRed_wind!F$30,Capacity_wind!U49*VLOOKUP($A48,CostRed_wind!$A$17:$M$30,F$1-2009,FALSE))</f>
        <v>0</v>
      </c>
      <c r="V48">
        <f>IF(Capacity_wind!$AD49=0,Capacity_wind!V49*CostRed_wind!G$30,Capacity_wind!V49*VLOOKUP($A48,CostRed_wind!$A$17:$M$30,G$1-2009,FALSE))</f>
        <v>0</v>
      </c>
      <c r="W48">
        <f>IF(Capacity_wind!$AD49=0,Capacity_wind!W49*CostRed_wind!H$30,Capacity_wind!W49*VLOOKUP($A48,CostRed_wind!$A$17:$M$30,H$1-2009,FALSE))</f>
        <v>0</v>
      </c>
      <c r="X48">
        <f>IF(Capacity_wind!$AD49=0,Capacity_wind!X49*CostRed_wind!I$30,Capacity_wind!X49*VLOOKUP($A48,CostRed_wind!$A$17:$M$30,I$1-2009,FALSE))</f>
        <v>0</v>
      </c>
      <c r="Y48">
        <f>IF(Capacity_wind!$AD49=0,Capacity_wind!Y49*CostRed_wind!J$30,Capacity_wind!Y49*VLOOKUP($A48,CostRed_wind!$A$17:$M$30,J$1-2009,FALSE))</f>
        <v>1.2534381314035</v>
      </c>
      <c r="Z48">
        <f>IF(Capacity_wind!$AD49=0,Capacity_wind!Z49*CostRed_wind!K$30,Capacity_wind!Z49*VLOOKUP($A48,CostRed_wind!$A$17:$M$30,K$1-2009,FALSE))</f>
        <v>0</v>
      </c>
      <c r="AA48">
        <f>IF(Capacity_wind!$AD49=0,Capacity_wind!AA49*CostRed_wind!L$30,Capacity_wind!AA49*VLOOKUP($A48,CostRed_wind!$A$17:$M$30,L$1-2009,FALSE))</f>
        <v>0</v>
      </c>
      <c r="AB48">
        <f>IF(Capacity_wind!$AD49=0,Capacity_wind!AB49*CostRed_wind!M$30,Capacity_wind!AB49*VLOOKUP($A48,CostRed_wind!$A$17:$M$30,M$1-2009,FALSE))</f>
        <v>0</v>
      </c>
      <c r="AC48">
        <f>IF(Capacity_wind!$AD49=0,Capacity_wind!AC49*CostRed_wind!N$30,Capacity_wind!AC49*VLOOKUP($A48,CostRed_wind!$A$17:$N$30,N$1-2009,FALSE))</f>
        <v>0</v>
      </c>
      <c r="AD48" s="1">
        <f>SUM(Q48:AB48)</f>
        <v>1.2534381314035</v>
      </c>
    </row>
    <row r="49" spans="1:30">
      <c r="A49" s="1" t="s">
        <v>452</v>
      </c>
      <c r="B49">
        <f>IF(Capacity_wind!$AD50=0,Capacity_wind!Q50*CostRed_wind!B$15,Capacity_wind!Q50*VLOOKUP($A49,CostRed_wind!$A$2:$M$15,B$1-2009,FALSE))</f>
        <v>0</v>
      </c>
      <c r="C49">
        <f>IF(Capacity_wind!$AD50=0,Capacity_wind!R50*CostRed_wind!C$15,Capacity_wind!R50*VLOOKUP($A49,CostRed_wind!$A$2:$M$15,C$1-2009,FALSE))</f>
        <v>0.173691522837606</v>
      </c>
      <c r="D49">
        <f>IF(Capacity_wind!$AD50=0,Capacity_wind!S50*CostRed_wind!D$15,Capacity_wind!S50*VLOOKUP($A49,CostRed_wind!$A$2:$M$15,D$1-2009,FALSE))</f>
        <v>0</v>
      </c>
      <c r="E49">
        <f>IF(Capacity_wind!$AD50=0,Capacity_wind!T50*CostRed_wind!E$15,Capacity_wind!T50*VLOOKUP($A49,CostRed_wind!$A$2:$M$15,E$1-2009,FALSE))</f>
        <v>0.970168538093249</v>
      </c>
      <c r="F49">
        <f>IF(Capacity_wind!$AD50=0,Capacity_wind!U50*CostRed_wind!F$15,Capacity_wind!U50*VLOOKUP($A49,CostRed_wind!$A$2:$M$15,F$1-2009,FALSE))</f>
        <v>0</v>
      </c>
      <c r="G49">
        <f>IF(Capacity_wind!$AD50=0,Capacity_wind!V50*CostRed_wind!G$15,Capacity_wind!V50*VLOOKUP($A49,CostRed_wind!$A$2:$M$15,G$1-2009,FALSE))</f>
        <v>0</v>
      </c>
      <c r="H49">
        <f>IF(Capacity_wind!$AD50=0,Capacity_wind!W50*CostRed_wind!H$15,Capacity_wind!W50*VLOOKUP($A49,CostRed_wind!$A$2:$M$15,H$1-2009,FALSE))</f>
        <v>0</v>
      </c>
      <c r="I49">
        <f>IF(Capacity_wind!$AD50=0,Capacity_wind!X50*CostRed_wind!I$15,Capacity_wind!X50*VLOOKUP($A49,CostRed_wind!$A$2:$M$15,I$1-2009,FALSE))</f>
        <v>-0.674979930140456</v>
      </c>
      <c r="J49">
        <f>IF(Capacity_wind!$AD50=0,Capacity_wind!Y50*CostRed_wind!J$15,Capacity_wind!Y50*VLOOKUP($A49,CostRed_wind!$A$2:$M$15,J$1-2009,FALSE))</f>
        <v>-0.695659937359884</v>
      </c>
      <c r="K49">
        <f>IF(Capacity_wind!$AD50=0,Capacity_wind!Z50*CostRed_wind!K$15,Capacity_wind!Z50*VLOOKUP($A49,CostRed_wind!$A$2:$M$15,K$1-2009,FALSE))</f>
        <v>1.41715213493704</v>
      </c>
      <c r="L49">
        <f>IF(Capacity_wind!$AD50=0,Capacity_wind!AA50*CostRed_wind!L$15,Capacity_wind!AA50*VLOOKUP($A49,CostRed_wind!$A$2:$M$15,L$1-2009,FALSE))</f>
        <v>0.919501044196408</v>
      </c>
      <c r="M49">
        <f>IF(Capacity_wind!$AD50=0,Capacity_wind!AB50*CostRed_wind!M$15,Capacity_wind!AB50*VLOOKUP($A49,CostRed_wind!$A$2:$M$15,M$1-2009,FALSE))</f>
        <v>0</v>
      </c>
      <c r="N49">
        <f>IF(Capacity_wind!$AD50=0,Capacity_wind!AC50*CostRed_wind!N$15,Capacity_wind!AC50*VLOOKUP($A49,CostRed_wind!$A$2:$N$15,N$1-2009,FALSE))</f>
        <v>14.8844406495968</v>
      </c>
      <c r="O49" s="3">
        <f>SUM(B49:M49)</f>
        <v>2.10987337256397</v>
      </c>
      <c r="P49" s="1" t="s">
        <v>452</v>
      </c>
      <c r="Q49">
        <f>IF(Capacity_wind!$AD50=0,Capacity_wind!Q50*CostRed_wind!B$30,Capacity_wind!Q50*VLOOKUP($A49,CostRed_wind!$A$17:$M$30,B$1-2009,FALSE))</f>
        <v>0</v>
      </c>
      <c r="R49">
        <f>IF(Capacity_wind!$AD50=0,Capacity_wind!R50*CostRed_wind!C$30,Capacity_wind!R50*VLOOKUP($A49,CostRed_wind!$A$17:$M$30,C$1-2009,FALSE))</f>
        <v>1.14219009969823</v>
      </c>
      <c r="S49">
        <f>IF(Capacity_wind!$AD50=0,Capacity_wind!S50*CostRed_wind!D$30,Capacity_wind!S50*VLOOKUP($A49,CostRed_wind!$A$17:$M$30,D$1-2009,FALSE))</f>
        <v>0</v>
      </c>
      <c r="T49">
        <f>IF(Capacity_wind!$AD50=0,Capacity_wind!T50*CostRed_wind!E$30,Capacity_wind!T50*VLOOKUP($A49,CostRed_wind!$A$17:$M$30,E$1-2009,FALSE))</f>
        <v>4.5995371150632</v>
      </c>
      <c r="U49">
        <f>IF(Capacity_wind!$AD50=0,Capacity_wind!U50*CostRed_wind!F$30,Capacity_wind!U50*VLOOKUP($A49,CostRed_wind!$A$17:$M$30,F$1-2009,FALSE))</f>
        <v>0</v>
      </c>
      <c r="V49">
        <f>IF(Capacity_wind!$AD50=0,Capacity_wind!V50*CostRed_wind!G$30,Capacity_wind!V50*VLOOKUP($A49,CostRed_wind!$A$17:$M$30,G$1-2009,FALSE))</f>
        <v>0</v>
      </c>
      <c r="W49">
        <f>IF(Capacity_wind!$AD50=0,Capacity_wind!W50*CostRed_wind!H$30,Capacity_wind!W50*VLOOKUP($A49,CostRed_wind!$A$17:$M$30,H$1-2009,FALSE))</f>
        <v>0</v>
      </c>
      <c r="X49">
        <f>IF(Capacity_wind!$AD50=0,Capacity_wind!X50*CostRed_wind!I$30,Capacity_wind!X50*VLOOKUP($A49,CostRed_wind!$A$17:$M$30,I$1-2009,FALSE))</f>
        <v>-2.38265140973874</v>
      </c>
      <c r="Y49">
        <f>IF(Capacity_wind!$AD50=0,Capacity_wind!Y50*CostRed_wind!J$30,Capacity_wind!Y50*VLOOKUP($A49,CostRed_wind!$A$17:$M$30,J$1-2009,FALSE))</f>
        <v>-2.27897842073364</v>
      </c>
      <c r="Z49">
        <f>IF(Capacity_wind!$AD50=0,Capacity_wind!Z50*CostRed_wind!K$30,Capacity_wind!Z50*VLOOKUP($A49,CostRed_wind!$A$17:$M$30,K$1-2009,FALSE))</f>
        <v>4.3567195532151</v>
      </c>
      <c r="AA49">
        <f>IF(Capacity_wind!$AD50=0,Capacity_wind!AA50*CostRed_wind!L$30,Capacity_wind!AA50*VLOOKUP($A49,CostRed_wind!$A$17:$M$30,L$1-2009,FALSE))</f>
        <v>2.45923404764255</v>
      </c>
      <c r="AB49">
        <f>IF(Capacity_wind!$AD50=0,Capacity_wind!AB50*CostRed_wind!M$30,Capacity_wind!AB50*VLOOKUP($A49,CostRed_wind!$A$17:$M$30,M$1-2009,FALSE))</f>
        <v>0</v>
      </c>
      <c r="AC49">
        <f>IF(Capacity_wind!$AD50=0,Capacity_wind!AC50*CostRed_wind!N$30,Capacity_wind!AC50*VLOOKUP($A49,CostRed_wind!$A$17:$N$30,N$1-2009,FALSE))</f>
        <v>31.9567389662053</v>
      </c>
      <c r="AD49" s="1">
        <f>SUM(Q49:AB49)</f>
        <v>7.8960509851467</v>
      </c>
    </row>
    <row r="50" spans="1:30">
      <c r="A50" s="1" t="s">
        <v>165</v>
      </c>
      <c r="B50">
        <f>IF(Capacity_wind!$AD51=0,Capacity_wind!Q51*CostRed_wind!B$15,Capacity_wind!Q51*VLOOKUP($A50,CostRed_wind!$A$2:$M$15,B$1-2009,FALSE))</f>
        <v>0</v>
      </c>
      <c r="C50">
        <f>IF(Capacity_wind!$AD51=0,Capacity_wind!R51*CostRed_wind!C$15,Capacity_wind!R51*VLOOKUP($A50,CostRed_wind!$A$2:$M$15,C$1-2009,FALSE))</f>
        <v>0</v>
      </c>
      <c r="D50">
        <f>IF(Capacity_wind!$AD51=0,Capacity_wind!S51*CostRed_wind!D$15,Capacity_wind!S51*VLOOKUP($A50,CostRed_wind!$A$2:$M$15,D$1-2009,FALSE))</f>
        <v>0</v>
      </c>
      <c r="E50">
        <f>IF(Capacity_wind!$AD51=0,Capacity_wind!T51*CostRed_wind!E$15,Capacity_wind!T51*VLOOKUP($A50,CostRed_wind!$A$2:$M$15,E$1-2009,FALSE))</f>
        <v>0</v>
      </c>
      <c r="F50">
        <f>IF(Capacity_wind!$AD51=0,Capacity_wind!U51*CostRed_wind!F$15,Capacity_wind!U51*VLOOKUP($A50,CostRed_wind!$A$2:$M$15,F$1-2009,FALSE))</f>
        <v>0</v>
      </c>
      <c r="G50">
        <f>IF(Capacity_wind!$AD51=0,Capacity_wind!V51*CostRed_wind!G$15,Capacity_wind!V51*VLOOKUP($A50,CostRed_wind!$A$2:$M$15,G$1-2009,FALSE))</f>
        <v>0</v>
      </c>
      <c r="H50">
        <f>IF(Capacity_wind!$AD51=0,Capacity_wind!W51*CostRed_wind!H$15,Capacity_wind!W51*VLOOKUP($A50,CostRed_wind!$A$2:$M$15,H$1-2009,FALSE))</f>
        <v>0</v>
      </c>
      <c r="I50">
        <f>IF(Capacity_wind!$AD51=0,Capacity_wind!X51*CostRed_wind!I$15,Capacity_wind!X51*VLOOKUP($A50,CostRed_wind!$A$2:$M$15,I$1-2009,FALSE))</f>
        <v>0</v>
      </c>
      <c r="J50">
        <f>IF(Capacity_wind!$AD51=0,Capacity_wind!Y51*CostRed_wind!J$15,Capacity_wind!Y51*VLOOKUP($A50,CostRed_wind!$A$2:$M$15,J$1-2009,FALSE))</f>
        <v>0</v>
      </c>
      <c r="K50">
        <f>IF(Capacity_wind!$AD51=0,Capacity_wind!Z51*CostRed_wind!K$15,Capacity_wind!Z51*VLOOKUP($A50,CostRed_wind!$A$2:$M$15,K$1-2009,FALSE))</f>
        <v>0</v>
      </c>
      <c r="L50">
        <f>IF(Capacity_wind!$AD51=0,Capacity_wind!AA51*CostRed_wind!L$15,Capacity_wind!AA51*VLOOKUP($A50,CostRed_wind!$A$2:$M$15,L$1-2009,FALSE))</f>
        <v>0</v>
      </c>
      <c r="M50">
        <f>IF(Capacity_wind!$AD51=0,Capacity_wind!AB51*CostRed_wind!M$15,Capacity_wind!AB51*VLOOKUP($A50,CostRed_wind!$A$2:$M$15,M$1-2009,FALSE))</f>
        <v>0</v>
      </c>
      <c r="N50">
        <f>IF(Capacity_wind!$AD51=0,Capacity_wind!AC51*CostRed_wind!N$15,Capacity_wind!AC51*VLOOKUP($A50,CostRed_wind!$A$2:$N$15,N$1-2009,FALSE))</f>
        <v>0</v>
      </c>
      <c r="O50" s="3">
        <f>SUM(B50:M50)</f>
        <v>0</v>
      </c>
      <c r="P50" s="1" t="s">
        <v>165</v>
      </c>
      <c r="Q50">
        <f>IF(Capacity_wind!$AD51=0,Capacity_wind!Q51*CostRed_wind!B$30,Capacity_wind!Q51*VLOOKUP($A50,CostRed_wind!$A$17:$M$30,B$1-2009,FALSE))</f>
        <v>0</v>
      </c>
      <c r="R50">
        <f>IF(Capacity_wind!$AD51=0,Capacity_wind!R51*CostRed_wind!C$30,Capacity_wind!R51*VLOOKUP($A50,CostRed_wind!$A$17:$M$30,C$1-2009,FALSE))</f>
        <v>0</v>
      </c>
      <c r="S50">
        <f>IF(Capacity_wind!$AD51=0,Capacity_wind!S51*CostRed_wind!D$30,Capacity_wind!S51*VLOOKUP($A50,CostRed_wind!$A$17:$M$30,D$1-2009,FALSE))</f>
        <v>0</v>
      </c>
      <c r="T50">
        <f>IF(Capacity_wind!$AD51=0,Capacity_wind!T51*CostRed_wind!E$30,Capacity_wind!T51*VLOOKUP($A50,CostRed_wind!$A$17:$M$30,E$1-2009,FALSE))</f>
        <v>0</v>
      </c>
      <c r="U50">
        <f>IF(Capacity_wind!$AD51=0,Capacity_wind!U51*CostRed_wind!F$30,Capacity_wind!U51*VLOOKUP($A50,CostRed_wind!$A$17:$M$30,F$1-2009,FALSE))</f>
        <v>0</v>
      </c>
      <c r="V50">
        <f>IF(Capacity_wind!$AD51=0,Capacity_wind!V51*CostRed_wind!G$30,Capacity_wind!V51*VLOOKUP($A50,CostRed_wind!$A$17:$M$30,G$1-2009,FALSE))</f>
        <v>0</v>
      </c>
      <c r="W50">
        <f>IF(Capacity_wind!$AD51=0,Capacity_wind!W51*CostRed_wind!H$30,Capacity_wind!W51*VLOOKUP($A50,CostRed_wind!$A$17:$M$30,H$1-2009,FALSE))</f>
        <v>0</v>
      </c>
      <c r="X50">
        <f>IF(Capacity_wind!$AD51=0,Capacity_wind!X51*CostRed_wind!I$30,Capacity_wind!X51*VLOOKUP($A50,CostRed_wind!$A$17:$M$30,I$1-2009,FALSE))</f>
        <v>0</v>
      </c>
      <c r="Y50">
        <f>IF(Capacity_wind!$AD51=0,Capacity_wind!Y51*CostRed_wind!J$30,Capacity_wind!Y51*VLOOKUP($A50,CostRed_wind!$A$17:$M$30,J$1-2009,FALSE))</f>
        <v>0</v>
      </c>
      <c r="Z50">
        <f>IF(Capacity_wind!$AD51=0,Capacity_wind!Z51*CostRed_wind!K$30,Capacity_wind!Z51*VLOOKUP($A50,CostRed_wind!$A$17:$M$30,K$1-2009,FALSE))</f>
        <v>0</v>
      </c>
      <c r="AA50">
        <f>IF(Capacity_wind!$AD51=0,Capacity_wind!AA51*CostRed_wind!L$30,Capacity_wind!AA51*VLOOKUP($A50,CostRed_wind!$A$17:$M$30,L$1-2009,FALSE))</f>
        <v>0</v>
      </c>
      <c r="AB50">
        <f>IF(Capacity_wind!$AD51=0,Capacity_wind!AB51*CostRed_wind!M$30,Capacity_wind!AB51*VLOOKUP($A50,CostRed_wind!$A$17:$M$30,M$1-2009,FALSE))</f>
        <v>0</v>
      </c>
      <c r="AC50">
        <f>IF(Capacity_wind!$AD51=0,Capacity_wind!AC51*CostRed_wind!N$30,Capacity_wind!AC51*VLOOKUP($A50,CostRed_wind!$A$17:$N$30,N$1-2009,FALSE))</f>
        <v>0</v>
      </c>
      <c r="AD50" s="1">
        <f>SUM(Q50:AB50)</f>
        <v>0</v>
      </c>
    </row>
    <row r="51" spans="1:30">
      <c r="A51" s="1" t="s">
        <v>163</v>
      </c>
      <c r="B51">
        <f>IF(Capacity_wind!$AD52=0,Capacity_wind!Q52*CostRed_wind!B$15,Capacity_wind!Q52*VLOOKUP($A51,CostRed_wind!$A$2:$M$15,B$1-2009,FALSE))</f>
        <v>0.0317408705711448</v>
      </c>
      <c r="C51">
        <f>IF(Capacity_wind!$AD52=0,Capacity_wind!R52*CostRed_wind!C$15,Capacity_wind!R52*VLOOKUP($A51,CostRed_wind!$A$2:$M$15,C$1-2009,FALSE))</f>
        <v>2.23868996683348</v>
      </c>
      <c r="D51">
        <f>IF(Capacity_wind!$AD52=0,Capacity_wind!S52*CostRed_wind!D$15,Capacity_wind!S52*VLOOKUP($A51,CostRed_wind!$A$2:$M$15,D$1-2009,FALSE))</f>
        <v>11.4183424302119</v>
      </c>
      <c r="E51">
        <f>IF(Capacity_wind!$AD52=0,Capacity_wind!T52*CostRed_wind!E$15,Capacity_wind!T52*VLOOKUP($A51,CostRed_wind!$A$2:$M$15,E$1-2009,FALSE))</f>
        <v>14.9256698168192</v>
      </c>
      <c r="F51">
        <f>IF(Capacity_wind!$AD52=0,Capacity_wind!U52*CostRed_wind!F$15,Capacity_wind!U52*VLOOKUP($A51,CostRed_wind!$A$2:$M$15,F$1-2009,FALSE))</f>
        <v>40.1153828340067</v>
      </c>
      <c r="G51">
        <f>IF(Capacity_wind!$AD52=0,Capacity_wind!V52*CostRed_wind!G$15,Capacity_wind!V52*VLOOKUP($A51,CostRed_wind!$A$2:$M$15,G$1-2009,FALSE))</f>
        <v>72.6230707571923</v>
      </c>
      <c r="H51">
        <f>IF(Capacity_wind!$AD52=0,Capacity_wind!W52*CostRed_wind!H$15,Capacity_wind!W52*VLOOKUP($A51,CostRed_wind!$A$2:$M$15,H$1-2009,FALSE))</f>
        <v>69.677635465642</v>
      </c>
      <c r="I51">
        <f>IF(Capacity_wind!$AD52=0,Capacity_wind!X52*CostRed_wind!I$15,Capacity_wind!X52*VLOOKUP($A51,CostRed_wind!$A$2:$M$15,I$1-2009,FALSE))</f>
        <v>-0.511348561052956</v>
      </c>
      <c r="J51">
        <f>IF(Capacity_wind!$AD52=0,Capacity_wind!Y52*CostRed_wind!J$15,Capacity_wind!Y52*VLOOKUP($A51,CostRed_wind!$A$2:$M$15,J$1-2009,FALSE))</f>
        <v>46.9570650956793</v>
      </c>
      <c r="K51">
        <f>IF(Capacity_wind!$AD52=0,Capacity_wind!Z52*CostRed_wind!K$15,Capacity_wind!Z52*VLOOKUP($A51,CostRed_wind!$A$2:$M$15,K$1-2009,FALSE))</f>
        <v>67.9333353467179</v>
      </c>
      <c r="L51">
        <f>IF(Capacity_wind!$AD52=0,Capacity_wind!AA52*CostRed_wind!L$15,Capacity_wind!AA52*VLOOKUP($A51,CostRed_wind!$A$2:$M$15,L$1-2009,FALSE))</f>
        <v>178.836290045157</v>
      </c>
      <c r="M51">
        <f>IF(Capacity_wind!$AD52=0,Capacity_wind!AB52*CostRed_wind!M$15,Capacity_wind!AB52*VLOOKUP($A51,CostRed_wind!$A$2:$M$15,M$1-2009,FALSE))</f>
        <v>689.730281332016</v>
      </c>
      <c r="N51">
        <f>IF(Capacity_wind!$AD52=0,Capacity_wind!AC52*CostRed_wind!N$15,Capacity_wind!AC52*VLOOKUP($A51,CostRed_wind!$A$2:$N$15,N$1-2009,FALSE))</f>
        <v>447.911305072768</v>
      </c>
      <c r="O51" s="3">
        <f>SUM(B51:M51)</f>
        <v>1193.97615539979</v>
      </c>
      <c r="P51" s="1" t="s">
        <v>163</v>
      </c>
      <c r="Q51">
        <f>IF(Capacity_wind!$AD52=0,Capacity_wind!Q52*CostRed_wind!B$30,Capacity_wind!Q52*VLOOKUP($A51,CostRed_wind!$A$17:$M$30,B$1-2009,FALSE))</f>
        <v>0.270246448495481</v>
      </c>
      <c r="R51">
        <f>IF(Capacity_wind!$AD52=0,Capacity_wind!R52*CostRed_wind!C$30,Capacity_wind!R52*VLOOKUP($A51,CostRed_wind!$A$17:$M$30,C$1-2009,FALSE))</f>
        <v>14.721556208599</v>
      </c>
      <c r="S51">
        <f>IF(Capacity_wind!$AD52=0,Capacity_wind!S52*CostRed_wind!D$30,Capacity_wind!S52*VLOOKUP($A51,CostRed_wind!$A$17:$M$30,D$1-2009,FALSE))</f>
        <v>59.4989188289604</v>
      </c>
      <c r="T51">
        <f>IF(Capacity_wind!$AD52=0,Capacity_wind!T52*CostRed_wind!E$30,Capacity_wind!T52*VLOOKUP($A51,CostRed_wind!$A$17:$M$30,E$1-2009,FALSE))</f>
        <v>70.7621094625108</v>
      </c>
      <c r="U51">
        <f>IF(Capacity_wind!$AD52=0,Capacity_wind!U52*CostRed_wind!F$30,Capacity_wind!U52*VLOOKUP($A51,CostRed_wind!$A$17:$M$30,F$1-2009,FALSE))</f>
        <v>182.443662824943</v>
      </c>
      <c r="V51">
        <f>IF(Capacity_wind!$AD52=0,Capacity_wind!V52*CostRed_wind!G$30,Capacity_wind!V52*VLOOKUP($A51,CostRed_wind!$A$17:$M$30,G$1-2009,FALSE))</f>
        <v>296.863327102354</v>
      </c>
      <c r="W51">
        <f>IF(Capacity_wind!$AD52=0,Capacity_wind!W52*CostRed_wind!H$30,Capacity_wind!W52*VLOOKUP($A51,CostRed_wind!$A$17:$M$30,H$1-2009,FALSE))</f>
        <v>274.154968534627</v>
      </c>
      <c r="X51">
        <f>IF(Capacity_wind!$AD52=0,Capacity_wind!X52*CostRed_wind!I$30,Capacity_wind!X52*VLOOKUP($A51,CostRed_wind!$A$17:$M$30,I$1-2009,FALSE))</f>
        <v>-1.8050394025896</v>
      </c>
      <c r="Y51">
        <f>IF(Capacity_wind!$AD52=0,Capacity_wind!Y52*CostRed_wind!J$30,Capacity_wind!Y52*VLOOKUP($A51,CostRed_wind!$A$17:$M$30,J$1-2009,FALSE))</f>
        <v>153.831106704477</v>
      </c>
      <c r="Z51">
        <f>IF(Capacity_wind!$AD52=0,Capacity_wind!Z52*CostRed_wind!K$30,Capacity_wind!Z52*VLOOKUP($A51,CostRed_wind!$A$17:$M$30,K$1-2009,FALSE))</f>
        <v>208.845954589986</v>
      </c>
      <c r="AA51">
        <f>IF(Capacity_wind!$AD52=0,Capacity_wind!AA52*CostRed_wind!L$30,Capacity_wind!AA52*VLOOKUP($A51,CostRed_wind!$A$17:$M$30,L$1-2009,FALSE))</f>
        <v>478.303201729899</v>
      </c>
      <c r="AB51">
        <f>IF(Capacity_wind!$AD52=0,Capacity_wind!AB52*CostRed_wind!M$30,Capacity_wind!AB52*VLOOKUP($A51,CostRed_wind!$A$17:$M$30,M$1-2009,FALSE))</f>
        <v>1723.41462194039</v>
      </c>
      <c r="AC51">
        <f>IF(Capacity_wind!$AD52=0,Capacity_wind!AC52*CostRed_wind!N$30,Capacity_wind!AC52*VLOOKUP($A51,CostRed_wind!$A$17:$N$30,N$1-2009,FALSE))</f>
        <v>961.660904376045</v>
      </c>
      <c r="AD51" s="1">
        <f>SUM(Q51:AB51)</f>
        <v>3461.30463497265</v>
      </c>
    </row>
    <row r="52" spans="1:30">
      <c r="A52" s="1" t="s">
        <v>167</v>
      </c>
      <c r="B52">
        <f>IF(Capacity_wind!$AD53=0,Capacity_wind!Q53*CostRed_wind!B$15,Capacity_wind!Q53*VLOOKUP($A52,CostRed_wind!$A$2:$M$15,B$1-2009,FALSE))</f>
        <v>1.75399697311791</v>
      </c>
      <c r="C52">
        <f>IF(Capacity_wind!$AD53=0,Capacity_wind!R53*CostRed_wind!C$15,Capacity_wind!R53*VLOOKUP($A52,CostRed_wind!$A$2:$M$15,C$1-2009,FALSE))</f>
        <v>3.51984801072747</v>
      </c>
      <c r="D52">
        <f>IF(Capacity_wind!$AD53=0,Capacity_wind!S53*CostRed_wind!D$15,Capacity_wind!S53*VLOOKUP($A52,CostRed_wind!$A$2:$M$15,D$1-2009,FALSE))</f>
        <v>3.00239444643255</v>
      </c>
      <c r="E52">
        <f>IF(Capacity_wind!$AD53=0,Capacity_wind!T53*CostRed_wind!E$15,Capacity_wind!T53*VLOOKUP($A52,CostRed_wind!$A$2:$M$15,E$1-2009,FALSE))</f>
        <v>8.36123761452221</v>
      </c>
      <c r="F52">
        <f>IF(Capacity_wind!$AD53=0,Capacity_wind!U53*CostRed_wind!F$15,Capacity_wind!U53*VLOOKUP($A52,CostRed_wind!$A$2:$M$15,F$1-2009,FALSE))</f>
        <v>11.6549050638032</v>
      </c>
      <c r="G52">
        <f>IF(Capacity_wind!$AD53=0,Capacity_wind!V53*CostRed_wind!G$15,Capacity_wind!V53*VLOOKUP($A52,CostRed_wind!$A$2:$M$15,G$1-2009,FALSE))</f>
        <v>17.3064359144105</v>
      </c>
      <c r="H52">
        <f>IF(Capacity_wind!$AD53=0,Capacity_wind!W53*CostRed_wind!H$15,Capacity_wind!W53*VLOOKUP($A52,CostRed_wind!$A$2:$M$15,H$1-2009,FALSE))</f>
        <v>35.1703343436437</v>
      </c>
      <c r="I52">
        <f>IF(Capacity_wind!$AD53=0,Capacity_wind!X53*CostRed_wind!I$15,Capacity_wind!X53*VLOOKUP($A52,CostRed_wind!$A$2:$M$15,I$1-2009,FALSE))</f>
        <v>30.0631692232333</v>
      </c>
      <c r="J52">
        <f>IF(Capacity_wind!$AD53=0,Capacity_wind!Y53*CostRed_wind!J$15,Capacity_wind!Y53*VLOOKUP($A52,CostRed_wind!$A$2:$M$15,J$1-2009,FALSE))</f>
        <v>38.1489097472895</v>
      </c>
      <c r="K52">
        <f>IF(Capacity_wind!$AD53=0,Capacity_wind!Z53*CostRed_wind!K$15,Capacity_wind!Z53*VLOOKUP($A52,CostRed_wind!$A$2:$M$15,K$1-2009,FALSE))</f>
        <v>29.8729901133342</v>
      </c>
      <c r="L52">
        <f>IF(Capacity_wind!$AD53=0,Capacity_wind!AA53*CostRed_wind!L$15,Capacity_wind!AA53*VLOOKUP($A52,CostRed_wind!$A$2:$M$15,L$1-2009,FALSE))</f>
        <v>37.1071626917044</v>
      </c>
      <c r="M52">
        <f>IF(Capacity_wind!$AD53=0,Capacity_wind!AB53*CostRed_wind!M$15,Capacity_wind!AB53*VLOOKUP($A52,CostRed_wind!$A$2:$M$15,M$1-2009,FALSE))</f>
        <v>84.7814831272476</v>
      </c>
      <c r="N52">
        <f>IF(Capacity_wind!$AD53=0,Capacity_wind!AC53*CostRed_wind!N$15,Capacity_wind!AC53*VLOOKUP($A52,CostRed_wind!$A$2:$N$15,N$1-2009,FALSE))</f>
        <v>20.3245624463591</v>
      </c>
      <c r="O52" s="3">
        <f>SUM(B52:M52)</f>
        <v>300.742867269467</v>
      </c>
      <c r="P52" s="1" t="s">
        <v>167</v>
      </c>
      <c r="Q52">
        <f>IF(Capacity_wind!$AD53=0,Capacity_wind!Q53*CostRed_wind!B$30,Capacity_wind!Q53*VLOOKUP($A52,CostRed_wind!$A$17:$M$30,B$1-2009,FALSE))</f>
        <v>70.6474818660704</v>
      </c>
      <c r="R52">
        <f>IF(Capacity_wind!$AD53=0,Capacity_wind!R53*CostRed_wind!C$30,Capacity_wind!R53*VLOOKUP($A52,CostRed_wind!$A$17:$M$30,C$1-2009,FALSE))</f>
        <v>138.566707064049</v>
      </c>
      <c r="S52">
        <f>IF(Capacity_wind!$AD53=0,Capacity_wind!S53*CostRed_wind!D$30,Capacity_wind!S53*VLOOKUP($A52,CostRed_wind!$A$17:$M$30,D$1-2009,FALSE))</f>
        <v>114.728694399662</v>
      </c>
      <c r="T52">
        <f>IF(Capacity_wind!$AD53=0,Capacity_wind!T53*CostRed_wind!E$30,Capacity_wind!T53*VLOOKUP($A52,CostRed_wind!$A$17:$M$30,E$1-2009,FALSE))</f>
        <v>279.887543756954</v>
      </c>
      <c r="U52">
        <f>IF(Capacity_wind!$AD53=0,Capacity_wind!U53*CostRed_wind!F$30,Capacity_wind!U53*VLOOKUP($A52,CostRed_wind!$A$17:$M$30,F$1-2009,FALSE))</f>
        <v>365.351413914629</v>
      </c>
      <c r="V52">
        <f>IF(Capacity_wind!$AD53=0,Capacity_wind!V53*CostRed_wind!G$30,Capacity_wind!V53*VLOOKUP($A52,CostRed_wind!$A$17:$M$30,G$1-2009,FALSE))</f>
        <v>473.828300571983</v>
      </c>
      <c r="W52">
        <f>IF(Capacity_wind!$AD53=0,Capacity_wind!W53*CostRed_wind!H$30,Capacity_wind!W53*VLOOKUP($A52,CostRed_wind!$A$17:$M$30,H$1-2009,FALSE))</f>
        <v>782.568562014522</v>
      </c>
      <c r="X52">
        <f>IF(Capacity_wind!$AD53=0,Capacity_wind!X53*CostRed_wind!I$30,Capacity_wind!X53*VLOOKUP($A52,CostRed_wind!$A$17:$M$30,I$1-2009,FALSE))</f>
        <v>610.076088071649</v>
      </c>
      <c r="Y52">
        <f>IF(Capacity_wind!$AD53=0,Capacity_wind!Y53*CostRed_wind!J$30,Capacity_wind!Y53*VLOOKUP($A52,CostRed_wind!$A$17:$M$30,J$1-2009,FALSE))</f>
        <v>711.605278004901</v>
      </c>
      <c r="Z52">
        <f>IF(Capacity_wind!$AD53=0,Capacity_wind!Z53*CostRed_wind!K$30,Capacity_wind!Z53*VLOOKUP($A52,CostRed_wind!$A$17:$M$30,K$1-2009,FALSE))</f>
        <v>566.549368696</v>
      </c>
      <c r="AA52">
        <f>IF(Capacity_wind!$AD53=0,Capacity_wind!AA53*CostRed_wind!L$30,Capacity_wind!AA53*VLOOKUP($A52,CostRed_wind!$A$17:$M$30,L$1-2009,FALSE))</f>
        <v>685.305662014174</v>
      </c>
      <c r="AB52">
        <f>IF(Capacity_wind!$AD53=0,Capacity_wind!AB53*CostRed_wind!M$30,Capacity_wind!AB53*VLOOKUP($A52,CostRed_wind!$A$17:$M$30,M$1-2009,FALSE))</f>
        <v>1386.76851797851</v>
      </c>
      <c r="AC52">
        <f>IF(Capacity_wind!$AD53=0,Capacity_wind!AC53*CostRed_wind!N$30,Capacity_wind!AC53*VLOOKUP($A52,CostRed_wind!$A$17:$N$30,N$1-2009,FALSE))</f>
        <v>325.310487200936</v>
      </c>
      <c r="AD52" s="1">
        <f>SUM(Q52:AB52)</f>
        <v>6185.8836183531</v>
      </c>
    </row>
    <row r="53" spans="1:30">
      <c r="A53" s="1" t="s">
        <v>454</v>
      </c>
      <c r="B53">
        <f>IF(Capacity_wind!$AD54=0,Capacity_wind!Q54*CostRed_wind!B$15,Capacity_wind!Q54*VLOOKUP($A53,CostRed_wind!$A$2:$M$15,B$1-2009,FALSE))</f>
        <v>0</v>
      </c>
      <c r="C53">
        <f>IF(Capacity_wind!$AD54=0,Capacity_wind!R54*CostRed_wind!C$15,Capacity_wind!R54*VLOOKUP($A53,CostRed_wind!$A$2:$M$15,C$1-2009,FALSE))</f>
        <v>0</v>
      </c>
      <c r="D53">
        <f>IF(Capacity_wind!$AD54=0,Capacity_wind!S54*CostRed_wind!D$15,Capacity_wind!S54*VLOOKUP($A53,CostRed_wind!$A$2:$M$15,D$1-2009,FALSE))</f>
        <v>0</v>
      </c>
      <c r="E53">
        <f>IF(Capacity_wind!$AD54=0,Capacity_wind!T54*CostRed_wind!E$15,Capacity_wind!T54*VLOOKUP($A53,CostRed_wind!$A$2:$M$15,E$1-2009,FALSE))</f>
        <v>0</v>
      </c>
      <c r="F53">
        <f>IF(Capacity_wind!$AD54=0,Capacity_wind!U54*CostRed_wind!F$15,Capacity_wind!U54*VLOOKUP($A53,CostRed_wind!$A$2:$M$15,F$1-2009,FALSE))</f>
        <v>0</v>
      </c>
      <c r="G53">
        <f>IF(Capacity_wind!$AD54=0,Capacity_wind!V54*CostRed_wind!G$15,Capacity_wind!V54*VLOOKUP($A53,CostRed_wind!$A$2:$M$15,G$1-2009,FALSE))</f>
        <v>0</v>
      </c>
      <c r="H53">
        <f>IF(Capacity_wind!$AD54=0,Capacity_wind!W54*CostRed_wind!H$15,Capacity_wind!W54*VLOOKUP($A53,CostRed_wind!$A$2:$M$15,H$1-2009,FALSE))</f>
        <v>0</v>
      </c>
      <c r="I53">
        <f>IF(Capacity_wind!$AD54=0,Capacity_wind!X54*CostRed_wind!I$15,Capacity_wind!X54*VLOOKUP($A53,CostRed_wind!$A$2:$M$15,I$1-2009,FALSE))</f>
        <v>0</v>
      </c>
      <c r="J53">
        <f>IF(Capacity_wind!$AD54=0,Capacity_wind!Y54*CostRed_wind!J$15,Capacity_wind!Y54*VLOOKUP($A53,CostRed_wind!$A$2:$M$15,J$1-2009,FALSE))</f>
        <v>0</v>
      </c>
      <c r="K53">
        <f>IF(Capacity_wind!$AD54=0,Capacity_wind!Z54*CostRed_wind!K$15,Capacity_wind!Z54*VLOOKUP($A53,CostRed_wind!$A$2:$M$15,K$1-2009,FALSE))</f>
        <v>0</v>
      </c>
      <c r="L53">
        <f>IF(Capacity_wind!$AD54=0,Capacity_wind!AA54*CostRed_wind!L$15,Capacity_wind!AA54*VLOOKUP($A53,CostRed_wind!$A$2:$M$15,L$1-2009,FALSE))</f>
        <v>0</v>
      </c>
      <c r="M53">
        <f>IF(Capacity_wind!$AD54=0,Capacity_wind!AB54*CostRed_wind!M$15,Capacity_wind!AB54*VLOOKUP($A53,CostRed_wind!$A$2:$M$15,M$1-2009,FALSE))</f>
        <v>0</v>
      </c>
      <c r="N53">
        <f>IF(Capacity_wind!$AD54=0,Capacity_wind!AC54*CostRed_wind!N$15,Capacity_wind!AC54*VLOOKUP($A53,CostRed_wind!$A$2:$N$15,N$1-2009,FALSE))</f>
        <v>0</v>
      </c>
      <c r="O53" s="3">
        <f>SUM(B53:M53)</f>
        <v>0</v>
      </c>
      <c r="P53" s="1" t="s">
        <v>454</v>
      </c>
      <c r="Q53">
        <f>IF(Capacity_wind!$AD54=0,Capacity_wind!Q54*CostRed_wind!B$30,Capacity_wind!Q54*VLOOKUP($A53,CostRed_wind!$A$17:$M$30,B$1-2009,FALSE))</f>
        <v>0</v>
      </c>
      <c r="R53">
        <f>IF(Capacity_wind!$AD54=0,Capacity_wind!R54*CostRed_wind!C$30,Capacity_wind!R54*VLOOKUP($A53,CostRed_wind!$A$17:$M$30,C$1-2009,FALSE))</f>
        <v>0</v>
      </c>
      <c r="S53">
        <f>IF(Capacity_wind!$AD54=0,Capacity_wind!S54*CostRed_wind!D$30,Capacity_wind!S54*VLOOKUP($A53,CostRed_wind!$A$17:$M$30,D$1-2009,FALSE))</f>
        <v>0</v>
      </c>
      <c r="T53">
        <f>IF(Capacity_wind!$AD54=0,Capacity_wind!T54*CostRed_wind!E$30,Capacity_wind!T54*VLOOKUP($A53,CostRed_wind!$A$17:$M$30,E$1-2009,FALSE))</f>
        <v>0</v>
      </c>
      <c r="U53">
        <f>IF(Capacity_wind!$AD54=0,Capacity_wind!U54*CostRed_wind!F$30,Capacity_wind!U54*VLOOKUP($A53,CostRed_wind!$A$17:$M$30,F$1-2009,FALSE))</f>
        <v>0</v>
      </c>
      <c r="V53">
        <f>IF(Capacity_wind!$AD54=0,Capacity_wind!V54*CostRed_wind!G$30,Capacity_wind!V54*VLOOKUP($A53,CostRed_wind!$A$17:$M$30,G$1-2009,FALSE))</f>
        <v>0</v>
      </c>
      <c r="W53">
        <f>IF(Capacity_wind!$AD54=0,Capacity_wind!W54*CostRed_wind!H$30,Capacity_wind!W54*VLOOKUP($A53,CostRed_wind!$A$17:$M$30,H$1-2009,FALSE))</f>
        <v>0</v>
      </c>
      <c r="X53">
        <f>IF(Capacity_wind!$AD54=0,Capacity_wind!X54*CostRed_wind!I$30,Capacity_wind!X54*VLOOKUP($A53,CostRed_wind!$A$17:$M$30,I$1-2009,FALSE))</f>
        <v>0</v>
      </c>
      <c r="Y53">
        <f>IF(Capacity_wind!$AD54=0,Capacity_wind!Y54*CostRed_wind!J$30,Capacity_wind!Y54*VLOOKUP($A53,CostRed_wind!$A$17:$M$30,J$1-2009,FALSE))</f>
        <v>0</v>
      </c>
      <c r="Z53">
        <f>IF(Capacity_wind!$AD54=0,Capacity_wind!Z54*CostRed_wind!K$30,Capacity_wind!Z54*VLOOKUP($A53,CostRed_wind!$A$17:$M$30,K$1-2009,FALSE))</f>
        <v>0</v>
      </c>
      <c r="AA53">
        <f>IF(Capacity_wind!$AD54=0,Capacity_wind!AA54*CostRed_wind!L$30,Capacity_wind!AA54*VLOOKUP($A53,CostRed_wind!$A$17:$M$30,L$1-2009,FALSE))</f>
        <v>0</v>
      </c>
      <c r="AB53">
        <f>IF(Capacity_wind!$AD54=0,Capacity_wind!AB54*CostRed_wind!M$30,Capacity_wind!AB54*VLOOKUP($A53,CostRed_wind!$A$17:$M$30,M$1-2009,FALSE))</f>
        <v>0</v>
      </c>
      <c r="AC53">
        <f>IF(Capacity_wind!$AD54=0,Capacity_wind!AC54*CostRed_wind!N$30,Capacity_wind!AC54*VLOOKUP($A53,CostRed_wind!$A$17:$N$30,N$1-2009,FALSE))</f>
        <v>0</v>
      </c>
      <c r="AD53" s="1">
        <f>SUM(Q53:AB53)</f>
        <v>0</v>
      </c>
    </row>
    <row r="54" spans="1:30">
      <c r="A54" s="1" t="s">
        <v>181</v>
      </c>
      <c r="B54">
        <f>IF(Capacity_wind!$AD55=0,Capacity_wind!Q55*CostRed_wind!B$15,Capacity_wind!Q55*VLOOKUP($A54,CostRed_wind!$A$2:$M$15,B$1-2009,FALSE))</f>
        <v>0</v>
      </c>
      <c r="C54">
        <f>IF(Capacity_wind!$AD55=0,Capacity_wind!R55*CostRed_wind!C$15,Capacity_wind!R55*VLOOKUP($A54,CostRed_wind!$A$2:$M$15,C$1-2009,FALSE))</f>
        <v>0.0347383045675211</v>
      </c>
      <c r="D54">
        <f>IF(Capacity_wind!$AD55=0,Capacity_wind!S55*CostRed_wind!D$15,Capacity_wind!S55*VLOOKUP($A54,CostRed_wind!$A$2:$M$15,D$1-2009,FALSE))</f>
        <v>0</v>
      </c>
      <c r="E54">
        <f>IF(Capacity_wind!$AD55=0,Capacity_wind!T55*CostRed_wind!E$15,Capacity_wind!T55*VLOOKUP($A54,CostRed_wind!$A$2:$M$15,E$1-2009,FALSE))</f>
        <v>0.0135989436108797</v>
      </c>
      <c r="F54">
        <f>IF(Capacity_wind!$AD55=0,Capacity_wind!U55*CostRed_wind!F$15,Capacity_wind!U55*VLOOKUP($A54,CostRed_wind!$A$2:$M$15,F$1-2009,FALSE))</f>
        <v>0</v>
      </c>
      <c r="G54">
        <f>IF(Capacity_wind!$AD55=0,Capacity_wind!V55*CostRed_wind!G$15,Capacity_wind!V55*VLOOKUP($A54,CostRed_wind!$A$2:$M$15,G$1-2009,FALSE))</f>
        <v>0</v>
      </c>
      <c r="H54">
        <f>IF(Capacity_wind!$AD55=0,Capacity_wind!W55*CostRed_wind!H$15,Capacity_wind!W55*VLOOKUP($A54,CostRed_wind!$A$2:$M$15,H$1-2009,FALSE))</f>
        <v>0</v>
      </c>
      <c r="I54">
        <f>IF(Capacity_wind!$AD55=0,Capacity_wind!X55*CostRed_wind!I$15,Capacity_wind!X55*VLOOKUP($A54,CostRed_wind!$A$2:$M$15,I$1-2009,FALSE))</f>
        <v>0</v>
      </c>
      <c r="J54">
        <f>IF(Capacity_wind!$AD55=0,Capacity_wind!Y55*CostRed_wind!J$15,Capacity_wind!Y55*VLOOKUP($A54,CostRed_wind!$A$2:$M$15,J$1-2009,FALSE))</f>
        <v>0</v>
      </c>
      <c r="K54">
        <f>IF(Capacity_wind!$AD55=0,Capacity_wind!Z55*CostRed_wind!K$15,Capacity_wind!Z55*VLOOKUP($A54,CostRed_wind!$A$2:$M$15,K$1-2009,FALSE))</f>
        <v>0</v>
      </c>
      <c r="L54">
        <f>IF(Capacity_wind!$AD55=0,Capacity_wind!AA55*CostRed_wind!L$15,Capacity_wind!AA55*VLOOKUP($A54,CostRed_wind!$A$2:$M$15,L$1-2009,FALSE))</f>
        <v>0</v>
      </c>
      <c r="M54">
        <f>IF(Capacity_wind!$AD55=0,Capacity_wind!AB55*CostRed_wind!M$15,Capacity_wind!AB55*VLOOKUP($A54,CostRed_wind!$A$2:$M$15,M$1-2009,FALSE))</f>
        <v>0</v>
      </c>
      <c r="N54">
        <f>IF(Capacity_wind!$AD55=0,Capacity_wind!AC55*CostRed_wind!N$15,Capacity_wind!AC55*VLOOKUP($A54,CostRed_wind!$A$2:$N$15,N$1-2009,FALSE))</f>
        <v>0</v>
      </c>
      <c r="O54" s="3">
        <f>SUM(B54:M54)</f>
        <v>0.0483372481784008</v>
      </c>
      <c r="P54" s="1" t="s">
        <v>181</v>
      </c>
      <c r="Q54">
        <f>IF(Capacity_wind!$AD55=0,Capacity_wind!Q55*CostRed_wind!B$30,Capacity_wind!Q55*VLOOKUP($A54,CostRed_wind!$A$17:$M$30,B$1-2009,FALSE))</f>
        <v>0</v>
      </c>
      <c r="R54">
        <f>IF(Capacity_wind!$AD55=0,Capacity_wind!R55*CostRed_wind!C$30,Capacity_wind!R55*VLOOKUP($A54,CostRed_wind!$A$17:$M$30,C$1-2009,FALSE))</f>
        <v>0.228438019939646</v>
      </c>
      <c r="S54">
        <f>IF(Capacity_wind!$AD55=0,Capacity_wind!S55*CostRed_wind!D$30,Capacity_wind!S55*VLOOKUP($A54,CostRed_wind!$A$17:$M$30,D$1-2009,FALSE))</f>
        <v>0</v>
      </c>
      <c r="T54">
        <f>IF(Capacity_wind!$AD55=0,Capacity_wind!T55*CostRed_wind!E$30,Capacity_wind!T55*VLOOKUP($A54,CostRed_wind!$A$17:$M$30,E$1-2009,FALSE))</f>
        <v>0.0644721441769543</v>
      </c>
      <c r="U54">
        <f>IF(Capacity_wind!$AD55=0,Capacity_wind!U55*CostRed_wind!F$30,Capacity_wind!U55*VLOOKUP($A54,CostRed_wind!$A$17:$M$30,F$1-2009,FALSE))</f>
        <v>0</v>
      </c>
      <c r="V54">
        <f>IF(Capacity_wind!$AD55=0,Capacity_wind!V55*CostRed_wind!G$30,Capacity_wind!V55*VLOOKUP($A54,CostRed_wind!$A$17:$M$30,G$1-2009,FALSE))</f>
        <v>0</v>
      </c>
      <c r="W54">
        <f>IF(Capacity_wind!$AD55=0,Capacity_wind!W55*CostRed_wind!H$30,Capacity_wind!W55*VLOOKUP($A54,CostRed_wind!$A$17:$M$30,H$1-2009,FALSE))</f>
        <v>0</v>
      </c>
      <c r="X54">
        <f>IF(Capacity_wind!$AD55=0,Capacity_wind!X55*CostRed_wind!I$30,Capacity_wind!X55*VLOOKUP($A54,CostRed_wind!$A$17:$M$30,I$1-2009,FALSE))</f>
        <v>0</v>
      </c>
      <c r="Y54">
        <f>IF(Capacity_wind!$AD55=0,Capacity_wind!Y55*CostRed_wind!J$30,Capacity_wind!Y55*VLOOKUP($A54,CostRed_wind!$A$17:$M$30,J$1-2009,FALSE))</f>
        <v>0</v>
      </c>
      <c r="Z54">
        <f>IF(Capacity_wind!$AD55=0,Capacity_wind!Z55*CostRed_wind!K$30,Capacity_wind!Z55*VLOOKUP($A54,CostRed_wind!$A$17:$M$30,K$1-2009,FALSE))</f>
        <v>0</v>
      </c>
      <c r="AA54">
        <f>IF(Capacity_wind!$AD55=0,Capacity_wind!AA55*CostRed_wind!L$30,Capacity_wind!AA55*VLOOKUP($A54,CostRed_wind!$A$17:$M$30,L$1-2009,FALSE))</f>
        <v>0</v>
      </c>
      <c r="AB54">
        <f>IF(Capacity_wind!$AD55=0,Capacity_wind!AB55*CostRed_wind!M$30,Capacity_wind!AB55*VLOOKUP($A54,CostRed_wind!$A$17:$M$30,M$1-2009,FALSE))</f>
        <v>0</v>
      </c>
      <c r="AC54">
        <f>IF(Capacity_wind!$AD55=0,Capacity_wind!AC55*CostRed_wind!N$30,Capacity_wind!AC55*VLOOKUP($A54,CostRed_wind!$A$17:$N$30,N$1-2009,FALSE))</f>
        <v>0</v>
      </c>
      <c r="AD54" s="1">
        <f>SUM(Q54:AB54)</f>
        <v>0.2929101641166</v>
      </c>
    </row>
    <row r="55" spans="1:30">
      <c r="A55" s="1" t="s">
        <v>175</v>
      </c>
      <c r="B55">
        <f>IF(Capacity_wind!$AD56=0,Capacity_wind!Q56*CostRed_wind!B$15,Capacity_wind!Q56*VLOOKUP($A55,CostRed_wind!$A$2:$M$15,B$1-2009,FALSE))</f>
        <v>0</v>
      </c>
      <c r="C55">
        <f>IF(Capacity_wind!$AD56=0,Capacity_wind!R56*CostRed_wind!C$15,Capacity_wind!R56*VLOOKUP($A55,CostRed_wind!$A$2:$M$15,C$1-2009,FALSE))</f>
        <v>0</v>
      </c>
      <c r="D55">
        <f>IF(Capacity_wind!$AD56=0,Capacity_wind!S56*CostRed_wind!D$15,Capacity_wind!S56*VLOOKUP($A55,CostRed_wind!$A$2:$M$15,D$1-2009,FALSE))</f>
        <v>0</v>
      </c>
      <c r="E55">
        <f>IF(Capacity_wind!$AD56=0,Capacity_wind!T56*CostRed_wind!E$15,Capacity_wind!T56*VLOOKUP($A55,CostRed_wind!$A$2:$M$15,E$1-2009,FALSE))</f>
        <v>0</v>
      </c>
      <c r="F55">
        <f>IF(Capacity_wind!$AD56=0,Capacity_wind!U56*CostRed_wind!F$15,Capacity_wind!U56*VLOOKUP($A55,CostRed_wind!$A$2:$M$15,F$1-2009,FALSE))</f>
        <v>0</v>
      </c>
      <c r="G55">
        <f>IF(Capacity_wind!$AD56=0,Capacity_wind!V56*CostRed_wind!G$15,Capacity_wind!V56*VLOOKUP($A55,CostRed_wind!$A$2:$M$15,G$1-2009,FALSE))</f>
        <v>2.59368122815521</v>
      </c>
      <c r="H55">
        <f>IF(Capacity_wind!$AD56=0,Capacity_wind!W56*CostRed_wind!H$15,Capacity_wind!W56*VLOOKUP($A55,CostRed_wind!$A$2:$M$15,H$1-2009,FALSE))</f>
        <v>0</v>
      </c>
      <c r="I55">
        <f>IF(Capacity_wind!$AD56=0,Capacity_wind!X56*CostRed_wind!I$15,Capacity_wind!X56*VLOOKUP($A55,CostRed_wind!$A$2:$M$15,I$1-2009,FALSE))</f>
        <v>0</v>
      </c>
      <c r="J55">
        <f>IF(Capacity_wind!$AD56=0,Capacity_wind!Y56*CostRed_wind!J$15,Capacity_wind!Y56*VLOOKUP($A55,CostRed_wind!$A$2:$M$15,J$1-2009,FALSE))</f>
        <v>0.193239064727728</v>
      </c>
      <c r="K55">
        <f>IF(Capacity_wind!$AD56=0,Capacity_wind!Z56*CostRed_wind!K$15,Capacity_wind!Z56*VLOOKUP($A55,CostRed_wind!$A$2:$M$15,K$1-2009,FALSE))</f>
        <v>0</v>
      </c>
      <c r="L55">
        <f>IF(Capacity_wind!$AD56=0,Capacity_wind!AA56*CostRed_wind!L$15,Capacity_wind!AA56*VLOOKUP($A55,CostRed_wind!$A$2:$M$15,L$1-2009,FALSE))</f>
        <v>0</v>
      </c>
      <c r="M55">
        <f>IF(Capacity_wind!$AD56=0,Capacity_wind!AB56*CostRed_wind!M$15,Capacity_wind!AB56*VLOOKUP($A55,CostRed_wind!$A$2:$M$15,M$1-2009,FALSE))</f>
        <v>2.34104426254621</v>
      </c>
      <c r="N55">
        <f>IF(Capacity_wind!$AD56=0,Capacity_wind!AC56*CostRed_wind!N$15,Capacity_wind!AC56*VLOOKUP($A55,CostRed_wind!$A$2:$N$15,N$1-2009,FALSE))</f>
        <v>0</v>
      </c>
      <c r="O55" s="3">
        <f>SUM(B55:M55)</f>
        <v>5.12796455542915</v>
      </c>
      <c r="P55" s="1" t="s">
        <v>175</v>
      </c>
      <c r="Q55">
        <f>IF(Capacity_wind!$AD56=0,Capacity_wind!Q56*CostRed_wind!B$30,Capacity_wind!Q56*VLOOKUP($A55,CostRed_wind!$A$17:$M$30,B$1-2009,FALSE))</f>
        <v>0</v>
      </c>
      <c r="R55">
        <f>IF(Capacity_wind!$AD56=0,Capacity_wind!R56*CostRed_wind!C$30,Capacity_wind!R56*VLOOKUP($A55,CostRed_wind!$A$17:$M$30,C$1-2009,FALSE))</f>
        <v>0</v>
      </c>
      <c r="S55">
        <f>IF(Capacity_wind!$AD56=0,Capacity_wind!S56*CostRed_wind!D$30,Capacity_wind!S56*VLOOKUP($A55,CostRed_wind!$A$17:$M$30,D$1-2009,FALSE))</f>
        <v>0</v>
      </c>
      <c r="T55">
        <f>IF(Capacity_wind!$AD56=0,Capacity_wind!T56*CostRed_wind!E$30,Capacity_wind!T56*VLOOKUP($A55,CostRed_wind!$A$17:$M$30,E$1-2009,FALSE))</f>
        <v>0</v>
      </c>
      <c r="U55">
        <f>IF(Capacity_wind!$AD56=0,Capacity_wind!U56*CostRed_wind!F$30,Capacity_wind!U56*VLOOKUP($A55,CostRed_wind!$A$17:$M$30,F$1-2009,FALSE))</f>
        <v>0</v>
      </c>
      <c r="V55">
        <f>IF(Capacity_wind!$AD56=0,Capacity_wind!V56*CostRed_wind!G$30,Capacity_wind!V56*VLOOKUP($A55,CostRed_wind!$A$17:$M$30,G$1-2009,FALSE))</f>
        <v>10.60226221234</v>
      </c>
      <c r="W55">
        <f>IF(Capacity_wind!$AD56=0,Capacity_wind!W56*CostRed_wind!H$30,Capacity_wind!W56*VLOOKUP($A55,CostRed_wind!$A$17:$M$30,H$1-2009,FALSE))</f>
        <v>0</v>
      </c>
      <c r="X55">
        <f>IF(Capacity_wind!$AD56=0,Capacity_wind!X56*CostRed_wind!I$30,Capacity_wind!X56*VLOOKUP($A55,CostRed_wind!$A$17:$M$30,I$1-2009,FALSE))</f>
        <v>0</v>
      </c>
      <c r="Y55">
        <f>IF(Capacity_wind!$AD56=0,Capacity_wind!Y56*CostRed_wind!J$30,Capacity_wind!Y56*VLOOKUP($A55,CostRed_wind!$A$17:$M$30,J$1-2009,FALSE))</f>
        <v>0.633050194364463</v>
      </c>
      <c r="Z55">
        <f>IF(Capacity_wind!$AD56=0,Capacity_wind!Z56*CostRed_wind!K$30,Capacity_wind!Z56*VLOOKUP($A55,CostRed_wind!$A$17:$M$30,K$1-2009,FALSE))</f>
        <v>0</v>
      </c>
      <c r="AA55">
        <f>IF(Capacity_wind!$AD56=0,Capacity_wind!AA56*CostRed_wind!L$30,Capacity_wind!AA56*VLOOKUP($A55,CostRed_wind!$A$17:$M$30,L$1-2009,FALSE))</f>
        <v>0</v>
      </c>
      <c r="AB55">
        <f>IF(Capacity_wind!$AD56=0,Capacity_wind!AB56*CostRed_wind!M$30,Capacity_wind!AB56*VLOOKUP($A55,CostRed_wind!$A$17:$M$30,M$1-2009,FALSE))</f>
        <v>5.84951831444915</v>
      </c>
      <c r="AC55">
        <f>IF(Capacity_wind!$AD56=0,Capacity_wind!AC56*CostRed_wind!N$30,Capacity_wind!AC56*VLOOKUP($A55,CostRed_wind!$A$17:$N$30,N$1-2009,FALSE))</f>
        <v>0</v>
      </c>
      <c r="AD55" s="1">
        <f>SUM(Q55:AB55)</f>
        <v>17.0848307211536</v>
      </c>
    </row>
    <row r="56" spans="1:30">
      <c r="A56" s="1" t="s">
        <v>139</v>
      </c>
      <c r="B56">
        <f>IF(Capacity_wind!$AD57=0,Capacity_wind!Q57*CostRed_wind!B$15,Capacity_wind!Q57*VLOOKUP($A56,CostRed_wind!$A$2:$M$15,B$1-2009,FALSE))</f>
        <v>10.4671389437355</v>
      </c>
      <c r="C56">
        <f>IF(Capacity_wind!$AD57=0,Capacity_wind!R57*CostRed_wind!C$15,Capacity_wind!R57*VLOOKUP($A56,CostRed_wind!$A$2:$M$15,C$1-2009,FALSE))</f>
        <v>29.3333565018112</v>
      </c>
      <c r="D56">
        <f>IF(Capacity_wind!$AD57=0,Capacity_wind!S57*CostRed_wind!D$15,Capacity_wind!S57*VLOOKUP($A56,CostRed_wind!$A$2:$M$15,D$1-2009,FALSE))</f>
        <v>51.7046285440428</v>
      </c>
      <c r="E56">
        <f>IF(Capacity_wind!$AD57=0,Capacity_wind!T57*CostRed_wind!E$15,Capacity_wind!T57*VLOOKUP($A56,CostRed_wind!$A$2:$M$15,E$1-2009,FALSE))</f>
        <v>186.295183327882</v>
      </c>
      <c r="F56">
        <f>IF(Capacity_wind!$AD57=0,Capacity_wind!U57*CostRed_wind!F$15,Capacity_wind!U57*VLOOKUP($A56,CostRed_wind!$A$2:$M$15,F$1-2009,FALSE))</f>
        <v>320.49652629236</v>
      </c>
      <c r="G56">
        <f>IF(Capacity_wind!$AD57=0,Capacity_wind!V57*CostRed_wind!G$15,Capacity_wind!V57*VLOOKUP($A56,CostRed_wind!$A$2:$M$15,G$1-2009,FALSE))</f>
        <v>327.51516080568</v>
      </c>
      <c r="H56">
        <f>IF(Capacity_wind!$AD57=0,Capacity_wind!W57*CostRed_wind!H$15,Capacity_wind!W57*VLOOKUP($A56,CostRed_wind!$A$2:$M$15,H$1-2009,FALSE))</f>
        <v>517.935167631912</v>
      </c>
      <c r="I56">
        <f>IF(Capacity_wind!$AD57=0,Capacity_wind!X57*CostRed_wind!I$15,Capacity_wind!X57*VLOOKUP($A56,CostRed_wind!$A$2:$M$15,I$1-2009,FALSE))</f>
        <v>291.031091171118</v>
      </c>
      <c r="J56">
        <f>IF(Capacity_wind!$AD57=0,Capacity_wind!Y57*CostRed_wind!J$15,Capacity_wind!Y57*VLOOKUP($A56,CostRed_wind!$A$2:$M$15,J$1-2009,FALSE))</f>
        <v>197.980040818431</v>
      </c>
      <c r="K56">
        <f>IF(Capacity_wind!$AD57=0,Capacity_wind!Z57*CostRed_wind!K$15,Capacity_wind!Z57*VLOOKUP($A56,CostRed_wind!$A$2:$M$15,K$1-2009,FALSE))</f>
        <v>148.459354008414</v>
      </c>
      <c r="L56">
        <f>IF(Capacity_wind!$AD57=0,Capacity_wind!AA57*CostRed_wind!L$15,Capacity_wind!AA57*VLOOKUP($A56,CostRed_wind!$A$2:$M$15,L$1-2009,FALSE))</f>
        <v>172.926427976656</v>
      </c>
      <c r="M56">
        <f>IF(Capacity_wind!$AD57=0,Capacity_wind!AB57*CostRed_wind!M$15,Capacity_wind!AB57*VLOOKUP($A56,CostRed_wind!$A$2:$M$15,M$1-2009,FALSE))</f>
        <v>278.685225486117</v>
      </c>
      <c r="N56">
        <f>IF(Capacity_wind!$AD57=0,Capacity_wind!AC57*CostRed_wind!N$15,Capacity_wind!AC57*VLOOKUP($A56,CostRed_wind!$A$2:$N$15,N$1-2009,FALSE))</f>
        <v>0</v>
      </c>
      <c r="O56" s="3">
        <f>SUM(B56:M56)</f>
        <v>2532.82930150816</v>
      </c>
      <c r="P56" s="1" t="s">
        <v>139</v>
      </c>
      <c r="Q56">
        <f>IF(Capacity_wind!$AD57=0,Capacity_wind!Q57*CostRed_wind!B$30,Capacity_wind!Q57*VLOOKUP($A56,CostRed_wind!$A$17:$M$30,B$1-2009,FALSE))</f>
        <v>191.491734983423</v>
      </c>
      <c r="R56">
        <f>IF(Capacity_wind!$AD57=0,Capacity_wind!R57*CostRed_wind!C$30,Capacity_wind!R57*VLOOKUP($A56,CostRed_wind!$A$17:$M$30,C$1-2009,FALSE))</f>
        <v>463.479238806485</v>
      </c>
      <c r="S56">
        <f>IF(Capacity_wind!$AD57=0,Capacity_wind!S57*CostRed_wind!D$30,Capacity_wind!S57*VLOOKUP($A56,CostRed_wind!$A$17:$M$30,D$1-2009,FALSE))</f>
        <v>643.647935121682</v>
      </c>
      <c r="T56">
        <f>IF(Capacity_wind!$AD57=0,Capacity_wind!T57*CostRed_wind!E$30,Capacity_wind!T57*VLOOKUP($A56,CostRed_wind!$A$17:$M$30,E$1-2009,FALSE))</f>
        <v>1645.10342054144</v>
      </c>
      <c r="U56">
        <f>IF(Capacity_wind!$AD57=0,Capacity_wind!U57*CostRed_wind!F$30,Capacity_wind!U57*VLOOKUP($A56,CostRed_wind!$A$17:$M$30,F$1-2009,FALSE))</f>
        <v>2322.60489180477</v>
      </c>
      <c r="V56">
        <f>IF(Capacity_wind!$AD57=0,Capacity_wind!V57*CostRed_wind!G$30,Capacity_wind!V57*VLOOKUP($A56,CostRed_wind!$A$17:$M$30,G$1-2009,FALSE))</f>
        <v>2090.19758337775</v>
      </c>
      <c r="W56">
        <f>IF(Capacity_wind!$AD57=0,Capacity_wind!W57*CostRed_wind!H$30,Capacity_wind!W57*VLOOKUP($A56,CostRed_wind!$A$17:$M$30,H$1-2009,FALSE))</f>
        <v>2819.74737921873</v>
      </c>
      <c r="X56">
        <f>IF(Capacity_wind!$AD57=0,Capacity_wind!X57*CostRed_wind!I$30,Capacity_wind!X57*VLOOKUP($A56,CostRed_wind!$A$17:$M$30,I$1-2009,FALSE))</f>
        <v>1548.57552766306</v>
      </c>
      <c r="Y56">
        <f>IF(Capacity_wind!$AD57=0,Capacity_wind!Y57*CostRed_wind!J$30,Capacity_wind!Y57*VLOOKUP($A56,CostRed_wind!$A$17:$M$30,J$1-2009,FALSE))</f>
        <v>1071.81851868247</v>
      </c>
      <c r="Z56">
        <f>IF(Capacity_wind!$AD57=0,Capacity_wind!Z57*CostRed_wind!K$30,Capacity_wind!Z57*VLOOKUP($A56,CostRed_wind!$A$17:$M$30,K$1-2009,FALSE))</f>
        <v>872.586242003606</v>
      </c>
      <c r="AA56">
        <f>IF(Capacity_wind!$AD57=0,Capacity_wind!AA57*CostRed_wind!L$30,Capacity_wind!AA57*VLOOKUP($A56,CostRed_wind!$A$17:$M$30,L$1-2009,FALSE))</f>
        <v>1051.19675750573</v>
      </c>
      <c r="AB56">
        <f>IF(Capacity_wind!$AD57=0,Capacity_wind!AB57*CostRed_wind!M$30,Capacity_wind!AB57*VLOOKUP($A56,CostRed_wind!$A$17:$M$30,M$1-2009,FALSE))</f>
        <v>1671.77563347975</v>
      </c>
      <c r="AC56">
        <f>IF(Capacity_wind!$AD57=0,Capacity_wind!AC57*CostRed_wind!N$30,Capacity_wind!AC57*VLOOKUP($A56,CostRed_wind!$A$17:$N$30,N$1-2009,FALSE))</f>
        <v>0</v>
      </c>
      <c r="AD56" s="1">
        <f>SUM(Q56:AB56)</f>
        <v>16392.2248631889</v>
      </c>
    </row>
    <row r="57" spans="1:30">
      <c r="A57" s="1" t="s">
        <v>177</v>
      </c>
      <c r="B57">
        <f>IF(Capacity_wind!$AD58=0,Capacity_wind!Q58*CostRed_wind!B$15,Capacity_wind!Q58*VLOOKUP($A57,CostRed_wind!$A$2:$M$15,B$1-2009,FALSE))</f>
        <v>0</v>
      </c>
      <c r="C57">
        <f>IF(Capacity_wind!$AD58=0,Capacity_wind!R58*CostRed_wind!C$15,Capacity_wind!R58*VLOOKUP($A57,CostRed_wind!$A$2:$M$15,C$1-2009,FALSE))</f>
        <v>0</v>
      </c>
      <c r="D57">
        <f>IF(Capacity_wind!$AD58=0,Capacity_wind!S58*CostRed_wind!D$15,Capacity_wind!S58*VLOOKUP($A57,CostRed_wind!$A$2:$M$15,D$1-2009,FALSE))</f>
        <v>0</v>
      </c>
      <c r="E57">
        <f>IF(Capacity_wind!$AD58=0,Capacity_wind!T58*CostRed_wind!E$15,Capacity_wind!T58*VLOOKUP($A57,CostRed_wind!$A$2:$M$15,E$1-2009,FALSE))</f>
        <v>0</v>
      </c>
      <c r="F57">
        <f>IF(Capacity_wind!$AD58=0,Capacity_wind!U58*CostRed_wind!F$15,Capacity_wind!U58*VLOOKUP($A57,CostRed_wind!$A$2:$M$15,F$1-2009,FALSE))</f>
        <v>0.00212250719670727</v>
      </c>
      <c r="G57">
        <f>IF(Capacity_wind!$AD58=0,Capacity_wind!V58*CostRed_wind!G$15,Capacity_wind!V58*VLOOKUP($A57,CostRed_wind!$A$2:$M$15,G$1-2009,FALSE))</f>
        <v>0</v>
      </c>
      <c r="H57">
        <f>IF(Capacity_wind!$AD58=0,Capacity_wind!W58*CostRed_wind!H$15,Capacity_wind!W58*VLOOKUP($A57,CostRed_wind!$A$2:$M$15,H$1-2009,FALSE))</f>
        <v>0</v>
      </c>
      <c r="I57">
        <f>IF(Capacity_wind!$AD58=0,Capacity_wind!X58*CostRed_wind!I$15,Capacity_wind!X58*VLOOKUP($A57,CostRed_wind!$A$2:$M$15,I$1-2009,FALSE))</f>
        <v>0</v>
      </c>
      <c r="J57">
        <f>IF(Capacity_wind!$AD58=0,Capacity_wind!Y58*CostRed_wind!J$15,Capacity_wind!Y58*VLOOKUP($A57,CostRed_wind!$A$2:$M$15,J$1-2009,FALSE))</f>
        <v>0</v>
      </c>
      <c r="K57">
        <f>IF(Capacity_wind!$AD58=0,Capacity_wind!Z58*CostRed_wind!K$15,Capacity_wind!Z58*VLOOKUP($A57,CostRed_wind!$A$2:$M$15,K$1-2009,FALSE))</f>
        <v>0</v>
      </c>
      <c r="L57">
        <f>IF(Capacity_wind!$AD58=0,Capacity_wind!AA58*CostRed_wind!L$15,Capacity_wind!AA58*VLOOKUP($A57,CostRed_wind!$A$2:$M$15,L$1-2009,FALSE))</f>
        <v>0</v>
      </c>
      <c r="M57">
        <f>IF(Capacity_wind!$AD58=0,Capacity_wind!AB58*CostRed_wind!M$15,Capacity_wind!AB58*VLOOKUP($A57,CostRed_wind!$A$2:$M$15,M$1-2009,FALSE))</f>
        <v>0</v>
      </c>
      <c r="N57">
        <f>IF(Capacity_wind!$AD58=0,Capacity_wind!AC58*CostRed_wind!N$15,Capacity_wind!AC58*VLOOKUP($A57,CostRed_wind!$A$2:$N$15,N$1-2009,FALSE))</f>
        <v>0</v>
      </c>
      <c r="O57" s="3">
        <f>SUM(B57:M57)</f>
        <v>0.00212250719670727</v>
      </c>
      <c r="P57" s="1" t="s">
        <v>177</v>
      </c>
      <c r="Q57">
        <f>IF(Capacity_wind!$AD58=0,Capacity_wind!Q58*CostRed_wind!B$30,Capacity_wind!Q58*VLOOKUP($A57,CostRed_wind!$A$17:$M$30,B$1-2009,FALSE))</f>
        <v>0</v>
      </c>
      <c r="R57">
        <f>IF(Capacity_wind!$AD58=0,Capacity_wind!R58*CostRed_wind!C$30,Capacity_wind!R58*VLOOKUP($A57,CostRed_wind!$A$17:$M$30,C$1-2009,FALSE))</f>
        <v>0</v>
      </c>
      <c r="S57">
        <f>IF(Capacity_wind!$AD58=0,Capacity_wind!S58*CostRed_wind!D$30,Capacity_wind!S58*VLOOKUP($A57,CostRed_wind!$A$17:$M$30,D$1-2009,FALSE))</f>
        <v>0</v>
      </c>
      <c r="T57">
        <f>IF(Capacity_wind!$AD58=0,Capacity_wind!T58*CostRed_wind!E$30,Capacity_wind!T58*VLOOKUP($A57,CostRed_wind!$A$17:$M$30,E$1-2009,FALSE))</f>
        <v>0</v>
      </c>
      <c r="U57">
        <f>IF(Capacity_wind!$AD58=0,Capacity_wind!U58*CostRed_wind!F$30,Capacity_wind!U58*VLOOKUP($A57,CostRed_wind!$A$17:$M$30,F$1-2009,FALSE))</f>
        <v>0.00965310461929103</v>
      </c>
      <c r="V57">
        <f>IF(Capacity_wind!$AD58=0,Capacity_wind!V58*CostRed_wind!G$30,Capacity_wind!V58*VLOOKUP($A57,CostRed_wind!$A$17:$M$30,G$1-2009,FALSE))</f>
        <v>0</v>
      </c>
      <c r="W57">
        <f>IF(Capacity_wind!$AD58=0,Capacity_wind!W58*CostRed_wind!H$30,Capacity_wind!W58*VLOOKUP($A57,CostRed_wind!$A$17:$M$30,H$1-2009,FALSE))</f>
        <v>0</v>
      </c>
      <c r="X57">
        <f>IF(Capacity_wind!$AD58=0,Capacity_wind!X58*CostRed_wind!I$30,Capacity_wind!X58*VLOOKUP($A57,CostRed_wind!$A$17:$M$30,I$1-2009,FALSE))</f>
        <v>0</v>
      </c>
      <c r="Y57">
        <f>IF(Capacity_wind!$AD58=0,Capacity_wind!Y58*CostRed_wind!J$30,Capacity_wind!Y58*VLOOKUP($A57,CostRed_wind!$A$17:$M$30,J$1-2009,FALSE))</f>
        <v>0</v>
      </c>
      <c r="Z57">
        <f>IF(Capacity_wind!$AD58=0,Capacity_wind!Z58*CostRed_wind!K$30,Capacity_wind!Z58*VLOOKUP($A57,CostRed_wind!$A$17:$M$30,K$1-2009,FALSE))</f>
        <v>0</v>
      </c>
      <c r="AA57">
        <f>IF(Capacity_wind!$AD58=0,Capacity_wind!AA58*CostRed_wind!L$30,Capacity_wind!AA58*VLOOKUP($A57,CostRed_wind!$A$17:$M$30,L$1-2009,FALSE))</f>
        <v>0</v>
      </c>
      <c r="AB57">
        <f>IF(Capacity_wind!$AD58=0,Capacity_wind!AB58*CostRed_wind!M$30,Capacity_wind!AB58*VLOOKUP($A57,CostRed_wind!$A$17:$M$30,M$1-2009,FALSE))</f>
        <v>0</v>
      </c>
      <c r="AC57">
        <f>IF(Capacity_wind!$AD58=0,Capacity_wind!AC58*CostRed_wind!N$30,Capacity_wind!AC58*VLOOKUP($A57,CostRed_wind!$A$17:$N$30,N$1-2009,FALSE))</f>
        <v>0</v>
      </c>
      <c r="AD57" s="1">
        <f>SUM(Q57:AB57)</f>
        <v>0.00965310461929103</v>
      </c>
    </row>
    <row r="58" spans="1:30">
      <c r="A58" s="1" t="s">
        <v>187</v>
      </c>
      <c r="B58">
        <f>IF(Capacity_wind!$AD59=0,Capacity_wind!Q59*CostRed_wind!B$15,Capacity_wind!Q59*VLOOKUP($A58,CostRed_wind!$A$2:$M$15,B$1-2009,FALSE))</f>
        <v>5.42766172935713</v>
      </c>
      <c r="C58">
        <f>IF(Capacity_wind!$AD59=0,Capacity_wind!R59*CostRed_wind!C$15,Capacity_wind!R59*VLOOKUP($A58,CostRed_wind!$A$2:$M$15,C$1-2009,FALSE))</f>
        <v>4.36158712903321</v>
      </c>
      <c r="D58">
        <f>IF(Capacity_wind!$AD59=0,Capacity_wind!S59*CostRed_wind!D$15,Capacity_wind!S59*VLOOKUP($A58,CostRed_wind!$A$2:$M$15,D$1-2009,FALSE))</f>
        <v>3.36540565857735</v>
      </c>
      <c r="E58">
        <f>IF(Capacity_wind!$AD59=0,Capacity_wind!T59*CostRed_wind!E$15,Capacity_wind!T59*VLOOKUP($A58,CostRed_wind!$A$2:$M$15,E$1-2009,FALSE))</f>
        <v>14.013537258197</v>
      </c>
      <c r="F58">
        <f>IF(Capacity_wind!$AD59=0,Capacity_wind!U59*CostRed_wind!F$15,Capacity_wind!U59*VLOOKUP($A58,CostRed_wind!$A$2:$M$15,F$1-2009,FALSE))</f>
        <v>11.9921656613961</v>
      </c>
      <c r="G58">
        <f>IF(Capacity_wind!$AD59=0,Capacity_wind!V59*CostRed_wind!G$15,Capacity_wind!V59*VLOOKUP($A58,CostRed_wind!$A$2:$M$15,G$1-2009,FALSE))</f>
        <v>36.1818642920781</v>
      </c>
      <c r="H58">
        <f>IF(Capacity_wind!$AD59=0,Capacity_wind!W59*CostRed_wind!H$15,Capacity_wind!W59*VLOOKUP($A58,CostRed_wind!$A$2:$M$15,H$1-2009,FALSE))</f>
        <v>36.9480349597203</v>
      </c>
      <c r="I58">
        <f>IF(Capacity_wind!$AD59=0,Capacity_wind!X59*CostRed_wind!I$15,Capacity_wind!X59*VLOOKUP($A58,CostRed_wind!$A$2:$M$15,I$1-2009,FALSE))</f>
        <v>43.2081522962339</v>
      </c>
      <c r="J58">
        <f>IF(Capacity_wind!$AD59=0,Capacity_wind!Y59*CostRed_wind!J$15,Capacity_wind!Y59*VLOOKUP($A58,CostRed_wind!$A$2:$M$15,J$1-2009,FALSE))</f>
        <v>137.490403934792</v>
      </c>
      <c r="K58">
        <f>IF(Capacity_wind!$AD59=0,Capacity_wind!Z59*CostRed_wind!K$15,Capacity_wind!Z59*VLOOKUP($A58,CostRed_wind!$A$2:$M$15,K$1-2009,FALSE))</f>
        <v>119.277012784539</v>
      </c>
      <c r="L58">
        <f>IF(Capacity_wind!$AD59=0,Capacity_wind!AA59*CostRed_wind!L$15,Capacity_wind!AA59*VLOOKUP($A58,CostRed_wind!$A$2:$M$15,L$1-2009,FALSE))</f>
        <v>141.224619550284</v>
      </c>
      <c r="M58">
        <f>IF(Capacity_wind!$AD59=0,Capacity_wind!AB59*CostRed_wind!M$15,Capacity_wind!AB59*VLOOKUP($A58,CostRed_wind!$A$2:$M$15,M$1-2009,FALSE))</f>
        <v>67.3050309613324</v>
      </c>
      <c r="N58">
        <f>IF(Capacity_wind!$AD59=0,Capacity_wind!AC59*CostRed_wind!N$15,Capacity_wind!AC59*VLOOKUP($A58,CostRed_wind!$A$2:$N$15,N$1-2009,FALSE))</f>
        <v>121.478053082183</v>
      </c>
      <c r="O58" s="3">
        <f>SUM(B58:M58)</f>
        <v>620.79547621554</v>
      </c>
      <c r="P58" s="1" t="s">
        <v>187</v>
      </c>
      <c r="Q58">
        <f>IF(Capacity_wind!$AD59=0,Capacity_wind!Q59*CostRed_wind!B$30,Capacity_wind!Q59*VLOOKUP($A58,CostRed_wind!$A$17:$M$30,B$1-2009,FALSE))</f>
        <v>46.2119116331692</v>
      </c>
      <c r="R58">
        <f>IF(Capacity_wind!$AD59=0,Capacity_wind!R59*CostRed_wind!C$30,Capacity_wind!R59*VLOOKUP($A58,CostRed_wind!$A$17:$M$30,C$1-2009,FALSE))</f>
        <v>28.6816625035334</v>
      </c>
      <c r="S58">
        <f>IF(Capacity_wind!$AD59=0,Capacity_wind!S59*CostRed_wind!D$30,Capacity_wind!S59*VLOOKUP($A58,CostRed_wind!$A$17:$M$30,D$1-2009,FALSE))</f>
        <v>17.5365206754009</v>
      </c>
      <c r="T58">
        <f>IF(Capacity_wind!$AD59=0,Capacity_wind!T59*CostRed_wind!E$30,Capacity_wind!T59*VLOOKUP($A58,CostRed_wind!$A$17:$M$30,E$1-2009,FALSE))</f>
        <v>66.4377190164077</v>
      </c>
      <c r="U58">
        <f>IF(Capacity_wind!$AD59=0,Capacity_wind!U59*CostRed_wind!F$30,Capacity_wind!U59*VLOOKUP($A58,CostRed_wind!$A$17:$M$30,F$1-2009,FALSE))</f>
        <v>54.5400410989943</v>
      </c>
      <c r="V58">
        <f>IF(Capacity_wind!$AD59=0,Capacity_wind!V59*CostRed_wind!G$30,Capacity_wind!V59*VLOOKUP($A58,CostRed_wind!$A$17:$M$30,G$1-2009,FALSE))</f>
        <v>147.901603478374</v>
      </c>
      <c r="W58">
        <f>IF(Capacity_wind!$AD59=0,Capacity_wind!W59*CostRed_wind!H$30,Capacity_wind!W59*VLOOKUP($A58,CostRed_wind!$A$17:$M$30,H$1-2009,FALSE))</f>
        <v>145.376451053556</v>
      </c>
      <c r="X58">
        <f>IF(Capacity_wind!$AD59=0,Capacity_wind!X59*CostRed_wind!I$30,Capacity_wind!X59*VLOOKUP($A58,CostRed_wind!$A$17:$M$30,I$1-2009,FALSE))</f>
        <v>152.523001623774</v>
      </c>
      <c r="Y58">
        <f>IF(Capacity_wind!$AD59=0,Capacity_wind!Y59*CostRed_wind!J$30,Capacity_wind!Y59*VLOOKUP($A58,CostRed_wind!$A$17:$M$30,J$1-2009,FALSE))</f>
        <v>450.417864818403</v>
      </c>
      <c r="Z58">
        <f>IF(Capacity_wind!$AD59=0,Capacity_wind!Z59*CostRed_wind!K$30,Capacity_wind!Z59*VLOOKUP($A58,CostRed_wind!$A$17:$M$30,K$1-2009,FALSE))</f>
        <v>366.690689754754</v>
      </c>
      <c r="AA58">
        <f>IF(Capacity_wind!$AD59=0,Capacity_wind!AA59*CostRed_wind!L$30,Capacity_wind!AA59*VLOOKUP($A58,CostRed_wind!$A$17:$M$30,L$1-2009,FALSE))</f>
        <v>377.709623012934</v>
      </c>
      <c r="AB58">
        <f>IF(Capacity_wind!$AD59=0,Capacity_wind!AB59*CostRed_wind!M$30,Capacity_wind!AB59*VLOOKUP($A58,CostRed_wind!$A$17:$M$30,M$1-2009,FALSE))</f>
        <v>168.173672562122</v>
      </c>
      <c r="AC58">
        <f>IF(Capacity_wind!$AD59=0,Capacity_wind!AC59*CostRed_wind!N$30,Capacity_wind!AC59*VLOOKUP($A58,CostRed_wind!$A$17:$N$30,N$1-2009,FALSE))</f>
        <v>260.812114063239</v>
      </c>
      <c r="AD58" s="1">
        <f>SUM(Q58:AB58)</f>
        <v>2022.20076123142</v>
      </c>
    </row>
    <row r="59" spans="1:30">
      <c r="A59" s="1" t="s">
        <v>455</v>
      </c>
      <c r="B59">
        <f>IF(Capacity_wind!$AD60=0,Capacity_wind!Q60*CostRed_wind!B$15,Capacity_wind!Q60*VLOOKUP($A59,CostRed_wind!$A$2:$M$15,B$1-2009,FALSE))</f>
        <v>0</v>
      </c>
      <c r="C59">
        <f>IF(Capacity_wind!$AD60=0,Capacity_wind!R60*CostRed_wind!C$15,Capacity_wind!R60*VLOOKUP($A59,CostRed_wind!$A$2:$M$15,C$1-2009,FALSE))</f>
        <v>0</v>
      </c>
      <c r="D59">
        <f>IF(Capacity_wind!$AD60=0,Capacity_wind!S60*CostRed_wind!D$15,Capacity_wind!S60*VLOOKUP($A59,CostRed_wind!$A$2:$M$15,D$1-2009,FALSE))</f>
        <v>0</v>
      </c>
      <c r="E59">
        <f>IF(Capacity_wind!$AD60=0,Capacity_wind!T60*CostRed_wind!E$15,Capacity_wind!T60*VLOOKUP($A59,CostRed_wind!$A$2:$M$15,E$1-2009,FALSE))</f>
        <v>0</v>
      </c>
      <c r="F59">
        <f>IF(Capacity_wind!$AD60=0,Capacity_wind!U60*CostRed_wind!F$15,Capacity_wind!U60*VLOOKUP($A59,CostRed_wind!$A$2:$M$15,F$1-2009,FALSE))</f>
        <v>0</v>
      </c>
      <c r="G59">
        <f>IF(Capacity_wind!$AD60=0,Capacity_wind!V60*CostRed_wind!G$15,Capacity_wind!V60*VLOOKUP($A59,CostRed_wind!$A$2:$M$15,G$1-2009,FALSE))</f>
        <v>0</v>
      </c>
      <c r="H59">
        <f>IF(Capacity_wind!$AD60=0,Capacity_wind!W60*CostRed_wind!H$15,Capacity_wind!W60*VLOOKUP($A59,CostRed_wind!$A$2:$M$15,H$1-2009,FALSE))</f>
        <v>0</v>
      </c>
      <c r="I59">
        <f>IF(Capacity_wind!$AD60=0,Capacity_wind!X60*CostRed_wind!I$15,Capacity_wind!X60*VLOOKUP($A59,CostRed_wind!$A$2:$M$15,I$1-2009,FALSE))</f>
        <v>0.00852247601755021</v>
      </c>
      <c r="J59">
        <f>IF(Capacity_wind!$AD60=0,Capacity_wind!Y60*CostRed_wind!J$15,Capacity_wind!Y60*VLOOKUP($A59,CostRed_wind!$A$2:$M$15,J$1-2009,FALSE))</f>
        <v>0</v>
      </c>
      <c r="K59">
        <f>IF(Capacity_wind!$AD60=0,Capacity_wind!Z60*CostRed_wind!K$15,Capacity_wind!Z60*VLOOKUP($A59,CostRed_wind!$A$2:$M$15,K$1-2009,FALSE))</f>
        <v>0</v>
      </c>
      <c r="L59">
        <f>IF(Capacity_wind!$AD60=0,Capacity_wind!AA60*CostRed_wind!L$15,Capacity_wind!AA60*VLOOKUP($A59,CostRed_wind!$A$2:$M$15,L$1-2009,FALSE))</f>
        <v>0</v>
      </c>
      <c r="M59">
        <f>IF(Capacity_wind!$AD60=0,Capacity_wind!AB60*CostRed_wind!M$15,Capacity_wind!AB60*VLOOKUP($A59,CostRed_wind!$A$2:$M$15,M$1-2009,FALSE))</f>
        <v>0</v>
      </c>
      <c r="N59">
        <f>IF(Capacity_wind!$AD60=0,Capacity_wind!AC60*CostRed_wind!N$15,Capacity_wind!AC60*VLOOKUP($A59,CostRed_wind!$A$2:$N$15,N$1-2009,FALSE))</f>
        <v>0.175719091002184</v>
      </c>
      <c r="O59" s="3">
        <f>SUM(B59:M59)</f>
        <v>0.00852247601755021</v>
      </c>
      <c r="P59" s="1" t="s">
        <v>455</v>
      </c>
      <c r="Q59">
        <f>IF(Capacity_wind!$AD60=0,Capacity_wind!Q60*CostRed_wind!B$30,Capacity_wind!Q60*VLOOKUP($A59,CostRed_wind!$A$17:$M$30,B$1-2009,FALSE))</f>
        <v>0</v>
      </c>
      <c r="R59">
        <f>IF(Capacity_wind!$AD60=0,Capacity_wind!R60*CostRed_wind!C$30,Capacity_wind!R60*VLOOKUP($A59,CostRed_wind!$A$17:$M$30,C$1-2009,FALSE))</f>
        <v>0</v>
      </c>
      <c r="S59">
        <f>IF(Capacity_wind!$AD60=0,Capacity_wind!S60*CostRed_wind!D$30,Capacity_wind!S60*VLOOKUP($A59,CostRed_wind!$A$17:$M$30,D$1-2009,FALSE))</f>
        <v>0</v>
      </c>
      <c r="T59">
        <f>IF(Capacity_wind!$AD60=0,Capacity_wind!T60*CostRed_wind!E$30,Capacity_wind!T60*VLOOKUP($A59,CostRed_wind!$A$17:$M$30,E$1-2009,FALSE))</f>
        <v>0</v>
      </c>
      <c r="U59">
        <f>IF(Capacity_wind!$AD60=0,Capacity_wind!U60*CostRed_wind!F$30,Capacity_wind!U60*VLOOKUP($A59,CostRed_wind!$A$17:$M$30,F$1-2009,FALSE))</f>
        <v>0</v>
      </c>
      <c r="V59">
        <f>IF(Capacity_wind!$AD60=0,Capacity_wind!V60*CostRed_wind!G$30,Capacity_wind!V60*VLOOKUP($A59,CostRed_wind!$A$17:$M$30,G$1-2009,FALSE))</f>
        <v>0</v>
      </c>
      <c r="W59">
        <f>IF(Capacity_wind!$AD60=0,Capacity_wind!W60*CostRed_wind!H$30,Capacity_wind!W60*VLOOKUP($A59,CostRed_wind!$A$17:$M$30,H$1-2009,FALSE))</f>
        <v>0</v>
      </c>
      <c r="X59">
        <f>IF(Capacity_wind!$AD60=0,Capacity_wind!X60*CostRed_wind!I$30,Capacity_wind!X60*VLOOKUP($A59,CostRed_wind!$A$17:$M$30,I$1-2009,FALSE))</f>
        <v>0.0300839900431634</v>
      </c>
      <c r="Y59">
        <f>IF(Capacity_wind!$AD60=0,Capacity_wind!Y60*CostRed_wind!J$30,Capacity_wind!Y60*VLOOKUP($A59,CostRed_wind!$A$17:$M$30,J$1-2009,FALSE))</f>
        <v>0</v>
      </c>
      <c r="Z59">
        <f>IF(Capacity_wind!$AD60=0,Capacity_wind!Z60*CostRed_wind!K$30,Capacity_wind!Z60*VLOOKUP($A59,CostRed_wind!$A$17:$M$30,K$1-2009,FALSE))</f>
        <v>0</v>
      </c>
      <c r="AA59">
        <f>IF(Capacity_wind!$AD60=0,Capacity_wind!AA60*CostRed_wind!L$30,Capacity_wind!AA60*VLOOKUP($A59,CostRed_wind!$A$17:$M$30,L$1-2009,FALSE))</f>
        <v>0</v>
      </c>
      <c r="AB59">
        <f>IF(Capacity_wind!$AD60=0,Capacity_wind!AB60*CostRed_wind!M$30,Capacity_wind!AB60*VLOOKUP($A59,CostRed_wind!$A$17:$M$30,M$1-2009,FALSE))</f>
        <v>0</v>
      </c>
      <c r="AC59">
        <f>IF(Capacity_wind!$AD60=0,Capacity_wind!AC60*CostRed_wind!N$30,Capacity_wind!AC60*VLOOKUP($A59,CostRed_wind!$A$17:$N$30,N$1-2009,FALSE))</f>
        <v>0.377267057239923</v>
      </c>
      <c r="AD59" s="1">
        <f>SUM(Q59:AB59)</f>
        <v>0.0300839900431634</v>
      </c>
    </row>
    <row r="60" spans="1:30">
      <c r="A60" s="1" t="s">
        <v>189</v>
      </c>
      <c r="B60">
        <f>IF(Capacity_wind!$AD61=0,Capacity_wind!Q61*CostRed_wind!B$15,Capacity_wind!Q61*VLOOKUP($A60,CostRed_wind!$A$2:$M$15,B$1-2009,FALSE))</f>
        <v>0</v>
      </c>
      <c r="C60">
        <f>IF(Capacity_wind!$AD61=0,Capacity_wind!R61*CostRed_wind!C$15,Capacity_wind!R61*VLOOKUP($A60,CostRed_wind!$A$2:$M$15,C$1-2009,FALSE))</f>
        <v>0</v>
      </c>
      <c r="D60">
        <f>IF(Capacity_wind!$AD61=0,Capacity_wind!S61*CostRed_wind!D$15,Capacity_wind!S61*VLOOKUP($A60,CostRed_wind!$A$2:$M$15,D$1-2009,FALSE))</f>
        <v>0</v>
      </c>
      <c r="E60">
        <f>IF(Capacity_wind!$AD61=0,Capacity_wind!T61*CostRed_wind!E$15,Capacity_wind!T61*VLOOKUP($A60,CostRed_wind!$A$2:$M$15,E$1-2009,FALSE))</f>
        <v>0</v>
      </c>
      <c r="F60">
        <f>IF(Capacity_wind!$AD61=0,Capacity_wind!U61*CostRed_wind!F$15,Capacity_wind!U61*VLOOKUP($A60,CostRed_wind!$A$2:$M$15,F$1-2009,FALSE))</f>
        <v>0</v>
      </c>
      <c r="G60">
        <f>IF(Capacity_wind!$AD61=0,Capacity_wind!V61*CostRed_wind!G$15,Capacity_wind!V61*VLOOKUP($A60,CostRed_wind!$A$2:$M$15,G$1-2009,FALSE))</f>
        <v>0</v>
      </c>
      <c r="H60">
        <f>IF(Capacity_wind!$AD61=0,Capacity_wind!W61*CostRed_wind!H$15,Capacity_wind!W61*VLOOKUP($A60,CostRed_wind!$A$2:$M$15,H$1-2009,FALSE))</f>
        <v>0</v>
      </c>
      <c r="I60">
        <f>IF(Capacity_wind!$AD61=0,Capacity_wind!X61*CostRed_wind!I$15,Capacity_wind!X61*VLOOKUP($A60,CostRed_wind!$A$2:$M$15,I$1-2009,FALSE))</f>
        <v>0</v>
      </c>
      <c r="J60">
        <f>IF(Capacity_wind!$AD61=0,Capacity_wind!Y61*CostRed_wind!J$15,Capacity_wind!Y61*VLOOKUP($A60,CostRed_wind!$A$2:$M$15,J$1-2009,FALSE))</f>
        <v>0</v>
      </c>
      <c r="K60">
        <f>IF(Capacity_wind!$AD61=0,Capacity_wind!Z61*CostRed_wind!K$15,Capacity_wind!Z61*VLOOKUP($A60,CostRed_wind!$A$2:$M$15,K$1-2009,FALSE))</f>
        <v>0</v>
      </c>
      <c r="L60">
        <f>IF(Capacity_wind!$AD61=0,Capacity_wind!AA61*CostRed_wind!L$15,Capacity_wind!AA61*VLOOKUP($A60,CostRed_wind!$A$2:$M$15,L$1-2009,FALSE))</f>
        <v>0</v>
      </c>
      <c r="M60">
        <f>IF(Capacity_wind!$AD61=0,Capacity_wind!AB61*CostRed_wind!M$15,Capacity_wind!AB61*VLOOKUP($A60,CostRed_wind!$A$2:$M$15,M$1-2009,FALSE))</f>
        <v>0</v>
      </c>
      <c r="N60">
        <f>IF(Capacity_wind!$AD61=0,Capacity_wind!AC61*CostRed_wind!N$15,Capacity_wind!AC61*VLOOKUP($A60,CostRed_wind!$A$2:$N$15,N$1-2009,FALSE))</f>
        <v>0</v>
      </c>
      <c r="O60" s="3">
        <f>SUM(B60:M60)</f>
        <v>0</v>
      </c>
      <c r="P60" s="1" t="s">
        <v>189</v>
      </c>
      <c r="Q60">
        <f>IF(Capacity_wind!$AD61=0,Capacity_wind!Q61*CostRed_wind!B$30,Capacity_wind!Q61*VLOOKUP($A60,CostRed_wind!$A$17:$M$30,B$1-2009,FALSE))</f>
        <v>0</v>
      </c>
      <c r="R60">
        <f>IF(Capacity_wind!$AD61=0,Capacity_wind!R61*CostRed_wind!C$30,Capacity_wind!R61*VLOOKUP($A60,CostRed_wind!$A$17:$M$30,C$1-2009,FALSE))</f>
        <v>0</v>
      </c>
      <c r="S60">
        <f>IF(Capacity_wind!$AD61=0,Capacity_wind!S61*CostRed_wind!D$30,Capacity_wind!S61*VLOOKUP($A60,CostRed_wind!$A$17:$M$30,D$1-2009,FALSE))</f>
        <v>0</v>
      </c>
      <c r="T60">
        <f>IF(Capacity_wind!$AD61=0,Capacity_wind!T61*CostRed_wind!E$30,Capacity_wind!T61*VLOOKUP($A60,CostRed_wind!$A$17:$M$30,E$1-2009,FALSE))</f>
        <v>0</v>
      </c>
      <c r="U60">
        <f>IF(Capacity_wind!$AD61=0,Capacity_wind!U61*CostRed_wind!F$30,Capacity_wind!U61*VLOOKUP($A60,CostRed_wind!$A$17:$M$30,F$1-2009,FALSE))</f>
        <v>0</v>
      </c>
      <c r="V60">
        <f>IF(Capacity_wind!$AD61=0,Capacity_wind!V61*CostRed_wind!G$30,Capacity_wind!V61*VLOOKUP($A60,CostRed_wind!$A$17:$M$30,G$1-2009,FALSE))</f>
        <v>0</v>
      </c>
      <c r="W60">
        <f>IF(Capacity_wind!$AD61=0,Capacity_wind!W61*CostRed_wind!H$30,Capacity_wind!W61*VLOOKUP($A60,CostRed_wind!$A$17:$M$30,H$1-2009,FALSE))</f>
        <v>0</v>
      </c>
      <c r="X60">
        <f>IF(Capacity_wind!$AD61=0,Capacity_wind!X61*CostRed_wind!I$30,Capacity_wind!X61*VLOOKUP($A60,CostRed_wind!$A$17:$M$30,I$1-2009,FALSE))</f>
        <v>0</v>
      </c>
      <c r="Y60">
        <f>IF(Capacity_wind!$AD61=0,Capacity_wind!Y61*CostRed_wind!J$30,Capacity_wind!Y61*VLOOKUP($A60,CostRed_wind!$A$17:$M$30,J$1-2009,FALSE))</f>
        <v>0</v>
      </c>
      <c r="Z60">
        <f>IF(Capacity_wind!$AD61=0,Capacity_wind!Z61*CostRed_wind!K$30,Capacity_wind!Z61*VLOOKUP($A60,CostRed_wind!$A$17:$M$30,K$1-2009,FALSE))</f>
        <v>0</v>
      </c>
      <c r="AA60">
        <f>IF(Capacity_wind!$AD61=0,Capacity_wind!AA61*CostRed_wind!L$30,Capacity_wind!AA61*VLOOKUP($A60,CostRed_wind!$A$17:$M$30,L$1-2009,FALSE))</f>
        <v>0</v>
      </c>
      <c r="AB60">
        <f>IF(Capacity_wind!$AD61=0,Capacity_wind!AB61*CostRed_wind!M$30,Capacity_wind!AB61*VLOOKUP($A60,CostRed_wind!$A$17:$M$30,M$1-2009,FALSE))</f>
        <v>0</v>
      </c>
      <c r="AC60">
        <f>IF(Capacity_wind!$AD61=0,Capacity_wind!AC61*CostRed_wind!N$30,Capacity_wind!AC61*VLOOKUP($A60,CostRed_wind!$A$17:$N$30,N$1-2009,FALSE))</f>
        <v>0</v>
      </c>
      <c r="AD60" s="1">
        <f>SUM(Q60:AB60)</f>
        <v>0</v>
      </c>
    </row>
    <row r="61" spans="1:30">
      <c r="A61" s="1" t="s">
        <v>456</v>
      </c>
      <c r="B61">
        <f>IF(Capacity_wind!$AD62=0,Capacity_wind!Q62*CostRed_wind!B$15,Capacity_wind!Q62*VLOOKUP($A61,CostRed_wind!$A$2:$M$15,B$1-2009,FALSE))</f>
        <v>0</v>
      </c>
      <c r="C61">
        <f>IF(Capacity_wind!$AD62=0,Capacity_wind!R62*CostRed_wind!C$15,Capacity_wind!R62*VLOOKUP($A61,CostRed_wind!$A$2:$M$15,C$1-2009,FALSE))</f>
        <v>0</v>
      </c>
      <c r="D61">
        <f>IF(Capacity_wind!$AD62=0,Capacity_wind!S62*CostRed_wind!D$15,Capacity_wind!S62*VLOOKUP($A61,CostRed_wind!$A$2:$M$15,D$1-2009,FALSE))</f>
        <v>0</v>
      </c>
      <c r="E61">
        <f>IF(Capacity_wind!$AD62=0,Capacity_wind!T62*CostRed_wind!E$15,Capacity_wind!T62*VLOOKUP($A61,CostRed_wind!$A$2:$M$15,E$1-2009,FALSE))</f>
        <v>0</v>
      </c>
      <c r="F61">
        <f>IF(Capacity_wind!$AD62=0,Capacity_wind!U62*CostRed_wind!F$15,Capacity_wind!U62*VLOOKUP($A61,CostRed_wind!$A$2:$M$15,F$1-2009,FALSE))</f>
        <v>0.382051189281949</v>
      </c>
      <c r="G61">
        <f>IF(Capacity_wind!$AD62=0,Capacity_wind!V62*CostRed_wind!G$15,Capacity_wind!V62*VLOOKUP($A61,CostRed_wind!$A$2:$M$15,G$1-2009,FALSE))</f>
        <v>-0.0778101735860248</v>
      </c>
      <c r="H61">
        <f>IF(Capacity_wind!$AD62=0,Capacity_wind!W62*CostRed_wind!H$15,Capacity_wind!W62*VLOOKUP($A61,CostRed_wind!$A$2:$M$15,H$1-2009,FALSE))</f>
        <v>0</v>
      </c>
      <c r="I61">
        <f>IF(Capacity_wind!$AD62=0,Capacity_wind!X62*CostRed_wind!I$15,Capacity_wind!X62*VLOOKUP($A61,CostRed_wind!$A$2:$M$15,I$1-2009,FALSE))</f>
        <v>0</v>
      </c>
      <c r="J61">
        <f>IF(Capacity_wind!$AD62=0,Capacity_wind!Y62*CostRed_wind!J$15,Capacity_wind!Y62*VLOOKUP($A61,CostRed_wind!$A$2:$M$15,J$1-2009,FALSE))</f>
        <v>3.09182194382171</v>
      </c>
      <c r="K61">
        <f>IF(Capacity_wind!$AD62=0,Capacity_wind!Z62*CostRed_wind!K$15,Capacity_wind!Z62*VLOOKUP($A61,CostRed_wind!$A$2:$M$15,K$1-2009,FALSE))</f>
        <v>-0.163085443685567</v>
      </c>
      <c r="L61">
        <f>IF(Capacity_wind!$AD62=0,Capacity_wind!AA62*CostRed_wind!L$15,Capacity_wind!AA62*VLOOKUP($A61,CostRed_wind!$A$2:$M$15,L$1-2009,FALSE))</f>
        <v>2.63856954639121</v>
      </c>
      <c r="M61">
        <f>IF(Capacity_wind!$AD62=0,Capacity_wind!AB62*CostRed_wind!M$15,Capacity_wind!AB62*VLOOKUP($A61,CostRed_wind!$A$2:$M$15,M$1-2009,FALSE))</f>
        <v>0</v>
      </c>
      <c r="N61">
        <f>IF(Capacity_wind!$AD62=0,Capacity_wind!AC62*CostRed_wind!N$15,Capacity_wind!AC62*VLOOKUP($A61,CostRed_wind!$A$2:$N$15,N$1-2009,FALSE))</f>
        <v>1.53323348306718</v>
      </c>
      <c r="O61" s="3">
        <f>SUM(B61:M61)</f>
        <v>5.87154706222327</v>
      </c>
      <c r="P61" s="1" t="s">
        <v>456</v>
      </c>
      <c r="Q61">
        <f>IF(Capacity_wind!$AD62=0,Capacity_wind!Q62*CostRed_wind!B$30,Capacity_wind!Q62*VLOOKUP($A61,CostRed_wind!$A$17:$M$30,B$1-2009,FALSE))</f>
        <v>0</v>
      </c>
      <c r="R61">
        <f>IF(Capacity_wind!$AD62=0,Capacity_wind!R62*CostRed_wind!C$30,Capacity_wind!R62*VLOOKUP($A61,CostRed_wind!$A$17:$M$30,C$1-2009,FALSE))</f>
        <v>0</v>
      </c>
      <c r="S61">
        <f>IF(Capacity_wind!$AD62=0,Capacity_wind!S62*CostRed_wind!D$30,Capacity_wind!S62*VLOOKUP($A61,CostRed_wind!$A$17:$M$30,D$1-2009,FALSE))</f>
        <v>0</v>
      </c>
      <c r="T61">
        <f>IF(Capacity_wind!$AD62=0,Capacity_wind!T62*CostRed_wind!E$30,Capacity_wind!T62*VLOOKUP($A61,CostRed_wind!$A$17:$M$30,E$1-2009,FALSE))</f>
        <v>0</v>
      </c>
      <c r="U61">
        <f>IF(Capacity_wind!$AD62=0,Capacity_wind!U62*CostRed_wind!F$30,Capacity_wind!U62*VLOOKUP($A61,CostRed_wind!$A$17:$M$30,F$1-2009,FALSE))</f>
        <v>1.73755834881715</v>
      </c>
      <c r="V61">
        <f>IF(Capacity_wind!$AD62=0,Capacity_wind!V62*CostRed_wind!G$30,Capacity_wind!V62*VLOOKUP($A61,CostRed_wind!$A$17:$M$30,G$1-2009,FALSE))</f>
        <v>-0.31806679024064</v>
      </c>
      <c r="W61">
        <f>IF(Capacity_wind!$AD62=0,Capacity_wind!W62*CostRed_wind!H$30,Capacity_wind!W62*VLOOKUP($A61,CostRed_wind!$A$17:$M$30,H$1-2009,FALSE))</f>
        <v>0</v>
      </c>
      <c r="X61">
        <f>IF(Capacity_wind!$AD62=0,Capacity_wind!X62*CostRed_wind!I$30,Capacity_wind!X62*VLOOKUP($A61,CostRed_wind!$A$17:$M$30,I$1-2009,FALSE))</f>
        <v>0</v>
      </c>
      <c r="Y61">
        <f>IF(Capacity_wind!$AD62=0,Capacity_wind!Y62*CostRed_wind!J$30,Capacity_wind!Y62*VLOOKUP($A61,CostRed_wind!$A$17:$M$30,J$1-2009,FALSE))</f>
        <v>10.1287929810384</v>
      </c>
      <c r="Z61">
        <f>IF(Capacity_wind!$AD62=0,Capacity_wind!Z62*CostRed_wind!K$30,Capacity_wind!Z62*VLOOKUP($A61,CostRed_wind!$A$17:$M$30,K$1-2009,FALSE))</f>
        <v>-0.501369982680959</v>
      </c>
      <c r="AA61">
        <f>IF(Capacity_wind!$AD62=0,Capacity_wind!AA62*CostRed_wind!L$30,Capacity_wind!AA62*VLOOKUP($A61,CostRed_wind!$A$17:$M$30,L$1-2009,FALSE))</f>
        <v>7.05693604864681</v>
      </c>
      <c r="AB61">
        <f>IF(Capacity_wind!$AD62=0,Capacity_wind!AB62*CostRed_wind!M$30,Capacity_wind!AB62*VLOOKUP($A61,CostRed_wind!$A$17:$M$30,M$1-2009,FALSE))</f>
        <v>0</v>
      </c>
      <c r="AC61">
        <f>IF(Capacity_wind!$AD62=0,Capacity_wind!AC62*CostRed_wind!N$30,Capacity_wind!AC62*VLOOKUP($A61,CostRed_wind!$A$17:$N$30,N$1-2009,FALSE))</f>
        <v>3.29183631055367</v>
      </c>
      <c r="AD61" s="1">
        <f>SUM(Q61:AB61)</f>
        <v>18.1038506055808</v>
      </c>
    </row>
    <row r="62" spans="1:30">
      <c r="A62" s="1" t="s">
        <v>457</v>
      </c>
      <c r="B62">
        <f>IF(Capacity_wind!$AD63=0,Capacity_wind!Q63*CostRed_wind!B$15,Capacity_wind!Q63*VLOOKUP($A62,CostRed_wind!$A$2:$M$15,B$1-2009,FALSE))</f>
        <v>0</v>
      </c>
      <c r="C62">
        <f>IF(Capacity_wind!$AD63=0,Capacity_wind!R63*CostRed_wind!C$15,Capacity_wind!R63*VLOOKUP($A62,CostRed_wind!$A$2:$M$15,C$1-2009,FALSE))</f>
        <v>0</v>
      </c>
      <c r="D62">
        <f>IF(Capacity_wind!$AD63=0,Capacity_wind!S63*CostRed_wind!D$15,Capacity_wind!S63*VLOOKUP($A62,CostRed_wind!$A$2:$M$15,D$1-2009,FALSE))</f>
        <v>0</v>
      </c>
      <c r="E62">
        <f>IF(Capacity_wind!$AD63=0,Capacity_wind!T63*CostRed_wind!E$15,Capacity_wind!T63*VLOOKUP($A62,CostRed_wind!$A$2:$M$15,E$1-2009,FALSE))</f>
        <v>0</v>
      </c>
      <c r="F62">
        <f>IF(Capacity_wind!$AD63=0,Capacity_wind!U63*CostRed_wind!F$15,Capacity_wind!U63*VLOOKUP($A62,CostRed_wind!$A$2:$M$15,F$1-2009,FALSE))</f>
        <v>0</v>
      </c>
      <c r="G62">
        <f>IF(Capacity_wind!$AD63=0,Capacity_wind!V63*CostRed_wind!G$15,Capacity_wind!V63*VLOOKUP($A62,CostRed_wind!$A$2:$M$15,G$1-2009,FALSE))</f>
        <v>0.0356631151039783</v>
      </c>
      <c r="H62">
        <f>IF(Capacity_wind!$AD63=0,Capacity_wind!W63*CostRed_wind!H$15,Capacity_wind!W63*VLOOKUP($A62,CostRed_wind!$A$2:$M$15,H$1-2009,FALSE))</f>
        <v>0</v>
      </c>
      <c r="I62">
        <f>IF(Capacity_wind!$AD63=0,Capacity_wind!X63*CostRed_wind!I$15,Capacity_wind!X63*VLOOKUP($A62,CostRed_wind!$A$2:$M$15,I$1-2009,FALSE))</f>
        <v>0</v>
      </c>
      <c r="J62">
        <f>IF(Capacity_wind!$AD63=0,Capacity_wind!Y63*CostRed_wind!J$15,Capacity_wind!Y63*VLOOKUP($A62,CostRed_wind!$A$2:$M$15,J$1-2009,FALSE))</f>
        <v>0</v>
      </c>
      <c r="K62">
        <f>IF(Capacity_wind!$AD63=0,Capacity_wind!Z63*CostRed_wind!K$15,Capacity_wind!Z63*VLOOKUP($A62,CostRed_wind!$A$2:$M$15,K$1-2009,FALSE))</f>
        <v>0</v>
      </c>
      <c r="L62">
        <f>IF(Capacity_wind!$AD63=0,Capacity_wind!AA63*CostRed_wind!L$15,Capacity_wind!AA63*VLOOKUP($A62,CostRed_wind!$A$2:$M$15,L$1-2009,FALSE))</f>
        <v>0</v>
      </c>
      <c r="M62">
        <f>IF(Capacity_wind!$AD63=0,Capacity_wind!AB63*CostRed_wind!M$15,Capacity_wind!AB63*VLOOKUP($A62,CostRed_wind!$A$2:$M$15,M$1-2009,FALSE))</f>
        <v>0</v>
      </c>
      <c r="N62">
        <f>IF(Capacity_wind!$AD63=0,Capacity_wind!AC63*CostRed_wind!N$15,Capacity_wind!AC63*VLOOKUP($A62,CostRed_wind!$A$2:$N$15,N$1-2009,FALSE))</f>
        <v>0</v>
      </c>
      <c r="O62" s="3">
        <f>SUM(B62:M62)</f>
        <v>0.0356631151039783</v>
      </c>
      <c r="P62" s="1" t="s">
        <v>457</v>
      </c>
      <c r="Q62">
        <f>IF(Capacity_wind!$AD63=0,Capacity_wind!Q63*CostRed_wind!B$30,Capacity_wind!Q63*VLOOKUP($A62,CostRed_wind!$A$17:$M$30,B$1-2009,FALSE))</f>
        <v>0</v>
      </c>
      <c r="R62">
        <f>IF(Capacity_wind!$AD63=0,Capacity_wind!R63*CostRed_wind!C$30,Capacity_wind!R63*VLOOKUP($A62,CostRed_wind!$A$17:$M$30,C$1-2009,FALSE))</f>
        <v>0</v>
      </c>
      <c r="S62">
        <f>IF(Capacity_wind!$AD63=0,Capacity_wind!S63*CostRed_wind!D$30,Capacity_wind!S63*VLOOKUP($A62,CostRed_wind!$A$17:$M$30,D$1-2009,FALSE))</f>
        <v>0</v>
      </c>
      <c r="T62">
        <f>IF(Capacity_wind!$AD63=0,Capacity_wind!T63*CostRed_wind!E$30,Capacity_wind!T63*VLOOKUP($A62,CostRed_wind!$A$17:$M$30,E$1-2009,FALSE))</f>
        <v>0</v>
      </c>
      <c r="U62">
        <f>IF(Capacity_wind!$AD63=0,Capacity_wind!U63*CostRed_wind!F$30,Capacity_wind!U63*VLOOKUP($A62,CostRed_wind!$A$17:$M$30,F$1-2009,FALSE))</f>
        <v>0</v>
      </c>
      <c r="V62">
        <f>IF(Capacity_wind!$AD63=0,Capacity_wind!V63*CostRed_wind!G$30,Capacity_wind!V63*VLOOKUP($A62,CostRed_wind!$A$17:$M$30,G$1-2009,FALSE))</f>
        <v>0.14578109813062</v>
      </c>
      <c r="W62">
        <f>IF(Capacity_wind!$AD63=0,Capacity_wind!W63*CostRed_wind!H$30,Capacity_wind!W63*VLOOKUP($A62,CostRed_wind!$A$17:$M$30,H$1-2009,FALSE))</f>
        <v>0</v>
      </c>
      <c r="X62">
        <f>IF(Capacity_wind!$AD63=0,Capacity_wind!X63*CostRed_wind!I$30,Capacity_wind!X63*VLOOKUP($A62,CostRed_wind!$A$17:$M$30,I$1-2009,FALSE))</f>
        <v>0</v>
      </c>
      <c r="Y62">
        <f>IF(Capacity_wind!$AD63=0,Capacity_wind!Y63*CostRed_wind!J$30,Capacity_wind!Y63*VLOOKUP($A62,CostRed_wind!$A$17:$M$30,J$1-2009,FALSE))</f>
        <v>0</v>
      </c>
      <c r="Z62">
        <f>IF(Capacity_wind!$AD63=0,Capacity_wind!Z63*CostRed_wind!K$30,Capacity_wind!Z63*VLOOKUP($A62,CostRed_wind!$A$17:$M$30,K$1-2009,FALSE))</f>
        <v>0</v>
      </c>
      <c r="AA62">
        <f>IF(Capacity_wind!$AD63=0,Capacity_wind!AA63*CostRed_wind!L$30,Capacity_wind!AA63*VLOOKUP($A62,CostRed_wind!$A$17:$M$30,L$1-2009,FALSE))</f>
        <v>0</v>
      </c>
      <c r="AB62">
        <f>IF(Capacity_wind!$AD63=0,Capacity_wind!AB63*CostRed_wind!M$30,Capacity_wind!AB63*VLOOKUP($A62,CostRed_wind!$A$17:$M$30,M$1-2009,FALSE))</f>
        <v>0</v>
      </c>
      <c r="AC62">
        <f>IF(Capacity_wind!$AD63=0,Capacity_wind!AC63*CostRed_wind!N$30,Capacity_wind!AC63*VLOOKUP($A62,CostRed_wind!$A$17:$N$30,N$1-2009,FALSE))</f>
        <v>0</v>
      </c>
      <c r="AD62" s="1">
        <f>SUM(Q62:AB62)</f>
        <v>0.14578109813062</v>
      </c>
    </row>
    <row r="63" spans="1:30">
      <c r="A63" s="1" t="s">
        <v>191</v>
      </c>
      <c r="B63">
        <f>IF(Capacity_wind!$AD64=0,Capacity_wind!Q64*CostRed_wind!B$15,Capacity_wind!Q64*VLOOKUP($A63,CostRed_wind!$A$2:$M$15,B$1-2009,FALSE))</f>
        <v>0</v>
      </c>
      <c r="C63">
        <f>IF(Capacity_wind!$AD64=0,Capacity_wind!R64*CostRed_wind!C$15,Capacity_wind!R64*VLOOKUP($A63,CostRed_wind!$A$2:$M$15,C$1-2009,FALSE))</f>
        <v>0</v>
      </c>
      <c r="D63">
        <f>IF(Capacity_wind!$AD64=0,Capacity_wind!S64*CostRed_wind!D$15,Capacity_wind!S64*VLOOKUP($A63,CostRed_wind!$A$2:$M$15,D$1-2009,FALSE))</f>
        <v>0</v>
      </c>
      <c r="E63">
        <f>IF(Capacity_wind!$AD64=0,Capacity_wind!T64*CostRed_wind!E$15,Capacity_wind!T64*VLOOKUP($A63,CostRed_wind!$A$2:$M$15,E$1-2009,FALSE))</f>
        <v>0</v>
      </c>
      <c r="F63">
        <f>IF(Capacity_wind!$AD64=0,Capacity_wind!U64*CostRed_wind!F$15,Capacity_wind!U64*VLOOKUP($A63,CostRed_wind!$A$2:$M$15,F$1-2009,FALSE))</f>
        <v>8.0549148115041</v>
      </c>
      <c r="G63">
        <f>IF(Capacity_wind!$AD64=0,Capacity_wind!V64*CostRed_wind!G$15,Capacity_wind!V64*VLOOKUP($A63,CostRed_wind!$A$2:$M$15,G$1-2009,FALSE))</f>
        <v>0</v>
      </c>
      <c r="H63">
        <f>IF(Capacity_wind!$AD64=0,Capacity_wind!W64*CostRed_wind!H$15,Capacity_wind!W64*VLOOKUP($A63,CostRed_wind!$A$2:$M$15,H$1-2009,FALSE))</f>
        <v>0</v>
      </c>
      <c r="I63">
        <f>IF(Capacity_wind!$AD64=0,Capacity_wind!X64*CostRed_wind!I$15,Capacity_wind!X64*VLOOKUP($A63,CostRed_wind!$A$2:$M$15,I$1-2009,FALSE))</f>
        <v>5.36916159555183</v>
      </c>
      <c r="J63">
        <f>IF(Capacity_wind!$AD64=0,Capacity_wind!Y64*CostRed_wind!J$15,Capacity_wind!Y64*VLOOKUP($A63,CostRed_wind!$A$2:$M$15,J$1-2009,FALSE))</f>
        <v>0</v>
      </c>
      <c r="K63">
        <f>IF(Capacity_wind!$AD64=0,Capacity_wind!Z64*CostRed_wind!K$15,Capacity_wind!Z64*VLOOKUP($A63,CostRed_wind!$A$2:$M$15,K$1-2009,FALSE))</f>
        <v>0</v>
      </c>
      <c r="L63">
        <f>IF(Capacity_wind!$AD64=0,Capacity_wind!AA64*CostRed_wind!L$15,Capacity_wind!AA64*VLOOKUP($A63,CostRed_wind!$A$2:$M$15,L$1-2009,FALSE))</f>
        <v>0</v>
      </c>
      <c r="M63">
        <f>IF(Capacity_wind!$AD64=0,Capacity_wind!AB64*CostRed_wind!M$15,Capacity_wind!AB64*VLOOKUP($A63,CostRed_wind!$A$2:$M$15,M$1-2009,FALSE))</f>
        <v>0</v>
      </c>
      <c r="N63">
        <f>IF(Capacity_wind!$AD64=0,Capacity_wind!AC64*CostRed_wind!N$15,Capacity_wind!AC64*VLOOKUP($A63,CostRed_wind!$A$2:$N$15,N$1-2009,FALSE))</f>
        <v>0</v>
      </c>
      <c r="O63" s="3">
        <f>SUM(B63:M63)</f>
        <v>13.4240764070559</v>
      </c>
      <c r="P63" s="1" t="s">
        <v>191</v>
      </c>
      <c r="Q63">
        <f>IF(Capacity_wind!$AD64=0,Capacity_wind!Q64*CostRed_wind!B$30,Capacity_wind!Q64*VLOOKUP($A63,CostRed_wind!$A$17:$M$30,B$1-2009,FALSE))</f>
        <v>0</v>
      </c>
      <c r="R63">
        <f>IF(Capacity_wind!$AD64=0,Capacity_wind!R64*CostRed_wind!C$30,Capacity_wind!R64*VLOOKUP($A63,CostRed_wind!$A$17:$M$30,C$1-2009,FALSE))</f>
        <v>0</v>
      </c>
      <c r="S63">
        <f>IF(Capacity_wind!$AD64=0,Capacity_wind!S64*CostRed_wind!D$30,Capacity_wind!S64*VLOOKUP($A63,CostRed_wind!$A$17:$M$30,D$1-2009,FALSE))</f>
        <v>0</v>
      </c>
      <c r="T63">
        <f>IF(Capacity_wind!$AD64=0,Capacity_wind!T64*CostRed_wind!E$30,Capacity_wind!T64*VLOOKUP($A63,CostRed_wind!$A$17:$M$30,E$1-2009,FALSE))</f>
        <v>0</v>
      </c>
      <c r="U63">
        <f>IF(Capacity_wind!$AD64=0,Capacity_wind!U64*CostRed_wind!F$30,Capacity_wind!U64*VLOOKUP($A63,CostRed_wind!$A$17:$M$30,F$1-2009,FALSE))</f>
        <v>36.6335320302094</v>
      </c>
      <c r="V63">
        <f>IF(Capacity_wind!$AD64=0,Capacity_wind!V64*CostRed_wind!G$30,Capacity_wind!V64*VLOOKUP($A63,CostRed_wind!$A$17:$M$30,G$1-2009,FALSE))</f>
        <v>0</v>
      </c>
      <c r="W63">
        <f>IF(Capacity_wind!$AD64=0,Capacity_wind!W64*CostRed_wind!H$30,Capacity_wind!W64*VLOOKUP($A63,CostRed_wind!$A$17:$M$30,H$1-2009,FALSE))</f>
        <v>0</v>
      </c>
      <c r="X63">
        <f>IF(Capacity_wind!$AD64=0,Capacity_wind!X64*CostRed_wind!I$30,Capacity_wind!X64*VLOOKUP($A63,CostRed_wind!$A$17:$M$30,I$1-2009,FALSE))</f>
        <v>18.9529197439909</v>
      </c>
      <c r="Y63">
        <f>IF(Capacity_wind!$AD64=0,Capacity_wind!Y64*CostRed_wind!J$30,Capacity_wind!Y64*VLOOKUP($A63,CostRed_wind!$A$17:$M$30,J$1-2009,FALSE))</f>
        <v>0</v>
      </c>
      <c r="Z63">
        <f>IF(Capacity_wind!$AD64=0,Capacity_wind!Z64*CostRed_wind!K$30,Capacity_wind!Z64*VLOOKUP($A63,CostRed_wind!$A$17:$M$30,K$1-2009,FALSE))</f>
        <v>0</v>
      </c>
      <c r="AA63">
        <f>IF(Capacity_wind!$AD64=0,Capacity_wind!AA64*CostRed_wind!L$30,Capacity_wind!AA64*VLOOKUP($A63,CostRed_wind!$A$17:$M$30,L$1-2009,FALSE))</f>
        <v>0</v>
      </c>
      <c r="AB63">
        <f>IF(Capacity_wind!$AD64=0,Capacity_wind!AB64*CostRed_wind!M$30,Capacity_wind!AB64*VLOOKUP($A63,CostRed_wind!$A$17:$M$30,M$1-2009,FALSE))</f>
        <v>0</v>
      </c>
      <c r="AC63">
        <f>IF(Capacity_wind!$AD64=0,Capacity_wind!AC64*CostRed_wind!N$30,Capacity_wind!AC64*VLOOKUP($A63,CostRed_wind!$A$17:$N$30,N$1-2009,FALSE))</f>
        <v>0</v>
      </c>
      <c r="AD63" s="1">
        <f>SUM(Q63:AB63)</f>
        <v>55.5864517742004</v>
      </c>
    </row>
    <row r="64" spans="1:30">
      <c r="A64" s="1" t="s">
        <v>193</v>
      </c>
      <c r="B64">
        <f>IF(Capacity_wind!$AD65=0,Capacity_wind!Q65*CostRed_wind!B$15,Capacity_wind!Q65*VLOOKUP($A64,CostRed_wind!$A$2:$M$15,B$1-2009,FALSE))</f>
        <v>0</v>
      </c>
      <c r="C64">
        <f>IF(Capacity_wind!$AD65=0,Capacity_wind!R65*CostRed_wind!C$15,Capacity_wind!R65*VLOOKUP($A64,CostRed_wind!$A$2:$M$15,C$1-2009,FALSE))</f>
        <v>0</v>
      </c>
      <c r="D64">
        <f>IF(Capacity_wind!$AD65=0,Capacity_wind!S65*CostRed_wind!D$15,Capacity_wind!S65*VLOOKUP($A64,CostRed_wind!$A$2:$M$15,D$1-2009,FALSE))</f>
        <v>0.00120193059234905</v>
      </c>
      <c r="E64">
        <f>IF(Capacity_wind!$AD65=0,Capacity_wind!T65*CostRed_wind!E$15,Capacity_wind!T65*VLOOKUP($A64,CostRed_wind!$A$2:$M$15,E$1-2009,FALSE))</f>
        <v>0.000829203878712178</v>
      </c>
      <c r="F64">
        <f>IF(Capacity_wind!$AD65=0,Capacity_wind!U65*CostRed_wind!F$15,Capacity_wind!U65*VLOOKUP($A64,CostRed_wind!$A$2:$M$15,F$1-2009,FALSE))</f>
        <v>0.00424501439341455</v>
      </c>
      <c r="G64">
        <f>IF(Capacity_wind!$AD65=0,Capacity_wind!V65*CostRed_wind!G$15,Capacity_wind!V65*VLOOKUP($A64,CostRed_wind!$A$2:$M$15,G$1-2009,FALSE))</f>
        <v>0</v>
      </c>
      <c r="H64">
        <f>IF(Capacity_wind!$AD65=0,Capacity_wind!W65*CostRed_wind!H$15,Capacity_wind!W65*VLOOKUP($A64,CostRed_wind!$A$2:$M$15,H$1-2009,FALSE))</f>
        <v>0</v>
      </c>
      <c r="I64">
        <f>IF(Capacity_wind!$AD65=0,Capacity_wind!X65*CostRed_wind!I$15,Capacity_wind!X65*VLOOKUP($A64,CostRed_wind!$A$2:$M$15,I$1-2009,FALSE))</f>
        <v>0</v>
      </c>
      <c r="J64">
        <f>IF(Capacity_wind!$AD65=0,Capacity_wind!Y65*CostRed_wind!J$15,Capacity_wind!Y65*VLOOKUP($A64,CostRed_wind!$A$2:$M$15,J$1-2009,FALSE))</f>
        <v>0</v>
      </c>
      <c r="K64">
        <f>IF(Capacity_wind!$AD65=0,Capacity_wind!Z65*CostRed_wind!K$15,Capacity_wind!Z65*VLOOKUP($A64,CostRed_wind!$A$2:$M$15,K$1-2009,FALSE))</f>
        <v>0</v>
      </c>
      <c r="L64">
        <f>IF(Capacity_wind!$AD65=0,Capacity_wind!AA65*CostRed_wind!L$15,Capacity_wind!AA65*VLOOKUP($A64,CostRed_wind!$A$2:$M$15,L$1-2009,FALSE))</f>
        <v>0</v>
      </c>
      <c r="M64">
        <f>IF(Capacity_wind!$AD65=0,Capacity_wind!AB65*CostRed_wind!M$15,Capacity_wind!AB65*VLOOKUP($A64,CostRed_wind!$A$2:$M$15,M$1-2009,FALSE))</f>
        <v>0</v>
      </c>
      <c r="N64">
        <f>IF(Capacity_wind!$AD65=0,Capacity_wind!AC65*CostRed_wind!N$15,Capacity_wind!AC65*VLOOKUP($A64,CostRed_wind!$A$2:$N$15,N$1-2009,FALSE))</f>
        <v>0</v>
      </c>
      <c r="O64" s="3">
        <f>SUM(B64:M64)</f>
        <v>0.00627614886447578</v>
      </c>
      <c r="P64" s="1" t="s">
        <v>193</v>
      </c>
      <c r="Q64">
        <f>IF(Capacity_wind!$AD65=0,Capacity_wind!Q65*CostRed_wind!B$30,Capacity_wind!Q65*VLOOKUP($A64,CostRed_wind!$A$17:$M$30,B$1-2009,FALSE))</f>
        <v>0</v>
      </c>
      <c r="R64">
        <f>IF(Capacity_wind!$AD65=0,Capacity_wind!R65*CostRed_wind!C$30,Capacity_wind!R65*VLOOKUP($A64,CostRed_wind!$A$17:$M$30,C$1-2009,FALSE))</f>
        <v>0</v>
      </c>
      <c r="S64">
        <f>IF(Capacity_wind!$AD65=0,Capacity_wind!S65*CostRed_wind!D$30,Capacity_wind!S65*VLOOKUP($A64,CostRed_wind!$A$17:$M$30,D$1-2009,FALSE))</f>
        <v>0.00626304309835745</v>
      </c>
      <c r="T64">
        <f>IF(Capacity_wind!$AD65=0,Capacity_wind!T65*CostRed_wind!E$30,Capacity_wind!T65*VLOOKUP($A64,CostRed_wind!$A$17:$M$30,E$1-2009,FALSE))</f>
        <v>0.00393122830347282</v>
      </c>
      <c r="U64">
        <f>IF(Capacity_wind!$AD65=0,Capacity_wind!U65*CostRed_wind!F$30,Capacity_wind!U65*VLOOKUP($A64,CostRed_wind!$A$17:$M$30,F$1-2009,FALSE))</f>
        <v>0.0193062092385821</v>
      </c>
      <c r="V64">
        <f>IF(Capacity_wind!$AD65=0,Capacity_wind!V65*CostRed_wind!G$30,Capacity_wind!V65*VLOOKUP($A64,CostRed_wind!$A$17:$M$30,G$1-2009,FALSE))</f>
        <v>0</v>
      </c>
      <c r="W64">
        <f>IF(Capacity_wind!$AD65=0,Capacity_wind!W65*CostRed_wind!H$30,Capacity_wind!W65*VLOOKUP($A64,CostRed_wind!$A$17:$M$30,H$1-2009,FALSE))</f>
        <v>0</v>
      </c>
      <c r="X64">
        <f>IF(Capacity_wind!$AD65=0,Capacity_wind!X65*CostRed_wind!I$30,Capacity_wind!X65*VLOOKUP($A64,CostRed_wind!$A$17:$M$30,I$1-2009,FALSE))</f>
        <v>0</v>
      </c>
      <c r="Y64">
        <f>IF(Capacity_wind!$AD65=0,Capacity_wind!Y65*CostRed_wind!J$30,Capacity_wind!Y65*VLOOKUP($A64,CostRed_wind!$A$17:$M$30,J$1-2009,FALSE))</f>
        <v>0</v>
      </c>
      <c r="Z64">
        <f>IF(Capacity_wind!$AD65=0,Capacity_wind!Z65*CostRed_wind!K$30,Capacity_wind!Z65*VLOOKUP($A64,CostRed_wind!$A$17:$M$30,K$1-2009,FALSE))</f>
        <v>0</v>
      </c>
      <c r="AA64">
        <f>IF(Capacity_wind!$AD65=0,Capacity_wind!AA65*CostRed_wind!L$30,Capacity_wind!AA65*VLOOKUP($A64,CostRed_wind!$A$17:$M$30,L$1-2009,FALSE))</f>
        <v>0</v>
      </c>
      <c r="AB64">
        <f>IF(Capacity_wind!$AD65=0,Capacity_wind!AB65*CostRed_wind!M$30,Capacity_wind!AB65*VLOOKUP($A64,CostRed_wind!$A$17:$M$30,M$1-2009,FALSE))</f>
        <v>0</v>
      </c>
      <c r="AC64">
        <f>IF(Capacity_wind!$AD65=0,Capacity_wind!AC65*CostRed_wind!N$30,Capacity_wind!AC65*VLOOKUP($A64,CostRed_wind!$A$17:$N$30,N$1-2009,FALSE))</f>
        <v>0</v>
      </c>
      <c r="AD64" s="1">
        <f>SUM(Q64:AB64)</f>
        <v>0.0295004806404123</v>
      </c>
    </row>
    <row r="65" spans="1:30">
      <c r="A65" s="1" t="s">
        <v>199</v>
      </c>
      <c r="B65">
        <f>IF(Capacity_wind!$AD66=0,Capacity_wind!Q66*CostRed_wind!B$15,Capacity_wind!Q66*VLOOKUP($A65,CostRed_wind!$A$2:$M$15,B$1-2009,FALSE))</f>
        <v>0</v>
      </c>
      <c r="C65">
        <f>IF(Capacity_wind!$AD66=0,Capacity_wind!R66*CostRed_wind!C$15,Capacity_wind!R66*VLOOKUP($A65,CostRed_wind!$A$2:$M$15,C$1-2009,FALSE))</f>
        <v>0</v>
      </c>
      <c r="D65">
        <f>IF(Capacity_wind!$AD66=0,Capacity_wind!S66*CostRed_wind!D$15,Capacity_wind!S66*VLOOKUP($A65,CostRed_wind!$A$2:$M$15,D$1-2009,FALSE))</f>
        <v>0</v>
      </c>
      <c r="E65">
        <f>IF(Capacity_wind!$AD66=0,Capacity_wind!T66*CostRed_wind!E$15,Capacity_wind!T66*VLOOKUP($A65,CostRed_wind!$A$2:$M$15,E$1-2009,FALSE))</f>
        <v>0</v>
      </c>
      <c r="F65">
        <f>IF(Capacity_wind!$AD66=0,Capacity_wind!U66*CostRed_wind!F$15,Capacity_wind!U66*VLOOKUP($A65,CostRed_wind!$A$2:$M$15,F$1-2009,FALSE))</f>
        <v>0</v>
      </c>
      <c r="G65">
        <f>IF(Capacity_wind!$AD66=0,Capacity_wind!V66*CostRed_wind!G$15,Capacity_wind!V66*VLOOKUP($A65,CostRed_wind!$A$2:$M$15,G$1-2009,FALSE))</f>
        <v>0</v>
      </c>
      <c r="H65">
        <f>IF(Capacity_wind!$AD66=0,Capacity_wind!W66*CostRed_wind!H$15,Capacity_wind!W66*VLOOKUP($A65,CostRed_wind!$A$2:$M$15,H$1-2009,FALSE))</f>
        <v>0</v>
      </c>
      <c r="I65">
        <f>IF(Capacity_wind!$AD66=0,Capacity_wind!X66*CostRed_wind!I$15,Capacity_wind!X66*VLOOKUP($A65,CostRed_wind!$A$2:$M$15,I$1-2009,FALSE))</f>
        <v>0.0040907884884241</v>
      </c>
      <c r="J65">
        <f>IF(Capacity_wind!$AD66=0,Capacity_wind!Y66*CostRed_wind!J$15,Capacity_wind!Y66*VLOOKUP($A65,CostRed_wind!$A$2:$M$15,J$1-2009,FALSE))</f>
        <v>0</v>
      </c>
      <c r="K65">
        <f>IF(Capacity_wind!$AD66=0,Capacity_wind!Z66*CostRed_wind!K$15,Capacity_wind!Z66*VLOOKUP($A65,CostRed_wind!$A$2:$M$15,K$1-2009,FALSE))</f>
        <v>0</v>
      </c>
      <c r="L65">
        <f>IF(Capacity_wind!$AD66=0,Capacity_wind!AA66*CostRed_wind!L$15,Capacity_wind!AA66*VLOOKUP($A65,CostRed_wind!$A$2:$M$15,L$1-2009,FALSE))</f>
        <v>0</v>
      </c>
      <c r="M65">
        <f>IF(Capacity_wind!$AD66=0,Capacity_wind!AB66*CostRed_wind!M$15,Capacity_wind!AB66*VLOOKUP($A65,CostRed_wind!$A$2:$M$15,M$1-2009,FALSE))</f>
        <v>0</v>
      </c>
      <c r="N65">
        <f>IF(Capacity_wind!$AD66=0,Capacity_wind!AC66*CostRed_wind!N$15,Capacity_wind!AC66*VLOOKUP($A65,CostRed_wind!$A$2:$N$15,N$1-2009,FALSE))</f>
        <v>0</v>
      </c>
      <c r="O65" s="3">
        <f>SUM(B65:M65)</f>
        <v>0.0040907884884241</v>
      </c>
      <c r="P65" s="1" t="s">
        <v>199</v>
      </c>
      <c r="Q65">
        <f>IF(Capacity_wind!$AD66=0,Capacity_wind!Q66*CostRed_wind!B$30,Capacity_wind!Q66*VLOOKUP($A65,CostRed_wind!$A$17:$M$30,B$1-2009,FALSE))</f>
        <v>0</v>
      </c>
      <c r="R65">
        <f>IF(Capacity_wind!$AD66=0,Capacity_wind!R66*CostRed_wind!C$30,Capacity_wind!R66*VLOOKUP($A65,CostRed_wind!$A$17:$M$30,C$1-2009,FALSE))</f>
        <v>0</v>
      </c>
      <c r="S65">
        <f>IF(Capacity_wind!$AD66=0,Capacity_wind!S66*CostRed_wind!D$30,Capacity_wind!S66*VLOOKUP($A65,CostRed_wind!$A$17:$M$30,D$1-2009,FALSE))</f>
        <v>0</v>
      </c>
      <c r="T65">
        <f>IF(Capacity_wind!$AD66=0,Capacity_wind!T66*CostRed_wind!E$30,Capacity_wind!T66*VLOOKUP($A65,CostRed_wind!$A$17:$M$30,E$1-2009,FALSE))</f>
        <v>0</v>
      </c>
      <c r="U65">
        <f>IF(Capacity_wind!$AD66=0,Capacity_wind!U66*CostRed_wind!F$30,Capacity_wind!U66*VLOOKUP($A65,CostRed_wind!$A$17:$M$30,F$1-2009,FALSE))</f>
        <v>0</v>
      </c>
      <c r="V65">
        <f>IF(Capacity_wind!$AD66=0,Capacity_wind!V66*CostRed_wind!G$30,Capacity_wind!V66*VLOOKUP($A65,CostRed_wind!$A$17:$M$30,G$1-2009,FALSE))</f>
        <v>0</v>
      </c>
      <c r="W65">
        <f>IF(Capacity_wind!$AD66=0,Capacity_wind!W66*CostRed_wind!H$30,Capacity_wind!W66*VLOOKUP($A65,CostRed_wind!$A$17:$M$30,H$1-2009,FALSE))</f>
        <v>0</v>
      </c>
      <c r="X65">
        <f>IF(Capacity_wind!$AD66=0,Capacity_wind!X66*CostRed_wind!I$30,Capacity_wind!X66*VLOOKUP($A65,CostRed_wind!$A$17:$M$30,I$1-2009,FALSE))</f>
        <v>0.0144403152207184</v>
      </c>
      <c r="Y65">
        <f>IF(Capacity_wind!$AD66=0,Capacity_wind!Y66*CostRed_wind!J$30,Capacity_wind!Y66*VLOOKUP($A65,CostRed_wind!$A$17:$M$30,J$1-2009,FALSE))</f>
        <v>0</v>
      </c>
      <c r="Z65">
        <f>IF(Capacity_wind!$AD66=0,Capacity_wind!Z66*CostRed_wind!K$30,Capacity_wind!Z66*VLOOKUP($A65,CostRed_wind!$A$17:$M$30,K$1-2009,FALSE))</f>
        <v>0</v>
      </c>
      <c r="AA65">
        <f>IF(Capacity_wind!$AD66=0,Capacity_wind!AA66*CostRed_wind!L$30,Capacity_wind!AA66*VLOOKUP($A65,CostRed_wind!$A$17:$M$30,L$1-2009,FALSE))</f>
        <v>0</v>
      </c>
      <c r="AB65">
        <f>IF(Capacity_wind!$AD66=0,Capacity_wind!AB66*CostRed_wind!M$30,Capacity_wind!AB66*VLOOKUP($A65,CostRed_wind!$A$17:$M$30,M$1-2009,FALSE))</f>
        <v>0</v>
      </c>
      <c r="AC65">
        <f>IF(Capacity_wind!$AD66=0,Capacity_wind!AC66*CostRed_wind!N$30,Capacity_wind!AC66*VLOOKUP($A65,CostRed_wind!$A$17:$N$30,N$1-2009,FALSE))</f>
        <v>0</v>
      </c>
      <c r="AD65" s="1">
        <f>SUM(Q65:AB65)</f>
        <v>0.0144403152207184</v>
      </c>
    </row>
    <row r="66" spans="1:30">
      <c r="A66" s="1" t="s">
        <v>195</v>
      </c>
      <c r="B66">
        <f>IF(Capacity_wind!$AD67=0,Capacity_wind!Q67*CostRed_wind!B$15,Capacity_wind!Q67*VLOOKUP($A66,CostRed_wind!$A$2:$M$15,B$1-2009,FALSE))</f>
        <v>1.618776400469</v>
      </c>
      <c r="C66">
        <f>IF(Capacity_wind!$AD67=0,Capacity_wind!R67*CostRed_wind!C$15,Capacity_wind!R67*VLOOKUP($A66,CostRed_wind!$A$2:$M$15,C$1-2009,FALSE))</f>
        <v>0</v>
      </c>
      <c r="D66">
        <f>IF(Capacity_wind!$AD67=0,Capacity_wind!S67*CostRed_wind!D$15,Capacity_wind!S67*VLOOKUP($A66,CostRed_wind!$A$2:$M$15,D$1-2009,FALSE))</f>
        <v>3.00482672125875</v>
      </c>
      <c r="E66">
        <f>IF(Capacity_wind!$AD67=0,Capacity_wind!T67*CostRed_wind!E$15,Capacity_wind!T67*VLOOKUP($A66,CostRed_wind!$A$2:$M$15,E$1-2009,FALSE))</f>
        <v>0</v>
      </c>
      <c r="F66">
        <f>IF(Capacity_wind!$AD67=0,Capacity_wind!U67*CostRed_wind!F$15,Capacity_wind!U67*VLOOKUP($A66,CostRed_wind!$A$2:$M$15,F$1-2009,FALSE))</f>
        <v>0.413887842104322</v>
      </c>
      <c r="G66">
        <f>IF(Capacity_wind!$AD67=0,Capacity_wind!V67*CostRed_wind!G$15,Capacity_wind!V67*VLOOKUP($A66,CostRed_wind!$A$2:$M$15,G$1-2009,FALSE))</f>
        <v>2.98273326324182</v>
      </c>
      <c r="H66">
        <f>IF(Capacity_wind!$AD67=0,Capacity_wind!W67*CostRed_wind!H$15,Capacity_wind!W67*VLOOKUP($A66,CostRed_wind!$A$2:$M$15,H$1-2009,FALSE))</f>
        <v>7.27323809177097</v>
      </c>
      <c r="I66">
        <f>IF(Capacity_wind!$AD67=0,Capacity_wind!X67*CostRed_wind!I$15,Capacity_wind!X67*VLOOKUP($A66,CostRed_wind!$A$2:$M$15,I$1-2009,FALSE))</f>
        <v>0</v>
      </c>
      <c r="J66">
        <f>IF(Capacity_wind!$AD67=0,Capacity_wind!Y67*CostRed_wind!J$15,Capacity_wind!Y67*VLOOKUP($A66,CostRed_wind!$A$2:$M$15,J$1-2009,FALSE))</f>
        <v>1.93238871488857</v>
      </c>
      <c r="K66">
        <f>IF(Capacity_wind!$AD67=0,Capacity_wind!Z67*CostRed_wind!K$15,Capacity_wind!Z67*VLOOKUP($A66,CostRed_wind!$A$2:$M$15,K$1-2009,FALSE))</f>
        <v>0</v>
      </c>
      <c r="L66">
        <f>IF(Capacity_wind!$AD67=0,Capacity_wind!AA67*CostRed_wind!L$15,Capacity_wind!AA67*VLOOKUP($A66,CostRed_wind!$A$2:$M$15,L$1-2009,FALSE))</f>
        <v>0</v>
      </c>
      <c r="M66">
        <f>IF(Capacity_wind!$AD67=0,Capacity_wind!AB67*CostRed_wind!M$15,Capacity_wind!AB67*VLOOKUP($A66,CostRed_wind!$A$2:$M$15,M$1-2009,FALSE))</f>
        <v>0</v>
      </c>
      <c r="N66">
        <f>IF(Capacity_wind!$AD67=0,Capacity_wind!AC67*CostRed_wind!N$15,Capacity_wind!AC67*VLOOKUP($A66,CostRed_wind!$A$2:$N$15,N$1-2009,FALSE))</f>
        <v>0</v>
      </c>
      <c r="O66" s="3">
        <f>SUM(B66:M66)</f>
        <v>17.2258510337334</v>
      </c>
      <c r="P66" s="1" t="s">
        <v>195</v>
      </c>
      <c r="Q66">
        <f>IF(Capacity_wind!$AD67=0,Capacity_wind!Q67*CostRed_wind!B$30,Capacity_wind!Q67*VLOOKUP($A66,CostRed_wind!$A$17:$M$30,B$1-2009,FALSE))</f>
        <v>13.7825007715051</v>
      </c>
      <c r="R66">
        <f>IF(Capacity_wind!$AD67=0,Capacity_wind!R67*CostRed_wind!C$30,Capacity_wind!R67*VLOOKUP($A66,CostRed_wind!$A$17:$M$30,C$1-2009,FALSE))</f>
        <v>0</v>
      </c>
      <c r="S66">
        <f>IF(Capacity_wind!$AD67=0,Capacity_wind!S67*CostRed_wind!D$30,Capacity_wind!S67*VLOOKUP($A66,CostRed_wind!$A$17:$M$30,D$1-2009,FALSE))</f>
        <v>15.6576089985022</v>
      </c>
      <c r="T66">
        <f>IF(Capacity_wind!$AD67=0,Capacity_wind!T67*CostRed_wind!E$30,Capacity_wind!T67*VLOOKUP($A66,CostRed_wind!$A$17:$M$30,E$1-2009,FALSE))</f>
        <v>0</v>
      </c>
      <c r="U66">
        <f>IF(Capacity_wind!$AD67=0,Capacity_wind!U67*CostRed_wind!F$30,Capacity_wind!U67*VLOOKUP($A66,CostRed_wind!$A$17:$M$30,F$1-2009,FALSE))</f>
        <v>1.88235057420945</v>
      </c>
      <c r="V66">
        <f>IF(Capacity_wind!$AD67=0,Capacity_wind!V67*CostRed_wind!G$30,Capacity_wind!V67*VLOOKUP($A66,CostRed_wind!$A$17:$M$30,G$1-2009,FALSE))</f>
        <v>12.192600934561</v>
      </c>
      <c r="W66">
        <f>IF(Capacity_wind!$AD67=0,Capacity_wind!W67*CostRed_wind!H$30,Capacity_wind!W67*VLOOKUP($A66,CostRed_wind!$A$17:$M$30,H$1-2009,FALSE))</f>
        <v>28.6174228914177</v>
      </c>
      <c r="X66">
        <f>IF(Capacity_wind!$AD67=0,Capacity_wind!X67*CostRed_wind!I$30,Capacity_wind!X67*VLOOKUP($A66,CostRed_wind!$A$17:$M$30,I$1-2009,FALSE))</f>
        <v>0</v>
      </c>
      <c r="Y66">
        <f>IF(Capacity_wind!$AD67=0,Capacity_wind!Y67*CostRed_wind!J$30,Capacity_wind!Y67*VLOOKUP($A66,CostRed_wind!$A$17:$M$30,J$1-2009,FALSE))</f>
        <v>6.33049561314901</v>
      </c>
      <c r="Z66">
        <f>IF(Capacity_wind!$AD67=0,Capacity_wind!Z67*CostRed_wind!K$30,Capacity_wind!Z67*VLOOKUP($A66,CostRed_wind!$A$17:$M$30,K$1-2009,FALSE))</f>
        <v>0</v>
      </c>
      <c r="AA66">
        <f>IF(Capacity_wind!$AD67=0,Capacity_wind!AA67*CostRed_wind!L$30,Capacity_wind!AA67*VLOOKUP($A66,CostRed_wind!$A$17:$M$30,L$1-2009,FALSE))</f>
        <v>0</v>
      </c>
      <c r="AB66">
        <f>IF(Capacity_wind!$AD67=0,Capacity_wind!AB67*CostRed_wind!M$30,Capacity_wind!AB67*VLOOKUP($A66,CostRed_wind!$A$17:$M$30,M$1-2009,FALSE))</f>
        <v>0</v>
      </c>
      <c r="AC66">
        <f>IF(Capacity_wind!$AD67=0,Capacity_wind!AC67*CostRed_wind!N$30,Capacity_wind!AC67*VLOOKUP($A66,CostRed_wind!$A$17:$N$30,N$1-2009,FALSE))</f>
        <v>0</v>
      </c>
      <c r="AD66" s="1">
        <f>SUM(Q66:AB66)</f>
        <v>78.4629797833444</v>
      </c>
    </row>
    <row r="67" spans="1:30">
      <c r="A67" s="1" t="s">
        <v>201</v>
      </c>
      <c r="B67">
        <f>IF(Capacity_wind!$AD68=0,Capacity_wind!Q68*CostRed_wind!B$15,Capacity_wind!Q68*VLOOKUP($A67,CostRed_wind!$A$2:$M$15,B$1-2009,FALSE))</f>
        <v>0.603074001594804</v>
      </c>
      <c r="C67">
        <f>IF(Capacity_wind!$AD68=0,Capacity_wind!R68*CostRed_wind!C$15,Capacity_wind!R68*VLOOKUP($A67,CostRed_wind!$A$2:$M$15,C$1-2009,FALSE))</f>
        <v>-0.231589083097969</v>
      </c>
      <c r="D67">
        <f>IF(Capacity_wind!$AD68=0,Capacity_wind!S68*CostRed_wind!D$15,Capacity_wind!S68*VLOOKUP($A67,CostRed_wind!$A$2:$M$15,D$1-2009,FALSE))</f>
        <v>0.240386719435107</v>
      </c>
      <c r="E67">
        <f>IF(Capacity_wind!$AD68=0,Capacity_wind!T68*CostRed_wind!E$15,Capacity_wind!T68*VLOOKUP($A67,CostRed_wind!$A$2:$M$15,E$1-2009,FALSE))</f>
        <v>0</v>
      </c>
      <c r="F67">
        <f>IF(Capacity_wind!$AD68=0,Capacity_wind!U68*CostRed_wind!F$15,Capacity_wind!U68*VLOOKUP($A67,CostRed_wind!$A$2:$M$15,F$1-2009,FALSE))</f>
        <v>0</v>
      </c>
      <c r="G67">
        <f>IF(Capacity_wind!$AD68=0,Capacity_wind!V68*CostRed_wind!G$15,Capacity_wind!V68*VLOOKUP($A67,CostRed_wind!$A$2:$M$15,G$1-2009,FALSE))</f>
        <v>0</v>
      </c>
      <c r="H67">
        <f>IF(Capacity_wind!$AD68=0,Capacity_wind!W68*CostRed_wind!H$15,Capacity_wind!W68*VLOOKUP($A67,CostRed_wind!$A$2:$M$15,H$1-2009,FALSE))</f>
        <v>0</v>
      </c>
      <c r="I67">
        <f>IF(Capacity_wind!$AD68=0,Capacity_wind!X68*CostRed_wind!I$15,Capacity_wind!X68*VLOOKUP($A67,CostRed_wind!$A$2:$M$15,I$1-2009,FALSE))</f>
        <v>0</v>
      </c>
      <c r="J67">
        <f>IF(Capacity_wind!$AD68=0,Capacity_wind!Y68*CostRed_wind!J$15,Capacity_wind!Y68*VLOOKUP($A67,CostRed_wind!$A$2:$M$15,J$1-2009,FALSE))</f>
        <v>-1.15943902609928</v>
      </c>
      <c r="K67">
        <f>IF(Capacity_wind!$AD68=0,Capacity_wind!Z68*CostRed_wind!K$15,Capacity_wind!Z68*VLOOKUP($A67,CostRed_wind!$A$2:$M$15,K$1-2009,FALSE))</f>
        <v>0</v>
      </c>
      <c r="L67">
        <f>IF(Capacity_wind!$AD68=0,Capacity_wind!AA68*CostRed_wind!L$15,Capacity_wind!AA68*VLOOKUP($A67,CostRed_wind!$A$2:$M$15,L$1-2009,FALSE))</f>
        <v>0.26652204179606</v>
      </c>
      <c r="M67">
        <f>IF(Capacity_wind!$AD68=0,Capacity_wind!AB68*CostRed_wind!M$15,Capacity_wind!AB68*VLOOKUP($A67,CostRed_wind!$A$2:$M$15,M$1-2009,FALSE))</f>
        <v>0</v>
      </c>
      <c r="N67">
        <f>IF(Capacity_wind!$AD68=0,Capacity_wind!AC68*CostRed_wind!N$15,Capacity_wind!AC68*VLOOKUP($A67,CostRed_wind!$A$2:$N$15,N$1-2009,FALSE))</f>
        <v>0</v>
      </c>
      <c r="O67" s="3">
        <f t="shared" ref="O67:O87" si="4">SUM(B67:M67)</f>
        <v>-0.28104534637128</v>
      </c>
      <c r="P67" s="1" t="s">
        <v>201</v>
      </c>
      <c r="Q67">
        <f>IF(Capacity_wind!$AD68=0,Capacity_wind!Q68*CostRed_wind!B$30,Capacity_wind!Q68*VLOOKUP($A67,CostRed_wind!$A$17:$M$30,B$1-2009,FALSE))</f>
        <v>5.13466090180637</v>
      </c>
      <c r="R67">
        <f>IF(Capacity_wind!$AD68=0,Capacity_wind!R68*CostRed_wind!C$30,Capacity_wind!R68*VLOOKUP($A67,CostRed_wind!$A$17:$M$30,C$1-2009,FALSE))</f>
        <v>-1.5229226711312</v>
      </c>
      <c r="S67">
        <f>IF(Capacity_wind!$AD68=0,Capacity_wind!S68*CostRed_wind!D$30,Capacity_wind!S68*VLOOKUP($A67,CostRed_wind!$A$17:$M$30,D$1-2009,FALSE))</f>
        <v>1.25261175119304</v>
      </c>
      <c r="T67">
        <f>IF(Capacity_wind!$AD68=0,Capacity_wind!T68*CostRed_wind!E$30,Capacity_wind!T68*VLOOKUP($A67,CostRed_wind!$A$17:$M$30,E$1-2009,FALSE))</f>
        <v>0</v>
      </c>
      <c r="U67">
        <f>IF(Capacity_wind!$AD68=0,Capacity_wind!U68*CostRed_wind!F$30,Capacity_wind!U68*VLOOKUP($A67,CostRed_wind!$A$17:$M$30,F$1-2009,FALSE))</f>
        <v>0</v>
      </c>
      <c r="V67">
        <f>IF(Capacity_wind!$AD68=0,Capacity_wind!V68*CostRed_wind!G$30,Capacity_wind!V68*VLOOKUP($A67,CostRed_wind!$A$17:$M$30,G$1-2009,FALSE))</f>
        <v>0</v>
      </c>
      <c r="W67">
        <f>IF(Capacity_wind!$AD68=0,Capacity_wind!W68*CostRed_wind!H$30,Capacity_wind!W68*VLOOKUP($A67,CostRed_wind!$A$17:$M$30,H$1-2009,FALSE))</f>
        <v>0</v>
      </c>
      <c r="X67">
        <f>IF(Capacity_wind!$AD68=0,Capacity_wind!X68*CostRed_wind!I$30,Capacity_wind!X68*VLOOKUP($A67,CostRed_wind!$A$17:$M$30,I$1-2009,FALSE))</f>
        <v>0</v>
      </c>
      <c r="Y67">
        <f>IF(Capacity_wind!$AD68=0,Capacity_wind!Y68*CostRed_wind!J$30,Capacity_wind!Y68*VLOOKUP($A67,CostRed_wind!$A$17:$M$30,J$1-2009,FALSE))</f>
        <v>-3.79831635937624</v>
      </c>
      <c r="Z67">
        <f>IF(Capacity_wind!$AD68=0,Capacity_wind!Z68*CostRed_wind!K$30,Capacity_wind!Z68*VLOOKUP($A67,CostRed_wind!$A$17:$M$30,K$1-2009,FALSE))</f>
        <v>0</v>
      </c>
      <c r="AA67">
        <f>IF(Capacity_wind!$AD68=0,Capacity_wind!AA68*CostRed_wind!L$30,Capacity_wind!AA68*VLOOKUP($A67,CostRed_wind!$A$17:$M$30,L$1-2009,FALSE))</f>
        <v>0.712821463084798</v>
      </c>
      <c r="AB67">
        <f>IF(Capacity_wind!$AD68=0,Capacity_wind!AB68*CostRed_wind!M$30,Capacity_wind!AB68*VLOOKUP($A67,CostRed_wind!$A$17:$M$30,M$1-2009,FALSE))</f>
        <v>0</v>
      </c>
      <c r="AC67">
        <f>IF(Capacity_wind!$AD68=0,Capacity_wind!AC68*CostRed_wind!N$30,Capacity_wind!AC68*VLOOKUP($A67,CostRed_wind!$A$17:$N$30,N$1-2009,FALSE))</f>
        <v>0</v>
      </c>
      <c r="AD67" s="1">
        <f t="shared" ref="AD67:AD87" si="5">SUM(Q67:AB67)</f>
        <v>1.77885508557678</v>
      </c>
    </row>
    <row r="68" spans="1:30">
      <c r="A68" s="1" t="s">
        <v>212</v>
      </c>
      <c r="B68">
        <f>IF(Capacity_wind!$AD69=0,Capacity_wind!Q69*CostRed_wind!B$15,Capacity_wind!Q69*VLOOKUP($A68,CostRed_wind!$A$2:$M$15,B$1-2009,FALSE))</f>
        <v>0</v>
      </c>
      <c r="C68">
        <f>IF(Capacity_wind!$AD69=0,Capacity_wind!R69*CostRed_wind!C$15,Capacity_wind!R69*VLOOKUP($A68,CostRed_wind!$A$2:$M$15,C$1-2009,FALSE))</f>
        <v>0</v>
      </c>
      <c r="D68">
        <f>IF(Capacity_wind!$AD69=0,Capacity_wind!S69*CostRed_wind!D$15,Capacity_wind!S69*VLOOKUP($A68,CostRed_wind!$A$2:$M$15,D$1-2009,FALSE))</f>
        <v>0.120193059234905</v>
      </c>
      <c r="E68">
        <f>IF(Capacity_wind!$AD69=0,Capacity_wind!T69*CostRed_wind!E$15,Capacity_wind!T69*VLOOKUP($A68,CostRed_wind!$A$2:$M$15,E$1-2009,FALSE))</f>
        <v>0.0829203878712178</v>
      </c>
      <c r="F68">
        <f>IF(Capacity_wind!$AD69=0,Capacity_wind!U69*CostRed_wind!F$15,Capacity_wind!U69*VLOOKUP($A68,CostRed_wind!$A$2:$M$15,F$1-2009,FALSE))</f>
        <v>0</v>
      </c>
      <c r="G68">
        <f>IF(Capacity_wind!$AD69=0,Capacity_wind!V69*CostRed_wind!G$15,Capacity_wind!V69*VLOOKUP($A68,CostRed_wind!$A$2:$M$15,G$1-2009,FALSE))</f>
        <v>0</v>
      </c>
      <c r="H68">
        <f>IF(Capacity_wind!$AD69=0,Capacity_wind!W69*CostRed_wind!H$15,Capacity_wind!W69*VLOOKUP($A68,CostRed_wind!$A$2:$M$15,H$1-2009,FALSE))</f>
        <v>-0.082914914246189</v>
      </c>
      <c r="I68">
        <f>IF(Capacity_wind!$AD69=0,Capacity_wind!X69*CostRed_wind!I$15,Capacity_wind!X69*VLOOKUP($A68,CostRed_wind!$A$2:$M$15,I$1-2009,FALSE))</f>
        <v>-0.00511348561053014</v>
      </c>
      <c r="J68">
        <f>IF(Capacity_wind!$AD69=0,Capacity_wind!Y69*CostRed_wind!J$15,Capacity_wind!Y69*VLOOKUP($A68,CostRed_wind!$A$2:$M$15,J$1-2009,FALSE))</f>
        <v>0</v>
      </c>
      <c r="K68">
        <f>IF(Capacity_wind!$AD69=0,Capacity_wind!Z69*CostRed_wind!K$15,Capacity_wind!Z69*VLOOKUP($A68,CostRed_wind!$A$2:$M$15,K$1-2009,FALSE))</f>
        <v>-0.13496689141732</v>
      </c>
      <c r="L68">
        <f>IF(Capacity_wind!$AD69=0,Capacity_wind!AA69*CostRed_wind!L$15,Capacity_wind!AA69*VLOOKUP($A68,CostRed_wind!$A$2:$M$15,L$1-2009,FALSE))</f>
        <v>0</v>
      </c>
      <c r="M68">
        <f>IF(Capacity_wind!$AD69=0,Capacity_wind!AB69*CostRed_wind!M$15,Capacity_wind!AB69*VLOOKUP($A68,CostRed_wind!$A$2:$M$15,M$1-2009,FALSE))</f>
        <v>0</v>
      </c>
      <c r="N68">
        <f>IF(Capacity_wind!$AD69=0,Capacity_wind!AC69*CostRed_wind!N$15,Capacity_wind!AC69*VLOOKUP($A68,CostRed_wind!$A$2:$N$15,N$1-2009,FALSE))</f>
        <v>0.633966916556899</v>
      </c>
      <c r="O68" s="3">
        <f t="shared" si="4"/>
        <v>-0.0198818441679162</v>
      </c>
      <c r="P68" s="1" t="s">
        <v>212</v>
      </c>
      <c r="Q68">
        <f>IF(Capacity_wind!$AD69=0,Capacity_wind!Q69*CostRed_wind!B$30,Capacity_wind!Q69*VLOOKUP($A68,CostRed_wind!$A$17:$M$30,B$1-2009,FALSE))</f>
        <v>0</v>
      </c>
      <c r="R68">
        <f>IF(Capacity_wind!$AD69=0,Capacity_wind!R69*CostRed_wind!C$30,Capacity_wind!R69*VLOOKUP($A68,CostRed_wind!$A$17:$M$30,C$1-2009,FALSE))</f>
        <v>0</v>
      </c>
      <c r="S68">
        <f>IF(Capacity_wind!$AD69=0,Capacity_wind!S69*CostRed_wind!D$30,Capacity_wind!S69*VLOOKUP($A68,CostRed_wind!$A$17:$M$30,D$1-2009,FALSE))</f>
        <v>0.626304309835745</v>
      </c>
      <c r="T68">
        <f>IF(Capacity_wind!$AD69=0,Capacity_wind!T69*CostRed_wind!E$30,Capacity_wind!T69*VLOOKUP($A68,CostRed_wind!$A$17:$M$30,E$1-2009,FALSE))</f>
        <v>0.393122830347282</v>
      </c>
      <c r="U68">
        <f>IF(Capacity_wind!$AD69=0,Capacity_wind!U69*CostRed_wind!F$30,Capacity_wind!U69*VLOOKUP($A68,CostRed_wind!$A$17:$M$30,F$1-2009,FALSE))</f>
        <v>0</v>
      </c>
      <c r="V68">
        <f>IF(Capacity_wind!$AD69=0,Capacity_wind!V69*CostRed_wind!G$30,Capacity_wind!V69*VLOOKUP($A68,CostRed_wind!$A$17:$M$30,G$1-2009,FALSE))</f>
        <v>0</v>
      </c>
      <c r="W68">
        <f>IF(Capacity_wind!$AD69=0,Capacity_wind!W69*CostRed_wind!H$30,Capacity_wind!W69*VLOOKUP($A68,CostRed_wind!$A$17:$M$30,H$1-2009,FALSE))</f>
        <v>-0.326238620962162</v>
      </c>
      <c r="X68">
        <f>IF(Capacity_wind!$AD69=0,Capacity_wind!X69*CostRed_wind!I$30,Capacity_wind!X69*VLOOKUP($A68,CostRed_wind!$A$17:$M$30,I$1-2009,FALSE))</f>
        <v>-0.0180503940258981</v>
      </c>
      <c r="Y68">
        <f>IF(Capacity_wind!$AD69=0,Capacity_wind!Y69*CostRed_wind!J$30,Capacity_wind!Y69*VLOOKUP($A68,CostRed_wind!$A$17:$M$30,J$1-2009,FALSE))</f>
        <v>0</v>
      </c>
      <c r="Z68">
        <f>IF(Capacity_wind!$AD69=0,Capacity_wind!Z69*CostRed_wind!K$30,Capacity_wind!Z69*VLOOKUP($A68,CostRed_wind!$A$17:$M$30,K$1-2009,FALSE))</f>
        <v>-0.414925737595999</v>
      </c>
      <c r="AA68">
        <f>IF(Capacity_wind!$AD69=0,Capacity_wind!AA69*CostRed_wind!L$30,Capacity_wind!AA69*VLOOKUP($A68,CostRed_wind!$A$17:$M$30,L$1-2009,FALSE))</f>
        <v>0</v>
      </c>
      <c r="AB68">
        <f>IF(Capacity_wind!$AD69=0,Capacity_wind!AB69*CostRed_wind!M$30,Capacity_wind!AB69*VLOOKUP($A68,CostRed_wind!$A$17:$M$30,M$1-2009,FALSE))</f>
        <v>0</v>
      </c>
      <c r="AC68">
        <f>IF(Capacity_wind!$AD69=0,Capacity_wind!AC69*CostRed_wind!N$30,Capacity_wind!AC69*VLOOKUP($A68,CostRed_wind!$A$17:$N$30,N$1-2009,FALSE))</f>
        <v>1.36112036337541</v>
      </c>
      <c r="AD68" s="1">
        <f t="shared" si="5"/>
        <v>0.260212387598968</v>
      </c>
    </row>
    <row r="69" spans="1:30">
      <c r="A69" s="1" t="s">
        <v>13</v>
      </c>
      <c r="B69">
        <f>IF(Capacity_wind!$AD70=0,Capacity_wind!Q70*CostRed_wind!B$15,Capacity_wind!Q70*VLOOKUP($A69,CostRed_wind!$A$2:$M$15,B$1-2009,FALSE))</f>
        <v>23.1867562065314</v>
      </c>
      <c r="C69">
        <f>IF(Capacity_wind!$AD70=0,Capacity_wind!R70*CostRed_wind!C$15,Capacity_wind!R70*VLOOKUP($A69,CostRed_wind!$A$2:$M$15,C$1-2009,FALSE))</f>
        <v>11.8767264227077</v>
      </c>
      <c r="D69">
        <f>IF(Capacity_wind!$AD70=0,Capacity_wind!S70*CostRed_wind!D$15,Capacity_wind!S70*VLOOKUP($A69,CostRed_wind!$A$2:$M$15,D$1-2009,FALSE))</f>
        <v>15.0526149560063</v>
      </c>
      <c r="E69">
        <f>IF(Capacity_wind!$AD70=0,Capacity_wind!T70*CostRed_wind!E$15,Capacity_wind!T70*VLOOKUP($A69,CostRed_wind!$A$2:$M$15,E$1-2009,FALSE))</f>
        <v>94.9812368431603</v>
      </c>
      <c r="F69">
        <f>IF(Capacity_wind!$AD70=0,Capacity_wind!U70*CostRed_wind!F$15,Capacity_wind!U70*VLOOKUP($A69,CostRed_wind!$A$2:$M$15,F$1-2009,FALSE))</f>
        <v>78.3049811240967</v>
      </c>
      <c r="G69">
        <f>IF(Capacity_wind!$AD70=0,Capacity_wind!V70*CostRed_wind!G$15,Capacity_wind!V70*VLOOKUP($A69,CostRed_wind!$A$2:$M$15,G$1-2009,FALSE))</f>
        <v>138.900902537214</v>
      </c>
      <c r="H69">
        <f>IF(Capacity_wind!$AD70=0,Capacity_wind!W70*CostRed_wind!H$15,Capacity_wind!W70*VLOOKUP($A69,CostRed_wind!$A$2:$M$15,H$1-2009,FALSE))</f>
        <v>199.442518119355</v>
      </c>
      <c r="I69">
        <f>IF(Capacity_wind!$AD70=0,Capacity_wind!X70*CostRed_wind!I$15,Capacity_wind!X70*VLOOKUP($A69,CostRed_wind!$A$2:$M$15,I$1-2009,FALSE))</f>
        <v>130.830556569205</v>
      </c>
      <c r="J69">
        <f>IF(Capacity_wind!$AD70=0,Capacity_wind!Y70*CostRed_wind!J$15,Capacity_wind!Y70*VLOOKUP($A69,CostRed_wind!$A$2:$M$15,J$1-2009,FALSE))</f>
        <v>129.905946886419</v>
      </c>
      <c r="K69">
        <f>IF(Capacity_wind!$AD70=0,Capacity_wind!Z70*CostRed_wind!K$15,Capacity_wind!Z70*VLOOKUP($A69,CostRed_wind!$A$2:$M$15,K$1-2009,FALSE))</f>
        <v>64.1844694020733</v>
      </c>
      <c r="L69">
        <f>IF(Capacity_wind!$AD70=0,Capacity_wind!AA70*CostRed_wind!L$15,Capacity_wind!AA70*VLOOKUP($A69,CostRed_wind!$A$2:$M$15,L$1-2009,FALSE))</f>
        <v>96.9293305970545</v>
      </c>
      <c r="M69">
        <f>IF(Capacity_wind!$AD70=0,Capacity_wind!AB70*CostRed_wind!M$15,Capacity_wind!AB70*VLOOKUP($A69,CostRed_wind!$A$2:$M$15,M$1-2009,FALSE))</f>
        <v>127.216938086867</v>
      </c>
      <c r="N69">
        <f>IF(Capacity_wind!$AD70=0,Capacity_wind!AC70*CostRed_wind!N$15,Capacity_wind!AC70*VLOOKUP($A69,CostRed_wind!$A$2:$N$15,N$1-2009,FALSE))</f>
        <v>208.60110473615</v>
      </c>
      <c r="O69" s="3">
        <f t="shared" si="4"/>
        <v>1110.81297775069</v>
      </c>
      <c r="P69" s="1" t="s">
        <v>13</v>
      </c>
      <c r="Q69">
        <f>IF(Capacity_wind!$AD70=0,Capacity_wind!Q70*CostRed_wind!B$30,Capacity_wind!Q70*VLOOKUP($A69,CostRed_wind!$A$17:$M$30,B$1-2009,FALSE))</f>
        <v>246.848527220342</v>
      </c>
      <c r="R69">
        <f>IF(Capacity_wind!$AD70=0,Capacity_wind!R70*CostRed_wind!C$30,Capacity_wind!R70*VLOOKUP($A69,CostRed_wind!$A$17:$M$30,C$1-2009,FALSE))</f>
        <v>183.908108241061</v>
      </c>
      <c r="S69">
        <f>IF(Capacity_wind!$AD70=0,Capacity_wind!S70*CostRed_wind!D$30,Capacity_wind!S70*VLOOKUP($A69,CostRed_wind!$A$17:$M$30,D$1-2009,FALSE))</f>
        <v>234.925085635542</v>
      </c>
      <c r="T69">
        <f>IF(Capacity_wind!$AD70=0,Capacity_wind!T70*CostRed_wind!E$30,Capacity_wind!T70*VLOOKUP($A69,CostRed_wind!$A$17:$M$30,E$1-2009,FALSE))</f>
        <v>1056.17725785735</v>
      </c>
      <c r="U69">
        <f>IF(Capacity_wind!$AD70=0,Capacity_wind!U70*CostRed_wind!F$30,Capacity_wind!U70*VLOOKUP($A69,CostRed_wind!$A$17:$M$30,F$1-2009,FALSE))</f>
        <v>845.33511790057</v>
      </c>
      <c r="V69">
        <f>IF(Capacity_wind!$AD70=0,Capacity_wind!V70*CostRed_wind!G$30,Capacity_wind!V70*VLOOKUP($A69,CostRed_wind!$A$17:$M$30,G$1-2009,FALSE))</f>
        <v>1286.96927508883</v>
      </c>
      <c r="W69">
        <f>IF(Capacity_wind!$AD70=0,Capacity_wind!W70*CostRed_wind!H$30,Capacity_wind!W70*VLOOKUP($A69,CostRed_wind!$A$17:$M$30,H$1-2009,FALSE))</f>
        <v>1582.30217215603</v>
      </c>
      <c r="X69">
        <f>IF(Capacity_wind!$AD70=0,Capacity_wind!X70*CostRed_wind!I$30,Capacity_wind!X70*VLOOKUP($A69,CostRed_wind!$A$17:$M$30,I$1-2009,FALSE))</f>
        <v>996.643994474028</v>
      </c>
      <c r="Y69">
        <f>IF(Capacity_wind!$AD70=0,Capacity_wind!Y70*CostRed_wind!J$30,Capacity_wind!Y70*VLOOKUP($A69,CostRed_wind!$A$17:$M$30,J$1-2009,FALSE))</f>
        <v>966.825385206503</v>
      </c>
      <c r="Z69">
        <f>IF(Capacity_wind!$AD70=0,Capacity_wind!Z70*CostRed_wind!K$30,Capacity_wind!Z70*VLOOKUP($A69,CostRed_wind!$A$17:$M$30,K$1-2009,FALSE))</f>
        <v>514.025603908315</v>
      </c>
      <c r="AA69">
        <f>IF(Capacity_wind!$AD70=0,Capacity_wind!AA70*CostRed_wind!L$30,Capacity_wind!AA70*VLOOKUP($A69,CostRed_wind!$A$17:$M$30,L$1-2009,FALSE))</f>
        <v>788.191754431071</v>
      </c>
      <c r="AB69">
        <f>IF(Capacity_wind!$AD70=0,Capacity_wind!AB70*CostRed_wind!M$30,Capacity_wind!AB70*VLOOKUP($A69,CostRed_wind!$A$17:$M$30,M$1-2009,FALSE))</f>
        <v>1015.35612540599</v>
      </c>
      <c r="AC69">
        <f>IF(Capacity_wind!$AD70=0,Capacity_wind!AC70*CostRed_wind!N$30,Capacity_wind!AC70*VLOOKUP($A69,CostRed_wind!$A$17:$N$30,N$1-2009,FALSE))</f>
        <v>1615.22084473285</v>
      </c>
      <c r="AD69" s="1">
        <f t="shared" si="5"/>
        <v>9717.50840752564</v>
      </c>
    </row>
    <row r="70" spans="1:30">
      <c r="A70" s="1" t="s">
        <v>203</v>
      </c>
      <c r="B70">
        <f>IF(Capacity_wind!$AD71=0,Capacity_wind!Q71*CostRed_wind!B$15,Capacity_wind!Q71*VLOOKUP($A70,CostRed_wind!$A$2:$M$15,B$1-2009,FALSE))</f>
        <v>0.00936351000093774</v>
      </c>
      <c r="C70">
        <f>IF(Capacity_wind!$AD71=0,Capacity_wind!R71*CostRed_wind!C$15,Capacity_wind!R71*VLOOKUP($A70,CostRed_wind!$A$2:$M$15,C$1-2009,FALSE))</f>
        <v>0</v>
      </c>
      <c r="D70">
        <f>IF(Capacity_wind!$AD71=0,Capacity_wind!S71*CostRed_wind!D$15,Capacity_wind!S71*VLOOKUP($A70,CostRed_wind!$A$2:$M$15,D$1-2009,FALSE))</f>
        <v>-0.0180289588852358</v>
      </c>
      <c r="E70">
        <f>IF(Capacity_wind!$AD71=0,Capacity_wind!T71*CostRed_wind!E$15,Capacity_wind!T71*VLOOKUP($A70,CostRed_wind!$A$2:$M$15,E$1-2009,FALSE))</f>
        <v>0.0406309900568967</v>
      </c>
      <c r="F70">
        <f>IF(Capacity_wind!$AD71=0,Capacity_wind!U71*CostRed_wind!F$15,Capacity_wind!U71*VLOOKUP($A70,CostRed_wind!$A$2:$M$15,F$1-2009,FALSE))</f>
        <v>0.0360826223440237</v>
      </c>
      <c r="G70">
        <f>IF(Capacity_wind!$AD71=0,Capacity_wind!V71*CostRed_wind!G$15,Capacity_wind!V71*VLOOKUP($A70,CostRed_wind!$A$2:$M$15,G$1-2009,FALSE))</f>
        <v>0</v>
      </c>
      <c r="H70">
        <f>IF(Capacity_wind!$AD71=0,Capacity_wind!W71*CostRed_wind!H$15,Capacity_wind!W71*VLOOKUP($A70,CostRed_wind!$A$2:$M$15,H$1-2009,FALSE))</f>
        <v>0</v>
      </c>
      <c r="I70">
        <f>IF(Capacity_wind!$AD71=0,Capacity_wind!X71*CostRed_wind!I$15,Capacity_wind!X71*VLOOKUP($A70,CostRed_wind!$A$2:$M$15,I$1-2009,FALSE))</f>
        <v>24.2123543658601</v>
      </c>
      <c r="J70">
        <f>IF(Capacity_wind!$AD71=0,Capacity_wind!Y71*CostRed_wind!J$15,Capacity_wind!Y71*VLOOKUP($A70,CostRed_wind!$A$2:$M$15,J$1-2009,FALSE))</f>
        <v>2.08697981207965</v>
      </c>
      <c r="K70">
        <f>IF(Capacity_wind!$AD71=0,Capacity_wind!Z71*CostRed_wind!K$15,Capacity_wind!Z71*VLOOKUP($A70,CostRed_wind!$A$2:$M$15,K$1-2009,FALSE))</f>
        <v>0</v>
      </c>
      <c r="L70">
        <f>IF(Capacity_wind!$AD71=0,Capacity_wind!AA71*CostRed_wind!L$15,Capacity_wind!AA71*VLOOKUP($A70,CostRed_wind!$A$2:$M$15,L$1-2009,FALSE))</f>
        <v>0</v>
      </c>
      <c r="M70">
        <f>IF(Capacity_wind!$AD71=0,Capacity_wind!AB71*CostRed_wind!M$15,Capacity_wind!AB71*VLOOKUP($A70,CostRed_wind!$A$2:$M$15,M$1-2009,FALSE))</f>
        <v>0</v>
      </c>
      <c r="N70">
        <f>IF(Capacity_wind!$AD71=0,Capacity_wind!AC71*CostRed_wind!N$15,Capacity_wind!AC71*VLOOKUP($A70,CostRed_wind!$A$2:$N$15,N$1-2009,FALSE))</f>
        <v>0</v>
      </c>
      <c r="O70" s="3">
        <f t="shared" si="4"/>
        <v>26.3673823414564</v>
      </c>
      <c r="P70" s="1" t="s">
        <v>203</v>
      </c>
      <c r="Q70">
        <f>IF(Capacity_wind!$AD71=0,Capacity_wind!Q71*CostRed_wind!B$30,Capacity_wind!Q71*VLOOKUP($A70,CostRed_wind!$A$17:$M$30,B$1-2009,FALSE))</f>
        <v>0.0797223036946487</v>
      </c>
      <c r="R70">
        <f>IF(Capacity_wind!$AD71=0,Capacity_wind!R71*CostRed_wind!C$30,Capacity_wind!R71*VLOOKUP($A70,CostRed_wind!$A$17:$M$30,C$1-2009,FALSE))</f>
        <v>0</v>
      </c>
      <c r="S70">
        <f>IF(Capacity_wind!$AD71=0,Capacity_wind!S71*CostRed_wind!D$30,Capacity_wind!S71*VLOOKUP($A70,CostRed_wind!$A$17:$M$30,D$1-2009,FALSE))</f>
        <v>-0.0939456464753617</v>
      </c>
      <c r="T70">
        <f>IF(Capacity_wind!$AD71=0,Capacity_wind!T71*CostRed_wind!E$30,Capacity_wind!T71*VLOOKUP($A70,CostRed_wind!$A$17:$M$30,E$1-2009,FALSE))</f>
        <v>0.192630186870168</v>
      </c>
      <c r="U70">
        <f>IF(Capacity_wind!$AD71=0,Capacity_wind!U71*CostRed_wind!F$30,Capacity_wind!U71*VLOOKUP($A70,CostRed_wind!$A$17:$M$30,F$1-2009,FALSE))</f>
        <v>0.164102778527947</v>
      </c>
      <c r="V70">
        <f>IF(Capacity_wind!$AD71=0,Capacity_wind!V71*CostRed_wind!G$30,Capacity_wind!V71*VLOOKUP($A70,CostRed_wind!$A$17:$M$30,G$1-2009,FALSE))</f>
        <v>0</v>
      </c>
      <c r="W70">
        <f>IF(Capacity_wind!$AD71=0,Capacity_wind!W71*CostRed_wind!H$30,Capacity_wind!W71*VLOOKUP($A70,CostRed_wind!$A$17:$M$30,H$1-2009,FALSE))</f>
        <v>0</v>
      </c>
      <c r="X70">
        <f>IF(Capacity_wind!$AD71=0,Capacity_wind!X71*CostRed_wind!I$30,Capacity_wind!X71*VLOOKUP($A70,CostRed_wind!$A$17:$M$30,I$1-2009,FALSE))</f>
        <v>85.4686157126272</v>
      </c>
      <c r="Y70">
        <f>IF(Capacity_wind!$AD71=0,Capacity_wind!Y71*CostRed_wind!J$30,Capacity_wind!Y71*VLOOKUP($A70,CostRed_wind!$A$17:$M$30,J$1-2009,FALSE))</f>
        <v>6.83693526220093</v>
      </c>
      <c r="Z70">
        <f>IF(Capacity_wind!$AD71=0,Capacity_wind!Z71*CostRed_wind!K$30,Capacity_wind!Z71*VLOOKUP($A70,CostRed_wind!$A$17:$M$30,K$1-2009,FALSE))</f>
        <v>0</v>
      </c>
      <c r="AA70">
        <f>IF(Capacity_wind!$AD71=0,Capacity_wind!AA71*CostRed_wind!L$30,Capacity_wind!AA71*VLOOKUP($A70,CostRed_wind!$A$17:$M$30,L$1-2009,FALSE))</f>
        <v>0</v>
      </c>
      <c r="AB70">
        <f>IF(Capacity_wind!$AD71=0,Capacity_wind!AB71*CostRed_wind!M$30,Capacity_wind!AB71*VLOOKUP($A70,CostRed_wind!$A$17:$M$30,M$1-2009,FALSE))</f>
        <v>0</v>
      </c>
      <c r="AC70">
        <f>IF(Capacity_wind!$AD71=0,Capacity_wind!AC71*CostRed_wind!N$30,Capacity_wind!AC71*VLOOKUP($A70,CostRed_wind!$A$17:$N$30,N$1-2009,FALSE))</f>
        <v>0</v>
      </c>
      <c r="AD70" s="1">
        <f t="shared" si="5"/>
        <v>92.6480605974455</v>
      </c>
    </row>
    <row r="71" spans="1:30">
      <c r="A71" s="1" t="s">
        <v>208</v>
      </c>
      <c r="B71">
        <f>IF(Capacity_wind!$AD72=0,Capacity_wind!Q72*CostRed_wind!B$15,Capacity_wind!Q72*VLOOKUP($A71,CostRed_wind!$A$2:$M$15,B$1-2009,FALSE))</f>
        <v>0.0509439060288986</v>
      </c>
      <c r="C71">
        <f>IF(Capacity_wind!$AD72=0,Capacity_wind!R72*CostRed_wind!C$15,Capacity_wind!R72*VLOOKUP($A71,CostRed_wind!$A$2:$M$15,C$1-2009,FALSE))</f>
        <v>0.305696848605489</v>
      </c>
      <c r="D71">
        <f>IF(Capacity_wind!$AD72=0,Capacity_wind!S72*CostRed_wind!D$15,Capacity_wind!S72*VLOOKUP($A71,CostRed_wind!$A$2:$M$15,D$1-2009,FALSE))</f>
        <v>0.0901445540400606</v>
      </c>
      <c r="E71">
        <f>IF(Capacity_wind!$AD72=0,Capacity_wind!T72*CostRed_wind!E$15,Capacity_wind!T72*VLOOKUP($A71,CostRed_wind!$A$2:$M$15,E$1-2009,FALSE))</f>
        <v>3.41217396090061</v>
      </c>
      <c r="F71">
        <f>IF(Capacity_wind!$AD72=0,Capacity_wind!U72*CostRed_wind!F$15,Capacity_wind!U72*VLOOKUP($A71,CostRed_wind!$A$2:$M$15,F$1-2009,FALSE))</f>
        <v>0.494545238086392</v>
      </c>
      <c r="G71">
        <f>IF(Capacity_wind!$AD72=0,Capacity_wind!V72*CostRed_wind!G$15,Capacity_wind!V72*VLOOKUP($A71,CostRed_wind!$A$2:$M$15,G$1-2009,FALSE))</f>
        <v>4.86315205963341</v>
      </c>
      <c r="H71">
        <f>IF(Capacity_wind!$AD72=0,Capacity_wind!W72*CostRed_wind!H$15,Capacity_wind!W72*VLOOKUP($A71,CostRed_wind!$A$2:$M$15,H$1-2009,FALSE))</f>
        <v>9.90033023587102</v>
      </c>
      <c r="I71">
        <f>IF(Capacity_wind!$AD72=0,Capacity_wind!X72*CostRed_wind!I$15,Capacity_wind!X72*VLOOKUP($A71,CostRed_wind!$A$2:$M$15,I$1-2009,FALSE))</f>
        <v>3.92033896807309</v>
      </c>
      <c r="J71">
        <f>IF(Capacity_wind!$AD72=0,Capacity_wind!Y72*CostRed_wind!J$15,Capacity_wind!Y72*VLOOKUP($A71,CostRed_wind!$A$2:$M$15,J$1-2009,FALSE))</f>
        <v>4.42903879930202</v>
      </c>
      <c r="K71">
        <f>IF(Capacity_wind!$AD72=0,Capacity_wind!Z72*CostRed_wind!K$15,Capacity_wind!Z72*VLOOKUP($A71,CostRed_wind!$A$2:$M$15,K$1-2009,FALSE))</f>
        <v>0.710821129234842</v>
      </c>
      <c r="L71">
        <f>IF(Capacity_wind!$AD72=0,Capacity_wind!AA72*CostRed_wind!L$15,Capacity_wind!AA72*VLOOKUP($A71,CostRed_wind!$A$2:$M$15,L$1-2009,FALSE))</f>
        <v>0.565037389489317</v>
      </c>
      <c r="M71">
        <f>IF(Capacity_wind!$AD72=0,Capacity_wind!AB72*CostRed_wind!M$15,Capacity_wind!AB72*VLOOKUP($A71,CostRed_wind!$A$2:$M$15,M$1-2009,FALSE))</f>
        <v>9.30564040160493</v>
      </c>
      <c r="N71">
        <f>IF(Capacity_wind!$AD72=0,Capacity_wind!AC72*CostRed_wind!N$15,Capacity_wind!AC72*VLOOKUP($A71,CostRed_wind!$A$2:$N$15,N$1-2009,FALSE))</f>
        <v>7.88668626086272</v>
      </c>
      <c r="O71" s="3">
        <f t="shared" si="4"/>
        <v>38.0478634908701</v>
      </c>
      <c r="P71" s="1" t="s">
        <v>208</v>
      </c>
      <c r="Q71">
        <f>IF(Capacity_wind!$AD72=0,Capacity_wind!Q72*CostRed_wind!B$30,Capacity_wind!Q72*VLOOKUP($A71,CostRed_wind!$A$17:$M$30,B$1-2009,FALSE))</f>
        <v>0.433743921608538</v>
      </c>
      <c r="R71">
        <f>IF(Capacity_wind!$AD72=0,Capacity_wind!R72*CostRed_wind!C$30,Capacity_wind!R72*VLOOKUP($A71,CostRed_wind!$A$17:$M$30,C$1-2009,FALSE))</f>
        <v>2.01025305254875</v>
      </c>
      <c r="S71">
        <f>IF(Capacity_wind!$AD72=0,Capacity_wind!S72*CostRed_wind!D$30,Capacity_wind!S72*VLOOKUP($A71,CostRed_wind!$A$17:$M$30,D$1-2009,FALSE))</f>
        <v>0.469726979768189</v>
      </c>
      <c r="T71">
        <f>IF(Capacity_wind!$AD72=0,Capacity_wind!T72*CostRed_wind!E$30,Capacity_wind!T72*VLOOKUP($A71,CostRed_wind!$A$17:$M$30,E$1-2009,FALSE))</f>
        <v>16.1770044687907</v>
      </c>
      <c r="U71">
        <f>IF(Capacity_wind!$AD72=0,Capacity_wind!U72*CostRed_wind!F$30,Capacity_wind!U72*VLOOKUP($A71,CostRed_wind!$A$17:$M$30,F$1-2009,FALSE))</f>
        <v>2.24917820284711</v>
      </c>
      <c r="V71">
        <f>IF(Capacity_wind!$AD72=0,Capacity_wind!V72*CostRed_wind!G$30,Capacity_wind!V72*VLOOKUP($A71,CostRed_wind!$A$17:$M$30,G$1-2009,FALSE))</f>
        <v>19.8792406541755</v>
      </c>
      <c r="W71">
        <f>IF(Capacity_wind!$AD72=0,Capacity_wind!W72*CostRed_wind!H$30,Capacity_wind!W72*VLOOKUP($A71,CostRed_wind!$A$17:$M$30,H$1-2009,FALSE))</f>
        <v>38.9540303163132</v>
      </c>
      <c r="X71">
        <f>IF(Capacity_wind!$AD72=0,Capacity_wind!X72*CostRed_wind!I$30,Capacity_wind!X72*VLOOKUP($A71,CostRed_wind!$A$17:$M$30,I$1-2009,FALSE))</f>
        <v>13.8386354198552</v>
      </c>
      <c r="Y71">
        <f>IF(Capacity_wind!$AD72=0,Capacity_wind!Y72*CostRed_wind!J$30,Capacity_wind!Y72*VLOOKUP($A71,CostRed_wind!$A$17:$M$30,J$1-2009,FALSE))</f>
        <v>14.5095086063288</v>
      </c>
      <c r="Z71">
        <f>IF(Capacity_wind!$AD72=0,Capacity_wind!Z72*CostRed_wind!K$30,Capacity_wind!Z72*VLOOKUP($A71,CostRed_wind!$A$17:$M$30,K$1-2009,FALSE))</f>
        <v>2.18526172048102</v>
      </c>
      <c r="AA71">
        <f>IF(Capacity_wind!$AD72=0,Capacity_wind!AA72*CostRed_wind!L$30,Capacity_wind!AA72*VLOOKUP($A71,CostRed_wind!$A$17:$M$30,L$1-2009,FALSE))</f>
        <v>1.51121001459829</v>
      </c>
      <c r="AB71">
        <f>IF(Capacity_wind!$AD72=0,Capacity_wind!AB72*CostRed_wind!M$30,Capacity_wind!AB72*VLOOKUP($A71,CostRed_wind!$A$17:$M$30,M$1-2009,FALSE))</f>
        <v>23.2518089588199</v>
      </c>
      <c r="AC71">
        <f>IF(Capacity_wind!$AD72=0,Capacity_wind!AC72*CostRed_wind!N$30,Capacity_wind!AC72*VLOOKUP($A71,CostRed_wind!$A$17:$N$30,N$1-2009,FALSE))</f>
        <v>16.9326332161212</v>
      </c>
      <c r="AD71" s="1">
        <f t="shared" si="5"/>
        <v>135.469602316135</v>
      </c>
    </row>
    <row r="72" spans="1:30">
      <c r="A72" s="1" t="s">
        <v>206</v>
      </c>
      <c r="B72">
        <f>IF(Capacity_wind!$AD73=0,Capacity_wind!Q73*CostRed_wind!B$15,Capacity_wind!Q73*VLOOKUP($A72,CostRed_wind!$A$2:$M$15,B$1-2009,FALSE))</f>
        <v>3.08202470937815</v>
      </c>
      <c r="C72">
        <f>IF(Capacity_wind!$AD73=0,Capacity_wind!R73*CostRed_wind!C$15,Capacity_wind!R73*VLOOKUP($A72,CostRed_wind!$A$2:$M$15,C$1-2009,FALSE))</f>
        <v>4.62212441328962</v>
      </c>
      <c r="D72">
        <f>IF(Capacity_wind!$AD73=0,Capacity_wind!S73*CostRed_wind!D$15,Capacity_wind!S73*VLOOKUP($A72,CostRed_wind!$A$2:$M$15,D$1-2009,FALSE))</f>
        <v>13.1581351597413</v>
      </c>
      <c r="E72">
        <f>IF(Capacity_wind!$AD73=0,Capacity_wind!T73*CostRed_wind!E$15,Capacity_wind!T73*VLOOKUP($A72,CostRed_wind!$A$2:$M$15,E$1-2009,FALSE))</f>
        <v>29.8471853222061</v>
      </c>
      <c r="F72">
        <f>IF(Capacity_wind!$AD73=0,Capacity_wind!U73*CostRed_wind!F$15,Capacity_wind!U73*VLOOKUP($A72,CostRed_wind!$A$2:$M$15,F$1-2009,FALSE))</f>
        <v>17.8184479163576</v>
      </c>
      <c r="G72">
        <f>IF(Capacity_wind!$AD73=0,Capacity_wind!V73*CostRed_wind!G$15,Capacity_wind!V73*VLOOKUP($A72,CostRed_wind!$A$2:$M$15,G$1-2009,FALSE))</f>
        <v>45.4542612507069</v>
      </c>
      <c r="H72">
        <f>IF(Capacity_wind!$AD73=0,Capacity_wind!W73*CostRed_wind!H$15,Capacity_wind!W73*VLOOKUP($A72,CostRed_wind!$A$2:$M$15,H$1-2009,FALSE))</f>
        <v>75.2780142498295</v>
      </c>
      <c r="I72">
        <f>IF(Capacity_wind!$AD73=0,Capacity_wind!X73*CostRed_wind!I$15,Capacity_wind!X73*VLOOKUP($A72,CostRed_wind!$A$2:$M$15,I$1-2009,FALSE))</f>
        <v>60.4584960033573</v>
      </c>
      <c r="J72">
        <f>IF(Capacity_wind!$AD73=0,Capacity_wind!Y73*CostRed_wind!J$15,Capacity_wind!Y73*VLOOKUP($A72,CostRed_wind!$A$2:$M$15,J$1-2009,FALSE))</f>
        <v>87.4599518836308</v>
      </c>
      <c r="K72">
        <f>IF(Capacity_wind!$AD73=0,Capacity_wind!Z73*CostRed_wind!K$15,Capacity_wind!Z73*VLOOKUP($A72,CostRed_wind!$A$2:$M$15,K$1-2009,FALSE))</f>
        <v>40.5461911575438</v>
      </c>
      <c r="L72">
        <f>IF(Capacity_wind!$AD73=0,Capacity_wind!AA73*CostRed_wind!L$15,Capacity_wind!AA73*VLOOKUP($A72,CostRed_wind!$A$2:$M$15,L$1-2009,FALSE))</f>
        <v>8.61958935372631</v>
      </c>
      <c r="M72">
        <f>IF(Capacity_wind!$AD73=0,Capacity_wind!AB73*CostRed_wind!M$15,Capacity_wind!AB73*VLOOKUP($A72,CostRed_wind!$A$2:$M$15,M$1-2009,FALSE))</f>
        <v>81.9366764834151</v>
      </c>
      <c r="N72">
        <f>IF(Capacity_wind!$AD73=0,Capacity_wind!AC73*CostRed_wind!N$15,Capacity_wind!AC73*VLOOKUP($A72,CostRed_wind!$A$2:$N$15,N$1-2009,FALSE))</f>
        <v>32.7352951931002</v>
      </c>
      <c r="O72" s="3">
        <f t="shared" si="4"/>
        <v>468.281097903182</v>
      </c>
      <c r="P72" s="1" t="s">
        <v>206</v>
      </c>
      <c r="Q72">
        <f>IF(Capacity_wind!$AD73=0,Capacity_wind!Q73*CostRed_wind!B$30,Capacity_wind!Q73*VLOOKUP($A72,CostRed_wind!$A$17:$M$30,B$1-2009,FALSE))</f>
        <v>26.2408124571714</v>
      </c>
      <c r="R72">
        <f>IF(Capacity_wind!$AD73=0,Capacity_wind!R73*CostRed_wind!C$30,Capacity_wind!R73*VLOOKUP($A72,CostRed_wind!$A$17:$M$30,C$1-2009,FALSE))</f>
        <v>30.3949476530807</v>
      </c>
      <c r="S72">
        <f>IF(Capacity_wind!$AD73=0,Capacity_wind!S73*CostRed_wind!D$30,Capacity_wind!S73*VLOOKUP($A72,CostRed_wind!$A$17:$M$30,D$1-2009,FALSE))</f>
        <v>68.5646643192682</v>
      </c>
      <c r="T72">
        <f>IF(Capacity_wind!$AD73=0,Capacity_wind!T73*CostRed_wind!E$30,Capacity_wind!T73*VLOOKUP($A72,CostRed_wind!$A$17:$M$30,E$1-2009,FALSE))</f>
        <v>141.504523471221</v>
      </c>
      <c r="U72">
        <f>IF(Capacity_wind!$AD73=0,Capacity_wind!U73*CostRed_wind!F$30,Capacity_wind!U73*VLOOKUP($A72,CostRed_wind!$A$17:$M$30,F$1-2009,FALSE))</f>
        <v>81.0378132789482</v>
      </c>
      <c r="V72">
        <f>IF(Capacity_wind!$AD73=0,Capacity_wind!V73*CostRed_wind!G$30,Capacity_wind!V73*VLOOKUP($A72,CostRed_wind!$A$17:$M$30,G$1-2009,FALSE))</f>
        <v>185.804635981027</v>
      </c>
      <c r="W72">
        <f>IF(Capacity_wind!$AD73=0,Capacity_wind!W73*CostRed_wind!H$30,Capacity_wind!W73*VLOOKUP($A72,CostRed_wind!$A$17:$M$30,H$1-2009,FALSE))</f>
        <v>296.190326926173</v>
      </c>
      <c r="X72">
        <f>IF(Capacity_wind!$AD73=0,Capacity_wind!X73*CostRed_wind!I$30,Capacity_wind!X73*VLOOKUP($A72,CostRed_wind!$A$17:$M$30,I$1-2009,FALSE))</f>
        <v>213.416005870141</v>
      </c>
      <c r="Y72">
        <f>IF(Capacity_wind!$AD73=0,Capacity_wind!Y73*CostRed_wind!J$30,Capacity_wind!Y73*VLOOKUP($A72,CostRed_wind!$A$17:$M$30,J$1-2009,FALSE))</f>
        <v>286.518358061037</v>
      </c>
      <c r="Z72">
        <f>IF(Capacity_wind!$AD73=0,Capacity_wind!Z73*CostRed_wind!K$30,Capacity_wind!Z73*VLOOKUP($A72,CostRed_wind!$A$17:$M$30,K$1-2009,FALSE))</f>
        <v>124.65026123135</v>
      </c>
      <c r="AA72">
        <f>IF(Capacity_wind!$AD73=0,Capacity_wind!AA73*CostRed_wind!L$30,Capacity_wind!AA73*VLOOKUP($A72,CostRed_wind!$A$17:$M$30,L$1-2009,FALSE))</f>
        <v>23.0533589376252</v>
      </c>
      <c r="AB72">
        <f>IF(Capacity_wind!$AD73=0,Capacity_wind!AB73*CostRed_wind!M$30,Capacity_wind!AB73*VLOOKUP($A72,CostRed_wind!$A$17:$M$30,M$1-2009,FALSE))</f>
        <v>204.733459073318</v>
      </c>
      <c r="AC72">
        <f>IF(Capacity_wind!$AD73=0,Capacity_wind!AC73*CostRed_wind!N$30,Capacity_wind!AC73*VLOOKUP($A72,CostRed_wind!$A$17:$N$30,N$1-2009,FALSE))</f>
        <v>70.2823376500828</v>
      </c>
      <c r="AD72" s="1">
        <f t="shared" si="5"/>
        <v>1682.10916726036</v>
      </c>
    </row>
    <row r="73" spans="1:30">
      <c r="A73" s="1" t="s">
        <v>214</v>
      </c>
      <c r="B73">
        <f>IF(Capacity_wind!$AD74=0,Capacity_wind!Q74*CostRed_wind!B$15,Capacity_wind!Q74*VLOOKUP($A73,CostRed_wind!$A$2:$M$15,B$1-2009,FALSE))</f>
        <v>0</v>
      </c>
      <c r="C73">
        <f>IF(Capacity_wind!$AD74=0,Capacity_wind!R74*CostRed_wind!C$15,Capacity_wind!R74*VLOOKUP($A73,CostRed_wind!$A$2:$M$15,C$1-2009,FALSE))</f>
        <v>0</v>
      </c>
      <c r="D73">
        <f>IF(Capacity_wind!$AD74=0,Capacity_wind!S74*CostRed_wind!D$15,Capacity_wind!S74*VLOOKUP($A73,CostRed_wind!$A$2:$M$15,D$1-2009,FALSE))</f>
        <v>0</v>
      </c>
      <c r="E73">
        <f>IF(Capacity_wind!$AD74=0,Capacity_wind!T74*CostRed_wind!E$15,Capacity_wind!T74*VLOOKUP($A73,CostRed_wind!$A$2:$M$15,E$1-2009,FALSE))</f>
        <v>0</v>
      </c>
      <c r="F73">
        <f>IF(Capacity_wind!$AD74=0,Capacity_wind!U74*CostRed_wind!F$15,Capacity_wind!U74*VLOOKUP($A73,CostRed_wind!$A$2:$M$15,F$1-2009,FALSE))</f>
        <v>0</v>
      </c>
      <c r="G73">
        <f>IF(Capacity_wind!$AD74=0,Capacity_wind!V74*CostRed_wind!G$15,Capacity_wind!V74*VLOOKUP($A73,CostRed_wind!$A$2:$M$15,G$1-2009,FALSE))</f>
        <v>2.75578629680965</v>
      </c>
      <c r="H73">
        <f>IF(Capacity_wind!$AD74=0,Capacity_wind!W74*CostRed_wind!H$15,Capacity_wind!W74*VLOOKUP($A73,CostRed_wind!$A$2:$M$15,H$1-2009,FALSE))</f>
        <v>0</v>
      </c>
      <c r="I73">
        <f>IF(Capacity_wind!$AD74=0,Capacity_wind!X74*CostRed_wind!I$15,Capacity_wind!X74*VLOOKUP($A73,CostRed_wind!$A$2:$M$15,I$1-2009,FALSE))</f>
        <v>0</v>
      </c>
      <c r="J73">
        <f>IF(Capacity_wind!$AD74=0,Capacity_wind!Y74*CostRed_wind!J$15,Capacity_wind!Y74*VLOOKUP($A73,CostRed_wind!$A$2:$M$15,J$1-2009,FALSE))</f>
        <v>0</v>
      </c>
      <c r="K73">
        <f>IF(Capacity_wind!$AD74=0,Capacity_wind!Z74*CostRed_wind!K$15,Capacity_wind!Z74*VLOOKUP($A73,CostRed_wind!$A$2:$M$15,K$1-2009,FALSE))</f>
        <v>0</v>
      </c>
      <c r="L73">
        <f>IF(Capacity_wind!$AD74=0,Capacity_wind!AA74*CostRed_wind!L$15,Capacity_wind!AA74*VLOOKUP($A73,CostRed_wind!$A$2:$M$15,L$1-2009,FALSE))</f>
        <v>0</v>
      </c>
      <c r="M73">
        <f>IF(Capacity_wind!$AD74=0,Capacity_wind!AB74*CostRed_wind!M$15,Capacity_wind!AB74*VLOOKUP($A73,CostRed_wind!$A$2:$M$15,M$1-2009,FALSE))</f>
        <v>0</v>
      </c>
      <c r="N73">
        <f>IF(Capacity_wind!$AD74=0,Capacity_wind!AC74*CostRed_wind!N$15,Capacity_wind!AC74*VLOOKUP($A73,CostRed_wind!$A$2:$N$15,N$1-2009,FALSE))</f>
        <v>108.876926629355</v>
      </c>
      <c r="O73" s="3">
        <f t="shared" si="4"/>
        <v>2.75578629680965</v>
      </c>
      <c r="P73" s="1" t="s">
        <v>214</v>
      </c>
      <c r="Q73">
        <f>IF(Capacity_wind!$AD74=0,Capacity_wind!Q74*CostRed_wind!B$30,Capacity_wind!Q74*VLOOKUP($A73,CostRed_wind!$A$17:$M$30,B$1-2009,FALSE))</f>
        <v>0</v>
      </c>
      <c r="R73">
        <f>IF(Capacity_wind!$AD74=0,Capacity_wind!R74*CostRed_wind!C$30,Capacity_wind!R74*VLOOKUP($A73,CostRed_wind!$A$17:$M$30,C$1-2009,FALSE))</f>
        <v>0</v>
      </c>
      <c r="S73">
        <f>IF(Capacity_wind!$AD74=0,Capacity_wind!S74*CostRed_wind!D$30,Capacity_wind!S74*VLOOKUP($A73,CostRed_wind!$A$17:$M$30,D$1-2009,FALSE))</f>
        <v>0</v>
      </c>
      <c r="T73">
        <f>IF(Capacity_wind!$AD74=0,Capacity_wind!T74*CostRed_wind!E$30,Capacity_wind!T74*VLOOKUP($A73,CostRed_wind!$A$17:$M$30,E$1-2009,FALSE))</f>
        <v>0</v>
      </c>
      <c r="U73">
        <f>IF(Capacity_wind!$AD74=0,Capacity_wind!U74*CostRed_wind!F$30,Capacity_wind!U74*VLOOKUP($A73,CostRed_wind!$A$17:$M$30,F$1-2009,FALSE))</f>
        <v>0</v>
      </c>
      <c r="V73">
        <f>IF(Capacity_wind!$AD74=0,Capacity_wind!V74*CostRed_wind!G$30,Capacity_wind!V74*VLOOKUP($A73,CostRed_wind!$A$17:$M$30,G$1-2009,FALSE))</f>
        <v>11.2649035674792</v>
      </c>
      <c r="W73">
        <f>IF(Capacity_wind!$AD74=0,Capacity_wind!W74*CostRed_wind!H$30,Capacity_wind!W74*VLOOKUP($A73,CostRed_wind!$A$17:$M$30,H$1-2009,FALSE))</f>
        <v>0</v>
      </c>
      <c r="X73">
        <f>IF(Capacity_wind!$AD74=0,Capacity_wind!X74*CostRed_wind!I$30,Capacity_wind!X74*VLOOKUP($A73,CostRed_wind!$A$17:$M$30,I$1-2009,FALSE))</f>
        <v>0</v>
      </c>
      <c r="Y73">
        <f>IF(Capacity_wind!$AD74=0,Capacity_wind!Y74*CostRed_wind!J$30,Capacity_wind!Y74*VLOOKUP($A73,CostRed_wind!$A$17:$M$30,J$1-2009,FALSE))</f>
        <v>0</v>
      </c>
      <c r="Z73">
        <f>IF(Capacity_wind!$AD74=0,Capacity_wind!Z74*CostRed_wind!K$30,Capacity_wind!Z74*VLOOKUP($A73,CostRed_wind!$A$17:$M$30,K$1-2009,FALSE))</f>
        <v>0</v>
      </c>
      <c r="AA73">
        <f>IF(Capacity_wind!$AD74=0,Capacity_wind!AA74*CostRed_wind!L$30,Capacity_wind!AA74*VLOOKUP($A73,CostRed_wind!$A$17:$M$30,L$1-2009,FALSE))</f>
        <v>0</v>
      </c>
      <c r="AB73">
        <f>IF(Capacity_wind!$AD74=0,Capacity_wind!AB74*CostRed_wind!M$30,Capacity_wind!AB74*VLOOKUP($A73,CostRed_wind!$A$17:$M$30,M$1-2009,FALSE))</f>
        <v>0</v>
      </c>
      <c r="AC73">
        <f>IF(Capacity_wind!$AD74=0,Capacity_wind!AC74*CostRed_wind!N$30,Capacity_wind!AC74*VLOOKUP($A73,CostRed_wind!$A$17:$N$30,N$1-2009,FALSE))</f>
        <v>233.757626883429</v>
      </c>
      <c r="AD73" s="1">
        <f t="shared" si="5"/>
        <v>11.2649035674792</v>
      </c>
    </row>
    <row r="74" spans="1:30">
      <c r="A74" s="1" t="s">
        <v>216</v>
      </c>
      <c r="B74">
        <f>IF(Capacity_wind!$AD75=0,Capacity_wind!Q75*CostRed_wind!B$15,Capacity_wind!Q75*VLOOKUP($A74,CostRed_wind!$A$2:$M$15,B$1-2009,FALSE))</f>
        <v>14.4494805082008</v>
      </c>
      <c r="C74">
        <f>IF(Capacity_wind!$AD75=0,Capacity_wind!R75*CostRed_wind!C$15,Capacity_wind!R75*VLOOKUP($A74,CostRed_wind!$A$2:$M$15,C$1-2009,FALSE))</f>
        <v>31.0964855522504</v>
      </c>
      <c r="D74">
        <f>IF(Capacity_wind!$AD75=0,Capacity_wind!S75*CostRed_wind!D$15,Capacity_wind!S75*VLOOKUP($A74,CostRed_wind!$A$2:$M$15,D$1-2009,FALSE))</f>
        <v>13.7335143982706</v>
      </c>
      <c r="E74">
        <f>IF(Capacity_wind!$AD75=0,Capacity_wind!T75*CostRed_wind!E$15,Capacity_wind!T75*VLOOKUP($A74,CostRed_wind!$A$2:$M$15,E$1-2009,FALSE))</f>
        <v>4.62400081403847</v>
      </c>
      <c r="F74">
        <f>IF(Capacity_wind!$AD75=0,Capacity_wind!U75*CostRed_wind!F$15,Capacity_wind!U75*VLOOKUP($A74,CostRed_wind!$A$2:$M$15,F$1-2009,FALSE))</f>
        <v>17.1951643957624</v>
      </c>
      <c r="G74">
        <f>IF(Capacity_wind!$AD75=0,Capacity_wind!V75*CostRed_wind!G$15,Capacity_wind!V75*VLOOKUP($A74,CostRed_wind!$A$2:$M$15,G$1-2009,FALSE))</f>
        <v>10.0358529646179</v>
      </c>
      <c r="H74">
        <f>IF(Capacity_wind!$AD75=0,Capacity_wind!W75*CostRed_wind!H$15,Capacity_wind!W75*VLOOKUP($A74,CostRed_wind!$A$2:$M$15,H$1-2009,FALSE))</f>
        <v>15.7090336166531</v>
      </c>
      <c r="I74">
        <f>IF(Capacity_wind!$AD75=0,Capacity_wind!X75*CostRed_wind!I$15,Capacity_wind!X75*VLOOKUP($A74,CostRed_wind!$A$2:$M$15,I$1-2009,FALSE))</f>
        <v>24.6979180206265</v>
      </c>
      <c r="J74">
        <f>IF(Capacity_wind!$AD75=0,Capacity_wind!Y75*CostRed_wind!J$15,Capacity_wind!Y75*VLOOKUP($A74,CostRed_wind!$A$2:$M$15,J$1-2009,FALSE))</f>
        <v>24.7028826516539</v>
      </c>
      <c r="K74">
        <f>IF(Capacity_wind!$AD75=0,Capacity_wind!Z75*CostRed_wind!K$15,Capacity_wind!Z75*VLOOKUP($A74,CostRed_wind!$A$2:$M$15,K$1-2009,FALSE))</f>
        <v>10.9148187404484</v>
      </c>
      <c r="L74">
        <f>IF(Capacity_wind!$AD75=0,Capacity_wind!AA75*CostRed_wind!L$15,Capacity_wind!AA75*VLOOKUP($A74,CostRed_wind!$A$2:$M$15,L$1-2009,FALSE))</f>
        <v>23.4875767624808</v>
      </c>
      <c r="M74">
        <f>IF(Capacity_wind!$AD75=0,Capacity_wind!AB75*CostRed_wind!M$15,Capacity_wind!AB75*VLOOKUP($A74,CostRed_wind!$A$2:$M$15,M$1-2009,FALSE))</f>
        <v>35.2767989849915</v>
      </c>
      <c r="N74">
        <f>IF(Capacity_wind!$AD75=0,Capacity_wind!AC75*CostRed_wind!N$15,Capacity_wind!AC75*VLOOKUP($A74,CostRed_wind!$A$2:$N$15,N$1-2009,FALSE))</f>
        <v>35.9395814198702</v>
      </c>
      <c r="O74" s="3">
        <f t="shared" si="4"/>
        <v>225.923527409995</v>
      </c>
      <c r="P74" s="1" t="s">
        <v>216</v>
      </c>
      <c r="Q74">
        <f>IF(Capacity_wind!$AD75=0,Capacity_wind!Q75*CostRed_wind!B$30,Capacity_wind!Q75*VLOOKUP($A74,CostRed_wind!$A$17:$M$30,B$1-2009,FALSE))</f>
        <v>419.272785197871</v>
      </c>
      <c r="R74">
        <f>IF(Capacity_wind!$AD75=0,Capacity_wind!R75*CostRed_wind!C$30,Capacity_wind!R75*VLOOKUP($A74,CostRed_wind!$A$17:$M$30,C$1-2009,FALSE))</f>
        <v>830.918522244553</v>
      </c>
      <c r="S74">
        <f>IF(Capacity_wind!$AD75=0,Capacity_wind!S75*CostRed_wind!D$30,Capacity_wind!S75*VLOOKUP($A74,CostRed_wind!$A$17:$M$30,D$1-2009,FALSE))</f>
        <v>388.984573471941</v>
      </c>
      <c r="T74">
        <f>IF(Capacity_wind!$AD75=0,Capacity_wind!T75*CostRed_wind!E$30,Capacity_wind!T75*VLOOKUP($A74,CostRed_wind!$A$17:$M$30,E$1-2009,FALSE))</f>
        <v>156.760725687362</v>
      </c>
      <c r="U74">
        <f>IF(Capacity_wind!$AD75=0,Capacity_wind!U75*CostRed_wind!F$30,Capacity_wind!U75*VLOOKUP($A74,CostRed_wind!$A$17:$M$30,F$1-2009,FALSE))</f>
        <v>611.485241049346</v>
      </c>
      <c r="V74">
        <f>IF(Capacity_wind!$AD75=0,Capacity_wind!V75*CostRed_wind!G$30,Capacity_wind!V75*VLOOKUP($A74,CostRed_wind!$A$17:$M$30,G$1-2009,FALSE))</f>
        <v>367.875291415911</v>
      </c>
      <c r="W74">
        <f>IF(Capacity_wind!$AD75=0,Capacity_wind!W75*CostRed_wind!H$30,Capacity_wind!W75*VLOOKUP($A74,CostRed_wind!$A$17:$M$30,H$1-2009,FALSE))</f>
        <v>564.341446583226</v>
      </c>
      <c r="X74">
        <f>IF(Capacity_wind!$AD75=0,Capacity_wind!X75*CostRed_wind!I$30,Capacity_wind!X75*VLOOKUP($A74,CostRed_wind!$A$17:$M$30,I$1-2009,FALSE))</f>
        <v>839.300234029011</v>
      </c>
      <c r="Y74">
        <f>IF(Capacity_wind!$AD75=0,Capacity_wind!Y75*CostRed_wind!J$30,Capacity_wind!Y75*VLOOKUP($A74,CostRed_wind!$A$17:$M$30,J$1-2009,FALSE))</f>
        <v>807.294908480399</v>
      </c>
      <c r="Z74">
        <f>IF(Capacity_wind!$AD75=0,Capacity_wind!Z75*CostRed_wind!K$30,Capacity_wind!Z75*VLOOKUP($A74,CostRed_wind!$A$17:$M$30,K$1-2009,FALSE))</f>
        <v>374.444642380063</v>
      </c>
      <c r="AA74">
        <f>IF(Capacity_wind!$AD75=0,Capacity_wind!AA75*CostRed_wind!L$30,Capacity_wind!AA75*VLOOKUP($A74,CostRed_wind!$A$17:$M$30,L$1-2009,FALSE))</f>
        <v>790.826021705186</v>
      </c>
      <c r="AB74">
        <f>IF(Capacity_wind!$AD75=0,Capacity_wind!AB75*CostRed_wind!M$30,Capacity_wind!AB75*VLOOKUP($A74,CostRed_wind!$A$17:$M$30,M$1-2009,FALSE))</f>
        <v>1122.39762395297</v>
      </c>
      <c r="AC74">
        <f>IF(Capacity_wind!$AD75=0,Capacity_wind!AC75*CostRed_wind!N$30,Capacity_wind!AC75*VLOOKUP($A74,CostRed_wind!$A$17:$N$30,N$1-2009,FALSE))</f>
        <v>1106.3874687939</v>
      </c>
      <c r="AD74" s="1">
        <f t="shared" si="5"/>
        <v>7273.90201619784</v>
      </c>
    </row>
    <row r="75" spans="1:30">
      <c r="A75" s="1" t="s">
        <v>218</v>
      </c>
      <c r="B75">
        <f>IF(Capacity_wind!$AD76=0,Capacity_wind!Q76*CostRed_wind!B$15,Capacity_wind!Q76*VLOOKUP($A75,CostRed_wind!$A$2:$M$15,B$1-2009,FALSE))</f>
        <v>0</v>
      </c>
      <c r="C75">
        <f>IF(Capacity_wind!$AD76=0,Capacity_wind!R76*CostRed_wind!C$15,Capacity_wind!R76*VLOOKUP($A75,CostRed_wind!$A$2:$M$15,C$1-2009,FALSE))</f>
        <v>0</v>
      </c>
      <c r="D75">
        <f>IF(Capacity_wind!$AD76=0,Capacity_wind!S76*CostRed_wind!D$15,Capacity_wind!S76*VLOOKUP($A75,CostRed_wind!$A$2:$M$15,D$1-2009,FALSE))</f>
        <v>0</v>
      </c>
      <c r="E75">
        <f>IF(Capacity_wind!$AD76=0,Capacity_wind!T76*CostRed_wind!E$15,Capacity_wind!T76*VLOOKUP($A75,CostRed_wind!$A$2:$M$15,E$1-2009,FALSE))</f>
        <v>0</v>
      </c>
      <c r="F75">
        <f>IF(Capacity_wind!$AD76=0,Capacity_wind!U76*CostRed_wind!F$15,Capacity_wind!U76*VLOOKUP($A75,CostRed_wind!$A$2:$M$15,F$1-2009,FALSE))</f>
        <v>0</v>
      </c>
      <c r="G75">
        <f>IF(Capacity_wind!$AD76=0,Capacity_wind!V76*CostRed_wind!G$15,Capacity_wind!V76*VLOOKUP($A75,CostRed_wind!$A$2:$M$15,G$1-2009,FALSE))</f>
        <v>7.7940126086942</v>
      </c>
      <c r="H75">
        <f>IF(Capacity_wind!$AD76=0,Capacity_wind!W76*CostRed_wind!H$15,Capacity_wind!W76*VLOOKUP($A75,CostRed_wind!$A$2:$M$15,H$1-2009,FALSE))</f>
        <v>0</v>
      </c>
      <c r="I75">
        <f>IF(Capacity_wind!$AD76=0,Capacity_wind!X76*CostRed_wind!I$15,Capacity_wind!X76*VLOOKUP($A75,CostRed_wind!$A$2:$M$15,I$1-2009,FALSE))</f>
        <v>0</v>
      </c>
      <c r="J75">
        <f>IF(Capacity_wind!$AD76=0,Capacity_wind!Y76*CostRed_wind!J$15,Capacity_wind!Y76*VLOOKUP($A75,CostRed_wind!$A$2:$M$15,J$1-2009,FALSE))</f>
        <v>0</v>
      </c>
      <c r="K75">
        <f>IF(Capacity_wind!$AD76=0,Capacity_wind!Z76*CostRed_wind!K$15,Capacity_wind!Z76*VLOOKUP($A75,CostRed_wind!$A$2:$M$15,K$1-2009,FALSE))</f>
        <v>0</v>
      </c>
      <c r="L75">
        <f>IF(Capacity_wind!$AD76=0,Capacity_wind!AA76*CostRed_wind!L$15,Capacity_wind!AA76*VLOOKUP($A75,CostRed_wind!$A$2:$M$15,L$1-2009,FALSE))</f>
        <v>0</v>
      </c>
      <c r="M75">
        <f>IF(Capacity_wind!$AD76=0,Capacity_wind!AB76*CostRed_wind!M$15,Capacity_wind!AB76*VLOOKUP($A75,CostRed_wind!$A$2:$M$15,M$1-2009,FALSE))</f>
        <v>0</v>
      </c>
      <c r="N75">
        <f>IF(Capacity_wind!$AD76=0,Capacity_wind!AC76*CostRed_wind!N$15,Capacity_wind!AC76*VLOOKUP($A75,CostRed_wind!$A$2:$N$15,N$1-2009,FALSE))</f>
        <v>1.03363826630518</v>
      </c>
      <c r="O75" s="3">
        <f t="shared" si="4"/>
        <v>7.7940126086942</v>
      </c>
      <c r="P75" s="1" t="s">
        <v>218</v>
      </c>
      <c r="Q75">
        <f>IF(Capacity_wind!$AD76=0,Capacity_wind!Q76*CostRed_wind!B$30,Capacity_wind!Q76*VLOOKUP($A75,CostRed_wind!$A$17:$M$30,B$1-2009,FALSE))</f>
        <v>0</v>
      </c>
      <c r="R75">
        <f>IF(Capacity_wind!$AD76=0,Capacity_wind!R76*CostRed_wind!C$30,Capacity_wind!R76*VLOOKUP($A75,CostRed_wind!$A$17:$M$30,C$1-2009,FALSE))</f>
        <v>0</v>
      </c>
      <c r="S75">
        <f>IF(Capacity_wind!$AD76=0,Capacity_wind!S76*CostRed_wind!D$30,Capacity_wind!S76*VLOOKUP($A75,CostRed_wind!$A$17:$M$30,D$1-2009,FALSE))</f>
        <v>0</v>
      </c>
      <c r="T75">
        <f>IF(Capacity_wind!$AD76=0,Capacity_wind!T76*CostRed_wind!E$30,Capacity_wind!T76*VLOOKUP($A75,CostRed_wind!$A$17:$M$30,E$1-2009,FALSE))</f>
        <v>0</v>
      </c>
      <c r="U75">
        <f>IF(Capacity_wind!$AD76=0,Capacity_wind!U76*CostRed_wind!F$30,Capacity_wind!U76*VLOOKUP($A75,CostRed_wind!$A$17:$M$30,F$1-2009,FALSE))</f>
        <v>0</v>
      </c>
      <c r="V75">
        <f>IF(Capacity_wind!$AD76=0,Capacity_wind!V76*CostRed_wind!G$30,Capacity_wind!V76*VLOOKUP($A75,CostRed_wind!$A$17:$M$30,G$1-2009,FALSE))</f>
        <v>31.8598000658835</v>
      </c>
      <c r="W75">
        <f>IF(Capacity_wind!$AD76=0,Capacity_wind!W76*CostRed_wind!H$30,Capacity_wind!W76*VLOOKUP($A75,CostRed_wind!$A$17:$M$30,H$1-2009,FALSE))</f>
        <v>0</v>
      </c>
      <c r="X75">
        <f>IF(Capacity_wind!$AD76=0,Capacity_wind!X76*CostRed_wind!I$30,Capacity_wind!X76*VLOOKUP($A75,CostRed_wind!$A$17:$M$30,I$1-2009,FALSE))</f>
        <v>0</v>
      </c>
      <c r="Y75">
        <f>IF(Capacity_wind!$AD76=0,Capacity_wind!Y76*CostRed_wind!J$30,Capacity_wind!Y76*VLOOKUP($A75,CostRed_wind!$A$17:$M$30,J$1-2009,FALSE))</f>
        <v>0</v>
      </c>
      <c r="Z75">
        <f>IF(Capacity_wind!$AD76=0,Capacity_wind!Z76*CostRed_wind!K$30,Capacity_wind!Z76*VLOOKUP($A75,CostRed_wind!$A$17:$M$30,K$1-2009,FALSE))</f>
        <v>0</v>
      </c>
      <c r="AA75">
        <f>IF(Capacity_wind!$AD76=0,Capacity_wind!AA76*CostRed_wind!L$30,Capacity_wind!AA76*VLOOKUP($A75,CostRed_wind!$A$17:$M$30,L$1-2009,FALSE))</f>
        <v>0</v>
      </c>
      <c r="AB75">
        <f>IF(Capacity_wind!$AD76=0,Capacity_wind!AB76*CostRed_wind!M$30,Capacity_wind!AB76*VLOOKUP($A75,CostRed_wind!$A$17:$M$30,M$1-2009,FALSE))</f>
        <v>0</v>
      </c>
      <c r="AC75">
        <f>IF(Capacity_wind!$AD76=0,Capacity_wind!AC76*CostRed_wind!N$30,Capacity_wind!AC76*VLOOKUP($A75,CostRed_wind!$A$17:$N$30,N$1-2009,FALSE))</f>
        <v>2.21921058637097</v>
      </c>
      <c r="AD75" s="1">
        <f t="shared" si="5"/>
        <v>31.8598000658835</v>
      </c>
    </row>
    <row r="76" spans="1:30">
      <c r="A76" s="1" t="s">
        <v>222</v>
      </c>
      <c r="B76">
        <f>IF(Capacity_wind!$AD77=0,Capacity_wind!Q77*CostRed_wind!B$15,Capacity_wind!Q77*VLOOKUP($A76,CostRed_wind!$A$2:$M$15,B$1-2009,FALSE))</f>
        <v>1.9837944917241</v>
      </c>
      <c r="C76">
        <f>IF(Capacity_wind!$AD77=0,Capacity_wind!R77*CostRed_wind!C$15,Capacity_wind!R77*VLOOKUP($A76,CostRed_wind!$A$2:$M$15,C$1-2009,FALSE))</f>
        <v>5.51952675480563</v>
      </c>
      <c r="D76">
        <f>IF(Capacity_wind!$AD77=0,Capacity_wind!S77*CostRed_wind!D$15,Capacity_wind!S77*VLOOKUP($A76,CostRed_wind!$A$2:$M$15,D$1-2009,FALSE))</f>
        <v>5.04811449751901</v>
      </c>
      <c r="E76">
        <f>IF(Capacity_wind!$AD77=0,Capacity_wind!T77*CostRed_wind!E$15,Capacity_wind!T77*VLOOKUP($A76,CostRed_wind!$A$2:$M$15,E$1-2009,FALSE))</f>
        <v>8.87247321018152</v>
      </c>
      <c r="F76">
        <f>IF(Capacity_wind!$AD77=0,Capacity_wind!U77*CostRed_wind!F$15,Capacity_wind!U77*VLOOKUP($A76,CostRed_wind!$A$2:$M$15,F$1-2009,FALSE))</f>
        <v>5.83689479094497</v>
      </c>
      <c r="G76">
        <f>IF(Capacity_wind!$AD77=0,Capacity_wind!V77*CostRed_wind!G$15,Capacity_wind!V77*VLOOKUP($A76,CostRed_wind!$A$2:$M$15,G$1-2009,FALSE))</f>
        <v>56.9313260482528</v>
      </c>
      <c r="H76">
        <f>IF(Capacity_wind!$AD77=0,Capacity_wind!W77*CostRed_wind!H$15,Capacity_wind!W77*VLOOKUP($A76,CostRed_wind!$A$2:$M$15,H$1-2009,FALSE))</f>
        <v>34.3296983396351</v>
      </c>
      <c r="I76">
        <f>IF(Capacity_wind!$AD77=0,Capacity_wind!X77*CostRed_wind!I$15,Capacity_wind!X77*VLOOKUP($A76,CostRed_wind!$A$2:$M$15,I$1-2009,FALSE))</f>
        <v>2.55670871536099</v>
      </c>
      <c r="J76">
        <f>IF(Capacity_wind!$AD77=0,Capacity_wind!Y77*CostRed_wind!J$15,Capacity_wind!Y77*VLOOKUP($A76,CostRed_wind!$A$2:$M$15,J$1-2009,FALSE))</f>
        <v>88.1169447228058</v>
      </c>
      <c r="K76">
        <f>IF(Capacity_wind!$AD77=0,Capacity_wind!Z77*CostRed_wind!K$15,Capacity_wind!Z77*VLOOKUP($A76,CostRed_wind!$A$2:$M$15,K$1-2009,FALSE))</f>
        <v>92.9021652699583</v>
      </c>
      <c r="L76">
        <f>IF(Capacity_wind!$AD77=0,Capacity_wind!AA77*CostRed_wind!L$15,Capacity_wind!AA77*VLOOKUP($A76,CostRed_wind!$A$2:$M$15,L$1-2009,FALSE))</f>
        <v>26.6522041796059</v>
      </c>
      <c r="M76">
        <f>IF(Capacity_wind!$AD77=0,Capacity_wind!AB77*CostRed_wind!M$15,Capacity_wind!AB77*VLOOKUP($A76,CostRed_wind!$A$2:$M$15,M$1-2009,FALSE))</f>
        <v>32.1893626336807</v>
      </c>
      <c r="N76">
        <f>IF(Capacity_wind!$AD77=0,Capacity_wind!AC77*CostRed_wind!N$15,Capacity_wind!AC77*VLOOKUP($A76,CostRed_wind!$A$2:$N$15,N$1-2009,FALSE))</f>
        <v>198.45920866129</v>
      </c>
      <c r="O76" s="3">
        <f t="shared" si="4"/>
        <v>360.939213654475</v>
      </c>
      <c r="P76" s="1" t="s">
        <v>222</v>
      </c>
      <c r="Q76">
        <f>IF(Capacity_wind!$AD77=0,Capacity_wind!Q77*CostRed_wind!B$30,Capacity_wind!Q77*VLOOKUP($A76,CostRed_wind!$A$17:$M$30,B$1-2009,FALSE))</f>
        <v>16.8903185793747</v>
      </c>
      <c r="R76">
        <f>IF(Capacity_wind!$AD77=0,Capacity_wind!R77*CostRed_wind!C$30,Capacity_wind!R77*VLOOKUP($A76,CostRed_wind!$A$17:$M$30,C$1-2009,FALSE))</f>
        <v>36.296237786186</v>
      </c>
      <c r="S76">
        <f>IF(Capacity_wind!$AD77=0,Capacity_wind!S77*CostRed_wind!D$30,Capacity_wind!S77*VLOOKUP($A76,CostRed_wind!$A$17:$M$30,D$1-2009,FALSE))</f>
        <v>26.3048123283169</v>
      </c>
      <c r="T76">
        <f>IF(Capacity_wind!$AD77=0,Capacity_wind!T77*CostRed_wind!E$30,Capacity_wind!T77*VLOOKUP($A76,CostRed_wind!$A$17:$M$30,E$1-2009,FALSE))</f>
        <v>42.0641035348762</v>
      </c>
      <c r="U76">
        <f>IF(Capacity_wind!$AD77=0,Capacity_wind!U77*CostRed_wind!F$30,Capacity_wind!U77*VLOOKUP($A76,CostRed_wind!$A$17:$M$30,F$1-2009,FALSE))</f>
        <v>26.5460377030502</v>
      </c>
      <c r="V76">
        <f>IF(Capacity_wind!$AD77=0,Capacity_wind!V77*CostRed_wind!G$30,Capacity_wind!V77*VLOOKUP($A76,CostRed_wind!$A$17:$M$30,G$1-2009,FALSE))</f>
        <v>232.719749947498</v>
      </c>
      <c r="W76">
        <f>IF(Capacity_wind!$AD77=0,Capacity_wind!W77*CostRed_wind!H$30,Capacity_wind!W77*VLOOKUP($A76,CostRed_wind!$A$17:$M$30,H$1-2009,FALSE))</f>
        <v>135.074293282337</v>
      </c>
      <c r="X76">
        <f>IF(Capacity_wind!$AD77=0,Capacity_wind!X77*CostRed_wind!I$30,Capacity_wind!X77*VLOOKUP($A76,CostRed_wind!$A$17:$M$30,I$1-2009,FALSE))</f>
        <v>9.02507667698884</v>
      </c>
      <c r="Y76">
        <f>IF(Capacity_wind!$AD77=0,Capacity_wind!Y77*CostRed_wind!J$30,Capacity_wind!Y77*VLOOKUP($A76,CostRed_wind!$A$17:$M$30,J$1-2009,FALSE))</f>
        <v>288.670663264551</v>
      </c>
      <c r="Z76">
        <f>IF(Capacity_wind!$AD77=0,Capacity_wind!Z77*CostRed_wind!K$30,Capacity_wind!Z77*VLOOKUP($A76,CostRed_wind!$A$17:$M$30,K$1-2009,FALSE))</f>
        <v>285.607077736667</v>
      </c>
      <c r="AA76">
        <f>IF(Capacity_wind!$AD77=0,Capacity_wind!AA77*CostRed_wind!L$30,Capacity_wind!AA77*VLOOKUP($A76,CostRed_wind!$A$17:$M$30,L$1-2009,FALSE))</f>
        <v>71.2821463084795</v>
      </c>
      <c r="AB76">
        <f>IF(Capacity_wind!$AD77=0,Capacity_wind!AB77*CostRed_wind!M$30,Capacity_wind!AB77*VLOOKUP($A76,CostRed_wind!$A$17:$M$30,M$1-2009,FALSE))</f>
        <v>80.4308868775367</v>
      </c>
      <c r="AC76">
        <f>IF(Capacity_wind!$AD77=0,Capacity_wind!AC77*CostRed_wind!N$30,Capacity_wind!AC77*VLOOKUP($A76,CostRed_wind!$A$17:$N$30,N$1-2009,FALSE))</f>
        <v>426.089852882737</v>
      </c>
      <c r="AD76" s="1">
        <f t="shared" si="5"/>
        <v>1250.91140402586</v>
      </c>
    </row>
    <row r="77" spans="1:30">
      <c r="A77" s="1" t="s">
        <v>220</v>
      </c>
      <c r="B77">
        <f>IF(Capacity_wind!$AD78=0,Capacity_wind!Q78*CostRed_wind!B$15,Capacity_wind!Q78*VLOOKUP($A77,CostRed_wind!$A$2:$M$15,B$1-2009,FALSE))</f>
        <v>0</v>
      </c>
      <c r="C77">
        <f>IF(Capacity_wind!$AD78=0,Capacity_wind!R78*CostRed_wind!C$15,Capacity_wind!R78*VLOOKUP($A77,CostRed_wind!$A$2:$M$15,C$1-2009,FALSE))</f>
        <v>0</v>
      </c>
      <c r="D77">
        <f>IF(Capacity_wind!$AD78=0,Capacity_wind!S78*CostRed_wind!D$15,Capacity_wind!S78*VLOOKUP($A77,CostRed_wind!$A$2:$M$15,D$1-2009,FALSE))</f>
        <v>0</v>
      </c>
      <c r="E77">
        <f>IF(Capacity_wind!$AD78=0,Capacity_wind!T78*CostRed_wind!E$15,Capacity_wind!T78*VLOOKUP($A77,CostRed_wind!$A$2:$M$15,E$1-2009,FALSE))</f>
        <v>0</v>
      </c>
      <c r="F77">
        <f>IF(Capacity_wind!$AD78=0,Capacity_wind!U78*CostRed_wind!F$15,Capacity_wind!U78*VLOOKUP($A77,CostRed_wind!$A$2:$M$15,F$1-2009,FALSE))</f>
        <v>12.4166681619912</v>
      </c>
      <c r="G77">
        <f>IF(Capacity_wind!$AD78=0,Capacity_wind!V78*CostRed_wind!G$15,Capacity_wind!V78*VLOOKUP($A77,CostRed_wind!$A$2:$M$15,G$1-2009,FALSE))</f>
        <v>10.3747230970441</v>
      </c>
      <c r="H77">
        <f>IF(Capacity_wind!$AD78=0,Capacity_wind!W78*CostRed_wind!H$15,Capacity_wind!W78*VLOOKUP($A77,CostRed_wind!$A$2:$M$15,H$1-2009,FALSE))</f>
        <v>0</v>
      </c>
      <c r="I77">
        <f>IF(Capacity_wind!$AD78=0,Capacity_wind!X78*CostRed_wind!I$15,Capacity_wind!X78*VLOOKUP($A77,CostRed_wind!$A$2:$M$15,I$1-2009,FALSE))</f>
        <v>13.9768606687823</v>
      </c>
      <c r="J77">
        <f>IF(Capacity_wind!$AD78=0,Capacity_wind!Y78*CostRed_wind!J$15,Capacity_wind!Y78*VLOOKUP($A77,CostRed_wind!$A$2:$M$15,J$1-2009,FALSE))</f>
        <v>17.8939252970343</v>
      </c>
      <c r="K77">
        <f>IF(Capacity_wind!$AD78=0,Capacity_wind!Z78*CostRed_wind!K$15,Capacity_wind!Z78*VLOOKUP($A77,CostRed_wind!$A$2:$M$15,K$1-2009,FALSE))</f>
        <v>32.6192414590315</v>
      </c>
      <c r="L77">
        <f>IF(Capacity_wind!$AD78=0,Capacity_wind!AA78*CostRed_wind!L$15,Capacity_wind!AA78*VLOOKUP($A77,CostRed_wind!$A$2:$M$15,L$1-2009,FALSE))</f>
        <v>27.5850313258923</v>
      </c>
      <c r="M77">
        <f>IF(Capacity_wind!$AD78=0,Capacity_wind!AB78*CostRed_wind!M$15,Capacity_wind!AB78*VLOOKUP($A77,CostRed_wind!$A$2:$M$15,M$1-2009,FALSE))</f>
        <v>-2.19471756525545</v>
      </c>
      <c r="N77">
        <f>IF(Capacity_wind!$AD78=0,Capacity_wind!AC78*CostRed_wind!N$15,Capacity_wind!AC78*VLOOKUP($A77,CostRed_wind!$A$2:$N$15,N$1-2009,FALSE))</f>
        <v>5.89174397524257</v>
      </c>
      <c r="O77" s="3">
        <f t="shared" si="4"/>
        <v>112.67173244452</v>
      </c>
      <c r="P77" s="1" t="s">
        <v>220</v>
      </c>
      <c r="Q77">
        <f>IF(Capacity_wind!$AD78=0,Capacity_wind!Q78*CostRed_wind!B$30,Capacity_wind!Q78*VLOOKUP($A77,CostRed_wind!$A$17:$M$30,B$1-2009,FALSE))</f>
        <v>0</v>
      </c>
      <c r="R77">
        <f>IF(Capacity_wind!$AD78=0,Capacity_wind!R78*CostRed_wind!C$30,Capacity_wind!R78*VLOOKUP($A77,CostRed_wind!$A$17:$M$30,C$1-2009,FALSE))</f>
        <v>0</v>
      </c>
      <c r="S77">
        <f>IF(Capacity_wind!$AD78=0,Capacity_wind!S78*CostRed_wind!D$30,Capacity_wind!S78*VLOOKUP($A77,CostRed_wind!$A$17:$M$30,D$1-2009,FALSE))</f>
        <v>0</v>
      </c>
      <c r="T77">
        <f>IF(Capacity_wind!$AD78=0,Capacity_wind!T78*CostRed_wind!E$30,Capacity_wind!T78*VLOOKUP($A77,CostRed_wind!$A$17:$M$30,E$1-2009,FALSE))</f>
        <v>0</v>
      </c>
      <c r="U77">
        <f>IF(Capacity_wind!$AD78=0,Capacity_wind!U78*CostRed_wind!F$30,Capacity_wind!U78*VLOOKUP($A77,CostRed_wind!$A$17:$M$30,F$1-2009,FALSE))</f>
        <v>56.4706668494048</v>
      </c>
      <c r="V77">
        <f>IF(Capacity_wind!$AD78=0,Capacity_wind!V78*CostRed_wind!G$30,Capacity_wind!V78*VLOOKUP($A77,CostRed_wind!$A$17:$M$30,G$1-2009,FALSE))</f>
        <v>42.4090414277769</v>
      </c>
      <c r="W77">
        <f>IF(Capacity_wind!$AD78=0,Capacity_wind!W78*CostRed_wind!H$30,Capacity_wind!W78*VLOOKUP($A77,CostRed_wind!$A$17:$M$30,H$1-2009,FALSE))</f>
        <v>0</v>
      </c>
      <c r="X77">
        <f>IF(Capacity_wind!$AD78=0,Capacity_wind!X78*CostRed_wind!I$30,Capacity_wind!X78*VLOOKUP($A77,CostRed_wind!$A$17:$M$30,I$1-2009,FALSE))</f>
        <v>49.337743670788</v>
      </c>
      <c r="Y77">
        <f>IF(Capacity_wind!$AD78=0,Capacity_wind!Y78*CostRed_wind!J$30,Capacity_wind!Y78*VLOOKUP($A77,CostRed_wind!$A$17:$M$30,J$1-2009,FALSE))</f>
        <v>58.6204083692467</v>
      </c>
      <c r="Z77">
        <f>IF(Capacity_wind!$AD78=0,Capacity_wind!Z78*CostRed_wind!K$30,Capacity_wind!Z78*VLOOKUP($A77,CostRed_wind!$A$17:$M$30,K$1-2009,FALSE))</f>
        <v>100.280614601706</v>
      </c>
      <c r="AA77">
        <f>IF(Capacity_wind!$AD78=0,Capacity_wind!AA78*CostRed_wind!L$30,Capacity_wind!AA78*VLOOKUP($A77,CostRed_wind!$A$17:$M$30,L$1-2009,FALSE))</f>
        <v>73.7770214292766</v>
      </c>
      <c r="AB77">
        <f>IF(Capacity_wind!$AD78=0,Capacity_wind!AB78*CostRed_wind!M$30,Capacity_wind!AB78*VLOOKUP($A77,CostRed_wind!$A$17:$M$30,M$1-2009,FALSE))</f>
        <v>-5.48389485769134</v>
      </c>
      <c r="AC77">
        <f>IF(Capacity_wind!$AD78=0,Capacity_wind!AC78*CostRed_wind!N$30,Capacity_wind!AC78*VLOOKUP($A77,CostRed_wind!$A$17:$N$30,N$1-2009,FALSE))</f>
        <v>12.6495129178832</v>
      </c>
      <c r="AD77" s="1">
        <f t="shared" si="5"/>
        <v>375.411601490508</v>
      </c>
    </row>
    <row r="78" spans="1:30">
      <c r="A78" s="1" t="s">
        <v>224</v>
      </c>
      <c r="B78">
        <f>IF(Capacity_wind!$AD79=0,Capacity_wind!Q79*CostRed_wind!B$15,Capacity_wind!Q79*VLOOKUP($A78,CostRed_wind!$A$2:$M$15,B$1-2009,FALSE))</f>
        <v>0</v>
      </c>
      <c r="C78">
        <f>IF(Capacity_wind!$AD79=0,Capacity_wind!R79*CostRed_wind!C$15,Capacity_wind!R79*VLOOKUP($A78,CostRed_wind!$A$2:$M$15,C$1-2009,FALSE))</f>
        <v>0.0578971742792019</v>
      </c>
      <c r="D78">
        <f>IF(Capacity_wind!$AD79=0,Capacity_wind!S79*CostRed_wind!D$15,Capacity_wind!S79*VLOOKUP($A78,CostRed_wind!$A$2:$M$15,D$1-2009,FALSE))</f>
        <v>0.150241324043632</v>
      </c>
      <c r="E78">
        <f>IF(Capacity_wind!$AD79=0,Capacity_wind!T79*CostRed_wind!E$15,Capacity_wind!T79*VLOOKUP($A78,CostRed_wind!$A$2:$M$15,E$1-2009,FALSE))</f>
        <v>4.04734429783492</v>
      </c>
      <c r="F78">
        <f>IF(Capacity_wind!$AD79=0,Capacity_wind!U79*CostRed_wind!F$15,Capacity_wind!U79*VLOOKUP($A78,CostRed_wind!$A$2:$M$15,F$1-2009,FALSE))</f>
        <v>2.01054472983025</v>
      </c>
      <c r="G78">
        <f>IF(Capacity_wind!$AD79=0,Capacity_wind!V79*CostRed_wind!G$15,Capacity_wind!V79*VLOOKUP($A78,CostRed_wind!$A$2:$M$15,G$1-2009,FALSE))</f>
        <v>3.42430824836087</v>
      </c>
      <c r="H78">
        <f>IF(Capacity_wind!$AD79=0,Capacity_wind!W79*CostRed_wind!H$15,Capacity_wind!W79*VLOOKUP($A78,CostRed_wind!$A$2:$M$15,H$1-2009,FALSE))</f>
        <v>2.07141879039542</v>
      </c>
      <c r="I78">
        <f>IF(Capacity_wind!$AD79=0,Capacity_wind!X79*CostRed_wind!I$15,Capacity_wind!X79*VLOOKUP($A78,CostRed_wind!$A$2:$M$15,I$1-2009,FALSE))</f>
        <v>1.54256645468139</v>
      </c>
      <c r="J78">
        <f>IF(Capacity_wind!$AD79=0,Capacity_wind!Y79*CostRed_wind!J$15,Capacity_wind!Y79*VLOOKUP($A78,CostRed_wind!$A$2:$M$15,J$1-2009,FALSE))</f>
        <v>31.3723307862159</v>
      </c>
      <c r="K78">
        <f>IF(Capacity_wind!$AD79=0,Capacity_wind!Z79*CostRed_wind!K$15,Capacity_wind!Z79*VLOOKUP($A78,CostRed_wind!$A$2:$M$15,K$1-2009,FALSE))</f>
        <v>45.551330352242</v>
      </c>
      <c r="L78">
        <f>IF(Capacity_wind!$AD79=0,Capacity_wind!AA79*CostRed_wind!L$15,Capacity_wind!AA79*VLOOKUP($A78,CostRed_wind!$A$2:$M$15,L$1-2009,FALSE))</f>
        <v>52.6780948870934</v>
      </c>
      <c r="M78">
        <f>IF(Capacity_wind!$AD79=0,Capacity_wind!AB79*CostRed_wind!M$15,Capacity_wind!AB79*VLOOKUP($A78,CostRed_wind!$A$2:$M$15,M$1-2009,FALSE))</f>
        <v>124.01681482635</v>
      </c>
      <c r="N78">
        <f>IF(Capacity_wind!$AD79=0,Capacity_wind!AC79*CostRed_wind!N$15,Capacity_wind!AC79*VLOOKUP($A78,CostRed_wind!$A$2:$N$15,N$1-2009,FALSE))</f>
        <v>114.475819579364</v>
      </c>
      <c r="O78" s="3">
        <f t="shared" si="4"/>
        <v>266.922891871327</v>
      </c>
      <c r="P78" s="1" t="s">
        <v>224</v>
      </c>
      <c r="Q78">
        <f>IF(Capacity_wind!$AD79=0,Capacity_wind!Q79*CostRed_wind!B$30,Capacity_wind!Q79*VLOOKUP($A78,CostRed_wind!$A$17:$M$30,B$1-2009,FALSE))</f>
        <v>0</v>
      </c>
      <c r="R78">
        <f>IF(Capacity_wind!$AD79=0,Capacity_wind!R79*CostRed_wind!C$30,Capacity_wind!R79*VLOOKUP($A78,CostRed_wind!$A$17:$M$30,C$1-2009,FALSE))</f>
        <v>0.380730033232744</v>
      </c>
      <c r="S78">
        <f>IF(Capacity_wind!$AD79=0,Capacity_wind!S79*CostRed_wind!D$30,Capacity_wind!S79*VLOOKUP($A78,CostRed_wind!$A$17:$M$30,D$1-2009,FALSE))</f>
        <v>0.782880387294681</v>
      </c>
      <c r="T78">
        <f>IF(Capacity_wind!$AD79=0,Capacity_wind!T79*CostRed_wind!E$30,Capacity_wind!T79*VLOOKUP($A78,CostRed_wind!$A$17:$M$30,E$1-2009,FALSE))</f>
        <v>19.1883261354965</v>
      </c>
      <c r="U78">
        <f>IF(Capacity_wind!$AD79=0,Capacity_wind!U79*CostRed_wind!F$30,Capacity_wind!U79*VLOOKUP($A78,CostRed_wind!$A$17:$M$30,F$1-2009,FALSE))</f>
        <v>9.14390238531296</v>
      </c>
      <c r="V78">
        <f>IF(Capacity_wind!$AD79=0,Capacity_wind!V79*CostRed_wind!G$30,Capacity_wind!V79*VLOOKUP($A78,CostRed_wind!$A$17:$M$30,G$1-2009,FALSE))</f>
        <v>13.9976391666386</v>
      </c>
      <c r="W78">
        <f>IF(Capacity_wind!$AD79=0,Capacity_wind!W79*CostRed_wind!H$30,Capacity_wind!W79*VLOOKUP($A78,CostRed_wind!$A$17:$M$30,H$1-2009,FALSE))</f>
        <v>8.15024432886959</v>
      </c>
      <c r="X78">
        <f>IF(Capacity_wind!$AD79=0,Capacity_wind!X79*CostRed_wind!I$30,Capacity_wind!X79*VLOOKUP($A78,CostRed_wind!$A$17:$M$30,I$1-2009,FALSE))</f>
        <v>5.44519618101457</v>
      </c>
      <c r="Y78">
        <f>IF(Capacity_wind!$AD79=0,Capacity_wind!Y79*CostRed_wind!J$30,Capacity_wind!Y79*VLOOKUP($A78,CostRed_wind!$A$17:$M$30,J$1-2009,FALSE))</f>
        <v>102.775596279474</v>
      </c>
      <c r="Z78">
        <f>IF(Capacity_wind!$AD79=0,Capacity_wind!Z79*CostRed_wind!K$30,Capacity_wind!Z79*VLOOKUP($A78,CostRed_wind!$A$17:$M$30,K$1-2009,FALSE))</f>
        <v>140.037450269508</v>
      </c>
      <c r="AA78">
        <f>IF(Capacity_wind!$AD79=0,Capacity_wind!AA79*CostRed_wind!L$30,Capacity_wind!AA79*VLOOKUP($A78,CostRed_wind!$A$17:$M$30,L$1-2009,FALSE))</f>
        <v>140.889197819783</v>
      </c>
      <c r="AB78">
        <f>IF(Capacity_wind!$AD79=0,Capacity_wind!AB79*CostRed_wind!M$30,Capacity_wind!AB79*VLOOKUP($A78,CostRed_wind!$A$17:$M$30,M$1-2009,FALSE))</f>
        <v>309.878220259436</v>
      </c>
      <c r="AC78">
        <f>IF(Capacity_wind!$AD79=0,Capacity_wind!AC79*CostRed_wind!N$30,Capacity_wind!AC79*VLOOKUP($A78,CostRed_wind!$A$17:$N$30,N$1-2009,FALSE))</f>
        <v>245.778391701891</v>
      </c>
      <c r="AD78" s="1">
        <f t="shared" si="5"/>
        <v>750.669383246061</v>
      </c>
    </row>
    <row r="79" spans="1:30">
      <c r="A79" s="1" t="s">
        <v>226</v>
      </c>
      <c r="B79">
        <f>IF(Capacity_wind!$AD80=0,Capacity_wind!Q80*CostRed_wind!B$15,Capacity_wind!Q80*VLOOKUP($A79,CostRed_wind!$A$2:$M$15,B$1-2009,FALSE))</f>
        <v>0</v>
      </c>
      <c r="C79">
        <f>IF(Capacity_wind!$AD80=0,Capacity_wind!R80*CostRed_wind!C$15,Capacity_wind!R80*VLOOKUP($A79,CostRed_wind!$A$2:$M$15,C$1-2009,FALSE))</f>
        <v>0</v>
      </c>
      <c r="D79">
        <f>IF(Capacity_wind!$AD80=0,Capacity_wind!S80*CostRed_wind!D$15,Capacity_wind!S80*VLOOKUP($A79,CostRed_wind!$A$2:$M$15,D$1-2009,FALSE))</f>
        <v>0</v>
      </c>
      <c r="E79">
        <f>IF(Capacity_wind!$AD80=0,Capacity_wind!T80*CostRed_wind!E$15,Capacity_wind!T80*VLOOKUP($A79,CostRed_wind!$A$2:$M$15,E$1-2009,FALSE))</f>
        <v>0.0165840775742436</v>
      </c>
      <c r="F79">
        <f>IF(Capacity_wind!$AD80=0,Capacity_wind!U80*CostRed_wind!F$15,Capacity_wind!U80*VLOOKUP($A79,CostRed_wind!$A$2:$M$15,F$1-2009,FALSE))</f>
        <v>2.14903874891683</v>
      </c>
      <c r="G79">
        <f>IF(Capacity_wind!$AD80=0,Capacity_wind!V80*CostRed_wind!G$15,Capacity_wind!V80*VLOOKUP($A79,CostRed_wind!$A$2:$M$15,G$1-2009,FALSE))</f>
        <v>0</v>
      </c>
      <c r="H79">
        <f>IF(Capacity_wind!$AD80=0,Capacity_wind!W80*CostRed_wind!H$15,Capacity_wind!W80*VLOOKUP($A79,CostRed_wind!$A$2:$M$15,H$1-2009,FALSE))</f>
        <v>0.0160008328723725</v>
      </c>
      <c r="I79">
        <f>IF(Capacity_wind!$AD80=0,Capacity_wind!X80*CostRed_wind!I$15,Capacity_wind!X80*VLOOKUP($A79,CostRed_wind!$A$2:$M$15,I$1-2009,FALSE))</f>
        <v>52.8206018615727</v>
      </c>
      <c r="J79">
        <f>IF(Capacity_wind!$AD80=0,Capacity_wind!Y80*CostRed_wind!J$15,Capacity_wind!Y80*VLOOKUP($A79,CostRed_wind!$A$2:$M$15,J$1-2009,FALSE))</f>
        <v>0</v>
      </c>
      <c r="K79">
        <f>IF(Capacity_wind!$AD80=0,Capacity_wind!Z80*CostRed_wind!K$15,Capacity_wind!Z80*VLOOKUP($A79,CostRed_wind!$A$2:$M$15,K$1-2009,FALSE))</f>
        <v>0</v>
      </c>
      <c r="L79">
        <f>IF(Capacity_wind!$AD80=0,Capacity_wind!AA80*CostRed_wind!L$15,Capacity_wind!AA80*VLOOKUP($A79,CostRed_wind!$A$2:$M$15,L$1-2009,FALSE))</f>
        <v>26.6522148404877</v>
      </c>
      <c r="M79">
        <f>IF(Capacity_wind!$AD80=0,Capacity_wind!AB80*CostRed_wind!M$15,Capacity_wind!AB80*VLOOKUP($A79,CostRed_wind!$A$2:$M$15,M$1-2009,FALSE))</f>
        <v>0</v>
      </c>
      <c r="N79">
        <f>IF(Capacity_wind!$AD80=0,Capacity_wind!AC80*CostRed_wind!N$15,Capacity_wind!AC80*VLOOKUP($A79,CostRed_wind!$A$2:$N$15,N$1-2009,FALSE))</f>
        <v>0</v>
      </c>
      <c r="O79" s="3">
        <f t="shared" si="4"/>
        <v>81.6544403614238</v>
      </c>
      <c r="P79" s="1" t="s">
        <v>226</v>
      </c>
      <c r="Q79">
        <f>IF(Capacity_wind!$AD80=0,Capacity_wind!Q80*CostRed_wind!B$30,Capacity_wind!Q80*VLOOKUP($A79,CostRed_wind!$A$17:$M$30,B$1-2009,FALSE))</f>
        <v>0</v>
      </c>
      <c r="R79">
        <f>IF(Capacity_wind!$AD80=0,Capacity_wind!R80*CostRed_wind!C$30,Capacity_wind!R80*VLOOKUP($A79,CostRed_wind!$A$17:$M$30,C$1-2009,FALSE))</f>
        <v>0</v>
      </c>
      <c r="S79">
        <f>IF(Capacity_wind!$AD80=0,Capacity_wind!S80*CostRed_wind!D$30,Capacity_wind!S80*VLOOKUP($A79,CostRed_wind!$A$17:$M$30,D$1-2009,FALSE))</f>
        <v>0</v>
      </c>
      <c r="T79">
        <f>IF(Capacity_wind!$AD80=0,Capacity_wind!T80*CostRed_wind!E$30,Capacity_wind!T80*VLOOKUP($A79,CostRed_wind!$A$17:$M$30,E$1-2009,FALSE))</f>
        <v>0.0786245660694568</v>
      </c>
      <c r="U79">
        <f>IF(Capacity_wind!$AD80=0,Capacity_wind!U80*CostRed_wind!F$30,Capacity_wind!U80*VLOOKUP($A79,CostRed_wind!$A$17:$M$30,F$1-2009,FALSE))</f>
        <v>9.77376939234263</v>
      </c>
      <c r="V79">
        <f>IF(Capacity_wind!$AD80=0,Capacity_wind!V80*CostRed_wind!G$30,Capacity_wind!V80*VLOOKUP($A79,CostRed_wind!$A$17:$M$30,G$1-2009,FALSE))</f>
        <v>0</v>
      </c>
      <c r="W79">
        <f>IF(Capacity_wind!$AD80=0,Capacity_wind!W80*CostRed_wind!H$30,Capacity_wind!W80*VLOOKUP($A79,CostRed_wind!$A$17:$M$30,H$1-2009,FALSE))</f>
        <v>0.0629571856642032</v>
      </c>
      <c r="X79">
        <f>IF(Capacity_wind!$AD80=0,Capacity_wind!X80*CostRed_wind!I$30,Capacity_wind!X80*VLOOKUP($A79,CostRed_wind!$A$17:$M$30,I$1-2009,FALSE))</f>
        <v>186.454553489518</v>
      </c>
      <c r="Y79">
        <f>IF(Capacity_wind!$AD80=0,Capacity_wind!Y80*CostRed_wind!J$30,Capacity_wind!Y80*VLOOKUP($A79,CostRed_wind!$A$17:$M$30,J$1-2009,FALSE))</f>
        <v>0</v>
      </c>
      <c r="Z79">
        <f>IF(Capacity_wind!$AD80=0,Capacity_wind!Z80*CostRed_wind!K$30,Capacity_wind!Z80*VLOOKUP($A79,CostRed_wind!$A$17:$M$30,K$1-2009,FALSE))</f>
        <v>0</v>
      </c>
      <c r="AA79">
        <f>IF(Capacity_wind!$AD80=0,Capacity_wind!AA80*CostRed_wind!L$30,Capacity_wind!AA80*VLOOKUP($A79,CostRed_wind!$A$17:$M$30,L$1-2009,FALSE))</f>
        <v>71.2821748213383</v>
      </c>
      <c r="AB79">
        <f>IF(Capacity_wind!$AD80=0,Capacity_wind!AB80*CostRed_wind!M$30,Capacity_wind!AB80*VLOOKUP($A79,CostRed_wind!$A$17:$M$30,M$1-2009,FALSE))</f>
        <v>0</v>
      </c>
      <c r="AC79">
        <f>IF(Capacity_wind!$AD80=0,Capacity_wind!AC80*CostRed_wind!N$30,Capacity_wind!AC80*VLOOKUP($A79,CostRed_wind!$A$17:$N$30,N$1-2009,FALSE))</f>
        <v>0</v>
      </c>
      <c r="AD79" s="1">
        <f t="shared" si="5"/>
        <v>267.652079454933</v>
      </c>
    </row>
    <row r="80" spans="1:30">
      <c r="A80" s="1" t="s">
        <v>458</v>
      </c>
      <c r="B80">
        <f>IF(Capacity_wind!$AD81=0,Capacity_wind!Q81*CostRed_wind!B$15,Capacity_wind!Q81*VLOOKUP($A80,CostRed_wind!$A$2:$M$15,B$1-2009,FALSE))</f>
        <v>0</v>
      </c>
      <c r="C80">
        <f>IF(Capacity_wind!$AD81=0,Capacity_wind!R81*CostRed_wind!C$15,Capacity_wind!R81*VLOOKUP($A80,CostRed_wind!$A$2:$M$15,C$1-2009,FALSE))</f>
        <v>0</v>
      </c>
      <c r="D80">
        <f>IF(Capacity_wind!$AD81=0,Capacity_wind!S81*CostRed_wind!D$15,Capacity_wind!S81*VLOOKUP($A80,CostRed_wind!$A$2:$M$15,D$1-2009,FALSE))</f>
        <v>0</v>
      </c>
      <c r="E80">
        <f>IF(Capacity_wind!$AD81=0,Capacity_wind!T81*CostRed_wind!E$15,Capacity_wind!T81*VLOOKUP($A80,CostRed_wind!$A$2:$M$15,E$1-2009,FALSE))</f>
        <v>0</v>
      </c>
      <c r="F80">
        <f>IF(Capacity_wind!$AD81=0,Capacity_wind!U81*CostRed_wind!F$15,Capacity_wind!U81*VLOOKUP($A80,CostRed_wind!$A$2:$M$15,F$1-2009,FALSE))</f>
        <v>0</v>
      </c>
      <c r="G80">
        <f>IF(Capacity_wind!$AD81=0,Capacity_wind!V81*CostRed_wind!G$15,Capacity_wind!V81*VLOOKUP($A80,CostRed_wind!$A$2:$M$15,G$1-2009,FALSE))</f>
        <v>0</v>
      </c>
      <c r="H80">
        <f>IF(Capacity_wind!$AD81=0,Capacity_wind!W81*CostRed_wind!H$15,Capacity_wind!W81*VLOOKUP($A80,CostRed_wind!$A$2:$M$15,H$1-2009,FALSE))</f>
        <v>4.76397095010998</v>
      </c>
      <c r="I80">
        <f>IF(Capacity_wind!$AD81=0,Capacity_wind!X81*CostRed_wind!I$15,Capacity_wind!X81*VLOOKUP($A80,CostRed_wind!$A$2:$M$15,I$1-2009,FALSE))</f>
        <v>0</v>
      </c>
      <c r="J80">
        <f>IF(Capacity_wind!$AD81=0,Capacity_wind!Y81*CostRed_wind!J$15,Capacity_wind!Y81*VLOOKUP($A80,CostRed_wind!$A$2:$M$15,J$1-2009,FALSE))</f>
        <v>0</v>
      </c>
      <c r="K80">
        <f>IF(Capacity_wind!$AD81=0,Capacity_wind!Z81*CostRed_wind!K$15,Capacity_wind!Z81*VLOOKUP($A80,CostRed_wind!$A$2:$M$15,K$1-2009,FALSE))</f>
        <v>0</v>
      </c>
      <c r="L80">
        <f>IF(Capacity_wind!$AD81=0,Capacity_wind!AA81*CostRed_wind!L$15,Capacity_wind!AA81*VLOOKUP($A80,CostRed_wind!$A$2:$M$15,L$1-2009,FALSE))</f>
        <v>27.9848143885863</v>
      </c>
      <c r="M80">
        <f>IF(Capacity_wind!$AD81=0,Capacity_wind!AB81*CostRed_wind!M$15,Capacity_wind!AB81*VLOOKUP($A80,CostRed_wind!$A$2:$M$15,M$1-2009,FALSE))</f>
        <v>0</v>
      </c>
      <c r="N80">
        <f>IF(Capacity_wind!$AD81=0,Capacity_wind!AC81*CostRed_wind!N$15,Capacity_wind!AC81*VLOOKUP($A80,CostRed_wind!$A$2:$N$15,N$1-2009,FALSE))</f>
        <v>0</v>
      </c>
      <c r="O80" s="3">
        <f t="shared" si="4"/>
        <v>32.7487853386963</v>
      </c>
      <c r="P80" s="1" t="s">
        <v>458</v>
      </c>
      <c r="Q80">
        <f>IF(Capacity_wind!$AD81=0,Capacity_wind!Q81*CostRed_wind!B$30,Capacity_wind!Q81*VLOOKUP($A80,CostRed_wind!$A$17:$M$30,B$1-2009,FALSE))</f>
        <v>0</v>
      </c>
      <c r="R80">
        <f>IF(Capacity_wind!$AD81=0,Capacity_wind!R81*CostRed_wind!C$30,Capacity_wind!R81*VLOOKUP($A80,CostRed_wind!$A$17:$M$30,C$1-2009,FALSE))</f>
        <v>0</v>
      </c>
      <c r="S80">
        <f>IF(Capacity_wind!$AD81=0,Capacity_wind!S81*CostRed_wind!D$30,Capacity_wind!S81*VLOOKUP($A80,CostRed_wind!$A$17:$M$30,D$1-2009,FALSE))</f>
        <v>0</v>
      </c>
      <c r="T80">
        <f>IF(Capacity_wind!$AD81=0,Capacity_wind!T81*CostRed_wind!E$30,Capacity_wind!T81*VLOOKUP($A80,CostRed_wind!$A$17:$M$30,E$1-2009,FALSE))</f>
        <v>0</v>
      </c>
      <c r="U80">
        <f>IF(Capacity_wind!$AD81=0,Capacity_wind!U81*CostRed_wind!F$30,Capacity_wind!U81*VLOOKUP($A80,CostRed_wind!$A$17:$M$30,F$1-2009,FALSE))</f>
        <v>0</v>
      </c>
      <c r="V80">
        <f>IF(Capacity_wind!$AD81=0,Capacity_wind!V81*CostRed_wind!G$30,Capacity_wind!V81*VLOOKUP($A80,CostRed_wind!$A$17:$M$30,G$1-2009,FALSE))</f>
        <v>0</v>
      </c>
      <c r="W80">
        <f>IF(Capacity_wind!$AD81=0,Capacity_wind!W81*CostRed_wind!H$30,Capacity_wind!W81*VLOOKUP($A80,CostRed_wind!$A$17:$M$30,H$1-2009,FALSE))</f>
        <v>18.7444119938786</v>
      </c>
      <c r="X80">
        <f>IF(Capacity_wind!$AD81=0,Capacity_wind!X81*CostRed_wind!I$30,Capacity_wind!X81*VLOOKUP($A80,CostRed_wind!$A$17:$M$30,I$1-2009,FALSE))</f>
        <v>0</v>
      </c>
      <c r="Y80">
        <f>IF(Capacity_wind!$AD81=0,Capacity_wind!Y81*CostRed_wind!J$30,Capacity_wind!Y81*VLOOKUP($A80,CostRed_wind!$A$17:$M$30,J$1-2009,FALSE))</f>
        <v>0</v>
      </c>
      <c r="Z80">
        <f>IF(Capacity_wind!$AD81=0,Capacity_wind!Z81*CostRed_wind!K$30,Capacity_wind!Z81*VLOOKUP($A80,CostRed_wind!$A$17:$M$30,K$1-2009,FALSE))</f>
        <v>0</v>
      </c>
      <c r="AA80">
        <f>IF(Capacity_wind!$AD81=0,Capacity_wind!AA81*CostRed_wind!L$30,Capacity_wind!AA81*VLOOKUP($A80,CostRed_wind!$A$17:$M$30,L$1-2009,FALSE))</f>
        <v>74.8462536239038</v>
      </c>
      <c r="AB80">
        <f>IF(Capacity_wind!$AD81=0,Capacity_wind!AB81*CostRed_wind!M$30,Capacity_wind!AB81*VLOOKUP($A80,CostRed_wind!$A$17:$M$30,M$1-2009,FALSE))</f>
        <v>0</v>
      </c>
      <c r="AC80">
        <f>IF(Capacity_wind!$AD81=0,Capacity_wind!AC81*CostRed_wind!N$30,Capacity_wind!AC81*VLOOKUP($A80,CostRed_wind!$A$17:$N$30,N$1-2009,FALSE))</f>
        <v>0</v>
      </c>
      <c r="AD80" s="1">
        <f t="shared" si="5"/>
        <v>93.5906656177824</v>
      </c>
    </row>
    <row r="81" spans="1:30">
      <c r="A81" s="1" t="s">
        <v>238</v>
      </c>
      <c r="B81">
        <f>IF(Capacity_wind!$AD82=0,Capacity_wind!Q82*CostRed_wind!B$15,Capacity_wind!Q82*VLOOKUP($A81,CostRed_wind!$A$2:$M$15,B$1-2009,FALSE))</f>
        <v>0</v>
      </c>
      <c r="C81">
        <f>IF(Capacity_wind!$AD82=0,Capacity_wind!R82*CostRed_wind!C$15,Capacity_wind!R82*VLOOKUP($A81,CostRed_wind!$A$2:$M$15,C$1-2009,FALSE))</f>
        <v>0</v>
      </c>
      <c r="D81">
        <f>IF(Capacity_wind!$AD82=0,Capacity_wind!S82*CostRed_wind!D$15,Capacity_wind!S82*VLOOKUP($A81,CostRed_wind!$A$2:$M$15,D$1-2009,FALSE))</f>
        <v>0.144231671081886</v>
      </c>
      <c r="E81">
        <f>IF(Capacity_wind!$AD82=0,Capacity_wind!T82*CostRed_wind!E$15,Capacity_wind!T82*VLOOKUP($A81,CostRed_wind!$A$2:$M$15,E$1-2009,FALSE))</f>
        <v>0</v>
      </c>
      <c r="F81">
        <f>IF(Capacity_wind!$AD82=0,Capacity_wind!U82*CostRed_wind!F$15,Capacity_wind!U82*VLOOKUP($A81,CostRed_wind!$A$2:$M$15,F$1-2009,FALSE))</f>
        <v>0</v>
      </c>
      <c r="G81">
        <f>IF(Capacity_wind!$AD82=0,Capacity_wind!V82*CostRed_wind!G$15,Capacity_wind!V82*VLOOKUP($A81,CostRed_wind!$A$2:$M$15,G$1-2009,FALSE))</f>
        <v>0</v>
      </c>
      <c r="H81">
        <f>IF(Capacity_wind!$AD82=0,Capacity_wind!W82*CostRed_wind!H$15,Capacity_wind!W82*VLOOKUP($A81,CostRed_wind!$A$2:$M$15,H$1-2009,FALSE))</f>
        <v>1.45464761835419</v>
      </c>
      <c r="I81">
        <f>IF(Capacity_wind!$AD82=0,Capacity_wind!X82*CostRed_wind!I$15,Capacity_wind!X82*VLOOKUP($A81,CostRed_wind!$A$2:$M$15,I$1-2009,FALSE))</f>
        <v>0</v>
      </c>
      <c r="J81">
        <f>IF(Capacity_wind!$AD82=0,Capacity_wind!Y82*CostRed_wind!J$15,Capacity_wind!Y82*VLOOKUP($A81,CostRed_wind!$A$2:$M$15,J$1-2009,FALSE))</f>
        <v>0</v>
      </c>
      <c r="K81">
        <f>IF(Capacity_wind!$AD82=0,Capacity_wind!Z82*CostRed_wind!K$15,Capacity_wind!Z82*VLOOKUP($A81,CostRed_wind!$A$2:$M$15,K$1-2009,FALSE))</f>
        <v>0</v>
      </c>
      <c r="L81">
        <f>IF(Capacity_wind!$AD82=0,Capacity_wind!AA82*CostRed_wind!L$15,Capacity_wind!AA82*VLOOKUP($A81,CostRed_wind!$A$2:$M$15,L$1-2009,FALSE))</f>
        <v>0</v>
      </c>
      <c r="M81">
        <f>IF(Capacity_wind!$AD82=0,Capacity_wind!AB82*CostRed_wind!M$15,Capacity_wind!AB82*VLOOKUP($A81,CostRed_wind!$A$2:$M$15,M$1-2009,FALSE))</f>
        <v>0</v>
      </c>
      <c r="N81">
        <f>IF(Capacity_wind!$AD82=0,Capacity_wind!AC82*CostRed_wind!N$15,Capacity_wind!AC82*VLOOKUP($A81,CostRed_wind!$A$2:$N$15,N$1-2009,FALSE))</f>
        <v>0</v>
      </c>
      <c r="O81" s="3">
        <f t="shared" si="4"/>
        <v>1.59887928943608</v>
      </c>
      <c r="P81" s="1" t="s">
        <v>238</v>
      </c>
      <c r="Q81">
        <f>IF(Capacity_wind!$AD82=0,Capacity_wind!Q82*CostRed_wind!B$30,Capacity_wind!Q82*VLOOKUP($A81,CostRed_wind!$A$17:$M$30,B$1-2009,FALSE))</f>
        <v>0</v>
      </c>
      <c r="R81">
        <f>IF(Capacity_wind!$AD82=0,Capacity_wind!R82*CostRed_wind!C$30,Capacity_wind!R82*VLOOKUP($A81,CostRed_wind!$A$17:$M$30,C$1-2009,FALSE))</f>
        <v>0</v>
      </c>
      <c r="S81">
        <f>IF(Capacity_wind!$AD82=0,Capacity_wind!S82*CostRed_wind!D$30,Capacity_wind!S82*VLOOKUP($A81,CostRed_wind!$A$17:$M$30,D$1-2009,FALSE))</f>
        <v>0.751565171802894</v>
      </c>
      <c r="T81">
        <f>IF(Capacity_wind!$AD82=0,Capacity_wind!T82*CostRed_wind!E$30,Capacity_wind!T82*VLOOKUP($A81,CostRed_wind!$A$17:$M$30,E$1-2009,FALSE))</f>
        <v>0</v>
      </c>
      <c r="U81">
        <f>IF(Capacity_wind!$AD82=0,Capacity_wind!U82*CostRed_wind!F$30,Capacity_wind!U82*VLOOKUP($A81,CostRed_wind!$A$17:$M$30,F$1-2009,FALSE))</f>
        <v>0</v>
      </c>
      <c r="V81">
        <f>IF(Capacity_wind!$AD82=0,Capacity_wind!V82*CostRed_wind!G$30,Capacity_wind!V82*VLOOKUP($A81,CostRed_wind!$A$17:$M$30,G$1-2009,FALSE))</f>
        <v>0</v>
      </c>
      <c r="W81">
        <f>IF(Capacity_wind!$AD82=0,Capacity_wind!W82*CostRed_wind!H$30,Capacity_wind!W82*VLOOKUP($A81,CostRed_wind!$A$17:$M$30,H$1-2009,FALSE))</f>
        <v>5.72348457828354</v>
      </c>
      <c r="X81">
        <f>IF(Capacity_wind!$AD82=0,Capacity_wind!X82*CostRed_wind!I$30,Capacity_wind!X82*VLOOKUP($A81,CostRed_wind!$A$17:$M$30,I$1-2009,FALSE))</f>
        <v>0</v>
      </c>
      <c r="Y81">
        <f>IF(Capacity_wind!$AD82=0,Capacity_wind!Y82*CostRed_wind!J$30,Capacity_wind!Y82*VLOOKUP($A81,CostRed_wind!$A$17:$M$30,J$1-2009,FALSE))</f>
        <v>0</v>
      </c>
      <c r="Z81">
        <f>IF(Capacity_wind!$AD82=0,Capacity_wind!Z82*CostRed_wind!K$30,Capacity_wind!Z82*VLOOKUP($A81,CostRed_wind!$A$17:$M$30,K$1-2009,FALSE))</f>
        <v>0</v>
      </c>
      <c r="AA81">
        <f>IF(Capacity_wind!$AD82=0,Capacity_wind!AA82*CostRed_wind!L$30,Capacity_wind!AA82*VLOOKUP($A81,CostRed_wind!$A$17:$M$30,L$1-2009,FALSE))</f>
        <v>0</v>
      </c>
      <c r="AB81">
        <f>IF(Capacity_wind!$AD82=0,Capacity_wind!AB82*CostRed_wind!M$30,Capacity_wind!AB82*VLOOKUP($A81,CostRed_wind!$A$17:$M$30,M$1-2009,FALSE))</f>
        <v>0</v>
      </c>
      <c r="AC81">
        <f>IF(Capacity_wind!$AD82=0,Capacity_wind!AC82*CostRed_wind!N$30,Capacity_wind!AC82*VLOOKUP($A81,CostRed_wind!$A$17:$N$30,N$1-2009,FALSE))</f>
        <v>0</v>
      </c>
      <c r="AD81" s="1">
        <f t="shared" si="5"/>
        <v>6.47504975008643</v>
      </c>
    </row>
    <row r="82" spans="1:30">
      <c r="A82" s="1" t="s">
        <v>260</v>
      </c>
      <c r="B82">
        <f>IF(Capacity_wind!$AD83=0,Capacity_wind!Q83*CostRed_wind!B$15,Capacity_wind!Q83*VLOOKUP($A82,CostRed_wind!$A$2:$M$15,B$1-2009,FALSE))</f>
        <v>0.0952221514731127</v>
      </c>
      <c r="C82">
        <f>IF(Capacity_wind!$AD83=0,Capacity_wind!R83*CostRed_wind!C$15,Capacity_wind!R83*VLOOKUP($A82,CostRed_wind!$A$2:$M$15,C$1-2009,FALSE))</f>
        <v>0.887756749477328</v>
      </c>
      <c r="D82">
        <f>IF(Capacity_wind!$AD83=0,Capacity_wind!S83*CostRed_wind!D$15,Capacity_wind!S83*VLOOKUP($A82,CostRed_wind!$A$2:$M$15,D$1-2009,FALSE))</f>
        <v>0.414185041737365</v>
      </c>
      <c r="E82">
        <f>IF(Capacity_wind!$AD83=0,Capacity_wind!T83*CostRed_wind!E$15,Capacity_wind!T83*VLOOKUP($A82,CostRed_wind!$A$2:$M$15,E$1-2009,FALSE))</f>
        <v>0.250668332534692</v>
      </c>
      <c r="F82">
        <f>IF(Capacity_wind!$AD83=0,Capacity_wind!U83*CostRed_wind!F$15,Capacity_wind!U83*VLOOKUP($A82,CostRed_wind!$A$2:$M$15,F$1-2009,FALSE))</f>
        <v>-0.0795935953750837</v>
      </c>
      <c r="G82">
        <f>IF(Capacity_wind!$AD83=0,Capacity_wind!V83*CostRed_wind!G$15,Capacity_wind!V83*VLOOKUP($A82,CostRed_wind!$A$2:$M$15,G$1-2009,FALSE))</f>
        <v>0.225650385251045</v>
      </c>
      <c r="H82">
        <f>IF(Capacity_wind!$AD83=0,Capacity_wind!W83*CostRed_wind!H$15,Capacity_wind!W83*VLOOKUP($A82,CostRed_wind!$A$2:$M$15,H$1-2009,FALSE))</f>
        <v>1.04734701253883</v>
      </c>
      <c r="I82">
        <f>IF(Capacity_wind!$AD83=0,Capacity_wind!X83*CostRed_wind!I$15,Capacity_wind!X83*VLOOKUP($A82,CostRed_wind!$A$2:$M$15,I$1-2009,FALSE))</f>
        <v>0.181867933719318</v>
      </c>
      <c r="J82">
        <f>IF(Capacity_wind!$AD83=0,Capacity_wind!Y83*CostRed_wind!J$15,Capacity_wind!Y83*VLOOKUP($A82,CostRed_wind!$A$2:$M$15,J$1-2009,FALSE))</f>
        <v>-0.0193231141934007</v>
      </c>
      <c r="K82">
        <f>IF(Capacity_wind!$AD83=0,Capacity_wind!Z83*CostRed_wind!K$15,Capacity_wind!Z83*VLOOKUP($A82,CostRed_wind!$A$2:$M$15,K$1-2009,FALSE))</f>
        <v>0</v>
      </c>
      <c r="L82">
        <f>IF(Capacity_wind!$AD83=0,Capacity_wind!AA83*CostRed_wind!L$15,Capacity_wind!AA83*VLOOKUP($A82,CostRed_wind!$A$2:$M$15,L$1-2009,FALSE))</f>
        <v>-0.251331351501851</v>
      </c>
      <c r="M82">
        <f>IF(Capacity_wind!$AD83=0,Capacity_wind!AB83*CostRed_wind!M$15,Capacity_wind!AB83*VLOOKUP($A82,CostRed_wind!$A$2:$M$15,M$1-2009,FALSE))</f>
        <v>17.2652035944288</v>
      </c>
      <c r="N82">
        <f>IF(Capacity_wind!$AD83=0,Capacity_wind!AC83*CostRed_wind!N$15,Capacity_wind!AC83*VLOOKUP($A82,CostRed_wind!$A$2:$N$15,N$1-2009,FALSE))</f>
        <v>0</v>
      </c>
      <c r="O82" s="3">
        <f t="shared" si="4"/>
        <v>20.0176531400901</v>
      </c>
      <c r="P82" s="1" t="s">
        <v>260</v>
      </c>
      <c r="Q82">
        <f>IF(Capacity_wind!$AD83=0,Capacity_wind!Q83*CostRed_wind!B$30,Capacity_wind!Q83*VLOOKUP($A82,CostRed_wind!$A$17:$M$30,B$1-2009,FALSE))</f>
        <v>0.810735426932536</v>
      </c>
      <c r="R82">
        <f>IF(Capacity_wind!$AD83=0,Capacity_wind!R83*CostRed_wind!C$30,Capacity_wind!R83*VLOOKUP($A82,CostRed_wind!$A$17:$M$30,C$1-2009,FALSE))</f>
        <v>5.83786101720878</v>
      </c>
      <c r="S82">
        <f>IF(Capacity_wind!$AD83=0,Capacity_wind!S83*CostRed_wind!D$30,Capacity_wind!S83*VLOOKUP($A82,CostRed_wind!$A$17:$M$30,D$1-2009,FALSE))</f>
        <v>2.15824339908536</v>
      </c>
      <c r="T82">
        <f>IF(Capacity_wind!$AD83=0,Capacity_wind!T83*CostRed_wind!E$30,Capacity_wind!T83*VLOOKUP($A82,CostRed_wind!$A$17:$M$30,E$1-2009,FALSE))</f>
        <v>1.18841031613983</v>
      </c>
      <c r="U82">
        <f>IF(Capacity_wind!$AD83=0,Capacity_wind!U83*CostRed_wind!F$30,Capacity_wind!U83*VLOOKUP($A82,CostRed_wind!$A$17:$M$30,F$1-2009,FALSE))</f>
        <v>-0.361989492602491</v>
      </c>
      <c r="V82">
        <f>IF(Capacity_wind!$AD83=0,Capacity_wind!V83*CostRed_wind!G$30,Capacity_wind!V83*VLOOKUP($A82,CostRed_wind!$A$17:$M$30,G$1-2009,FALSE))</f>
        <v>0.922397296466827</v>
      </c>
      <c r="W82">
        <f>IF(Capacity_wind!$AD83=0,Capacity_wind!W83*CostRed_wind!H$30,Capacity_wind!W83*VLOOKUP($A82,CostRed_wind!$A$17:$M$30,H$1-2009,FALSE))</f>
        <v>4.12091175810644</v>
      </c>
      <c r="X82">
        <f>IF(Capacity_wind!$AD83=0,Capacity_wind!X83*CostRed_wind!I$30,Capacity_wind!X83*VLOOKUP($A82,CostRed_wind!$A$17:$M$30,I$1-2009,FALSE))</f>
        <v>0.641986330723098</v>
      </c>
      <c r="Y82">
        <f>IF(Capacity_wind!$AD83=0,Capacity_wind!Y83*CostRed_wind!J$30,Capacity_wind!Y83*VLOOKUP($A82,CostRed_wind!$A$17:$M$30,J$1-2009,FALSE))</f>
        <v>-0.063302423933248</v>
      </c>
      <c r="Z82">
        <f>IF(Capacity_wind!$AD83=0,Capacity_wind!Z83*CostRed_wind!K$30,Capacity_wind!Z83*VLOOKUP($A82,CostRed_wind!$A$17:$M$30,K$1-2009,FALSE))</f>
        <v>0</v>
      </c>
      <c r="AA82">
        <f>IF(Capacity_wind!$AD83=0,Capacity_wind!AA83*CostRed_wind!L$30,Capacity_wind!AA83*VLOOKUP($A82,CostRed_wind!$A$17:$M$30,L$1-2009,FALSE))</f>
        <v>-0.672193490974815</v>
      </c>
      <c r="AB82">
        <f>IF(Capacity_wind!$AD83=0,Capacity_wind!AB83*CostRed_wind!M$30,Capacity_wind!AB83*VLOOKUP($A82,CostRed_wind!$A$17:$M$30,M$1-2009,FALSE))</f>
        <v>43.1402029615878</v>
      </c>
      <c r="AC82">
        <f>IF(Capacity_wind!$AD83=0,Capacity_wind!AC83*CostRed_wind!N$30,Capacity_wind!AC83*VLOOKUP($A82,CostRed_wind!$A$17:$N$30,N$1-2009,FALSE))</f>
        <v>0</v>
      </c>
      <c r="AD82" s="1">
        <f t="shared" si="5"/>
        <v>57.7232630987402</v>
      </c>
    </row>
    <row r="83" spans="1:30">
      <c r="A83" s="1" t="s">
        <v>242</v>
      </c>
      <c r="B83">
        <f>IF(Capacity_wind!$AD84=0,Capacity_wind!Q84*CostRed_wind!B$15,Capacity_wind!Q84*VLOOKUP($A83,CostRed_wind!$A$2:$M$15,B$1-2009,FALSE))</f>
        <v>0</v>
      </c>
      <c r="C83">
        <f>IF(Capacity_wind!$AD84=0,Capacity_wind!R84*CostRed_wind!C$15,Capacity_wind!R84*VLOOKUP($A83,CostRed_wind!$A$2:$M$15,C$1-2009,FALSE))</f>
        <v>0.0192990580930673</v>
      </c>
      <c r="D83">
        <f>IF(Capacity_wind!$AD84=0,Capacity_wind!S84*CostRed_wind!D$15,Capacity_wind!S84*VLOOKUP($A83,CostRed_wind!$A$2:$M$15,D$1-2009,FALSE))</f>
        <v>0.090144794426179</v>
      </c>
      <c r="E83">
        <f>IF(Capacity_wind!$AD84=0,Capacity_wind!T84*CostRed_wind!E$15,Capacity_wind!T84*VLOOKUP($A83,CostRed_wind!$A$2:$M$15,E$1-2009,FALSE))</f>
        <v>0.0829203878712178</v>
      </c>
      <c r="F83">
        <f>IF(Capacity_wind!$AD84=0,Capacity_wind!U84*CostRed_wind!F$15,Capacity_wind!U84*VLOOKUP($A83,CostRed_wind!$A$2:$M$15,F$1-2009,FALSE))</f>
        <v>0</v>
      </c>
      <c r="G83">
        <f>IF(Capacity_wind!$AD84=0,Capacity_wind!V84*CostRed_wind!G$15,Capacity_wind!V84*VLOOKUP($A83,CostRed_wind!$A$2:$M$15,G$1-2009,FALSE))</f>
        <v>0</v>
      </c>
      <c r="H83">
        <f>IF(Capacity_wind!$AD84=0,Capacity_wind!W84*CostRed_wind!H$15,Capacity_wind!W84*VLOOKUP($A83,CostRed_wind!$A$2:$M$15,H$1-2009,FALSE))</f>
        <v>0</v>
      </c>
      <c r="I83">
        <f>IF(Capacity_wind!$AD84=0,Capacity_wind!X84*CostRed_wind!I$15,Capacity_wind!X84*VLOOKUP($A83,CostRed_wind!$A$2:$M$15,I$1-2009,FALSE))</f>
        <v>0</v>
      </c>
      <c r="J83">
        <f>IF(Capacity_wind!$AD84=0,Capacity_wind!Y84*CostRed_wind!J$15,Capacity_wind!Y84*VLOOKUP($A83,CostRed_wind!$A$2:$M$15,J$1-2009,FALSE))</f>
        <v>0</v>
      </c>
      <c r="K83">
        <f>IF(Capacity_wind!$AD84=0,Capacity_wind!Z84*CostRed_wind!K$15,Capacity_wind!Z84*VLOOKUP($A83,CostRed_wind!$A$2:$M$15,K$1-2009,FALSE))</f>
        <v>0</v>
      </c>
      <c r="L83">
        <f>IF(Capacity_wind!$AD84=0,Capacity_wind!AA84*CostRed_wind!L$15,Capacity_wind!AA84*VLOOKUP($A83,CostRed_wind!$A$2:$M$15,L$1-2009,FALSE))</f>
        <v>0</v>
      </c>
      <c r="M83">
        <f>IF(Capacity_wind!$AD84=0,Capacity_wind!AB84*CostRed_wind!M$15,Capacity_wind!AB84*VLOOKUP($A83,CostRed_wind!$A$2:$M$15,M$1-2009,FALSE))</f>
        <v>0</v>
      </c>
      <c r="N83">
        <f>IF(Capacity_wind!$AD84=0,Capacity_wind!AC84*CostRed_wind!N$15,Capacity_wind!AC84*VLOOKUP($A83,CostRed_wind!$A$2:$N$15,N$1-2009,FALSE))</f>
        <v>0</v>
      </c>
      <c r="O83" s="3">
        <f t="shared" si="4"/>
        <v>0.192364240390464</v>
      </c>
      <c r="P83" s="1" t="s">
        <v>242</v>
      </c>
      <c r="Q83">
        <f>IF(Capacity_wind!$AD84=0,Capacity_wind!Q84*CostRed_wind!B$30,Capacity_wind!Q84*VLOOKUP($A83,CostRed_wind!$A$17:$M$30,B$1-2009,FALSE))</f>
        <v>0</v>
      </c>
      <c r="R83">
        <f>IF(Capacity_wind!$AD84=0,Capacity_wind!R84*CostRed_wind!C$30,Capacity_wind!R84*VLOOKUP($A83,CostRed_wind!$A$17:$M$30,C$1-2009,FALSE))</f>
        <v>0.126910011077581</v>
      </c>
      <c r="S83">
        <f>IF(Capacity_wind!$AD84=0,Capacity_wind!S84*CostRed_wind!D$30,Capacity_wind!S84*VLOOKUP($A83,CostRed_wind!$A$17:$M$30,D$1-2009,FALSE))</f>
        <v>0.469728232376809</v>
      </c>
      <c r="T83">
        <f>IF(Capacity_wind!$AD84=0,Capacity_wind!T84*CostRed_wind!E$30,Capacity_wind!T84*VLOOKUP($A83,CostRed_wind!$A$17:$M$30,E$1-2009,FALSE))</f>
        <v>0.393122830347282</v>
      </c>
      <c r="U83">
        <f>IF(Capacity_wind!$AD84=0,Capacity_wind!U84*CostRed_wind!F$30,Capacity_wind!U84*VLOOKUP($A83,CostRed_wind!$A$17:$M$30,F$1-2009,FALSE))</f>
        <v>0</v>
      </c>
      <c r="V83">
        <f>IF(Capacity_wind!$AD84=0,Capacity_wind!V84*CostRed_wind!G$30,Capacity_wind!V84*VLOOKUP($A83,CostRed_wind!$A$17:$M$30,G$1-2009,FALSE))</f>
        <v>0</v>
      </c>
      <c r="W83">
        <f>IF(Capacity_wind!$AD84=0,Capacity_wind!W84*CostRed_wind!H$30,Capacity_wind!W84*VLOOKUP($A83,CostRed_wind!$A$17:$M$30,H$1-2009,FALSE))</f>
        <v>0</v>
      </c>
      <c r="X83">
        <f>IF(Capacity_wind!$AD84=0,Capacity_wind!X84*CostRed_wind!I$30,Capacity_wind!X84*VLOOKUP($A83,CostRed_wind!$A$17:$M$30,I$1-2009,FALSE))</f>
        <v>0</v>
      </c>
      <c r="Y83">
        <f>IF(Capacity_wind!$AD84=0,Capacity_wind!Y84*CostRed_wind!J$30,Capacity_wind!Y84*VLOOKUP($A83,CostRed_wind!$A$17:$M$30,J$1-2009,FALSE))</f>
        <v>0</v>
      </c>
      <c r="Z83">
        <f>IF(Capacity_wind!$AD84=0,Capacity_wind!Z84*CostRed_wind!K$30,Capacity_wind!Z84*VLOOKUP($A83,CostRed_wind!$A$17:$M$30,K$1-2009,FALSE))</f>
        <v>0</v>
      </c>
      <c r="AA83">
        <f>IF(Capacity_wind!$AD84=0,Capacity_wind!AA84*CostRed_wind!L$30,Capacity_wind!AA84*VLOOKUP($A83,CostRed_wind!$A$17:$M$30,L$1-2009,FALSE))</f>
        <v>0</v>
      </c>
      <c r="AB83">
        <f>IF(Capacity_wind!$AD84=0,Capacity_wind!AB84*CostRed_wind!M$30,Capacity_wind!AB84*VLOOKUP($A83,CostRed_wind!$A$17:$M$30,M$1-2009,FALSE))</f>
        <v>0</v>
      </c>
      <c r="AC83">
        <f>IF(Capacity_wind!$AD84=0,Capacity_wind!AC84*CostRed_wind!N$30,Capacity_wind!AC84*VLOOKUP($A83,CostRed_wind!$A$17:$N$30,N$1-2009,FALSE))</f>
        <v>0</v>
      </c>
      <c r="AD83" s="1">
        <f t="shared" si="5"/>
        <v>0.989761073801672</v>
      </c>
    </row>
    <row r="84" spans="1:30">
      <c r="A84" s="1" t="s">
        <v>256</v>
      </c>
      <c r="B84">
        <f>IF(Capacity_wind!$AD85=0,Capacity_wind!Q85*CostRed_wind!B$15,Capacity_wind!Q85*VLOOKUP($A84,CostRed_wind!$A$2:$M$15,B$1-2009,FALSE))</f>
        <v>1.0950545594317</v>
      </c>
      <c r="C84">
        <f>IF(Capacity_wind!$AD85=0,Capacity_wind!R85*CostRed_wind!C$15,Capacity_wind!R85*VLOOKUP($A84,CostRed_wind!$A$2:$M$15,C$1-2009,FALSE))</f>
        <v>2.81766248158782</v>
      </c>
      <c r="D84">
        <f>IF(Capacity_wind!$AD85=0,Capacity_wind!S85*CostRed_wind!D$15,Capacity_wind!S85*VLOOKUP($A84,CostRed_wind!$A$2:$M$15,D$1-2009,FALSE))</f>
        <v>0.240386118469811</v>
      </c>
      <c r="E84">
        <f>IF(Capacity_wind!$AD85=0,Capacity_wind!T85*CostRed_wind!E$15,Capacity_wind!T85*VLOOKUP($A84,CostRed_wind!$A$2:$M$15,E$1-2009,FALSE))</f>
        <v>0.746285149248718</v>
      </c>
      <c r="F84">
        <f>IF(Capacity_wind!$AD85=0,Capacity_wind!U85*CostRed_wind!F$15,Capacity_wind!U85*VLOOKUP($A84,CostRed_wind!$A$2:$M$15,F$1-2009,FALSE))</f>
        <v>15.7065532556338</v>
      </c>
      <c r="G84">
        <f>IF(Capacity_wind!$AD85=0,Capacity_wind!V85*CostRed_wind!G$15,Capacity_wind!V85*VLOOKUP($A84,CostRed_wind!$A$2:$M$15,G$1-2009,FALSE))</f>
        <v>9.46693341573861</v>
      </c>
      <c r="H84">
        <f>IF(Capacity_wind!$AD85=0,Capacity_wind!W85*CostRed_wind!H$15,Capacity_wind!W85*VLOOKUP($A84,CostRed_wind!$A$2:$M$15,H$1-2009,FALSE))</f>
        <v>1.30918285651878</v>
      </c>
      <c r="I84">
        <f>IF(Capacity_wind!$AD85=0,Capacity_wind!X85*CostRed_wind!I$15,Capacity_wind!X85*VLOOKUP($A84,CostRed_wind!$A$2:$M$15,I$1-2009,FALSE))</f>
        <v>2.55675132774106</v>
      </c>
      <c r="J84">
        <f>IF(Capacity_wind!$AD85=0,Capacity_wind!Y85*CostRed_wind!J$15,Capacity_wind!Y85*VLOOKUP($A84,CostRed_wind!$A$2:$M$15,J$1-2009,FALSE))</f>
        <v>0.193236939100154</v>
      </c>
      <c r="K84">
        <f>IF(Capacity_wind!$AD85=0,Capacity_wind!Z85*CostRed_wind!K$15,Capacity_wind!Z85*VLOOKUP($A84,CostRed_wind!$A$2:$M$15,K$1-2009,FALSE))</f>
        <v>1.34965991638045</v>
      </c>
      <c r="L84">
        <f>IF(Capacity_wind!$AD85=0,Capacity_wind!AA85*CostRed_wind!L$15,Capacity_wind!AA85*VLOOKUP($A84,CostRed_wind!$A$2:$M$15,L$1-2009,FALSE))</f>
        <v>34.9143874752839</v>
      </c>
      <c r="M84">
        <f>IF(Capacity_wind!$AD85=0,Capacity_wind!AB85*CostRed_wind!M$15,Capacity_wind!AB85*VLOOKUP($A84,CostRed_wind!$A$2:$M$15,M$1-2009,FALSE))</f>
        <v>41.846171423785</v>
      </c>
      <c r="N84">
        <f>IF(Capacity_wind!$AD85=0,Capacity_wind!AC85*CostRed_wind!N$15,Capacity_wind!AC85*VLOOKUP($A84,CostRed_wind!$A$2:$N$15,N$1-2009,FALSE))</f>
        <v>161.937201511817</v>
      </c>
      <c r="O84" s="3">
        <f t="shared" si="4"/>
        <v>112.24226491892</v>
      </c>
      <c r="P84" s="1" t="s">
        <v>256</v>
      </c>
      <c r="Q84">
        <f>IF(Capacity_wind!$AD85=0,Capacity_wind!Q85*CostRed_wind!B$30,Capacity_wind!Q85*VLOOKUP($A84,CostRed_wind!$A$17:$M$30,B$1-2009,FALSE))</f>
        <v>9.32345585581484</v>
      </c>
      <c r="R84">
        <f>IF(Capacity_wind!$AD85=0,Capacity_wind!R85*CostRed_wind!C$30,Capacity_wind!R85*VLOOKUP($A84,CostRed_wind!$A$17:$M$30,C$1-2009,FALSE))</f>
        <v>18.5288616173269</v>
      </c>
      <c r="S84">
        <f>IF(Capacity_wind!$AD85=0,Capacity_wind!S85*CostRed_wind!D$30,Capacity_wind!S85*VLOOKUP($A84,CostRed_wind!$A$17:$M$30,D$1-2009,FALSE))</f>
        <v>1.25260861967149</v>
      </c>
      <c r="T84">
        <f>IF(Capacity_wind!$AD85=0,Capacity_wind!T85*CostRed_wind!E$30,Capacity_wind!T85*VLOOKUP($A84,CostRed_wind!$A$17:$M$30,E$1-2009,FALSE))</f>
        <v>3.53811333558215</v>
      </c>
      <c r="U84">
        <f>IF(Capacity_wind!$AD85=0,Capacity_wind!U85*CostRed_wind!F$30,Capacity_wind!U85*VLOOKUP($A84,CostRed_wind!$A$17:$M$30,F$1-2009,FALSE))</f>
        <v>71.4329741827536</v>
      </c>
      <c r="V84">
        <f>IF(Capacity_wind!$AD85=0,Capacity_wind!V85*CostRed_wind!G$30,Capacity_wind!V85*VLOOKUP($A84,CostRed_wind!$A$17:$M$30,G$1-2009,FALSE))</f>
        <v>38.6982445378666</v>
      </c>
      <c r="W84">
        <f>IF(Capacity_wind!$AD85=0,Capacity_wind!W85*CostRed_wind!H$30,Capacity_wind!W85*VLOOKUP($A84,CostRed_wind!$A$17:$M$30,H$1-2009,FALSE))</f>
        <v>5.15113612045519</v>
      </c>
      <c r="X84">
        <f>IF(Capacity_wind!$AD85=0,Capacity_wind!X85*CostRed_wind!I$30,Capacity_wind!X85*VLOOKUP($A84,CostRed_wind!$A$17:$M$30,I$1-2009,FALSE))</f>
        <v>9.025227096939</v>
      </c>
      <c r="Y84">
        <f>IF(Capacity_wind!$AD85=0,Capacity_wind!Y85*CostRed_wind!J$30,Capacity_wind!Y85*VLOOKUP($A84,CostRed_wind!$A$17:$M$30,J$1-2009,FALSE))</f>
        <v>0.633043230819327</v>
      </c>
      <c r="Z84">
        <f>IF(Capacity_wind!$AD85=0,Capacity_wind!Z85*CostRed_wind!K$30,Capacity_wind!Z85*VLOOKUP($A84,CostRed_wind!$A$17:$M$30,K$1-2009,FALSE))</f>
        <v>4.14922971424417</v>
      </c>
      <c r="AA84">
        <f>IF(Capacity_wind!$AD85=0,Capacity_wind!AA85*CostRed_wind!L$30,Capacity_wind!AA85*VLOOKUP($A84,CostRed_wind!$A$17:$M$30,L$1-2009,FALSE))</f>
        <v>93.3796116641085</v>
      </c>
      <c r="AB84">
        <f>IF(Capacity_wind!$AD85=0,Capacity_wind!AB85*CostRed_wind!M$30,Capacity_wind!AB85*VLOOKUP($A84,CostRed_wind!$A$17:$M$30,M$1-2009,FALSE))</f>
        <v>104.560152940798</v>
      </c>
      <c r="AC84">
        <f>IF(Capacity_wind!$AD85=0,Capacity_wind!AC85*CostRed_wind!N$30,Capacity_wind!AC85*VLOOKUP($A84,CostRed_wind!$A$17:$N$30,N$1-2009,FALSE))</f>
        <v>347.677484123067</v>
      </c>
      <c r="AD84" s="1">
        <f t="shared" si="5"/>
        <v>359.672658916379</v>
      </c>
    </row>
    <row r="85" spans="1:30">
      <c r="A85" s="1" t="s">
        <v>258</v>
      </c>
      <c r="B85">
        <f>IF(Capacity_wind!$AD86=0,Capacity_wind!Q86*CostRed_wind!B$15,Capacity_wind!Q86*VLOOKUP($A85,CostRed_wind!$A$2:$M$15,B$1-2009,FALSE))</f>
        <v>0.0126962371359664</v>
      </c>
      <c r="C85">
        <f>IF(Capacity_wind!$AD86=0,Capacity_wind!R86*CostRed_wind!C$15,Capacity_wind!R86*VLOOKUP($A85,CostRed_wind!$A$2:$M$15,C$1-2009,FALSE))</f>
        <v>0.532654003368657</v>
      </c>
      <c r="D85">
        <f>IF(Capacity_wind!$AD86=0,Capacity_wind!S86*CostRed_wind!D$15,Capacity_wind!S86*VLOOKUP($A85,CostRed_wind!$A$2:$M$15,D$1-2009,FALSE))</f>
        <v>0</v>
      </c>
      <c r="E85">
        <f>IF(Capacity_wind!$AD86=0,Capacity_wind!T86*CostRed_wind!E$15,Capacity_wind!T86*VLOOKUP($A85,CostRed_wind!$A$2:$M$15,E$1-2009,FALSE))</f>
        <v>0.00124397165884402</v>
      </c>
      <c r="F85">
        <f>IF(Capacity_wind!$AD86=0,Capacity_wind!U86*CostRed_wind!F$15,Capacity_wind!U86*VLOOKUP($A85,CostRed_wind!$A$2:$M$15,F$1-2009,FALSE))</f>
        <v>0.578595249571684</v>
      </c>
      <c r="G85">
        <f>IF(Capacity_wind!$AD86=0,Capacity_wind!V86*CostRed_wind!G$15,Capacity_wind!V86*VLOOKUP($A85,CostRed_wind!$A$2:$M$15,G$1-2009,FALSE))</f>
        <v>7.24933996706742</v>
      </c>
      <c r="H85">
        <f>IF(Capacity_wind!$AD86=0,Capacity_wind!W86*CostRed_wind!H$15,Capacity_wind!W86*VLOOKUP($A85,CostRed_wind!$A$2:$M$15,H$1-2009,FALSE))</f>
        <v>0</v>
      </c>
      <c r="I85">
        <f>IF(Capacity_wind!$AD86=0,Capacity_wind!X86*CostRed_wind!I$15,Capacity_wind!X86*VLOOKUP($A85,CostRed_wind!$A$2:$M$15,I$1-2009,FALSE))</f>
        <v>0.545437442426091</v>
      </c>
      <c r="J85">
        <f>IF(Capacity_wind!$AD86=0,Capacity_wind!Y86*CostRed_wind!J$15,Capacity_wind!Y86*VLOOKUP($A85,CostRed_wind!$A$2:$M$15,J$1-2009,FALSE))</f>
        <v>2.49278260163948</v>
      </c>
      <c r="K85">
        <f>IF(Capacity_wind!$AD86=0,Capacity_wind!Z86*CostRed_wind!K$15,Capacity_wind!Z86*VLOOKUP($A85,CostRed_wind!$A$2:$M$15,K$1-2009,FALSE))</f>
        <v>3.8128146825393</v>
      </c>
      <c r="L85">
        <f>IF(Capacity_wind!$AD86=0,Capacity_wind!AA86*CostRed_wind!L$15,Capacity_wind!AA86*VLOOKUP($A85,CostRed_wind!$A$2:$M$15,L$1-2009,FALSE))</f>
        <v>-4.3443119464962</v>
      </c>
      <c r="M85">
        <f>IF(Capacity_wind!$AD86=0,Capacity_wind!AB86*CostRed_wind!M$15,Capacity_wind!AB86*VLOOKUP($A85,CostRed_wind!$A$2:$M$15,M$1-2009,FALSE))</f>
        <v>8.48628651251583</v>
      </c>
      <c r="N85">
        <f>IF(Capacity_wind!$AD86=0,Capacity_wind!AC86*CostRed_wind!N$15,Capacity_wind!AC86*VLOOKUP($A85,CostRed_wind!$A$2:$N$15,N$1-2009,FALSE))</f>
        <v>14.4334283160245</v>
      </c>
      <c r="O85" s="3">
        <f>SUM(B85:M85)</f>
        <v>19.3675387214271</v>
      </c>
      <c r="P85" s="1" t="s">
        <v>258</v>
      </c>
      <c r="Q85">
        <f>IF(Capacity_wind!$AD86=0,Capacity_wind!Q86*CostRed_wind!B$30,Capacity_wind!Q86*VLOOKUP($A85,CostRed_wind!$A$17:$M$30,B$1-2009,FALSE))</f>
        <v>0.108097633540352</v>
      </c>
      <c r="R85">
        <f>IF(Capacity_wind!$AD86=0,Capacity_wind!R86*CostRed_wind!C$30,Capacity_wind!R86*VLOOKUP($A85,CostRed_wind!$A$17:$M$30,C$1-2009,FALSE))</f>
        <v>3.50271630574124</v>
      </c>
      <c r="S85">
        <f>IF(Capacity_wind!$AD86=0,Capacity_wind!S86*CostRed_wind!D$30,Capacity_wind!S86*VLOOKUP($A85,CostRed_wind!$A$17:$M$30,D$1-2009,FALSE))</f>
        <v>0</v>
      </c>
      <c r="T85">
        <f>IF(Capacity_wind!$AD86=0,Capacity_wind!T86*CostRed_wind!E$30,Capacity_wind!T86*VLOOKUP($A85,CostRed_wind!$A$17:$M$30,E$1-2009,FALSE))</f>
        <v>0.00589762870086997</v>
      </c>
      <c r="U85">
        <f>IF(Capacity_wind!$AD86=0,Capacity_wind!U86*CostRed_wind!F$30,Capacity_wind!U86*VLOOKUP($A85,CostRed_wind!$A$17:$M$30,F$1-2009,FALSE))</f>
        <v>2.63143535390828</v>
      </c>
      <c r="V85">
        <f>IF(Capacity_wind!$AD86=0,Capacity_wind!V86*CostRed_wind!G$30,Capacity_wind!V86*VLOOKUP($A85,CostRed_wind!$A$17:$M$30,G$1-2009,FALSE))</f>
        <v>29.6333267029551</v>
      </c>
      <c r="W85">
        <f>IF(Capacity_wind!$AD86=0,Capacity_wind!W86*CostRed_wind!H$30,Capacity_wind!W86*VLOOKUP($A85,CostRed_wind!$A$17:$M$30,H$1-2009,FALSE))</f>
        <v>0</v>
      </c>
      <c r="X85">
        <f>IF(Capacity_wind!$AD86=0,Capacity_wind!X86*CostRed_wind!I$30,Capacity_wind!X86*VLOOKUP($A85,CostRed_wind!$A$17:$M$30,I$1-2009,FALSE))</f>
        <v>1.92537175268365</v>
      </c>
      <c r="Y85">
        <f>IF(Capacity_wind!$AD86=0,Capacity_wind!Y86*CostRed_wind!J$30,Capacity_wind!Y86*VLOOKUP($A85,CostRed_wind!$A$17:$M$30,J$1-2009,FALSE))</f>
        <v>8.16634313925959</v>
      </c>
      <c r="Z85">
        <f>IF(Capacity_wind!$AD86=0,Capacity_wind!Z86*CostRed_wind!K$30,Capacity_wind!Z86*VLOOKUP($A85,CostRed_wind!$A$17:$M$30,K$1-2009,FALSE))</f>
        <v>11.721652087087</v>
      </c>
      <c r="AA85">
        <f>IF(Capacity_wind!$AD86=0,Capacity_wind!AA86*CostRed_wind!L$30,Capacity_wind!AA86*VLOOKUP($A85,CostRed_wind!$A$17:$M$30,L$1-2009,FALSE))</f>
        <v>-11.6189969764968</v>
      </c>
      <c r="AB85">
        <f>IF(Capacity_wind!$AD86=0,Capacity_wind!AB86*CostRed_wind!M$30,Capacity_wind!AB86*VLOOKUP($A85,CostRed_wind!$A$17:$M$30,M$1-2009,FALSE))</f>
        <v>21.2045065404415</v>
      </c>
      <c r="AC85">
        <f>IF(Capacity_wind!$AD86=0,Capacity_wind!AC86*CostRed_wind!N$30,Capacity_wind!AC86*VLOOKUP($A85,CostRed_wind!$A$17:$N$30,N$1-2009,FALSE))</f>
        <v>30.9884201859561</v>
      </c>
      <c r="AD85" s="1">
        <f>SUM(Q85:AB85)</f>
        <v>67.2803501678207</v>
      </c>
    </row>
    <row r="86" spans="1:30">
      <c r="A86" s="1" t="s">
        <v>268</v>
      </c>
      <c r="B86">
        <f>IF(Capacity_wind!$AD87=0,Capacity_wind!Q87*CostRed_wind!B$15,Capacity_wind!Q87*VLOOKUP($A86,CostRed_wind!$A$2:$M$15,B$1-2009,FALSE))</f>
        <v>7.93517796689637e-5</v>
      </c>
      <c r="C86">
        <f>IF(Capacity_wind!$AD87=0,Capacity_wind!R87*CostRed_wind!C$15,Capacity_wind!R87*VLOOKUP($A86,CostRed_wind!$A$2:$M$15,C$1-2009,FALSE))</f>
        <v>0</v>
      </c>
      <c r="D86">
        <f>IF(Capacity_wind!$AD87=0,Capacity_wind!S87*CostRed_wind!D$15,Capacity_wind!S87*VLOOKUP($A86,CostRed_wind!$A$2:$M$15,D$1-2009,FALSE))</f>
        <v>0</v>
      </c>
      <c r="E86">
        <f>IF(Capacity_wind!$AD87=0,Capacity_wind!T87*CostRed_wind!E$15,Capacity_wind!T87*VLOOKUP($A86,CostRed_wind!$A$2:$M$15,E$1-2009,FALSE))</f>
        <v>0</v>
      </c>
      <c r="F86">
        <f>IF(Capacity_wind!$AD87=0,Capacity_wind!U87*CostRed_wind!F$15,Capacity_wind!U87*VLOOKUP($A86,CostRed_wind!$A$2:$M$15,F$1-2009,FALSE))</f>
        <v>0</v>
      </c>
      <c r="G86">
        <f>IF(Capacity_wind!$AD87=0,Capacity_wind!V87*CostRed_wind!G$15,Capacity_wind!V87*VLOOKUP($A86,CostRed_wind!$A$2:$M$15,G$1-2009,FALSE))</f>
        <v>0</v>
      </c>
      <c r="H86">
        <f>IF(Capacity_wind!$AD87=0,Capacity_wind!W87*CostRed_wind!H$15,Capacity_wind!W87*VLOOKUP($A86,CostRed_wind!$A$2:$M$15,H$1-2009,FALSE))</f>
        <v>0</v>
      </c>
      <c r="I86">
        <f>IF(Capacity_wind!$AD87=0,Capacity_wind!X87*CostRed_wind!I$15,Capacity_wind!X87*VLOOKUP($A86,CostRed_wind!$A$2:$M$15,I$1-2009,FALSE))</f>
        <v>0</v>
      </c>
      <c r="J86">
        <f>IF(Capacity_wind!$AD87=0,Capacity_wind!Y87*CostRed_wind!J$15,Capacity_wind!Y87*VLOOKUP($A86,CostRed_wind!$A$2:$M$15,J$1-2009,FALSE))</f>
        <v>0</v>
      </c>
      <c r="K86">
        <f>IF(Capacity_wind!$AD87=0,Capacity_wind!Z87*CostRed_wind!K$15,Capacity_wind!Z87*VLOOKUP($A86,CostRed_wind!$A$2:$M$15,K$1-2009,FALSE))</f>
        <v>0</v>
      </c>
      <c r="L86">
        <f>IF(Capacity_wind!$AD87=0,Capacity_wind!AA87*CostRed_wind!L$15,Capacity_wind!AA87*VLOOKUP($A86,CostRed_wind!$A$2:$M$15,L$1-2009,FALSE))</f>
        <v>0</v>
      </c>
      <c r="M86">
        <f>IF(Capacity_wind!$AD87=0,Capacity_wind!AB87*CostRed_wind!M$15,Capacity_wind!AB87*VLOOKUP($A86,CostRed_wind!$A$2:$M$15,M$1-2009,FALSE))</f>
        <v>0</v>
      </c>
      <c r="N86">
        <f>IF(Capacity_wind!$AD87=0,Capacity_wind!AC87*CostRed_wind!N$15,Capacity_wind!AC87*VLOOKUP($A86,CostRed_wind!$A$2:$N$15,N$1-2009,FALSE))</f>
        <v>0</v>
      </c>
      <c r="O86" s="3">
        <f>SUM(B86:M86)</f>
        <v>7.93517796689637e-5</v>
      </c>
      <c r="P86" s="1" t="s">
        <v>268</v>
      </c>
      <c r="Q86">
        <f>IF(Capacity_wind!$AD87=0,Capacity_wind!Q87*CostRed_wind!B$30,Capacity_wind!Q87*VLOOKUP($A86,CostRed_wind!$A$17:$M$30,B$1-2009,FALSE))</f>
        <v>0.000675612743174987</v>
      </c>
      <c r="R86">
        <f>IF(Capacity_wind!$AD87=0,Capacity_wind!R87*CostRed_wind!C$30,Capacity_wind!R87*VLOOKUP($A86,CostRed_wind!$A$17:$M$30,C$1-2009,FALSE))</f>
        <v>0</v>
      </c>
      <c r="S86">
        <f>IF(Capacity_wind!$AD87=0,Capacity_wind!S87*CostRed_wind!D$30,Capacity_wind!S87*VLOOKUP($A86,CostRed_wind!$A$17:$M$30,D$1-2009,FALSE))</f>
        <v>0</v>
      </c>
      <c r="T86">
        <f>IF(Capacity_wind!$AD87=0,Capacity_wind!T87*CostRed_wind!E$30,Capacity_wind!T87*VLOOKUP($A86,CostRed_wind!$A$17:$M$30,E$1-2009,FALSE))</f>
        <v>0</v>
      </c>
      <c r="U86">
        <f>IF(Capacity_wind!$AD87=0,Capacity_wind!U87*CostRed_wind!F$30,Capacity_wind!U87*VLOOKUP($A86,CostRed_wind!$A$17:$M$30,F$1-2009,FALSE))</f>
        <v>0</v>
      </c>
      <c r="V86">
        <f>IF(Capacity_wind!$AD87=0,Capacity_wind!V87*CostRed_wind!G$30,Capacity_wind!V87*VLOOKUP($A86,CostRed_wind!$A$17:$M$30,G$1-2009,FALSE))</f>
        <v>0</v>
      </c>
      <c r="W86">
        <f>IF(Capacity_wind!$AD87=0,Capacity_wind!W87*CostRed_wind!H$30,Capacity_wind!W87*VLOOKUP($A86,CostRed_wind!$A$17:$M$30,H$1-2009,FALSE))</f>
        <v>0</v>
      </c>
      <c r="X86">
        <f>IF(Capacity_wind!$AD87=0,Capacity_wind!X87*CostRed_wind!I$30,Capacity_wind!X87*VLOOKUP($A86,CostRed_wind!$A$17:$M$30,I$1-2009,FALSE))</f>
        <v>0</v>
      </c>
      <c r="Y86">
        <f>IF(Capacity_wind!$AD87=0,Capacity_wind!Y87*CostRed_wind!J$30,Capacity_wind!Y87*VLOOKUP($A86,CostRed_wind!$A$17:$M$30,J$1-2009,FALSE))</f>
        <v>0</v>
      </c>
      <c r="Z86">
        <f>IF(Capacity_wind!$AD87=0,Capacity_wind!Z87*CostRed_wind!K$30,Capacity_wind!Z87*VLOOKUP($A86,CostRed_wind!$A$17:$M$30,K$1-2009,FALSE))</f>
        <v>0</v>
      </c>
      <c r="AA86">
        <f>IF(Capacity_wind!$AD87=0,Capacity_wind!AA87*CostRed_wind!L$30,Capacity_wind!AA87*VLOOKUP($A86,CostRed_wind!$A$17:$M$30,L$1-2009,FALSE))</f>
        <v>0</v>
      </c>
      <c r="AB86">
        <f>IF(Capacity_wind!$AD87=0,Capacity_wind!AB87*CostRed_wind!M$30,Capacity_wind!AB87*VLOOKUP($A86,CostRed_wind!$A$17:$M$30,M$1-2009,FALSE))</f>
        <v>0</v>
      </c>
      <c r="AC86">
        <f>IF(Capacity_wind!$AD87=0,Capacity_wind!AC87*CostRed_wind!N$30,Capacity_wind!AC87*VLOOKUP($A86,CostRed_wind!$A$17:$N$30,N$1-2009,FALSE))</f>
        <v>0</v>
      </c>
      <c r="AD86" s="1">
        <f>SUM(Q86:AB86)</f>
        <v>0.000675612743174987</v>
      </c>
    </row>
    <row r="87" spans="1:30">
      <c r="A87" s="1" t="s">
        <v>270</v>
      </c>
      <c r="B87">
        <f>IF(Capacity_wind!$AD88=0,Capacity_wind!Q88*CostRed_wind!B$15,Capacity_wind!Q88*VLOOKUP($A87,CostRed_wind!$A$2:$M$15,B$1-2009,FALSE))</f>
        <v>0</v>
      </c>
      <c r="C87">
        <f>IF(Capacity_wind!$AD88=0,Capacity_wind!R88*CostRed_wind!C$15,Capacity_wind!R88*VLOOKUP($A87,CostRed_wind!$A$2:$M$15,C$1-2009,FALSE))</f>
        <v>0</v>
      </c>
      <c r="D87">
        <f>IF(Capacity_wind!$AD88=0,Capacity_wind!S88*CostRed_wind!D$15,Capacity_wind!S88*VLOOKUP($A87,CostRed_wind!$A$2:$M$15,D$1-2009,FALSE))</f>
        <v>0</v>
      </c>
      <c r="E87">
        <f>IF(Capacity_wind!$AD88=0,Capacity_wind!T88*CostRed_wind!E$15,Capacity_wind!T88*VLOOKUP($A87,CostRed_wind!$A$2:$M$15,E$1-2009,FALSE))</f>
        <v>0</v>
      </c>
      <c r="F87">
        <f>IF(Capacity_wind!$AD88=0,Capacity_wind!U88*CostRed_wind!F$15,Capacity_wind!U88*VLOOKUP($A87,CostRed_wind!$A$2:$M$15,F$1-2009,FALSE))</f>
        <v>0</v>
      </c>
      <c r="G87">
        <f>IF(Capacity_wind!$AD88=0,Capacity_wind!V88*CostRed_wind!G$15,Capacity_wind!V88*VLOOKUP($A87,CostRed_wind!$A$2:$M$15,G$1-2009,FALSE))</f>
        <v>0</v>
      </c>
      <c r="H87">
        <f>IF(Capacity_wind!$AD88=0,Capacity_wind!W88*CostRed_wind!H$15,Capacity_wind!W88*VLOOKUP($A87,CostRed_wind!$A$2:$M$15,H$1-2009,FALSE))</f>
        <v>0</v>
      </c>
      <c r="I87">
        <f>IF(Capacity_wind!$AD88=0,Capacity_wind!X88*CostRed_wind!I$15,Capacity_wind!X88*VLOOKUP($A87,CostRed_wind!$A$2:$M$15,I$1-2009,FALSE))</f>
        <v>0</v>
      </c>
      <c r="J87">
        <f>IF(Capacity_wind!$AD88=0,Capacity_wind!Y88*CostRed_wind!J$15,Capacity_wind!Y88*VLOOKUP($A87,CostRed_wind!$A$2:$M$15,J$1-2009,FALSE))</f>
        <v>0</v>
      </c>
      <c r="K87">
        <f>IF(Capacity_wind!$AD88=0,Capacity_wind!Z88*CostRed_wind!K$15,Capacity_wind!Z88*VLOOKUP($A87,CostRed_wind!$A$2:$M$15,K$1-2009,FALSE))</f>
        <v>0</v>
      </c>
      <c r="L87">
        <f>IF(Capacity_wind!$AD88=0,Capacity_wind!AA88*CostRed_wind!L$15,Capacity_wind!AA88*VLOOKUP($A87,CostRed_wind!$A$2:$M$15,L$1-2009,FALSE))</f>
        <v>0</v>
      </c>
      <c r="M87">
        <f>IF(Capacity_wind!$AD88=0,Capacity_wind!AB88*CostRed_wind!M$15,Capacity_wind!AB88*VLOOKUP($A87,CostRed_wind!$A$2:$M$15,M$1-2009,FALSE))</f>
        <v>0</v>
      </c>
      <c r="N87">
        <f>IF(Capacity_wind!$AD88=0,Capacity_wind!AC88*CostRed_wind!N$15,Capacity_wind!AC88*VLOOKUP($A87,CostRed_wind!$A$2:$N$15,N$1-2009,FALSE))</f>
        <v>0</v>
      </c>
      <c r="O87" s="3">
        <f>SUM(B87:M87)</f>
        <v>0</v>
      </c>
      <c r="P87" s="1" t="s">
        <v>270</v>
      </c>
      <c r="Q87">
        <f>IF(Capacity_wind!$AD88=0,Capacity_wind!Q88*CostRed_wind!B$30,Capacity_wind!Q88*VLOOKUP($A87,CostRed_wind!$A$17:$M$30,B$1-2009,FALSE))</f>
        <v>0</v>
      </c>
      <c r="R87">
        <f>IF(Capacity_wind!$AD88=0,Capacity_wind!R88*CostRed_wind!C$30,Capacity_wind!R88*VLOOKUP($A87,CostRed_wind!$A$17:$M$30,C$1-2009,FALSE))</f>
        <v>0</v>
      </c>
      <c r="S87">
        <f>IF(Capacity_wind!$AD88=0,Capacity_wind!S88*CostRed_wind!D$30,Capacity_wind!S88*VLOOKUP($A87,CostRed_wind!$A$17:$M$30,D$1-2009,FALSE))</f>
        <v>0</v>
      </c>
      <c r="T87">
        <f>IF(Capacity_wind!$AD88=0,Capacity_wind!T88*CostRed_wind!E$30,Capacity_wind!T88*VLOOKUP($A87,CostRed_wind!$A$17:$M$30,E$1-2009,FALSE))</f>
        <v>0</v>
      </c>
      <c r="U87">
        <f>IF(Capacity_wind!$AD88=0,Capacity_wind!U88*CostRed_wind!F$30,Capacity_wind!U88*VLOOKUP($A87,CostRed_wind!$A$17:$M$30,F$1-2009,FALSE))</f>
        <v>0</v>
      </c>
      <c r="V87">
        <f>IF(Capacity_wind!$AD88=0,Capacity_wind!V88*CostRed_wind!G$30,Capacity_wind!V88*VLOOKUP($A87,CostRed_wind!$A$17:$M$30,G$1-2009,FALSE))</f>
        <v>0</v>
      </c>
      <c r="W87">
        <f>IF(Capacity_wind!$AD88=0,Capacity_wind!W88*CostRed_wind!H$30,Capacity_wind!W88*VLOOKUP($A87,CostRed_wind!$A$17:$M$30,H$1-2009,FALSE))</f>
        <v>0</v>
      </c>
      <c r="X87">
        <f>IF(Capacity_wind!$AD88=0,Capacity_wind!X88*CostRed_wind!I$30,Capacity_wind!X88*VLOOKUP($A87,CostRed_wind!$A$17:$M$30,I$1-2009,FALSE))</f>
        <v>0</v>
      </c>
      <c r="Y87">
        <f>IF(Capacity_wind!$AD88=0,Capacity_wind!Y88*CostRed_wind!J$30,Capacity_wind!Y88*VLOOKUP($A87,CostRed_wind!$A$17:$M$30,J$1-2009,FALSE))</f>
        <v>0</v>
      </c>
      <c r="Z87">
        <f>IF(Capacity_wind!$AD88=0,Capacity_wind!Z88*CostRed_wind!K$30,Capacity_wind!Z88*VLOOKUP($A87,CostRed_wind!$A$17:$M$30,K$1-2009,FALSE))</f>
        <v>0</v>
      </c>
      <c r="AA87">
        <f>IF(Capacity_wind!$AD88=0,Capacity_wind!AA88*CostRed_wind!L$30,Capacity_wind!AA88*VLOOKUP($A87,CostRed_wind!$A$17:$M$30,L$1-2009,FALSE))</f>
        <v>0</v>
      </c>
      <c r="AB87">
        <f>IF(Capacity_wind!$AD88=0,Capacity_wind!AB88*CostRed_wind!M$30,Capacity_wind!AB88*VLOOKUP($A87,CostRed_wind!$A$17:$M$30,M$1-2009,FALSE))</f>
        <v>0</v>
      </c>
      <c r="AC87">
        <f>IF(Capacity_wind!$AD88=0,Capacity_wind!AC88*CostRed_wind!N$30,Capacity_wind!AC88*VLOOKUP($A87,CostRed_wind!$A$17:$N$30,N$1-2009,FALSE))</f>
        <v>0</v>
      </c>
      <c r="AD87" s="1">
        <f>SUM(Q87:AB87)</f>
        <v>0</v>
      </c>
    </row>
    <row r="88" spans="1:30">
      <c r="A88" s="1" t="s">
        <v>280</v>
      </c>
      <c r="B88">
        <f>IF(Capacity_wind!$AD89=0,Capacity_wind!Q89*CostRed_wind!B$15,Capacity_wind!Q89*VLOOKUP($A88,CostRed_wind!$A$2:$M$15,B$1-2009,FALSE))</f>
        <v>0</v>
      </c>
      <c r="C88">
        <f>IF(Capacity_wind!$AD89=0,Capacity_wind!R89*CostRed_wind!C$15,Capacity_wind!R89*VLOOKUP($A88,CostRed_wind!$A$2:$M$15,C$1-2009,FALSE))</f>
        <v>0.00385981161861346</v>
      </c>
      <c r="D88">
        <f>IF(Capacity_wind!$AD89=0,Capacity_wind!S89*CostRed_wind!D$15,Capacity_wind!S89*VLOOKUP($A88,CostRed_wind!$A$2:$M$15,D$1-2009,FALSE))</f>
        <v>0</v>
      </c>
      <c r="E88">
        <f>IF(Capacity_wind!$AD89=0,Capacity_wind!T89*CostRed_wind!E$15,Capacity_wind!T89*VLOOKUP($A88,CostRed_wind!$A$2:$M$15,E$1-2009,FALSE))</f>
        <v>0</v>
      </c>
      <c r="F88">
        <f>IF(Capacity_wind!$AD89=0,Capacity_wind!U89*CostRed_wind!F$15,Capacity_wind!U89*VLOOKUP($A88,CostRed_wind!$A$2:$M$15,F$1-2009,FALSE))</f>
        <v>-0.00318376079506091</v>
      </c>
      <c r="G88">
        <f>IF(Capacity_wind!$AD89=0,Capacity_wind!V89*CostRed_wind!G$15,Capacity_wind!V89*VLOOKUP($A88,CostRed_wind!$A$2:$M$15,G$1-2009,FALSE))</f>
        <v>0.00389052164770673</v>
      </c>
      <c r="H88">
        <f>IF(Capacity_wind!$AD89=0,Capacity_wind!W89*CostRed_wind!H$15,Capacity_wind!W89*VLOOKUP($A88,CostRed_wind!$A$2:$M$15,H$1-2009,FALSE))</f>
        <v>0</v>
      </c>
      <c r="I88">
        <f>IF(Capacity_wind!$AD89=0,Capacity_wind!X89*CostRed_wind!I$15,Capacity_wind!X89*VLOOKUP($A88,CostRed_wind!$A$2:$M$15,I$1-2009,FALSE))</f>
        <v>0</v>
      </c>
      <c r="J88">
        <f>IF(Capacity_wind!$AD89=0,Capacity_wind!Y89*CostRed_wind!J$15,Capacity_wind!Y89*VLOOKUP($A88,CostRed_wind!$A$2:$M$15,J$1-2009,FALSE))</f>
        <v>0</v>
      </c>
      <c r="K88">
        <f>IF(Capacity_wind!$AD89=0,Capacity_wind!Z89*CostRed_wind!K$15,Capacity_wind!Z89*VLOOKUP($A88,CostRed_wind!$A$2:$M$15,K$1-2009,FALSE))</f>
        <v>0</v>
      </c>
      <c r="L88">
        <f>IF(Capacity_wind!$AD89=0,Capacity_wind!AA89*CostRed_wind!L$15,Capacity_wind!AA89*VLOOKUP($A88,CostRed_wind!$A$2:$M$15,L$1-2009,FALSE))</f>
        <v>0</v>
      </c>
      <c r="M88">
        <f>IF(Capacity_wind!$AD89=0,Capacity_wind!AB89*CostRed_wind!M$15,Capacity_wind!AB89*VLOOKUP($A88,CostRed_wind!$A$2:$M$15,M$1-2009,FALSE))</f>
        <v>0</v>
      </c>
      <c r="N88">
        <f>IF(Capacity_wind!$AD89=0,Capacity_wind!AC89*CostRed_wind!N$15,Capacity_wind!AC89*VLOOKUP($A88,CostRed_wind!$A$2:$N$15,N$1-2009,FALSE))</f>
        <v>0</v>
      </c>
      <c r="O88" s="3">
        <f>SUM(B88:M88)</f>
        <v>0.00456657247125928</v>
      </c>
      <c r="P88" s="1" t="s">
        <v>280</v>
      </c>
      <c r="Q88">
        <f>IF(Capacity_wind!$AD89=0,Capacity_wind!Q89*CostRed_wind!B$30,Capacity_wind!Q89*VLOOKUP($A88,CostRed_wind!$A$17:$M$30,B$1-2009,FALSE))</f>
        <v>0</v>
      </c>
      <c r="R88">
        <f>IF(Capacity_wind!$AD89=0,Capacity_wind!R89*CostRed_wind!C$30,Capacity_wind!R89*VLOOKUP($A88,CostRed_wind!$A$17:$M$30,C$1-2009,FALSE))</f>
        <v>0.0253820022155162</v>
      </c>
      <c r="S88">
        <f>IF(Capacity_wind!$AD89=0,Capacity_wind!S89*CostRed_wind!D$30,Capacity_wind!S89*VLOOKUP($A88,CostRed_wind!$A$17:$M$30,D$1-2009,FALSE))</f>
        <v>0</v>
      </c>
      <c r="T88">
        <f>IF(Capacity_wind!$AD89=0,Capacity_wind!T89*CostRed_wind!E$30,Capacity_wind!T89*VLOOKUP($A88,CostRed_wind!$A$17:$M$30,E$1-2009,FALSE))</f>
        <v>0</v>
      </c>
      <c r="U88">
        <f>IF(Capacity_wind!$AD89=0,Capacity_wind!U89*CostRed_wind!F$30,Capacity_wind!U89*VLOOKUP($A88,CostRed_wind!$A$17:$M$30,F$1-2009,FALSE))</f>
        <v>-0.0144796569289365</v>
      </c>
      <c r="V88">
        <f>IF(Capacity_wind!$AD89=0,Capacity_wind!V89*CostRed_wind!G$30,Capacity_wind!V89*VLOOKUP($A88,CostRed_wind!$A$17:$M$30,G$1-2009,FALSE))</f>
        <v>0.0159033925233404</v>
      </c>
      <c r="W88">
        <f>IF(Capacity_wind!$AD89=0,Capacity_wind!W89*CostRed_wind!H$30,Capacity_wind!W89*VLOOKUP($A88,CostRed_wind!$A$17:$M$30,H$1-2009,FALSE))</f>
        <v>0</v>
      </c>
      <c r="X88">
        <f>IF(Capacity_wind!$AD89=0,Capacity_wind!X89*CostRed_wind!I$30,Capacity_wind!X89*VLOOKUP($A88,CostRed_wind!$A$17:$M$30,I$1-2009,FALSE))</f>
        <v>0</v>
      </c>
      <c r="Y88">
        <f>IF(Capacity_wind!$AD89=0,Capacity_wind!Y89*CostRed_wind!J$30,Capacity_wind!Y89*VLOOKUP($A88,CostRed_wind!$A$17:$M$30,J$1-2009,FALSE))</f>
        <v>0</v>
      </c>
      <c r="Z88">
        <f>IF(Capacity_wind!$AD89=0,Capacity_wind!Z89*CostRed_wind!K$30,Capacity_wind!Z89*VLOOKUP($A88,CostRed_wind!$A$17:$M$30,K$1-2009,FALSE))</f>
        <v>0</v>
      </c>
      <c r="AA88">
        <f>IF(Capacity_wind!$AD89=0,Capacity_wind!AA89*CostRed_wind!L$30,Capacity_wind!AA89*VLOOKUP($A88,CostRed_wind!$A$17:$M$30,L$1-2009,FALSE))</f>
        <v>0</v>
      </c>
      <c r="AB88">
        <f>IF(Capacity_wind!$AD89=0,Capacity_wind!AB89*CostRed_wind!M$30,Capacity_wind!AB89*VLOOKUP($A88,CostRed_wind!$A$17:$M$30,M$1-2009,FALSE))</f>
        <v>0</v>
      </c>
      <c r="AC88">
        <f>IF(Capacity_wind!$AD89=0,Capacity_wind!AC89*CostRed_wind!N$30,Capacity_wind!AC89*VLOOKUP($A88,CostRed_wind!$A$17:$N$30,N$1-2009,FALSE))</f>
        <v>0</v>
      </c>
      <c r="AD88" s="1">
        <f>SUM(Q88:AB88)</f>
        <v>0.0268057378099201</v>
      </c>
    </row>
    <row r="89" spans="1:30">
      <c r="A89" s="1" t="s">
        <v>274</v>
      </c>
      <c r="B89">
        <f>IF(Capacity_wind!$AD90=0,Capacity_wind!Q90*CostRed_wind!B$15,Capacity_wind!Q90*VLOOKUP($A89,CostRed_wind!$A$2:$M$15,B$1-2009,FALSE))</f>
        <v>0</v>
      </c>
      <c r="C89">
        <f>IF(Capacity_wind!$AD90=0,Capacity_wind!R90*CostRed_wind!C$15,Capacity_wind!R90*VLOOKUP($A89,CostRed_wind!$A$2:$M$15,C$1-2009,FALSE))</f>
        <v>0</v>
      </c>
      <c r="D89">
        <f>IF(Capacity_wind!$AD90=0,Capacity_wind!S90*CostRed_wind!D$15,Capacity_wind!S90*VLOOKUP($A89,CostRed_wind!$A$2:$M$15,D$1-2009,FALSE))</f>
        <v>0</v>
      </c>
      <c r="E89">
        <f>IF(Capacity_wind!$AD90=0,Capacity_wind!T90*CostRed_wind!E$15,Capacity_wind!T90*VLOOKUP($A89,CostRed_wind!$A$2:$M$15,E$1-2009,FALSE))</f>
        <v>0</v>
      </c>
      <c r="F89">
        <f>IF(Capacity_wind!$AD90=0,Capacity_wind!U90*CostRed_wind!F$15,Capacity_wind!U90*VLOOKUP($A89,CostRed_wind!$A$2:$M$15,F$1-2009,FALSE))</f>
        <v>0</v>
      </c>
      <c r="G89">
        <f>IF(Capacity_wind!$AD90=0,Capacity_wind!V90*CostRed_wind!G$15,Capacity_wind!V90*VLOOKUP($A89,CostRed_wind!$A$2:$M$15,G$1-2009,FALSE))</f>
        <v>0</v>
      </c>
      <c r="H89">
        <f>IF(Capacity_wind!$AD90=0,Capacity_wind!W90*CostRed_wind!H$15,Capacity_wind!W90*VLOOKUP($A89,CostRed_wind!$A$2:$M$15,H$1-2009,FALSE))</f>
        <v>0</v>
      </c>
      <c r="I89">
        <f>IF(Capacity_wind!$AD90=0,Capacity_wind!X90*CostRed_wind!I$15,Capacity_wind!X90*VLOOKUP($A89,CostRed_wind!$A$2:$M$15,I$1-2009,FALSE))</f>
        <v>0.000170449520351004</v>
      </c>
      <c r="J89">
        <f>IF(Capacity_wind!$AD90=0,Capacity_wind!Y90*CostRed_wind!J$15,Capacity_wind!Y90*VLOOKUP($A89,CostRed_wind!$A$2:$M$15,J$1-2009,FALSE))</f>
        <v>0</v>
      </c>
      <c r="K89">
        <f>IF(Capacity_wind!$AD90=0,Capacity_wind!Z90*CostRed_wind!K$15,Capacity_wind!Z90*VLOOKUP($A89,CostRed_wind!$A$2:$M$15,K$1-2009,FALSE))</f>
        <v>0</v>
      </c>
      <c r="L89">
        <f>IF(Capacity_wind!$AD90=0,Capacity_wind!AA90*CostRed_wind!L$15,Capacity_wind!AA90*VLOOKUP($A89,CostRed_wind!$A$2:$M$15,L$1-2009,FALSE))</f>
        <v>0</v>
      </c>
      <c r="M89">
        <f>IF(Capacity_wind!$AD90=0,Capacity_wind!AB90*CostRed_wind!M$15,Capacity_wind!AB90*VLOOKUP($A89,CostRed_wind!$A$2:$M$15,M$1-2009,FALSE))</f>
        <v>0</v>
      </c>
      <c r="N89">
        <f>IF(Capacity_wind!$AD90=0,Capacity_wind!AC90*CostRed_wind!N$15,Capacity_wind!AC90*VLOOKUP($A89,CostRed_wind!$A$2:$N$15,N$1-2009,FALSE))</f>
        <v>0.00344547237259184</v>
      </c>
      <c r="O89" s="3">
        <f>SUM(B89:M89)</f>
        <v>0.000170449520351004</v>
      </c>
      <c r="P89" s="1" t="s">
        <v>274</v>
      </c>
      <c r="Q89">
        <f>IF(Capacity_wind!$AD90=0,Capacity_wind!Q90*CostRed_wind!B$30,Capacity_wind!Q90*VLOOKUP($A89,CostRed_wind!$A$17:$M$30,B$1-2009,FALSE))</f>
        <v>0</v>
      </c>
      <c r="R89">
        <f>IF(Capacity_wind!$AD90=0,Capacity_wind!R90*CostRed_wind!C$30,Capacity_wind!R90*VLOOKUP($A89,CostRed_wind!$A$17:$M$30,C$1-2009,FALSE))</f>
        <v>0</v>
      </c>
      <c r="S89">
        <f>IF(Capacity_wind!$AD90=0,Capacity_wind!S90*CostRed_wind!D$30,Capacity_wind!S90*VLOOKUP($A89,CostRed_wind!$A$17:$M$30,D$1-2009,FALSE))</f>
        <v>0</v>
      </c>
      <c r="T89">
        <f>IF(Capacity_wind!$AD90=0,Capacity_wind!T90*CostRed_wind!E$30,Capacity_wind!T90*VLOOKUP($A89,CostRed_wind!$A$17:$M$30,E$1-2009,FALSE))</f>
        <v>0</v>
      </c>
      <c r="U89">
        <f>IF(Capacity_wind!$AD90=0,Capacity_wind!U90*CostRed_wind!F$30,Capacity_wind!U90*VLOOKUP($A89,CostRed_wind!$A$17:$M$30,F$1-2009,FALSE))</f>
        <v>0</v>
      </c>
      <c r="V89">
        <f>IF(Capacity_wind!$AD90=0,Capacity_wind!V90*CostRed_wind!G$30,Capacity_wind!V90*VLOOKUP($A89,CostRed_wind!$A$17:$M$30,G$1-2009,FALSE))</f>
        <v>0</v>
      </c>
      <c r="W89">
        <f>IF(Capacity_wind!$AD90=0,Capacity_wind!W90*CostRed_wind!H$30,Capacity_wind!W90*VLOOKUP($A89,CostRed_wind!$A$17:$M$30,H$1-2009,FALSE))</f>
        <v>0</v>
      </c>
      <c r="X89">
        <f>IF(Capacity_wind!$AD90=0,Capacity_wind!X90*CostRed_wind!I$30,Capacity_wind!X90*VLOOKUP($A89,CostRed_wind!$A$17:$M$30,I$1-2009,FALSE))</f>
        <v>0.000601679800863268</v>
      </c>
      <c r="Y89">
        <f>IF(Capacity_wind!$AD90=0,Capacity_wind!Y90*CostRed_wind!J$30,Capacity_wind!Y90*VLOOKUP($A89,CostRed_wind!$A$17:$M$30,J$1-2009,FALSE))</f>
        <v>0</v>
      </c>
      <c r="Z89">
        <f>IF(Capacity_wind!$AD90=0,Capacity_wind!Z90*CostRed_wind!K$30,Capacity_wind!Z90*VLOOKUP($A89,CostRed_wind!$A$17:$M$30,K$1-2009,FALSE))</f>
        <v>0</v>
      </c>
      <c r="AA89">
        <f>IF(Capacity_wind!$AD90=0,Capacity_wind!AA90*CostRed_wind!L$30,Capacity_wind!AA90*VLOOKUP($A89,CostRed_wind!$A$17:$M$30,L$1-2009,FALSE))</f>
        <v>0</v>
      </c>
      <c r="AB89">
        <f>IF(Capacity_wind!$AD90=0,Capacity_wind!AB90*CostRed_wind!M$30,Capacity_wind!AB90*VLOOKUP($A89,CostRed_wind!$A$17:$M$30,M$1-2009,FALSE))</f>
        <v>0</v>
      </c>
      <c r="AC89">
        <f>IF(Capacity_wind!$AD90=0,Capacity_wind!AC90*CostRed_wind!N$30,Capacity_wind!AC90*VLOOKUP($A89,CostRed_wind!$A$17:$N$30,N$1-2009,FALSE))</f>
        <v>0.00739739327921418</v>
      </c>
      <c r="AD89" s="1">
        <f>SUM(Q89:AB89)</f>
        <v>0.000601679800863268</v>
      </c>
    </row>
    <row r="90" spans="1:30">
      <c r="A90" s="1" t="s">
        <v>459</v>
      </c>
      <c r="B90">
        <f>IF(Capacity_wind!$AD91=0,Capacity_wind!Q91*CostRed_wind!B$15,Capacity_wind!Q91*VLOOKUP($A90,CostRed_wind!$A$2:$M$15,B$1-2009,FALSE))</f>
        <v>0</v>
      </c>
      <c r="C90">
        <f>IF(Capacity_wind!$AD91=0,Capacity_wind!R91*CostRed_wind!C$15,Capacity_wind!R91*VLOOKUP($A90,CostRed_wind!$A$2:$M$15,C$1-2009,FALSE))</f>
        <v>0</v>
      </c>
      <c r="D90">
        <f>IF(Capacity_wind!$AD91=0,Capacity_wind!S91*CostRed_wind!D$15,Capacity_wind!S91*VLOOKUP($A90,CostRed_wind!$A$2:$M$15,D$1-2009,FALSE))</f>
        <v>0</v>
      </c>
      <c r="E90">
        <f>IF(Capacity_wind!$AD91=0,Capacity_wind!T91*CostRed_wind!E$15,Capacity_wind!T91*VLOOKUP($A90,CostRed_wind!$A$2:$M$15,E$1-2009,FALSE))</f>
        <v>0</v>
      </c>
      <c r="F90">
        <f>IF(Capacity_wind!$AD91=0,Capacity_wind!U91*CostRed_wind!F$15,Capacity_wind!U91*VLOOKUP($A90,CostRed_wind!$A$2:$M$15,F$1-2009,FALSE))</f>
        <v>0</v>
      </c>
      <c r="G90">
        <f>IF(Capacity_wind!$AD91=0,Capacity_wind!V91*CostRed_wind!G$15,Capacity_wind!V91*VLOOKUP($A90,CostRed_wind!$A$2:$M$15,G$1-2009,FALSE))</f>
        <v>0</v>
      </c>
      <c r="H90">
        <f>IF(Capacity_wind!$AD91=0,Capacity_wind!W91*CostRed_wind!H$15,Capacity_wind!W91*VLOOKUP($A90,CostRed_wind!$A$2:$M$15,H$1-2009,FALSE))</f>
        <v>0</v>
      </c>
      <c r="I90">
        <f>IF(Capacity_wind!$AD91=0,Capacity_wind!X91*CostRed_wind!I$15,Capacity_wind!X91*VLOOKUP($A90,CostRed_wind!$A$2:$M$15,I$1-2009,FALSE))</f>
        <v>0</v>
      </c>
      <c r="J90">
        <f>IF(Capacity_wind!$AD91=0,Capacity_wind!Y91*CostRed_wind!J$15,Capacity_wind!Y91*VLOOKUP($A90,CostRed_wind!$A$2:$M$15,J$1-2009,FALSE))</f>
        <v>2.29954257071739</v>
      </c>
      <c r="K90">
        <f>IF(Capacity_wind!$AD91=0,Capacity_wind!Z91*CostRed_wind!K$15,Capacity_wind!Z91*VLOOKUP($A90,CostRed_wind!$A$2:$M$15,K$1-2009,FALSE))</f>
        <v>0.47238434490544</v>
      </c>
      <c r="L90">
        <f>IF(Capacity_wind!$AD91=0,Capacity_wind!AA91*CostRed_wind!L$15,Capacity_wind!AA91*VLOOKUP($A90,CostRed_wind!$A$2:$M$15,L$1-2009,FALSE))</f>
        <v>-0.293174512497708</v>
      </c>
      <c r="M90">
        <f>IF(Capacity_wind!$AD91=0,Capacity_wind!AB91*CostRed_wind!M$15,Capacity_wind!AB91*VLOOKUP($A90,CostRed_wind!$A$2:$M$15,M$1-2009,FALSE))</f>
        <v>0</v>
      </c>
      <c r="N90">
        <f>IF(Capacity_wind!$AD91=0,Capacity_wind!AC91*CostRed_wind!N$15,Capacity_wind!AC91*VLOOKUP($A90,CostRed_wind!$A$2:$N$15,N$1-2009,FALSE))</f>
        <v>0</v>
      </c>
      <c r="O90" s="3">
        <f>SUM(B90:M90)</f>
        <v>2.47875240312513</v>
      </c>
      <c r="P90" s="1" t="s">
        <v>459</v>
      </c>
      <c r="Q90">
        <f>IF(Capacity_wind!$AD91=0,Capacity_wind!Q91*CostRed_wind!B$30,Capacity_wind!Q91*VLOOKUP($A90,CostRed_wind!$A$17:$M$30,B$1-2009,FALSE))</f>
        <v>0</v>
      </c>
      <c r="R90">
        <f>IF(Capacity_wind!$AD91=0,Capacity_wind!R91*CostRed_wind!C$30,Capacity_wind!R91*VLOOKUP($A90,CostRed_wind!$A$17:$M$30,C$1-2009,FALSE))</f>
        <v>0</v>
      </c>
      <c r="S90">
        <f>IF(Capacity_wind!$AD91=0,Capacity_wind!S91*CostRed_wind!D$30,Capacity_wind!S91*VLOOKUP($A90,CostRed_wind!$A$17:$M$30,D$1-2009,FALSE))</f>
        <v>0</v>
      </c>
      <c r="T90">
        <f>IF(Capacity_wind!$AD91=0,Capacity_wind!T91*CostRed_wind!E$30,Capacity_wind!T91*VLOOKUP($A90,CostRed_wind!$A$17:$M$30,E$1-2009,FALSE))</f>
        <v>0</v>
      </c>
      <c r="U90">
        <f>IF(Capacity_wind!$AD91=0,Capacity_wind!U91*CostRed_wind!F$30,Capacity_wind!U91*VLOOKUP($A90,CostRed_wind!$A$17:$M$30,F$1-2009,FALSE))</f>
        <v>0</v>
      </c>
      <c r="V90">
        <f>IF(Capacity_wind!$AD91=0,Capacity_wind!V91*CostRed_wind!G$30,Capacity_wind!V91*VLOOKUP($A90,CostRed_wind!$A$17:$M$30,G$1-2009,FALSE))</f>
        <v>0</v>
      </c>
      <c r="W90">
        <f>IF(Capacity_wind!$AD91=0,Capacity_wind!W91*CostRed_wind!H$30,Capacity_wind!W91*VLOOKUP($A90,CostRed_wind!$A$17:$M$30,H$1-2009,FALSE))</f>
        <v>0</v>
      </c>
      <c r="X90">
        <f>IF(Capacity_wind!$AD91=0,Capacity_wind!X91*CostRed_wind!I$30,Capacity_wind!X91*VLOOKUP($A90,CostRed_wind!$A$17:$M$30,I$1-2009,FALSE))</f>
        <v>0</v>
      </c>
      <c r="Y90">
        <f>IF(Capacity_wind!$AD91=0,Capacity_wind!Y91*CostRed_wind!J$30,Capacity_wind!Y91*VLOOKUP($A90,CostRed_wind!$A$17:$M$30,J$1-2009,FALSE))</f>
        <v>7.53328977964733</v>
      </c>
      <c r="Z90">
        <f>IF(Capacity_wind!$AD91=0,Capacity_wind!Z91*CostRed_wind!K$30,Capacity_wind!Z91*VLOOKUP($A90,CostRed_wind!$A$17:$M$30,K$1-2009,FALSE))</f>
        <v>1.45224077312889</v>
      </c>
      <c r="AA90">
        <f>IF(Capacity_wind!$AD91=0,Capacity_wind!AA91*CostRed_wind!L$30,Capacity_wind!AA91*VLOOKUP($A90,CostRed_wind!$A$17:$M$30,L$1-2009,FALSE))</f>
        <v>-0.784104322214741</v>
      </c>
      <c r="AB90">
        <f>IF(Capacity_wind!$AD91=0,Capacity_wind!AB91*CostRed_wind!M$30,Capacity_wind!AB91*VLOOKUP($A90,CostRed_wind!$A$17:$M$30,M$1-2009,FALSE))</f>
        <v>0</v>
      </c>
      <c r="AC90">
        <f>IF(Capacity_wind!$AD91=0,Capacity_wind!AC91*CostRed_wind!N$30,Capacity_wind!AC91*VLOOKUP($A90,CostRed_wind!$A$17:$N$30,N$1-2009,FALSE))</f>
        <v>0</v>
      </c>
      <c r="AD90" s="1">
        <f>SUM(Q90:AB90)</f>
        <v>8.20142623056148</v>
      </c>
    </row>
    <row r="91" spans="1:30">
      <c r="A91" s="1" t="s">
        <v>290</v>
      </c>
      <c r="B91">
        <f>IF(Capacity_wind!$AD92=0,Capacity_wind!Q92*CostRed_wind!B$15,Capacity_wind!Q92*VLOOKUP($A91,CostRed_wind!$A$2:$M$15,B$1-2009,FALSE))</f>
        <v>0</v>
      </c>
      <c r="C91">
        <f>IF(Capacity_wind!$AD92=0,Capacity_wind!R92*CostRed_wind!C$15,Capacity_wind!R92*VLOOKUP($A91,CostRed_wind!$A$2:$M$15,C$1-2009,FALSE))</f>
        <v>0</v>
      </c>
      <c r="D91">
        <f>IF(Capacity_wind!$AD92=0,Capacity_wind!S92*CostRed_wind!D$15,Capacity_wind!S92*VLOOKUP($A91,CostRed_wind!$A$2:$M$15,D$1-2009,FALSE))</f>
        <v>0.264424730316792</v>
      </c>
      <c r="E91">
        <f>IF(Capacity_wind!$AD92=0,Capacity_wind!T92*CostRed_wind!E$15,Capacity_wind!T92*VLOOKUP($A91,CostRed_wind!$A$2:$M$15,E$1-2009,FALSE))</f>
        <v>0</v>
      </c>
      <c r="F91">
        <f>IF(Capacity_wind!$AD92=0,Capacity_wind!U92*CostRed_wind!F$15,Capacity_wind!U92*VLOOKUP($A91,CostRed_wind!$A$2:$M$15,F$1-2009,FALSE))</f>
        <v>3.18376132568771</v>
      </c>
      <c r="G91">
        <f>IF(Capacity_wind!$AD92=0,Capacity_wind!V92*CostRed_wind!G$15,Capacity_wind!V92*VLOOKUP($A91,CostRed_wind!$A$2:$M$15,G$1-2009,FALSE))</f>
        <v>0</v>
      </c>
      <c r="H91">
        <f>IF(Capacity_wind!$AD92=0,Capacity_wind!W92*CostRed_wind!H$15,Capacity_wind!W92*VLOOKUP($A91,CostRed_wind!$A$2:$M$15,H$1-2009,FALSE))</f>
        <v>0</v>
      </c>
      <c r="I91">
        <f>IF(Capacity_wind!$AD92=0,Capacity_wind!X92*CostRed_wind!I$15,Capacity_wind!X92*VLOOKUP($A91,CostRed_wind!$A$2:$M$15,I$1-2009,FALSE))</f>
        <v>0</v>
      </c>
      <c r="J91">
        <f>IF(Capacity_wind!$AD92=0,Capacity_wind!Y92*CostRed_wind!J$15,Capacity_wind!Y92*VLOOKUP($A91,CostRed_wind!$A$2:$M$15,J$1-2009,FALSE))</f>
        <v>0</v>
      </c>
      <c r="K91">
        <f>IF(Capacity_wind!$AD92=0,Capacity_wind!Z92*CostRed_wind!K$15,Capacity_wind!Z92*VLOOKUP($A91,CostRed_wind!$A$2:$M$15,K$1-2009,FALSE))</f>
        <v>0</v>
      </c>
      <c r="L91">
        <f>IF(Capacity_wind!$AD92=0,Capacity_wind!AA92*CostRed_wind!L$15,Capacity_wind!AA92*VLOOKUP($A91,CostRed_wind!$A$2:$M$15,L$1-2009,FALSE))</f>
        <v>0</v>
      </c>
      <c r="M91">
        <f>IF(Capacity_wind!$AD92=0,Capacity_wind!AB92*CostRed_wind!M$15,Capacity_wind!AB92*VLOOKUP($A91,CostRed_wind!$A$2:$M$15,M$1-2009,FALSE))</f>
        <v>0</v>
      </c>
      <c r="N91">
        <f>IF(Capacity_wind!$AD92=0,Capacity_wind!AC92*CostRed_wind!N$15,Capacity_wind!AC92*VLOOKUP($A91,CostRed_wind!$A$2:$N$15,N$1-2009,FALSE))</f>
        <v>35.2730216916728</v>
      </c>
      <c r="O91" s="3">
        <f>SUM(B91:M91)</f>
        <v>3.4481860560045</v>
      </c>
      <c r="P91" s="1" t="s">
        <v>290</v>
      </c>
      <c r="Q91">
        <f>IF(Capacity_wind!$AD92=0,Capacity_wind!Q92*CostRed_wind!B$30,Capacity_wind!Q92*VLOOKUP($A91,CostRed_wind!$A$17:$M$30,B$1-2009,FALSE))</f>
        <v>0</v>
      </c>
      <c r="R91">
        <f>IF(Capacity_wind!$AD92=0,Capacity_wind!R92*CostRed_wind!C$30,Capacity_wind!R92*VLOOKUP($A91,CostRed_wind!$A$17:$M$30,C$1-2009,FALSE))</f>
        <v>0</v>
      </c>
      <c r="S91">
        <f>IF(Capacity_wind!$AD92=0,Capacity_wind!S92*CostRed_wind!D$30,Capacity_wind!S92*VLOOKUP($A91,CostRed_wind!$A$17:$M$30,D$1-2009,FALSE))</f>
        <v>1.37786948163864</v>
      </c>
      <c r="T91">
        <f>IF(Capacity_wind!$AD92=0,Capacity_wind!T92*CostRed_wind!E$30,Capacity_wind!T92*VLOOKUP($A91,CostRed_wind!$A$17:$M$30,E$1-2009,FALSE))</f>
        <v>0</v>
      </c>
      <c r="U91">
        <f>IF(Capacity_wind!$AD92=0,Capacity_wind!U92*CostRed_wind!F$30,Capacity_wind!U92*VLOOKUP($A91,CostRed_wind!$A$17:$M$30,F$1-2009,FALSE))</f>
        <v>14.4796593422127</v>
      </c>
      <c r="V91">
        <f>IF(Capacity_wind!$AD92=0,Capacity_wind!V92*CostRed_wind!G$30,Capacity_wind!V92*VLOOKUP($A91,CostRed_wind!$A$17:$M$30,G$1-2009,FALSE))</f>
        <v>0</v>
      </c>
      <c r="W91">
        <f>IF(Capacity_wind!$AD92=0,Capacity_wind!W92*CostRed_wind!H$30,Capacity_wind!W92*VLOOKUP($A91,CostRed_wind!$A$17:$M$30,H$1-2009,FALSE))</f>
        <v>0</v>
      </c>
      <c r="X91">
        <f>IF(Capacity_wind!$AD92=0,Capacity_wind!X92*CostRed_wind!I$30,Capacity_wind!X92*VLOOKUP($A91,CostRed_wind!$A$17:$M$30,I$1-2009,FALSE))</f>
        <v>0</v>
      </c>
      <c r="Y91">
        <f>IF(Capacity_wind!$AD92=0,Capacity_wind!Y92*CostRed_wind!J$30,Capacity_wind!Y92*VLOOKUP($A91,CostRed_wind!$A$17:$M$30,J$1-2009,FALSE))</f>
        <v>0</v>
      </c>
      <c r="Z91">
        <f>IF(Capacity_wind!$AD92=0,Capacity_wind!Z92*CostRed_wind!K$30,Capacity_wind!Z92*VLOOKUP($A91,CostRed_wind!$A$17:$M$30,K$1-2009,FALSE))</f>
        <v>0</v>
      </c>
      <c r="AA91">
        <f>IF(Capacity_wind!$AD92=0,Capacity_wind!AA92*CostRed_wind!L$30,Capacity_wind!AA92*VLOOKUP($A91,CostRed_wind!$A$17:$M$30,L$1-2009,FALSE))</f>
        <v>0</v>
      </c>
      <c r="AB91">
        <f>IF(Capacity_wind!$AD92=0,Capacity_wind!AB92*CostRed_wind!M$30,Capacity_wind!AB92*VLOOKUP($A91,CostRed_wind!$A$17:$M$30,M$1-2009,FALSE))</f>
        <v>0</v>
      </c>
      <c r="AC91">
        <f>IF(Capacity_wind!$AD92=0,Capacity_wind!AC92*CostRed_wind!N$30,Capacity_wind!AC92*VLOOKUP($A91,CostRed_wind!$A$17:$N$30,N$1-2009,FALSE))</f>
        <v>75.7308099972586</v>
      </c>
      <c r="AD91" s="1">
        <f>SUM(Q91:AB91)</f>
        <v>15.8575288238513</v>
      </c>
    </row>
    <row r="92" spans="1:30">
      <c r="A92" s="1" t="s">
        <v>292</v>
      </c>
      <c r="B92">
        <f>IF(Capacity_wind!$AD93=0,Capacity_wind!Q93*CostRed_wind!B$15,Capacity_wind!Q93*VLOOKUP($A92,CostRed_wind!$A$2:$M$15,B$1-2009,FALSE))</f>
        <v>0</v>
      </c>
      <c r="C92">
        <f>IF(Capacity_wind!$AD93=0,Capacity_wind!R93*CostRed_wind!C$15,Capacity_wind!R93*VLOOKUP($A92,CostRed_wind!$A$2:$M$15,C$1-2009,FALSE))</f>
        <v>0</v>
      </c>
      <c r="D92">
        <f>IF(Capacity_wind!$AD93=0,Capacity_wind!S93*CostRed_wind!D$15,Capacity_wind!S93*VLOOKUP($A92,CostRed_wind!$A$2:$M$15,D$1-2009,FALSE))</f>
        <v>0</v>
      </c>
      <c r="E92">
        <f>IF(Capacity_wind!$AD93=0,Capacity_wind!T93*CostRed_wind!E$15,Capacity_wind!T93*VLOOKUP($A92,CostRed_wind!$A$2:$M$15,E$1-2009,FALSE))</f>
        <v>0</v>
      </c>
      <c r="F92">
        <f>IF(Capacity_wind!$AD93=0,Capacity_wind!U93*CostRed_wind!F$15,Capacity_wind!U93*VLOOKUP($A92,CostRed_wind!$A$2:$M$15,F$1-2009,FALSE))</f>
        <v>0</v>
      </c>
      <c r="G92">
        <f>IF(Capacity_wind!$AD93=0,Capacity_wind!V93*CostRed_wind!G$15,Capacity_wind!V93*VLOOKUP($A92,CostRed_wind!$A$2:$M$15,G$1-2009,FALSE))</f>
        <v>1.21254591353526</v>
      </c>
      <c r="H92">
        <f>IF(Capacity_wind!$AD93=0,Capacity_wind!W93*CostRed_wind!H$15,Capacity_wind!W93*VLOOKUP($A92,CostRed_wind!$A$2:$M$15,H$1-2009,FALSE))</f>
        <v>0</v>
      </c>
      <c r="I92">
        <f>IF(Capacity_wind!$AD93=0,Capacity_wind!X93*CostRed_wind!I$15,Capacity_wind!X93*VLOOKUP($A92,CostRed_wind!$A$2:$M$15,I$1-2009,FALSE))</f>
        <v>0</v>
      </c>
      <c r="J92">
        <f>IF(Capacity_wind!$AD93=0,Capacity_wind!Y93*CostRed_wind!J$15,Capacity_wind!Y93*VLOOKUP($A92,CostRed_wind!$A$2:$M$15,J$1-2009,FALSE))</f>
        <v>0</v>
      </c>
      <c r="K92">
        <f>IF(Capacity_wind!$AD93=0,Capacity_wind!Z93*CostRed_wind!K$15,Capacity_wind!Z93*VLOOKUP($A92,CostRed_wind!$A$2:$M$15,K$1-2009,FALSE))</f>
        <v>0</v>
      </c>
      <c r="L92">
        <f>IF(Capacity_wind!$AD93=0,Capacity_wind!AA93*CostRed_wind!L$15,Capacity_wind!AA93*VLOOKUP($A92,CostRed_wind!$A$2:$M$15,L$1-2009,FALSE))</f>
        <v>0</v>
      </c>
      <c r="M92">
        <f>IF(Capacity_wind!$AD93=0,Capacity_wind!AB93*CostRed_wind!M$15,Capacity_wind!AB93*VLOOKUP($A92,CostRed_wind!$A$2:$M$15,M$1-2009,FALSE))</f>
        <v>0</v>
      </c>
      <c r="N92">
        <f>IF(Capacity_wind!$AD93=0,Capacity_wind!AC93*CostRed_wind!N$15,Capacity_wind!AC93*VLOOKUP($A92,CostRed_wind!$A$2:$N$15,N$1-2009,FALSE))</f>
        <v>0</v>
      </c>
      <c r="O92" s="3">
        <f>SUM(B92:M92)</f>
        <v>1.21254591353526</v>
      </c>
      <c r="P92" s="1" t="s">
        <v>292</v>
      </c>
      <c r="Q92">
        <f>IF(Capacity_wind!$AD93=0,Capacity_wind!Q93*CostRed_wind!B$30,Capacity_wind!Q93*VLOOKUP($A92,CostRed_wind!$A$17:$M$30,B$1-2009,FALSE))</f>
        <v>0</v>
      </c>
      <c r="R92">
        <f>IF(Capacity_wind!$AD93=0,Capacity_wind!R93*CostRed_wind!C$30,Capacity_wind!R93*VLOOKUP($A92,CostRed_wind!$A$17:$M$30,C$1-2009,FALSE))</f>
        <v>0</v>
      </c>
      <c r="S92">
        <f>IF(Capacity_wind!$AD93=0,Capacity_wind!S93*CostRed_wind!D$30,Capacity_wind!S93*VLOOKUP($A92,CostRed_wind!$A$17:$M$30,D$1-2009,FALSE))</f>
        <v>0</v>
      </c>
      <c r="T92">
        <f>IF(Capacity_wind!$AD93=0,Capacity_wind!T93*CostRed_wind!E$30,Capacity_wind!T93*VLOOKUP($A92,CostRed_wind!$A$17:$M$30,E$1-2009,FALSE))</f>
        <v>0</v>
      </c>
      <c r="U92">
        <f>IF(Capacity_wind!$AD93=0,Capacity_wind!U93*CostRed_wind!F$30,Capacity_wind!U93*VLOOKUP($A92,CostRed_wind!$A$17:$M$30,F$1-2009,FALSE))</f>
        <v>0</v>
      </c>
      <c r="V92">
        <f>IF(Capacity_wind!$AD93=0,Capacity_wind!V93*CostRed_wind!G$30,Capacity_wind!V93*VLOOKUP($A92,CostRed_wind!$A$17:$M$30,G$1-2009,FALSE))</f>
        <v>4.95655733644109</v>
      </c>
      <c r="W92">
        <f>IF(Capacity_wind!$AD93=0,Capacity_wind!W93*CostRed_wind!H$30,Capacity_wind!W93*VLOOKUP($A92,CostRed_wind!$A$17:$M$30,H$1-2009,FALSE))</f>
        <v>0</v>
      </c>
      <c r="X92">
        <f>IF(Capacity_wind!$AD93=0,Capacity_wind!X93*CostRed_wind!I$30,Capacity_wind!X93*VLOOKUP($A92,CostRed_wind!$A$17:$M$30,I$1-2009,FALSE))</f>
        <v>0</v>
      </c>
      <c r="Y92">
        <f>IF(Capacity_wind!$AD93=0,Capacity_wind!Y93*CostRed_wind!J$30,Capacity_wind!Y93*VLOOKUP($A92,CostRed_wind!$A$17:$M$30,J$1-2009,FALSE))</f>
        <v>0</v>
      </c>
      <c r="Z92">
        <f>IF(Capacity_wind!$AD93=0,Capacity_wind!Z93*CostRed_wind!K$30,Capacity_wind!Z93*VLOOKUP($A92,CostRed_wind!$A$17:$M$30,K$1-2009,FALSE))</f>
        <v>0</v>
      </c>
      <c r="AA92">
        <f>IF(Capacity_wind!$AD93=0,Capacity_wind!AA93*CostRed_wind!L$30,Capacity_wind!AA93*VLOOKUP($A92,CostRed_wind!$A$17:$M$30,L$1-2009,FALSE))</f>
        <v>0</v>
      </c>
      <c r="AB92">
        <f>IF(Capacity_wind!$AD93=0,Capacity_wind!AB93*CostRed_wind!M$30,Capacity_wind!AB93*VLOOKUP($A92,CostRed_wind!$A$17:$M$30,M$1-2009,FALSE))</f>
        <v>0</v>
      </c>
      <c r="AC92">
        <f>IF(Capacity_wind!$AD93=0,Capacity_wind!AC93*CostRed_wind!N$30,Capacity_wind!AC93*VLOOKUP($A92,CostRed_wind!$A$17:$N$30,N$1-2009,FALSE))</f>
        <v>0</v>
      </c>
      <c r="AD92" s="1">
        <f>SUM(Q92:AB92)</f>
        <v>4.95655733644109</v>
      </c>
    </row>
    <row r="93" spans="1:30">
      <c r="A93" s="1" t="s">
        <v>272</v>
      </c>
      <c r="B93">
        <f>IF(Capacity_wind!$AD94=0,Capacity_wind!Q94*CostRed_wind!B$15,Capacity_wind!Q94*VLOOKUP($A93,CostRed_wind!$A$2:$M$15,B$1-2009,FALSE))</f>
        <v>1.30136839305321</v>
      </c>
      <c r="C93">
        <f>IF(Capacity_wind!$AD94=0,Capacity_wind!R94*CostRed_wind!C$15,Capacity_wind!R94*VLOOKUP($A93,CostRed_wind!$A$2:$M$15,C$1-2009,FALSE))</f>
        <v>46.8581130499674</v>
      </c>
      <c r="D93">
        <f>IF(Capacity_wind!$AD94=0,Capacity_wind!S94*CostRed_wind!D$15,Capacity_wind!S94*VLOOKUP($A93,CostRed_wind!$A$2:$M$15,D$1-2009,FALSE))</f>
        <v>18.4496466118639</v>
      </c>
      <c r="E93">
        <f>IF(Capacity_wind!$AD94=0,Capacity_wind!T94*CostRed_wind!E$15,Capacity_wind!T94*VLOOKUP($A93,CostRed_wind!$A$2:$M$15,E$1-2009,FALSE))</f>
        <v>37.0653967943568</v>
      </c>
      <c r="F93">
        <f>IF(Capacity_wind!$AD94=0,Capacity_wind!U94*CostRed_wind!F$15,Capacity_wind!U94*VLOOKUP($A93,CostRed_wind!$A$2:$M$15,F$1-2009,FALSE))</f>
        <v>74.5000132169613</v>
      </c>
      <c r="G93">
        <f>IF(Capacity_wind!$AD94=0,Capacity_wind!V94*CostRed_wind!G$15,Capacity_wind!V94*VLOOKUP($A93,CostRed_wind!$A$2:$M$15,G$1-2009,FALSE))</f>
        <v>101.153549871969</v>
      </c>
      <c r="H93">
        <f>IF(Capacity_wind!$AD94=0,Capacity_wind!W94*CostRed_wind!H$15,Capacity_wind!W94*VLOOKUP($A93,CostRed_wind!$A$2:$M$15,H$1-2009,FALSE))</f>
        <v>18.7649979161976</v>
      </c>
      <c r="I93">
        <f>IF(Capacity_wind!$AD94=0,Capacity_wind!X94*CostRed_wind!I$15,Capacity_wind!X94*VLOOKUP($A93,CostRed_wind!$A$2:$M$15,I$1-2009,FALSE))</f>
        <v>290.957280104308</v>
      </c>
      <c r="J93">
        <f>IF(Capacity_wind!$AD94=0,Capacity_wind!Y94*CostRed_wind!J$15,Capacity_wind!Y94*VLOOKUP($A93,CostRed_wind!$A$2:$M$15,J$1-2009,FALSE))</f>
        <v>35.9425073924759</v>
      </c>
      <c r="K93">
        <f>IF(Capacity_wind!$AD94=0,Capacity_wind!Z94*CostRed_wind!K$15,Capacity_wind!Z94*VLOOKUP($A93,CostRed_wind!$A$2:$M$15,K$1-2009,FALSE))</f>
        <v>96.9511270235141</v>
      </c>
      <c r="L93">
        <f>IF(Capacity_wind!$AD94=0,Capacity_wind!AA94*CostRed_wind!L$15,Capacity_wind!AA94*VLOOKUP($A93,CostRed_wind!$A$2:$M$15,L$1-2009,FALSE))</f>
        <v>173.266085980436</v>
      </c>
      <c r="M93">
        <f>IF(Capacity_wind!$AD94=0,Capacity_wind!AB94*CostRed_wind!M$15,Capacity_wind!AB94*VLOOKUP($A93,CostRed_wind!$A$2:$M$15,M$1-2009,FALSE))</f>
        <v>46.2356299647414</v>
      </c>
      <c r="N93">
        <f>IF(Capacity_wind!$AD94=0,Capacity_wind!AC94*CostRed_wind!N$15,Capacity_wind!AC94*VLOOKUP($A93,CostRed_wind!$A$2:$N$15,N$1-2009,FALSE))</f>
        <v>1.93621765450177</v>
      </c>
      <c r="O93" s="3">
        <f>SUM(B93:M93)</f>
        <v>941.445716319845</v>
      </c>
      <c r="P93" s="1" t="s">
        <v>272</v>
      </c>
      <c r="Q93">
        <f>IF(Capacity_wind!$AD94=0,Capacity_wind!Q94*CostRed_wind!B$30,Capacity_wind!Q94*VLOOKUP($A93,CostRed_wind!$A$17:$M$30,B$1-2009,FALSE))</f>
        <v>11.0800422319424</v>
      </c>
      <c r="R93">
        <f>IF(Capacity_wind!$AD94=0,Capacity_wind!R94*CostRed_wind!C$30,Capacity_wind!R94*VLOOKUP($A93,CostRed_wind!$A$17:$M$30,C$1-2009,FALSE))</f>
        <v>308.137506896367</v>
      </c>
      <c r="S93">
        <f>IF(Capacity_wind!$AD94=0,Capacity_wind!S94*CostRed_wind!D$30,Capacity_wind!S94*VLOOKUP($A93,CostRed_wind!$A$17:$M$30,D$1-2009,FALSE))</f>
        <v>96.1377741902178</v>
      </c>
      <c r="T93">
        <f>IF(Capacity_wind!$AD94=0,Capacity_wind!T94*CostRed_wind!E$30,Capacity_wind!T94*VLOOKUP($A93,CostRed_wind!$A$17:$M$30,E$1-2009,FALSE))</f>
        <v>175.725826540669</v>
      </c>
      <c r="U93">
        <f>IF(Capacity_wind!$AD94=0,Capacity_wind!U94*CostRed_wind!F$30,Capacity_wind!U94*VLOOKUP($A93,CostRed_wind!$A$17:$M$30,F$1-2009,FALSE))</f>
        <v>338.824020402638</v>
      </c>
      <c r="V93">
        <f>IF(Capacity_wind!$AD94=0,Capacity_wind!V94*CostRed_wind!G$30,Capacity_wind!V94*VLOOKUP($A93,CostRed_wind!$A$17:$M$30,G$1-2009,FALSE))</f>
        <v>413.488152595542</v>
      </c>
      <c r="W93">
        <f>IF(Capacity_wind!$AD94=0,Capacity_wind!W94*CostRed_wind!H$30,Capacity_wind!W94*VLOOKUP($A93,CostRed_wind!$A$17:$M$30,H$1-2009,FALSE))</f>
        <v>73.833122764395</v>
      </c>
      <c r="X93">
        <f>IF(Capacity_wind!$AD94=0,Capacity_wind!X94*CostRed_wind!I$30,Capacity_wind!X94*VLOOKUP($A93,CostRed_wind!$A$17:$M$30,I$1-2009,FALSE))</f>
        <v>1027.06723956966</v>
      </c>
      <c r="Y93">
        <f>IF(Capacity_wind!$AD94=0,Capacity_wind!Y94*CostRed_wind!J$30,Capacity_wind!Y94*VLOOKUP($A93,CostRed_wind!$A$17:$M$30,J$1-2009,FALSE))</f>
        <v>117.747471624396</v>
      </c>
      <c r="Z93">
        <f>IF(Capacity_wind!$AD94=0,Capacity_wind!Z94*CostRed_wind!K$30,Capacity_wind!Z94*VLOOKUP($A93,CostRed_wind!$A$17:$M$30,K$1-2009,FALSE))</f>
        <v>298.054711555968</v>
      </c>
      <c r="AA93">
        <f>IF(Capacity_wind!$AD94=0,Capacity_wind!AA94*CostRed_wind!L$30,Capacity_wind!AA94*VLOOKUP($A93,CostRed_wind!$A$17:$M$30,L$1-2009,FALSE))</f>
        <v>463.405518280012</v>
      </c>
      <c r="AB93">
        <f>IF(Capacity_wind!$AD94=0,Capacity_wind!AB94*CostRed_wind!M$30,Capacity_wind!AB94*VLOOKUP($A93,CostRed_wind!$A$17:$M$30,M$1-2009,FALSE))</f>
        <v>115.528001151371</v>
      </c>
      <c r="AC93">
        <f>IF(Capacity_wind!$AD94=0,Capacity_wind!AC94*CostRed_wind!N$30,Capacity_wind!AC94*VLOOKUP($A93,CostRed_wind!$A$17:$N$30,N$1-2009,FALSE))</f>
        <v>4.15703912718733</v>
      </c>
      <c r="AD93" s="1">
        <f>SUM(Q93:AB93)</f>
        <v>3439.02938780318</v>
      </c>
    </row>
    <row r="94" spans="1:30">
      <c r="A94" s="1" t="s">
        <v>169</v>
      </c>
      <c r="B94">
        <f>IF(Capacity_wind!$AD95=0,Capacity_wind!Q95*CostRed_wind!B$15,Capacity_wind!Q95*VLOOKUP($A94,CostRed_wind!$A$2:$M$15,B$1-2009,FALSE))</f>
        <v>0</v>
      </c>
      <c r="C94">
        <f>IF(Capacity_wind!$AD95=0,Capacity_wind!R95*CostRed_wind!C$15,Capacity_wind!R95*VLOOKUP($A94,CostRed_wind!$A$2:$M$15,C$1-2009,FALSE))</f>
        <v>0</v>
      </c>
      <c r="D94">
        <f>IF(Capacity_wind!$AD95=0,Capacity_wind!S95*CostRed_wind!D$15,Capacity_wind!S95*VLOOKUP($A94,CostRed_wind!$A$2:$M$15,D$1-2009,FALSE))</f>
        <v>0</v>
      </c>
      <c r="E94">
        <f>IF(Capacity_wind!$AD95=0,Capacity_wind!T95*CostRed_wind!E$15,Capacity_wind!T95*VLOOKUP($A94,CostRed_wind!$A$2:$M$15,E$1-2009,FALSE))</f>
        <v>0</v>
      </c>
      <c r="F94">
        <f>IF(Capacity_wind!$AD95=0,Capacity_wind!U95*CostRed_wind!F$15,Capacity_wind!U95*VLOOKUP($A94,CostRed_wind!$A$2:$M$15,F$1-2009,FALSE))</f>
        <v>0</v>
      </c>
      <c r="G94">
        <f>IF(Capacity_wind!$AD95=0,Capacity_wind!V95*CostRed_wind!G$15,Capacity_wind!V95*VLOOKUP($A94,CostRed_wind!$A$2:$M$15,G$1-2009,FALSE))</f>
        <v>0</v>
      </c>
      <c r="H94">
        <f>IF(Capacity_wind!$AD95=0,Capacity_wind!W95*CostRed_wind!H$15,Capacity_wind!W95*VLOOKUP($A94,CostRed_wind!$A$2:$M$15,H$1-2009,FALSE))</f>
        <v>0</v>
      </c>
      <c r="I94">
        <f>IF(Capacity_wind!$AD95=0,Capacity_wind!X95*CostRed_wind!I$15,Capacity_wind!X95*VLOOKUP($A94,CostRed_wind!$A$2:$M$15,I$1-2009,FALSE))</f>
        <v>0.140620854289578</v>
      </c>
      <c r="J94">
        <f>IF(Capacity_wind!$AD95=0,Capacity_wind!Y95*CostRed_wind!J$15,Capacity_wind!Y95*VLOOKUP($A94,CostRed_wind!$A$2:$M$15,J$1-2009,FALSE))</f>
        <v>0</v>
      </c>
      <c r="K94">
        <f>IF(Capacity_wind!$AD95=0,Capacity_wind!Z95*CostRed_wind!K$15,Capacity_wind!Z95*VLOOKUP($A94,CostRed_wind!$A$2:$M$15,K$1-2009,FALSE))</f>
        <v>0</v>
      </c>
      <c r="L94">
        <f>IF(Capacity_wind!$AD95=0,Capacity_wind!AA95*CostRed_wind!L$15,Capacity_wind!AA95*VLOOKUP($A94,CostRed_wind!$A$2:$M$15,L$1-2009,FALSE))</f>
        <v>0</v>
      </c>
      <c r="M94">
        <f>IF(Capacity_wind!$AD95=0,Capacity_wind!AB95*CostRed_wind!M$15,Capacity_wind!AB95*VLOOKUP($A94,CostRed_wind!$A$2:$M$15,M$1-2009,FALSE))</f>
        <v>0</v>
      </c>
      <c r="N94">
        <f>IF(Capacity_wind!$AD95=0,Capacity_wind!AC95*CostRed_wind!N$15,Capacity_wind!AC95*VLOOKUP($A94,CostRed_wind!$A$2:$N$15,N$1-2009,FALSE))</f>
        <v>0</v>
      </c>
      <c r="O94" s="3">
        <f>SUM(B94:M94)</f>
        <v>0.140620854289578</v>
      </c>
      <c r="P94" s="1" t="s">
        <v>169</v>
      </c>
      <c r="Q94">
        <f>IF(Capacity_wind!$AD95=0,Capacity_wind!Q95*CostRed_wind!B$30,Capacity_wind!Q95*VLOOKUP($A94,CostRed_wind!$A$17:$M$30,B$1-2009,FALSE))</f>
        <v>0</v>
      </c>
      <c r="R94">
        <f>IF(Capacity_wind!$AD95=0,Capacity_wind!R95*CostRed_wind!C$30,Capacity_wind!R95*VLOOKUP($A94,CostRed_wind!$A$17:$M$30,C$1-2009,FALSE))</f>
        <v>0</v>
      </c>
      <c r="S94">
        <f>IF(Capacity_wind!$AD95=0,Capacity_wind!S95*CostRed_wind!D$30,Capacity_wind!S95*VLOOKUP($A94,CostRed_wind!$A$17:$M$30,D$1-2009,FALSE))</f>
        <v>0</v>
      </c>
      <c r="T94">
        <f>IF(Capacity_wind!$AD95=0,Capacity_wind!T95*CostRed_wind!E$30,Capacity_wind!T95*VLOOKUP($A94,CostRed_wind!$A$17:$M$30,E$1-2009,FALSE))</f>
        <v>0</v>
      </c>
      <c r="U94">
        <f>IF(Capacity_wind!$AD95=0,Capacity_wind!U95*CostRed_wind!F$30,Capacity_wind!U95*VLOOKUP($A94,CostRed_wind!$A$17:$M$30,F$1-2009,FALSE))</f>
        <v>0</v>
      </c>
      <c r="V94">
        <f>IF(Capacity_wind!$AD95=0,Capacity_wind!V95*CostRed_wind!G$30,Capacity_wind!V95*VLOOKUP($A94,CostRed_wind!$A$17:$M$30,G$1-2009,FALSE))</f>
        <v>0</v>
      </c>
      <c r="W94">
        <f>IF(Capacity_wind!$AD95=0,Capacity_wind!W95*CostRed_wind!H$30,Capacity_wind!W95*VLOOKUP($A94,CostRed_wind!$A$17:$M$30,H$1-2009,FALSE))</f>
        <v>0</v>
      </c>
      <c r="X94">
        <f>IF(Capacity_wind!$AD95=0,Capacity_wind!X95*CostRed_wind!I$30,Capacity_wind!X95*VLOOKUP($A94,CostRed_wind!$A$17:$M$30,I$1-2009,FALSE))</f>
        <v>0.496385835712196</v>
      </c>
      <c r="Y94">
        <f>IF(Capacity_wind!$AD95=0,Capacity_wind!Y95*CostRed_wind!J$30,Capacity_wind!Y95*VLOOKUP($A94,CostRed_wind!$A$17:$M$30,J$1-2009,FALSE))</f>
        <v>0</v>
      </c>
      <c r="Z94">
        <f>IF(Capacity_wind!$AD95=0,Capacity_wind!Z95*CostRed_wind!K$30,Capacity_wind!Z95*VLOOKUP($A94,CostRed_wind!$A$17:$M$30,K$1-2009,FALSE))</f>
        <v>0</v>
      </c>
      <c r="AA94">
        <f>IF(Capacity_wind!$AD95=0,Capacity_wind!AA95*CostRed_wind!L$30,Capacity_wind!AA95*VLOOKUP($A94,CostRed_wind!$A$17:$M$30,L$1-2009,FALSE))</f>
        <v>0</v>
      </c>
      <c r="AB94">
        <f>IF(Capacity_wind!$AD95=0,Capacity_wind!AB95*CostRed_wind!M$30,Capacity_wind!AB95*VLOOKUP($A94,CostRed_wind!$A$17:$M$30,M$1-2009,FALSE))</f>
        <v>0</v>
      </c>
      <c r="AC94">
        <f>IF(Capacity_wind!$AD95=0,Capacity_wind!AC95*CostRed_wind!N$30,Capacity_wind!AC95*VLOOKUP($A94,CostRed_wind!$A$17:$N$30,N$1-2009,FALSE))</f>
        <v>0</v>
      </c>
      <c r="AD94" s="1">
        <f>SUM(Q94:AB94)</f>
        <v>0.496385835712196</v>
      </c>
    </row>
    <row r="95" spans="1:30">
      <c r="A95" s="1" t="s">
        <v>266</v>
      </c>
      <c r="B95">
        <f>IF(Capacity_wind!$AD96=0,Capacity_wind!Q96*CostRed_wind!B$15,Capacity_wind!Q96*VLOOKUP($A95,CostRed_wind!$A$2:$M$15,B$1-2009,FALSE))</f>
        <v>0</v>
      </c>
      <c r="C95">
        <f>IF(Capacity_wind!$AD96=0,Capacity_wind!R96*CostRed_wind!C$15,Capacity_wind!R96*VLOOKUP($A95,CostRed_wind!$A$2:$M$15,C$1-2009,FALSE))</f>
        <v>0</v>
      </c>
      <c r="D95">
        <f>IF(Capacity_wind!$AD96=0,Capacity_wind!S96*CostRed_wind!D$15,Capacity_wind!S96*VLOOKUP($A95,CostRed_wind!$A$2:$M$15,D$1-2009,FALSE))</f>
        <v>0.0600965296174527</v>
      </c>
      <c r="E95">
        <f>IF(Capacity_wind!$AD96=0,Capacity_wind!T96*CostRed_wind!E$15,Capacity_wind!T96*VLOOKUP($A95,CostRed_wind!$A$2:$M$15,E$1-2009,FALSE))</f>
        <v>0</v>
      </c>
      <c r="F95">
        <f>IF(Capacity_wind!$AD96=0,Capacity_wind!U96*CostRed_wind!F$15,Capacity_wind!U96*VLOOKUP($A95,CostRed_wind!$A$2:$M$15,F$1-2009,FALSE))</f>
        <v>0</v>
      </c>
      <c r="G95">
        <f>IF(Capacity_wind!$AD96=0,Capacity_wind!V96*CostRed_wind!G$15,Capacity_wind!V96*VLOOKUP($A95,CostRed_wind!$A$2:$M$15,G$1-2009,FALSE))</f>
        <v>0.100894194730528</v>
      </c>
      <c r="H95">
        <f>IF(Capacity_wind!$AD96=0,Capacity_wind!W96*CostRed_wind!H$15,Capacity_wind!W96*VLOOKUP($A95,CostRed_wind!$A$2:$M$15,H$1-2009,FALSE))</f>
        <v>1.07818481472413</v>
      </c>
      <c r="I95">
        <f>IF(Capacity_wind!$AD96=0,Capacity_wind!X96*CostRed_wind!I$15,Capacity_wind!X96*VLOOKUP($A95,CostRed_wind!$A$2:$M$15,I$1-2009,FALSE))</f>
        <v>4.05840307955741</v>
      </c>
      <c r="J95">
        <f>IF(Capacity_wind!$AD96=0,Capacity_wind!Y96*CostRed_wind!J$15,Capacity_wind!Y96*VLOOKUP($A95,CostRed_wind!$A$2:$M$15,J$1-2009,FALSE))</f>
        <v>0.386477742977713</v>
      </c>
      <c r="K95">
        <f>IF(Capacity_wind!$AD96=0,Capacity_wind!Z96*CostRed_wind!K$15,Capacity_wind!Z96*VLOOKUP($A95,CostRed_wind!$A$2:$M$15,K$1-2009,FALSE))</f>
        <v>1.3496689141732</v>
      </c>
      <c r="L95">
        <f>IF(Capacity_wind!$AD96=0,Capacity_wind!AA96*CostRed_wind!L$15,Capacity_wind!AA96*VLOOKUP($A95,CostRed_wind!$A$2:$M$15,L$1-2009,FALSE))</f>
        <v>8.63185043373718</v>
      </c>
      <c r="M95">
        <f>IF(Capacity_wind!$AD96=0,Capacity_wind!AB96*CostRed_wind!M$15,Capacity_wind!AB96*VLOOKUP($A95,CostRed_wind!$A$2:$M$15,M$1-2009,FALSE))</f>
        <v>8.24135501856103</v>
      </c>
      <c r="N95">
        <f>IF(Capacity_wind!$AD96=0,Capacity_wind!AC96*CostRed_wind!N$15,Capacity_wind!AC96*VLOOKUP($A95,CostRed_wind!$A$2:$N$15,N$1-2009,FALSE))</f>
        <v>13.7026419030616</v>
      </c>
      <c r="O95" s="3">
        <f t="shared" ref="O95:O116" si="6">SUM(B95:M95)</f>
        <v>23.9069307280786</v>
      </c>
      <c r="P95" s="1" t="s">
        <v>266</v>
      </c>
      <c r="Q95">
        <f>IF(Capacity_wind!$AD96=0,Capacity_wind!Q96*CostRed_wind!B$30,Capacity_wind!Q96*VLOOKUP($A95,CostRed_wind!$A$17:$M$30,B$1-2009,FALSE))</f>
        <v>0</v>
      </c>
      <c r="R95">
        <f>IF(Capacity_wind!$AD96=0,Capacity_wind!R96*CostRed_wind!C$30,Capacity_wind!R96*VLOOKUP($A95,CostRed_wind!$A$17:$M$30,C$1-2009,FALSE))</f>
        <v>0</v>
      </c>
      <c r="S95">
        <f>IF(Capacity_wind!$AD96=0,Capacity_wind!S96*CostRed_wind!D$30,Capacity_wind!S96*VLOOKUP($A95,CostRed_wind!$A$17:$M$30,D$1-2009,FALSE))</f>
        <v>0.313152154917872</v>
      </c>
      <c r="T95">
        <f>IF(Capacity_wind!$AD96=0,Capacity_wind!T96*CostRed_wind!E$30,Capacity_wind!T96*VLOOKUP($A95,CostRed_wind!$A$17:$M$30,E$1-2009,FALSE))</f>
        <v>0</v>
      </c>
      <c r="U95">
        <f>IF(Capacity_wind!$AD96=0,Capacity_wind!U96*CostRed_wind!F$30,Capacity_wind!U96*VLOOKUP($A95,CostRed_wind!$A$17:$M$30,F$1-2009,FALSE))</f>
        <v>0</v>
      </c>
      <c r="V95">
        <f>IF(Capacity_wind!$AD96=0,Capacity_wind!V96*CostRed_wind!G$30,Capacity_wind!V96*VLOOKUP($A95,CostRed_wind!$A$17:$M$30,G$1-2009,FALSE))</f>
        <v>0.412427979438627</v>
      </c>
      <c r="W95">
        <f>IF(Capacity_wind!$AD96=0,Capacity_wind!W96*CostRed_wind!H$30,Capacity_wind!W96*VLOOKUP($A95,CostRed_wind!$A$17:$M$30,H$1-2009,FALSE))</f>
        <v>4.24224676942376</v>
      </c>
      <c r="X95">
        <f>IF(Capacity_wind!$AD96=0,Capacity_wind!X96*CostRed_wind!I$30,Capacity_wind!X96*VLOOKUP($A95,CostRed_wind!$A$17:$M$30,I$1-2009,FALSE))</f>
        <v>14.3259960585544</v>
      </c>
      <c r="Y95">
        <f>IF(Capacity_wind!$AD96=0,Capacity_wind!Y96*CostRed_wind!J$30,Capacity_wind!Y96*VLOOKUP($A95,CostRed_wind!$A$17:$M$30,J$1-2009,FALSE))</f>
        <v>1.2660991226298</v>
      </c>
      <c r="Z95">
        <f>IF(Capacity_wind!$AD96=0,Capacity_wind!Z96*CostRed_wind!K$30,Capacity_wind!Z96*VLOOKUP($A95,CostRed_wind!$A$17:$M$30,K$1-2009,FALSE))</f>
        <v>4.14925737595999</v>
      </c>
      <c r="AA95">
        <f>IF(Capacity_wind!$AD96=0,Capacity_wind!AA96*CostRed_wind!L$30,Capacity_wind!AA96*VLOOKUP($A95,CostRed_wind!$A$17:$M$30,L$1-2009,FALSE))</f>
        <v>23.0861515762132</v>
      </c>
      <c r="AB95">
        <f>IF(Capacity_wind!$AD96=0,Capacity_wind!AB96*CostRed_wind!M$30,Capacity_wind!AB96*VLOOKUP($A95,CostRed_wind!$A$17:$M$30,M$1-2009,FALSE))</f>
        <v>20.5925013414814</v>
      </c>
      <c r="AC95">
        <f>IF(Capacity_wind!$AD96=0,Capacity_wind!AC96*CostRed_wind!N$30,Capacity_wind!AC96*VLOOKUP($A95,CostRed_wind!$A$17:$N$30,N$1-2009,FALSE))</f>
        <v>29.4194293727382</v>
      </c>
      <c r="AD95" s="1">
        <f t="shared" ref="AD95:AD116" si="7">SUM(Q95:AB95)</f>
        <v>68.387832378619</v>
      </c>
    </row>
    <row r="96" spans="1:30">
      <c r="A96" s="1" t="s">
        <v>286</v>
      </c>
      <c r="B96">
        <f>IF(Capacity_wind!$AD97=0,Capacity_wind!Q97*CostRed_wind!B$15,Capacity_wind!Q97*VLOOKUP($A96,CostRed_wind!$A$2:$M$15,B$1-2009,FALSE))</f>
        <v>0</v>
      </c>
      <c r="C96">
        <f>IF(Capacity_wind!$AD97=0,Capacity_wind!R97*CostRed_wind!C$15,Capacity_wind!R97*VLOOKUP($A96,CostRed_wind!$A$2:$M$15,C$1-2009,FALSE))</f>
        <v>0.0128531726899828</v>
      </c>
      <c r="D96">
        <f>IF(Capacity_wind!$AD97=0,Capacity_wind!S97*CostRed_wind!D$15,Capacity_wind!S97*VLOOKUP($A96,CostRed_wind!$A$2:$M$15,D$1-2009,FALSE))</f>
        <v>2.98078786902565</v>
      </c>
      <c r="E96">
        <f>IF(Capacity_wind!$AD97=0,Capacity_wind!T97*CostRed_wind!E$15,Capacity_wind!T97*VLOOKUP($A96,CostRed_wind!$A$2:$M$15,E$1-2009,FALSE))</f>
        <v>0</v>
      </c>
      <c r="F96">
        <f>IF(Capacity_wind!$AD97=0,Capacity_wind!U97*CostRed_wind!F$15,Capacity_wind!U97*VLOOKUP($A96,CostRed_wind!$A$2:$M$15,F$1-2009,FALSE))</f>
        <v>0</v>
      </c>
      <c r="G96">
        <f>IF(Capacity_wind!$AD97=0,Capacity_wind!V97*CostRed_wind!G$15,Capacity_wind!V97*VLOOKUP($A96,CostRed_wind!$A$2:$M$15,G$1-2009,FALSE))</f>
        <v>0</v>
      </c>
      <c r="H96">
        <f>IF(Capacity_wind!$AD97=0,Capacity_wind!W97*CostRed_wind!H$15,Capacity_wind!W97*VLOOKUP($A96,CostRed_wind!$A$2:$M$15,H$1-2009,FALSE))</f>
        <v>7.33142399650513</v>
      </c>
      <c r="I96">
        <f>IF(Capacity_wind!$AD97=0,Capacity_wind!X97*CostRed_wind!I$15,Capacity_wind!X97*VLOOKUP($A96,CostRed_wind!$A$2:$M$15,I$1-2009,FALSE))</f>
        <v>9.37472532380043</v>
      </c>
      <c r="J96">
        <f>IF(Capacity_wind!$AD97=0,Capacity_wind!Y97*CostRed_wind!J$15,Capacity_wind!Y97*VLOOKUP($A96,CostRed_wind!$A$2:$M$15,J$1-2009,FALSE))</f>
        <v>0</v>
      </c>
      <c r="K96">
        <f>IF(Capacity_wind!$AD97=0,Capacity_wind!Z97*CostRed_wind!K$15,Capacity_wind!Z97*VLOOKUP($A96,CostRed_wind!$A$2:$M$15,K$1-2009,FALSE))</f>
        <v>-0.00135191836236366</v>
      </c>
      <c r="L96">
        <f>IF(Capacity_wind!$AD97=0,Capacity_wind!AA97*CostRed_wind!L$15,Capacity_wind!AA97*VLOOKUP($A96,CostRed_wind!$A$2:$M$15,L$1-2009,FALSE))</f>
        <v>-0.0015964670303614</v>
      </c>
      <c r="M96">
        <f>IF(Capacity_wind!$AD97=0,Capacity_wind!AB97*CostRed_wind!M$15,Capacity_wind!AB97*VLOOKUP($A96,CostRed_wind!$A$2:$M$15,M$1-2009,FALSE))</f>
        <v>0</v>
      </c>
      <c r="N96">
        <f>IF(Capacity_wind!$AD97=0,Capacity_wind!AC97*CostRed_wind!N$15,Capacity_wind!AC97*VLOOKUP($A96,CostRed_wind!$A$2:$N$15,N$1-2009,FALSE))</f>
        <v>0</v>
      </c>
      <c r="O96" s="3">
        <f t="shared" si="6"/>
        <v>19.6968419766285</v>
      </c>
      <c r="P96" s="1" t="s">
        <v>286</v>
      </c>
      <c r="Q96">
        <f>IF(Capacity_wind!$AD97=0,Capacity_wind!Q97*CostRed_wind!B$30,Capacity_wind!Q97*VLOOKUP($A96,CostRed_wind!$A$17:$M$30,B$1-2009,FALSE))</f>
        <v>0</v>
      </c>
      <c r="R96">
        <f>IF(Capacity_wind!$AD97=0,Capacity_wind!R97*CostRed_wind!C$30,Capacity_wind!R97*VLOOKUP($A96,CostRed_wind!$A$17:$M$30,C$1-2009,FALSE))</f>
        <v>0.0845220673776691</v>
      </c>
      <c r="S96">
        <f>IF(Capacity_wind!$AD97=0,Capacity_wind!S97*CostRed_wind!D$30,Capacity_wind!S97*VLOOKUP($A96,CostRed_wind!$A$17:$M$30,D$1-2009,FALSE))</f>
        <v>15.5323468839265</v>
      </c>
      <c r="T96">
        <f>IF(Capacity_wind!$AD97=0,Capacity_wind!T97*CostRed_wind!E$30,Capacity_wind!T97*VLOOKUP($A96,CostRed_wind!$A$17:$M$30,E$1-2009,FALSE))</f>
        <v>0</v>
      </c>
      <c r="U96">
        <f>IF(Capacity_wind!$AD97=0,Capacity_wind!U97*CostRed_wind!F$30,Capacity_wind!U97*VLOOKUP($A96,CostRed_wind!$A$17:$M$30,F$1-2009,FALSE))</f>
        <v>0</v>
      </c>
      <c r="V96">
        <f>IF(Capacity_wind!$AD97=0,Capacity_wind!V97*CostRed_wind!G$30,Capacity_wind!V97*VLOOKUP($A96,CostRed_wind!$A$17:$M$30,G$1-2009,FALSE))</f>
        <v>0</v>
      </c>
      <c r="W96">
        <f>IF(Capacity_wind!$AD97=0,Capacity_wind!W97*CostRed_wind!H$30,Capacity_wind!W97*VLOOKUP($A96,CostRed_wind!$A$17:$M$30,H$1-2009,FALSE))</f>
        <v>28.846362274549</v>
      </c>
      <c r="X96">
        <f>IF(Capacity_wind!$AD97=0,Capacity_wind!X97*CostRed_wind!I$30,Capacity_wind!X97*VLOOKUP($A96,CostRed_wind!$A$17:$M$30,I$1-2009,FALSE))</f>
        <v>33.0923950642777</v>
      </c>
      <c r="Y96">
        <f>IF(Capacity_wind!$AD97=0,Capacity_wind!Y97*CostRed_wind!J$30,Capacity_wind!Y97*VLOOKUP($A96,CostRed_wind!$A$17:$M$30,J$1-2009,FALSE))</f>
        <v>0</v>
      </c>
      <c r="Z96">
        <f>IF(Capacity_wind!$AD97=0,Capacity_wind!Z97*CostRed_wind!K$30,Capacity_wind!Z97*VLOOKUP($A96,CostRed_wind!$A$17:$M$30,K$1-2009,FALSE))</f>
        <v>-0.00415617280492044</v>
      </c>
      <c r="AA96">
        <f>IF(Capacity_wind!$AD97=0,Capacity_wind!AA97*CostRed_wind!L$30,Capacity_wind!AA97*VLOOKUP($A96,CostRed_wind!$A$17:$M$30,L$1-2009,FALSE))</f>
        <v>-0.00426980056388597</v>
      </c>
      <c r="AB96">
        <f>IF(Capacity_wind!$AD97=0,Capacity_wind!AB97*CostRed_wind!M$30,Capacity_wind!AB97*VLOOKUP($A96,CostRed_wind!$A$17:$M$30,M$1-2009,FALSE))</f>
        <v>0</v>
      </c>
      <c r="AC96">
        <f>IF(Capacity_wind!$AD97=0,Capacity_wind!AC97*CostRed_wind!N$30,Capacity_wind!AC97*VLOOKUP($A96,CostRed_wind!$A$17:$N$30,N$1-2009,FALSE))</f>
        <v>0</v>
      </c>
      <c r="AD96" s="1">
        <f t="shared" si="7"/>
        <v>77.5472003167621</v>
      </c>
    </row>
    <row r="97" spans="1:30">
      <c r="A97" s="1" t="s">
        <v>284</v>
      </c>
      <c r="B97">
        <f>IF(Capacity_wind!$AD98=0,Capacity_wind!Q98*CostRed_wind!B$15,Capacity_wind!Q98*VLOOKUP($A97,CostRed_wind!$A$2:$M$15,B$1-2009,FALSE))</f>
        <v>0</v>
      </c>
      <c r="C97">
        <f>IF(Capacity_wind!$AD98=0,Capacity_wind!R98*CostRed_wind!C$15,Capacity_wind!R98*VLOOKUP($A97,CostRed_wind!$A$2:$M$15,C$1-2009,FALSE))</f>
        <v>0</v>
      </c>
      <c r="D97">
        <f>IF(Capacity_wind!$AD98=0,Capacity_wind!S98*CostRed_wind!D$15,Capacity_wind!S98*VLOOKUP($A97,CostRed_wind!$A$2:$M$15,D$1-2009,FALSE))</f>
        <v>0</v>
      </c>
      <c r="E97">
        <f>IF(Capacity_wind!$AD98=0,Capacity_wind!T98*CostRed_wind!E$15,Capacity_wind!T98*VLOOKUP($A97,CostRed_wind!$A$2:$M$15,E$1-2009,FALSE))</f>
        <v>0</v>
      </c>
      <c r="F97">
        <f>IF(Capacity_wind!$AD98=0,Capacity_wind!U98*CostRed_wind!F$15,Capacity_wind!U98*VLOOKUP($A97,CostRed_wind!$A$2:$M$15,F$1-2009,FALSE))</f>
        <v>0</v>
      </c>
      <c r="G97">
        <f>IF(Capacity_wind!$AD98=0,Capacity_wind!V98*CostRed_wind!G$15,Capacity_wind!V98*VLOOKUP($A97,CostRed_wind!$A$2:$M$15,G$1-2009,FALSE))</f>
        <v>0</v>
      </c>
      <c r="H97">
        <f>IF(Capacity_wind!$AD98=0,Capacity_wind!W98*CostRed_wind!H$15,Capacity_wind!W98*VLOOKUP($A97,CostRed_wind!$A$2:$M$15,H$1-2009,FALSE))</f>
        <v>10.4734634340092</v>
      </c>
      <c r="I97">
        <f>IF(Capacity_wind!$AD98=0,Capacity_wind!X98*CostRed_wind!I$15,Capacity_wind!X98*VLOOKUP($A97,CostRed_wind!$A$2:$M$15,I$1-2009,FALSE))</f>
        <v>0</v>
      </c>
      <c r="J97">
        <f>IF(Capacity_wind!$AD98=0,Capacity_wind!Y98*CostRed_wind!J$15,Capacity_wind!Y98*VLOOKUP($A97,CostRed_wind!$A$2:$M$15,J$1-2009,FALSE))</f>
        <v>8.88898924792063</v>
      </c>
      <c r="K97">
        <f>IF(Capacity_wind!$AD98=0,Capacity_wind!Z98*CostRed_wind!K$15,Capacity_wind!Z98*VLOOKUP($A97,CostRed_wind!$A$2:$M$15,K$1-2009,FALSE))</f>
        <v>0</v>
      </c>
      <c r="L97">
        <f>IF(Capacity_wind!$AD98=0,Capacity_wind!AA98*CostRed_wind!L$15,Capacity_wind!AA98*VLOOKUP($A97,CostRed_wind!$A$2:$M$15,L$1-2009,FALSE))</f>
        <v>0</v>
      </c>
      <c r="M97">
        <f>IF(Capacity_wind!$AD98=0,Capacity_wind!AB98*CostRed_wind!M$15,Capacity_wind!AB98*VLOOKUP($A97,CostRed_wind!$A$2:$M$15,M$1-2009,FALSE))</f>
        <v>0</v>
      </c>
      <c r="N97">
        <f>IF(Capacity_wind!$AD98=0,Capacity_wind!AC98*CostRed_wind!N$15,Capacity_wind!AC98*VLOOKUP($A97,CostRed_wind!$A$2:$N$15,N$1-2009,FALSE))</f>
        <v>0</v>
      </c>
      <c r="O97" s="3">
        <f t="shared" si="6"/>
        <v>19.3624526819299</v>
      </c>
      <c r="P97" s="1" t="s">
        <v>284</v>
      </c>
      <c r="Q97">
        <f>IF(Capacity_wind!$AD98=0,Capacity_wind!Q98*CostRed_wind!B$30,Capacity_wind!Q98*VLOOKUP($A97,CostRed_wind!$A$17:$M$30,B$1-2009,FALSE))</f>
        <v>0</v>
      </c>
      <c r="R97">
        <f>IF(Capacity_wind!$AD98=0,Capacity_wind!R98*CostRed_wind!C$30,Capacity_wind!R98*VLOOKUP($A97,CostRed_wind!$A$17:$M$30,C$1-2009,FALSE))</f>
        <v>0</v>
      </c>
      <c r="S97">
        <f>IF(Capacity_wind!$AD98=0,Capacity_wind!S98*CostRed_wind!D$30,Capacity_wind!S98*VLOOKUP($A97,CostRed_wind!$A$17:$M$30,D$1-2009,FALSE))</f>
        <v>0</v>
      </c>
      <c r="T97">
        <f>IF(Capacity_wind!$AD98=0,Capacity_wind!T98*CostRed_wind!E$30,Capacity_wind!T98*VLOOKUP($A97,CostRed_wind!$A$17:$M$30,E$1-2009,FALSE))</f>
        <v>0</v>
      </c>
      <c r="U97">
        <f>IF(Capacity_wind!$AD98=0,Capacity_wind!U98*CostRed_wind!F$30,Capacity_wind!U98*VLOOKUP($A97,CostRed_wind!$A$17:$M$30,F$1-2009,FALSE))</f>
        <v>0</v>
      </c>
      <c r="V97">
        <f>IF(Capacity_wind!$AD98=0,Capacity_wind!V98*CostRed_wind!G$30,Capacity_wind!V98*VLOOKUP($A97,CostRed_wind!$A$17:$M$30,G$1-2009,FALSE))</f>
        <v>0</v>
      </c>
      <c r="W97">
        <f>IF(Capacity_wind!$AD98=0,Capacity_wind!W98*CostRed_wind!H$30,Capacity_wind!W98*VLOOKUP($A97,CostRed_wind!$A$17:$M$30,H$1-2009,FALSE))</f>
        <v>41.2090912530353</v>
      </c>
      <c r="X97">
        <f>IF(Capacity_wind!$AD98=0,Capacity_wind!X98*CostRed_wind!I$30,Capacity_wind!X98*VLOOKUP($A97,CostRed_wind!$A$17:$M$30,I$1-2009,FALSE))</f>
        <v>0</v>
      </c>
      <c r="Y97">
        <f>IF(Capacity_wind!$AD98=0,Capacity_wind!Y98*CostRed_wind!J$30,Capacity_wind!Y98*VLOOKUP($A97,CostRed_wind!$A$17:$M$30,J$1-2009,FALSE))</f>
        <v>29.1202836187828</v>
      </c>
      <c r="Z97">
        <f>IF(Capacity_wind!$AD98=0,Capacity_wind!Z98*CostRed_wind!K$30,Capacity_wind!Z98*VLOOKUP($A97,CostRed_wind!$A$17:$M$30,K$1-2009,FALSE))</f>
        <v>0</v>
      </c>
      <c r="AA97">
        <f>IF(Capacity_wind!$AD98=0,Capacity_wind!AA98*CostRed_wind!L$30,Capacity_wind!AA98*VLOOKUP($A97,CostRed_wind!$A$17:$M$30,L$1-2009,FALSE))</f>
        <v>0</v>
      </c>
      <c r="AB97">
        <f>IF(Capacity_wind!$AD98=0,Capacity_wind!AB98*CostRed_wind!M$30,Capacity_wind!AB98*VLOOKUP($A97,CostRed_wind!$A$17:$M$30,M$1-2009,FALSE))</f>
        <v>0</v>
      </c>
      <c r="AC97">
        <f>IF(Capacity_wind!$AD98=0,Capacity_wind!AC98*CostRed_wind!N$30,Capacity_wind!AC98*VLOOKUP($A97,CostRed_wind!$A$17:$N$30,N$1-2009,FALSE))</f>
        <v>0</v>
      </c>
      <c r="AD97" s="1">
        <f t="shared" si="7"/>
        <v>70.3293748718181</v>
      </c>
    </row>
    <row r="98" spans="1:30">
      <c r="A98" s="1" t="s">
        <v>262</v>
      </c>
      <c r="B98">
        <f>IF(Capacity_wind!$AD99=0,Capacity_wind!Q99*CostRed_wind!B$15,Capacity_wind!Q99*VLOOKUP($A98,CostRed_wind!$A$2:$M$15,B$1-2009,FALSE))</f>
        <v>0.539592260452514</v>
      </c>
      <c r="C98">
        <f>IF(Capacity_wind!$AD99=0,Capacity_wind!R99*CostRed_wind!C$15,Capacity_wind!R99*VLOOKUP($A98,CostRed_wind!$A$2:$M$15,C$1-2009,FALSE))</f>
        <v>0</v>
      </c>
      <c r="D98">
        <f>IF(Capacity_wind!$AD99=0,Capacity_wind!S99*CostRed_wind!D$15,Capacity_wind!S99*VLOOKUP($A98,CostRed_wind!$A$2:$M$15,D$1-2009,FALSE))</f>
        <v>14.4231671081886</v>
      </c>
      <c r="E98">
        <f>IF(Capacity_wind!$AD99=0,Capacity_wind!T99*CostRed_wind!E$15,Capacity_wind!T99*VLOOKUP($A98,CostRed_wind!$A$2:$M$15,E$1-2009,FALSE))</f>
        <v>25.0419587955155</v>
      </c>
      <c r="F98">
        <f>IF(Capacity_wind!$AD99=0,Capacity_wind!U99*CostRed_wind!F$15,Capacity_wind!U99*VLOOKUP($A98,CostRed_wind!$A$2:$M$15,F$1-2009,FALSE))</f>
        <v>0</v>
      </c>
      <c r="G98">
        <f>IF(Capacity_wind!$AD99=0,Capacity_wind!V99*CostRed_wind!G$15,Capacity_wind!V99*VLOOKUP($A98,CostRed_wind!$A$2:$M$15,G$1-2009,FALSE))</f>
        <v>13.6168283606546</v>
      </c>
      <c r="H98">
        <f>IF(Capacity_wind!$AD99=0,Capacity_wind!W99*CostRed_wind!H$15,Capacity_wind!W99*VLOOKUP($A98,CostRed_wind!$A$2:$M$15,H$1-2009,FALSE))</f>
        <v>17.4557757841932</v>
      </c>
      <c r="I98">
        <f>IF(Capacity_wind!$AD99=0,Capacity_wind!X99*CostRed_wind!I$15,Capacity_wind!X99*VLOOKUP($A98,CostRed_wind!$A$2:$M$15,I$1-2009,FALSE))</f>
        <v>34.6012355863018</v>
      </c>
      <c r="J98">
        <f>IF(Capacity_wind!$AD99=0,Capacity_wind!Y99*CostRed_wind!J$15,Capacity_wind!Y99*VLOOKUP($A98,CostRed_wind!$A$2:$M$15,J$1-2009,FALSE))</f>
        <v>0</v>
      </c>
      <c r="K98">
        <f>IF(Capacity_wind!$AD99=0,Capacity_wind!Z99*CostRed_wind!K$15,Capacity_wind!Z99*VLOOKUP($A98,CostRed_wind!$A$2:$M$15,K$1-2009,FALSE))</f>
        <v>47.238434490544</v>
      </c>
      <c r="L98">
        <f>IF(Capacity_wind!$AD99=0,Capacity_wind!AA99*CostRed_wind!L$15,Capacity_wind!AA99*VLOOKUP($A98,CostRed_wind!$A$2:$M$15,L$1-2009,FALSE))</f>
        <v>9.59479350465817</v>
      </c>
      <c r="M98">
        <f>IF(Capacity_wind!$AD99=0,Capacity_wind!AB99*CostRed_wind!M$15,Capacity_wind!AB99*VLOOKUP($A98,CostRed_wind!$A$2:$M$15,M$1-2009,FALSE))</f>
        <v>24.8735983987534</v>
      </c>
      <c r="N98">
        <f>IF(Capacity_wind!$AD99=0,Capacity_wind!AC99*CostRed_wind!N$15,Capacity_wind!AC99*VLOOKUP($A98,CostRed_wind!$A$2:$N$15,N$1-2009,FALSE))</f>
        <v>104.05323119755</v>
      </c>
      <c r="O98" s="3">
        <f t="shared" si="6"/>
        <v>187.385384289262</v>
      </c>
      <c r="P98" s="1" t="s">
        <v>262</v>
      </c>
      <c r="Q98">
        <f>IF(Capacity_wind!$AD99=0,Capacity_wind!Q99*CostRed_wind!B$30,Capacity_wind!Q99*VLOOKUP($A98,CostRed_wind!$A$17:$M$30,B$1-2009,FALSE))</f>
        <v>4.59416800481541</v>
      </c>
      <c r="R98">
        <f>IF(Capacity_wind!$AD99=0,Capacity_wind!R99*CostRed_wind!C$30,Capacity_wind!R99*VLOOKUP($A98,CostRed_wind!$A$17:$M$30,C$1-2009,FALSE))</f>
        <v>0</v>
      </c>
      <c r="S98">
        <f>IF(Capacity_wind!$AD99=0,Capacity_wind!S99*CostRed_wind!D$30,Capacity_wind!S99*VLOOKUP($A98,CostRed_wind!$A$17:$M$30,D$1-2009,FALSE))</f>
        <v>75.1565171802894</v>
      </c>
      <c r="T98">
        <f>IF(Capacity_wind!$AD99=0,Capacity_wind!T99*CostRed_wind!E$30,Capacity_wind!T99*VLOOKUP($A98,CostRed_wind!$A$17:$M$30,E$1-2009,FALSE))</f>
        <v>118.723102627336</v>
      </c>
      <c r="U98">
        <f>IF(Capacity_wind!$AD99=0,Capacity_wind!U99*CostRed_wind!F$30,Capacity_wind!U99*VLOOKUP($A98,CostRed_wind!$A$17:$M$30,F$1-2009,FALSE))</f>
        <v>0</v>
      </c>
      <c r="V98">
        <f>IF(Capacity_wind!$AD99=0,Capacity_wind!V99*CostRed_wind!G$30,Capacity_wind!V99*VLOOKUP($A98,CostRed_wind!$A$17:$M$30,G$1-2009,FALSE))</f>
        <v>55.661884433953</v>
      </c>
      <c r="W98">
        <f>IF(Capacity_wind!$AD99=0,Capacity_wind!W99*CostRed_wind!H$30,Capacity_wind!W99*VLOOKUP($A98,CostRed_wind!$A$17:$M$30,H$1-2009,FALSE))</f>
        <v>68.6818321098562</v>
      </c>
      <c r="X98">
        <f>IF(Capacity_wind!$AD99=0,Capacity_wind!X99*CostRed_wind!I$30,Capacity_wind!X99*VLOOKUP($A98,CostRed_wind!$A$17:$M$30,I$1-2009,FALSE))</f>
        <v>122.140939407263</v>
      </c>
      <c r="Y98">
        <f>IF(Capacity_wind!$AD99=0,Capacity_wind!Y99*CostRed_wind!J$30,Capacity_wind!Y99*VLOOKUP($A98,CostRed_wind!$A$17:$M$30,J$1-2009,FALSE))</f>
        <v>0</v>
      </c>
      <c r="Z98">
        <f>IF(Capacity_wind!$AD99=0,Capacity_wind!Z99*CostRed_wind!K$30,Capacity_wind!Z99*VLOOKUP($A98,CostRed_wind!$A$17:$M$30,K$1-2009,FALSE))</f>
        <v>145.224077312889</v>
      </c>
      <c r="AA98">
        <f>IF(Capacity_wind!$AD99=0,Capacity_wind!AA99*CostRed_wind!L$30,Capacity_wind!AA99*VLOOKUP($A98,CostRed_wind!$A$17:$M$30,L$1-2009,FALSE))</f>
        <v>25.6615726710527</v>
      </c>
      <c r="AB98">
        <f>IF(Capacity_wind!$AD99=0,Capacity_wind!AB99*CostRed_wind!M$30,Capacity_wind!AB99*VLOOKUP($A98,CostRed_wind!$A$17:$M$30,M$1-2009,FALSE))</f>
        <v>62.1511398599148</v>
      </c>
      <c r="AC98">
        <f>IF(Capacity_wind!$AD99=0,Capacity_wind!AC99*CostRed_wind!N$30,Capacity_wind!AC99*VLOOKUP($A98,CostRed_wind!$A$17:$N$30,N$1-2009,FALSE))</f>
        <v>223.401203058336</v>
      </c>
      <c r="AD98" s="1">
        <f t="shared" si="7"/>
        <v>677.99523360737</v>
      </c>
    </row>
    <row r="99" spans="1:30">
      <c r="A99" s="1" t="s">
        <v>282</v>
      </c>
      <c r="B99">
        <f>IF(Capacity_wind!$AD100=0,Capacity_wind!Q100*CostRed_wind!B$15,Capacity_wind!Q100*VLOOKUP($A99,CostRed_wind!$A$2:$M$15,B$1-2009,FALSE))</f>
        <v>0</v>
      </c>
      <c r="C99">
        <f>IF(Capacity_wind!$AD100=0,Capacity_wind!R100*CostRed_wind!C$15,Capacity_wind!R100*VLOOKUP($A99,CostRed_wind!$A$2:$M$15,C$1-2009,FALSE))</f>
        <v>0</v>
      </c>
      <c r="D99">
        <f>IF(Capacity_wind!$AD100=0,Capacity_wind!S100*CostRed_wind!D$15,Capacity_wind!S100*VLOOKUP($A99,CostRed_wind!$A$2:$M$15,D$1-2009,FALSE))</f>
        <v>0</v>
      </c>
      <c r="E99">
        <f>IF(Capacity_wind!$AD100=0,Capacity_wind!T100*CostRed_wind!E$15,Capacity_wind!T100*VLOOKUP($A99,CostRed_wind!$A$2:$M$15,E$1-2009,FALSE))</f>
        <v>0</v>
      </c>
      <c r="F99">
        <f>IF(Capacity_wind!$AD100=0,Capacity_wind!U100*CostRed_wind!F$15,Capacity_wind!U100*VLOOKUP($A99,CostRed_wind!$A$2:$M$15,F$1-2009,FALSE))</f>
        <v>0.000318376079506091</v>
      </c>
      <c r="G99">
        <f>IF(Capacity_wind!$AD100=0,Capacity_wind!V100*CostRed_wind!G$15,Capacity_wind!V100*VLOOKUP($A99,CostRed_wind!$A$2:$M$15,G$1-2009,FALSE))</f>
        <v>0</v>
      </c>
      <c r="H99">
        <f>IF(Capacity_wind!$AD100=0,Capacity_wind!W100*CostRed_wind!H$15,Capacity_wind!W100*VLOOKUP($A99,CostRed_wind!$A$2:$M$15,H$1-2009,FALSE))</f>
        <v>0.000436394285506258</v>
      </c>
      <c r="I99">
        <f>IF(Capacity_wind!$AD100=0,Capacity_wind!X100*CostRed_wind!I$15,Capacity_wind!X100*VLOOKUP($A99,CostRed_wind!$A$2:$M$15,I$1-2009,FALSE))</f>
        <v>0</v>
      </c>
      <c r="J99">
        <f>IF(Capacity_wind!$AD100=0,Capacity_wind!Y100*CostRed_wind!J$15,Capacity_wind!Y100*VLOOKUP($A99,CostRed_wind!$A$2:$M$15,J$1-2009,FALSE))</f>
        <v>0</v>
      </c>
      <c r="K99">
        <f>IF(Capacity_wind!$AD100=0,Capacity_wind!Z100*CostRed_wind!K$15,Capacity_wind!Z100*VLOOKUP($A99,CostRed_wind!$A$2:$M$15,K$1-2009,FALSE))</f>
        <v>0</v>
      </c>
      <c r="L99">
        <f>IF(Capacity_wind!$AD100=0,Capacity_wind!AA100*CostRed_wind!L$15,Capacity_wind!AA100*VLOOKUP($A99,CostRed_wind!$A$2:$M$15,L$1-2009,FALSE))</f>
        <v>0</v>
      </c>
      <c r="M99">
        <f>IF(Capacity_wind!$AD100=0,Capacity_wind!AB100*CostRed_wind!M$15,Capacity_wind!AB100*VLOOKUP($A99,CostRed_wind!$A$2:$M$15,M$1-2009,FALSE))</f>
        <v>0</v>
      </c>
      <c r="N99">
        <f>IF(Capacity_wind!$AD100=0,Capacity_wind!AC100*CostRed_wind!N$15,Capacity_wind!AC100*VLOOKUP($A99,CostRed_wind!$A$2:$N$15,N$1-2009,FALSE))</f>
        <v>0</v>
      </c>
      <c r="O99" s="3">
        <f t="shared" si="6"/>
        <v>0.000754770365012349</v>
      </c>
      <c r="P99" s="1" t="s">
        <v>282</v>
      </c>
      <c r="Q99">
        <f>IF(Capacity_wind!$AD100=0,Capacity_wind!Q100*CostRed_wind!B$30,Capacity_wind!Q100*VLOOKUP($A99,CostRed_wind!$A$17:$M$30,B$1-2009,FALSE))</f>
        <v>0</v>
      </c>
      <c r="R99">
        <f>IF(Capacity_wind!$AD100=0,Capacity_wind!R100*CostRed_wind!C$30,Capacity_wind!R100*VLOOKUP($A99,CostRed_wind!$A$17:$M$30,C$1-2009,FALSE))</f>
        <v>0</v>
      </c>
      <c r="S99">
        <f>IF(Capacity_wind!$AD100=0,Capacity_wind!S100*CostRed_wind!D$30,Capacity_wind!S100*VLOOKUP($A99,CostRed_wind!$A$17:$M$30,D$1-2009,FALSE))</f>
        <v>0</v>
      </c>
      <c r="T99">
        <f>IF(Capacity_wind!$AD100=0,Capacity_wind!T100*CostRed_wind!E$30,Capacity_wind!T100*VLOOKUP($A99,CostRed_wind!$A$17:$M$30,E$1-2009,FALSE))</f>
        <v>0</v>
      </c>
      <c r="U99">
        <f>IF(Capacity_wind!$AD100=0,Capacity_wind!U100*CostRed_wind!F$30,Capacity_wind!U100*VLOOKUP($A99,CostRed_wind!$A$17:$M$30,F$1-2009,FALSE))</f>
        <v>0.00144796569289365</v>
      </c>
      <c r="V99">
        <f>IF(Capacity_wind!$AD100=0,Capacity_wind!V100*CostRed_wind!G$30,Capacity_wind!V100*VLOOKUP($A99,CostRed_wind!$A$17:$M$30,G$1-2009,FALSE))</f>
        <v>0</v>
      </c>
      <c r="W99">
        <f>IF(Capacity_wind!$AD100=0,Capacity_wind!W100*CostRed_wind!H$30,Capacity_wind!W100*VLOOKUP($A99,CostRed_wind!$A$17:$M$30,H$1-2009,FALSE))</f>
        <v>0.00171704537348506</v>
      </c>
      <c r="X99">
        <f>IF(Capacity_wind!$AD100=0,Capacity_wind!X100*CostRed_wind!I$30,Capacity_wind!X100*VLOOKUP($A99,CostRed_wind!$A$17:$M$30,I$1-2009,FALSE))</f>
        <v>0</v>
      </c>
      <c r="Y99">
        <f>IF(Capacity_wind!$AD100=0,Capacity_wind!Y100*CostRed_wind!J$30,Capacity_wind!Y100*VLOOKUP($A99,CostRed_wind!$A$17:$M$30,J$1-2009,FALSE))</f>
        <v>0</v>
      </c>
      <c r="Z99">
        <f>IF(Capacity_wind!$AD100=0,Capacity_wind!Z100*CostRed_wind!K$30,Capacity_wind!Z100*VLOOKUP($A99,CostRed_wind!$A$17:$M$30,K$1-2009,FALSE))</f>
        <v>0</v>
      </c>
      <c r="AA99">
        <f>IF(Capacity_wind!$AD100=0,Capacity_wind!AA100*CostRed_wind!L$30,Capacity_wind!AA100*VLOOKUP($A99,CostRed_wind!$A$17:$M$30,L$1-2009,FALSE))</f>
        <v>0</v>
      </c>
      <c r="AB99">
        <f>IF(Capacity_wind!$AD100=0,Capacity_wind!AB100*CostRed_wind!M$30,Capacity_wind!AB100*VLOOKUP($A99,CostRed_wind!$A$17:$M$30,M$1-2009,FALSE))</f>
        <v>0</v>
      </c>
      <c r="AC99">
        <f>IF(Capacity_wind!$AD100=0,Capacity_wind!AC100*CostRed_wind!N$30,Capacity_wind!AC100*VLOOKUP($A99,CostRed_wind!$A$17:$N$30,N$1-2009,FALSE))</f>
        <v>0</v>
      </c>
      <c r="AD99" s="1">
        <f t="shared" si="7"/>
        <v>0.00316501106637872</v>
      </c>
    </row>
    <row r="100" spans="1:30">
      <c r="A100" s="1" t="s">
        <v>298</v>
      </c>
      <c r="B100">
        <f>IF(Capacity_wind!$AD101=0,Capacity_wind!Q101*CostRed_wind!B$15,Capacity_wind!Q101*VLOOKUP($A100,CostRed_wind!$A$2:$M$15,B$1-2009,FALSE))</f>
        <v>0</v>
      </c>
      <c r="C100">
        <f>IF(Capacity_wind!$AD101=0,Capacity_wind!R101*CostRed_wind!C$15,Capacity_wind!R101*VLOOKUP($A100,CostRed_wind!$A$2:$M$15,C$1-2009,FALSE))</f>
        <v>7.71962323722688e-5</v>
      </c>
      <c r="D100">
        <f>IF(Capacity_wind!$AD101=0,Capacity_wind!S101*CostRed_wind!D$15,Capacity_wind!S101*VLOOKUP($A100,CostRed_wind!$A$2:$M$15,D$1-2009,FALSE))</f>
        <v>0</v>
      </c>
      <c r="E100">
        <f>IF(Capacity_wind!$AD101=0,Capacity_wind!T101*CostRed_wind!E$15,Capacity_wind!T101*VLOOKUP($A100,CostRed_wind!$A$2:$M$15,E$1-2009,FALSE))</f>
        <v>0</v>
      </c>
      <c r="F100">
        <f>IF(Capacity_wind!$AD101=0,Capacity_wind!U101*CostRed_wind!F$15,Capacity_wind!U101*VLOOKUP($A100,CostRed_wind!$A$2:$M$15,F$1-2009,FALSE))</f>
        <v>0</v>
      </c>
      <c r="G100">
        <f>IF(Capacity_wind!$AD101=0,Capacity_wind!V101*CostRed_wind!G$15,Capacity_wind!V101*VLOOKUP($A100,CostRed_wind!$A$2:$M$15,G$1-2009,FALSE))</f>
        <v>0</v>
      </c>
      <c r="H100">
        <f>IF(Capacity_wind!$AD101=0,Capacity_wind!W101*CostRed_wind!H$15,Capacity_wind!W101*VLOOKUP($A100,CostRed_wind!$A$2:$M$15,H$1-2009,FALSE))</f>
        <v>0.728632992033615</v>
      </c>
      <c r="I100">
        <f>IF(Capacity_wind!$AD101=0,Capacity_wind!X101*CostRed_wind!I$15,Capacity_wind!X101*VLOOKUP($A100,CostRed_wind!$A$2:$M$15,I$1-2009,FALSE))</f>
        <v>0</v>
      </c>
      <c r="J100">
        <f>IF(Capacity_wind!$AD101=0,Capacity_wind!Y101*CostRed_wind!J$15,Capacity_wind!Y101*VLOOKUP($A100,CostRed_wind!$A$2:$M$15,J$1-2009,FALSE))</f>
        <v>0</v>
      </c>
      <c r="K100">
        <f>IF(Capacity_wind!$AD101=0,Capacity_wind!Z101*CostRed_wind!K$15,Capacity_wind!Z101*VLOOKUP($A100,CostRed_wind!$A$2:$M$15,K$1-2009,FALSE))</f>
        <v>0</v>
      </c>
      <c r="L100">
        <f>IF(Capacity_wind!$AD101=0,Capacity_wind!AA101*CostRed_wind!L$15,Capacity_wind!AA101*VLOOKUP($A100,CostRed_wind!$A$2:$M$15,L$1-2009,FALSE))</f>
        <v>0</v>
      </c>
      <c r="M100">
        <f>IF(Capacity_wind!$AD101=0,Capacity_wind!AB101*CostRed_wind!M$15,Capacity_wind!AB101*VLOOKUP($A100,CostRed_wind!$A$2:$M$15,M$1-2009,FALSE))</f>
        <v>0</v>
      </c>
      <c r="N100">
        <f>IF(Capacity_wind!$AD101=0,Capacity_wind!AC101*CostRed_wind!N$15,Capacity_wind!AC101*VLOOKUP($A100,CostRed_wind!$A$2:$N$15,N$1-2009,FALSE))</f>
        <v>0</v>
      </c>
      <c r="O100" s="3">
        <f t="shared" si="6"/>
        <v>0.728710188265988</v>
      </c>
      <c r="P100" s="1" t="s">
        <v>298</v>
      </c>
      <c r="Q100">
        <f>IF(Capacity_wind!$AD101=0,Capacity_wind!Q101*CostRed_wind!B$30,Capacity_wind!Q101*VLOOKUP($A100,CostRed_wind!$A$17:$M$30,B$1-2009,FALSE))</f>
        <v>0</v>
      </c>
      <c r="R100">
        <f>IF(Capacity_wind!$AD101=0,Capacity_wind!R101*CostRed_wind!C$30,Capacity_wind!R101*VLOOKUP($A100,CostRed_wind!$A$17:$M$30,C$1-2009,FALSE))</f>
        <v>0.000507640044310322</v>
      </c>
      <c r="S100">
        <f>IF(Capacity_wind!$AD101=0,Capacity_wind!S101*CostRed_wind!D$30,Capacity_wind!S101*VLOOKUP($A100,CostRed_wind!$A$17:$M$30,D$1-2009,FALSE))</f>
        <v>0</v>
      </c>
      <c r="T100">
        <f>IF(Capacity_wind!$AD101=0,Capacity_wind!T101*CostRed_wind!E$30,Capacity_wind!T101*VLOOKUP($A100,CostRed_wind!$A$17:$M$30,E$1-2009,FALSE))</f>
        <v>0</v>
      </c>
      <c r="U100">
        <f>IF(Capacity_wind!$AD101=0,Capacity_wind!U101*CostRed_wind!F$30,Capacity_wind!U101*VLOOKUP($A100,CostRed_wind!$A$17:$M$30,F$1-2009,FALSE))</f>
        <v>0</v>
      </c>
      <c r="V100">
        <f>IF(Capacity_wind!$AD101=0,Capacity_wind!V101*CostRed_wind!G$30,Capacity_wind!V101*VLOOKUP($A100,CostRed_wind!$A$17:$M$30,G$1-2009,FALSE))</f>
        <v>0</v>
      </c>
      <c r="W100">
        <f>IF(Capacity_wind!$AD101=0,Capacity_wind!W101*CostRed_wind!H$30,Capacity_wind!W101*VLOOKUP($A100,CostRed_wind!$A$17:$M$30,H$1-2009,FALSE))</f>
        <v>2.86689342526222</v>
      </c>
      <c r="X100">
        <f>IF(Capacity_wind!$AD101=0,Capacity_wind!X101*CostRed_wind!I$30,Capacity_wind!X101*VLOOKUP($A100,CostRed_wind!$A$17:$M$30,I$1-2009,FALSE))</f>
        <v>0</v>
      </c>
      <c r="Y100">
        <f>IF(Capacity_wind!$AD101=0,Capacity_wind!Y101*CostRed_wind!J$30,Capacity_wind!Y101*VLOOKUP($A100,CostRed_wind!$A$17:$M$30,J$1-2009,FALSE))</f>
        <v>0</v>
      </c>
      <c r="Z100">
        <f>IF(Capacity_wind!$AD101=0,Capacity_wind!Z101*CostRed_wind!K$30,Capacity_wind!Z101*VLOOKUP($A100,CostRed_wind!$A$17:$M$30,K$1-2009,FALSE))</f>
        <v>0</v>
      </c>
      <c r="AA100">
        <f>IF(Capacity_wind!$AD101=0,Capacity_wind!AA101*CostRed_wind!L$30,Capacity_wind!AA101*VLOOKUP($A100,CostRed_wind!$A$17:$M$30,L$1-2009,FALSE))</f>
        <v>0</v>
      </c>
      <c r="AB100">
        <f>IF(Capacity_wind!$AD101=0,Capacity_wind!AB101*CostRed_wind!M$30,Capacity_wind!AB101*VLOOKUP($A100,CostRed_wind!$A$17:$M$30,M$1-2009,FALSE))</f>
        <v>0</v>
      </c>
      <c r="AC100">
        <f>IF(Capacity_wind!$AD101=0,Capacity_wind!AC101*CostRed_wind!N$30,Capacity_wind!AC101*VLOOKUP($A100,CostRed_wind!$A$17:$N$30,N$1-2009,FALSE))</f>
        <v>0</v>
      </c>
      <c r="AD100" s="1">
        <f t="shared" si="7"/>
        <v>2.86740106530653</v>
      </c>
    </row>
    <row r="101" spans="1:30">
      <c r="A101" s="1" t="s">
        <v>312</v>
      </c>
      <c r="B101">
        <f>IF(Capacity_wind!$AD102=0,Capacity_wind!Q102*CostRed_wind!B$15,Capacity_wind!Q102*VLOOKUP($A101,CostRed_wind!$A$2:$M$15,B$1-2009,FALSE))</f>
        <v>0</v>
      </c>
      <c r="C101">
        <f>IF(Capacity_wind!$AD102=0,Capacity_wind!R102*CostRed_wind!C$15,Capacity_wind!R102*VLOOKUP($A101,CostRed_wind!$A$2:$M$15,C$1-2009,FALSE))</f>
        <v>0</v>
      </c>
      <c r="D101">
        <f>IF(Capacity_wind!$AD102=0,Capacity_wind!S102*CostRed_wind!D$15,Capacity_wind!S102*VLOOKUP($A101,CostRed_wind!$A$2:$M$15,D$1-2009,FALSE))</f>
        <v>0.00414666054360424</v>
      </c>
      <c r="E101">
        <f>IF(Capacity_wind!$AD102=0,Capacity_wind!T102*CostRed_wind!E$15,Capacity_wind!T102*VLOOKUP($A101,CostRed_wind!$A$2:$M$15,E$1-2009,FALSE))</f>
        <v>0</v>
      </c>
      <c r="F101">
        <f>IF(Capacity_wind!$AD102=0,Capacity_wind!U102*CostRed_wind!F$15,Capacity_wind!U102*VLOOKUP($A101,CostRed_wind!$A$2:$M$15,F$1-2009,FALSE))</f>
        <v>0</v>
      </c>
      <c r="G101">
        <f>IF(Capacity_wind!$AD102=0,Capacity_wind!V102*CostRed_wind!G$15,Capacity_wind!V102*VLOOKUP($A101,CostRed_wind!$A$2:$M$15,G$1-2009,FALSE))</f>
        <v>0</v>
      </c>
      <c r="H101">
        <f>IF(Capacity_wind!$AD102=0,Capacity_wind!W102*CostRed_wind!H$15,Capacity_wind!W102*VLOOKUP($A101,CostRed_wind!$A$2:$M$15,H$1-2009,FALSE))</f>
        <v>0</v>
      </c>
      <c r="I101">
        <f>IF(Capacity_wind!$AD102=0,Capacity_wind!X102*CostRed_wind!I$15,Capacity_wind!X102*VLOOKUP($A101,CostRed_wind!$A$2:$M$15,I$1-2009,FALSE))</f>
        <v>0.0170449520351004</v>
      </c>
      <c r="J101">
        <f>IF(Capacity_wind!$AD102=0,Capacity_wind!Y102*CostRed_wind!J$15,Capacity_wind!Y102*VLOOKUP($A101,CostRed_wind!$A$2:$M$15,J$1-2009,FALSE))</f>
        <v>0.0057971661446657</v>
      </c>
      <c r="K101">
        <f>IF(Capacity_wind!$AD102=0,Capacity_wind!Z102*CostRed_wind!K$15,Capacity_wind!Z102*VLOOKUP($A101,CostRed_wind!$A$2:$M$15,K$1-2009,FALSE))</f>
        <v>0</v>
      </c>
      <c r="L101">
        <f>IF(Capacity_wind!$AD102=0,Capacity_wind!AA102*CostRed_wind!L$15,Capacity_wind!AA102*VLOOKUP($A101,CostRed_wind!$A$2:$M$15,L$1-2009,FALSE))</f>
        <v>0</v>
      </c>
      <c r="M101">
        <f>IF(Capacity_wind!$AD102=0,Capacity_wind!AB102*CostRed_wind!M$15,Capacity_wind!AB102*VLOOKUP($A101,CostRed_wind!$A$2:$M$15,M$1-2009,FALSE))</f>
        <v>0</v>
      </c>
      <c r="N101">
        <f>IF(Capacity_wind!$AD102=0,Capacity_wind!AC102*CostRed_wind!N$15,Capacity_wind!AC102*VLOOKUP($A101,CostRed_wind!$A$2:$N$15,N$1-2009,FALSE))</f>
        <v>0</v>
      </c>
      <c r="O101" s="3">
        <f t="shared" si="6"/>
        <v>0.0269887787233703</v>
      </c>
      <c r="P101" s="1" t="s">
        <v>312</v>
      </c>
      <c r="Q101">
        <f>IF(Capacity_wind!$AD102=0,Capacity_wind!Q102*CostRed_wind!B$30,Capacity_wind!Q102*VLOOKUP($A101,CostRed_wind!$A$17:$M$30,B$1-2009,FALSE))</f>
        <v>0</v>
      </c>
      <c r="R101">
        <f>IF(Capacity_wind!$AD102=0,Capacity_wind!R102*CostRed_wind!C$30,Capacity_wind!R102*VLOOKUP($A101,CostRed_wind!$A$17:$M$30,C$1-2009,FALSE))</f>
        <v>0</v>
      </c>
      <c r="S101">
        <f>IF(Capacity_wind!$AD102=0,Capacity_wind!S102*CostRed_wind!D$30,Capacity_wind!S102*VLOOKUP($A101,CostRed_wind!$A$17:$M$30,D$1-2009,FALSE))</f>
        <v>0.0216074986893332</v>
      </c>
      <c r="T101">
        <f>IF(Capacity_wind!$AD102=0,Capacity_wind!T102*CostRed_wind!E$30,Capacity_wind!T102*VLOOKUP($A101,CostRed_wind!$A$17:$M$30,E$1-2009,FALSE))</f>
        <v>0</v>
      </c>
      <c r="U101">
        <f>IF(Capacity_wind!$AD102=0,Capacity_wind!U102*CostRed_wind!F$30,Capacity_wind!U102*VLOOKUP($A101,CostRed_wind!$A$17:$M$30,F$1-2009,FALSE))</f>
        <v>0</v>
      </c>
      <c r="V101">
        <f>IF(Capacity_wind!$AD102=0,Capacity_wind!V102*CostRed_wind!G$30,Capacity_wind!V102*VLOOKUP($A101,CostRed_wind!$A$17:$M$30,G$1-2009,FALSE))</f>
        <v>0</v>
      </c>
      <c r="W101">
        <f>IF(Capacity_wind!$AD102=0,Capacity_wind!W102*CostRed_wind!H$30,Capacity_wind!W102*VLOOKUP($A101,CostRed_wind!$A$17:$M$30,H$1-2009,FALSE))</f>
        <v>0</v>
      </c>
      <c r="X101">
        <f>IF(Capacity_wind!$AD102=0,Capacity_wind!X102*CostRed_wind!I$30,Capacity_wind!X102*VLOOKUP($A101,CostRed_wind!$A$17:$M$30,I$1-2009,FALSE))</f>
        <v>0.0601679800863268</v>
      </c>
      <c r="Y101">
        <f>IF(Capacity_wind!$AD102=0,Capacity_wind!Y102*CostRed_wind!J$30,Capacity_wind!Y102*VLOOKUP($A101,CostRed_wind!$A$17:$M$30,J$1-2009,FALSE))</f>
        <v>0.018991486839447</v>
      </c>
      <c r="Z101">
        <f>IF(Capacity_wind!$AD102=0,Capacity_wind!Z102*CostRed_wind!K$30,Capacity_wind!Z102*VLOOKUP($A101,CostRed_wind!$A$17:$M$30,K$1-2009,FALSE))</f>
        <v>0</v>
      </c>
      <c r="AA101">
        <f>IF(Capacity_wind!$AD102=0,Capacity_wind!AA102*CostRed_wind!L$30,Capacity_wind!AA102*VLOOKUP($A101,CostRed_wind!$A$17:$M$30,L$1-2009,FALSE))</f>
        <v>0</v>
      </c>
      <c r="AB101">
        <f>IF(Capacity_wind!$AD102=0,Capacity_wind!AB102*CostRed_wind!M$30,Capacity_wind!AB102*VLOOKUP($A101,CostRed_wind!$A$17:$M$30,M$1-2009,FALSE))</f>
        <v>0</v>
      </c>
      <c r="AC101">
        <f>IF(Capacity_wind!$AD102=0,Capacity_wind!AC102*CostRed_wind!N$30,Capacity_wind!AC102*VLOOKUP($A101,CostRed_wind!$A$17:$N$30,N$1-2009,FALSE))</f>
        <v>0</v>
      </c>
      <c r="AD101" s="1">
        <f t="shared" si="7"/>
        <v>0.100766965615107</v>
      </c>
    </row>
    <row r="102" spans="1:30">
      <c r="A102" s="1" t="s">
        <v>308</v>
      </c>
      <c r="B102">
        <f>IF(Capacity_wind!$AD103=0,Capacity_wind!Q103*CostRed_wind!B$15,Capacity_wind!Q103*VLOOKUP($A102,CostRed_wind!$A$2:$M$15,B$1-2009,FALSE))</f>
        <v>1.25376129284081</v>
      </c>
      <c r="C102">
        <f>IF(Capacity_wind!$AD103=0,Capacity_wind!R103*CostRed_wind!C$15,Capacity_wind!R103*VLOOKUP($A102,CostRed_wind!$A$2:$M$15,C$1-2009,FALSE))</f>
        <v>4.51597187415451</v>
      </c>
      <c r="D102">
        <f>IF(Capacity_wind!$AD103=0,Capacity_wind!S103*CostRed_wind!D$15,Capacity_wind!S103*VLOOKUP($A102,CostRed_wind!$A$2:$M$15,D$1-2009,FALSE))</f>
        <v>16.8270282928868</v>
      </c>
      <c r="E102">
        <f>IF(Capacity_wind!$AD103=0,Capacity_wind!T103*CostRed_wind!E$15,Capacity_wind!T103*VLOOKUP($A102,CostRed_wind!$A$2:$M$15,E$1-2009,FALSE))</f>
        <v>12.6039155405027</v>
      </c>
      <c r="F102">
        <f>IF(Capacity_wind!$AD103=0,Capacity_wind!U103*CostRed_wind!F$15,Capacity_wind!U103*VLOOKUP($A102,CostRed_wind!$A$2:$M$15,F$1-2009,FALSE))</f>
        <v>55.8049698283636</v>
      </c>
      <c r="G102">
        <f>IF(Capacity_wind!$AD103=0,Capacity_wind!V103*CostRed_wind!G$15,Capacity_wind!V103*VLOOKUP($A102,CostRed_wind!$A$2:$M$15,G$1-2009,FALSE))</f>
        <v>112.342664193963</v>
      </c>
      <c r="H102">
        <f>IF(Capacity_wind!$AD103=0,Capacity_wind!W103*CostRed_wind!H$15,Capacity_wind!W103*VLOOKUP($A102,CostRed_wind!$A$2:$M$15,H$1-2009,FALSE))</f>
        <v>-8.01801767236825</v>
      </c>
      <c r="I102">
        <f>IF(Capacity_wind!$AD103=0,Capacity_wind!X103*CostRed_wind!I$15,Capacity_wind!X103*VLOOKUP($A102,CostRed_wind!$A$2:$M$15,I$1-2009,FALSE))</f>
        <v>32.5746589691365</v>
      </c>
      <c r="J102">
        <f>IF(Capacity_wind!$AD103=0,Capacity_wind!Y103*CostRed_wind!J$15,Capacity_wind!Y103*VLOOKUP($A102,CostRed_wind!$A$2:$M$15,J$1-2009,FALSE))</f>
        <v>17.5940514190918</v>
      </c>
      <c r="K102">
        <f>IF(Capacity_wind!$AD103=0,Capacity_wind!Z103*CostRed_wind!K$15,Capacity_wind!Z103*VLOOKUP($A102,CostRed_wind!$A$2:$M$15,K$1-2009,FALSE))</f>
        <v>486.71688400572</v>
      </c>
      <c r="L102">
        <f>IF(Capacity_wind!$AD103=0,Capacity_wind!AA103*CostRed_wind!L$15,Capacity_wind!AA103*VLOOKUP($A102,CostRed_wind!$A$2:$M$15,L$1-2009,FALSE))</f>
        <v>298.901991219293</v>
      </c>
      <c r="M102">
        <f>IF(Capacity_wind!$AD103=0,Capacity_wind!AB103*CostRed_wind!M$15,Capacity_wind!AB103*VLOOKUP($A102,CostRed_wind!$A$2:$M$15,M$1-2009,FALSE))</f>
        <v>450.650784240961</v>
      </c>
      <c r="N102">
        <f>IF(Capacity_wind!$AD103=0,Capacity_wind!AC103*CostRed_wind!N$15,Capacity_wind!AC103*VLOOKUP($A102,CostRed_wind!$A$2:$N$15,N$1-2009,FALSE))</f>
        <v>0</v>
      </c>
      <c r="O102" s="3">
        <f t="shared" si="6"/>
        <v>1481.76866320454</v>
      </c>
      <c r="P102" s="1" t="s">
        <v>308</v>
      </c>
      <c r="Q102">
        <f>IF(Capacity_wind!$AD103=0,Capacity_wind!Q103*CostRed_wind!B$30,Capacity_wind!Q103*VLOOKUP($A102,CostRed_wind!$A$17:$M$30,B$1-2009,FALSE))</f>
        <v>10.6747083666745</v>
      </c>
      <c r="R102">
        <f>IF(Capacity_wind!$AD103=0,Capacity_wind!R103*CostRed_wind!C$30,Capacity_wind!R103*VLOOKUP($A102,CostRed_wind!$A$17:$M$30,C$1-2009,FALSE))</f>
        <v>29.6968918281496</v>
      </c>
      <c r="S102">
        <f>IF(Capacity_wind!$AD103=0,Capacity_wind!S103*CostRed_wind!D$30,Capacity_wind!S103*VLOOKUP($A102,CostRed_wind!$A$17:$M$30,D$1-2009,FALSE))</f>
        <v>87.6826033770043</v>
      </c>
      <c r="T102">
        <f>IF(Capacity_wind!$AD103=0,Capacity_wind!T103*CostRed_wind!E$30,Capacity_wind!T103*VLOOKUP($A102,CostRed_wind!$A$17:$M$30,E$1-2009,FALSE))</f>
        <v>59.754748837353</v>
      </c>
      <c r="U102">
        <f>IF(Capacity_wind!$AD103=0,Capacity_wind!U103*CostRed_wind!F$30,Capacity_wind!U103*VLOOKUP($A102,CostRed_wind!$A$17:$M$30,F$1-2009,FALSE))</f>
        <v>253.799474915923</v>
      </c>
      <c r="V102">
        <f>IF(Capacity_wind!$AD103=0,Capacity_wind!V103*CostRed_wind!G$30,Capacity_wind!V103*VLOOKUP($A102,CostRed_wind!$A$17:$M$30,G$1-2009,FALSE))</f>
        <v>459.226203470052</v>
      </c>
      <c r="W102">
        <f>IF(Capacity_wind!$AD103=0,Capacity_wind!W103*CostRed_wind!H$30,Capacity_wind!W103*VLOOKUP($A102,CostRed_wind!$A$17:$M$30,H$1-2009,FALSE))</f>
        <v>-31.5478469954986</v>
      </c>
      <c r="X102">
        <f>IF(Capacity_wind!$AD103=0,Capacity_wind!X103*CostRed_wind!I$30,Capacity_wind!X103*VLOOKUP($A102,CostRed_wind!$A$17:$M$30,I$1-2009,FALSE))</f>
        <v>114.987207246919</v>
      </c>
      <c r="Y102">
        <f>IF(Capacity_wind!$AD103=0,Capacity_wind!Y103*CostRed_wind!J$30,Capacity_wind!Y103*VLOOKUP($A102,CostRed_wind!$A$17:$M$30,J$1-2009,FALSE))</f>
        <v>57.6380230685116</v>
      </c>
      <c r="Z102">
        <f>IF(Capacity_wind!$AD103=0,Capacity_wind!Z103*CostRed_wind!K$30,Capacity_wind!Z103*VLOOKUP($A102,CostRed_wind!$A$17:$M$30,K$1-2009,FALSE))</f>
        <v>1496.30298198143</v>
      </c>
      <c r="AA102">
        <f>IF(Capacity_wind!$AD103=0,Capacity_wind!AA103*CostRed_wind!L$30,Capacity_wind!AA103*VLOOKUP($A102,CostRed_wind!$A$17:$M$30,L$1-2009,FALSE))</f>
        <v>799.422641609994</v>
      </c>
      <c r="AB102">
        <f>IF(Capacity_wind!$AD103=0,Capacity_wind!AB103*CostRed_wind!M$30,Capacity_wind!AB103*VLOOKUP($A102,CostRed_wind!$A$17:$M$30,M$1-2009,FALSE))</f>
        <v>1126.03168509563</v>
      </c>
      <c r="AC102">
        <f>IF(Capacity_wind!$AD103=0,Capacity_wind!AC103*CostRed_wind!N$30,Capacity_wind!AC103*VLOOKUP($A102,CostRed_wind!$A$17:$N$30,N$1-2009,FALSE))</f>
        <v>0</v>
      </c>
      <c r="AD102" s="1">
        <f t="shared" si="7"/>
        <v>4463.66932280214</v>
      </c>
    </row>
    <row r="103" spans="1:30">
      <c r="A103" s="1" t="s">
        <v>462</v>
      </c>
      <c r="B103">
        <f>IF(Capacity_wind!$AD104=0,Capacity_wind!Q104*CostRed_wind!B$15,Capacity_wind!Q104*VLOOKUP($A103,CostRed_wind!$A$2:$M$15,B$1-2009,FALSE))</f>
        <v>0.00436428440036927</v>
      </c>
      <c r="C103">
        <f>IF(Capacity_wind!$AD104=0,Capacity_wind!R104*CostRed_wind!C$15,Capacity_wind!R104*VLOOKUP($A103,CostRed_wind!$A$2:$M$15,C$1-2009,FALSE))</f>
        <v>0</v>
      </c>
      <c r="D103">
        <f>IF(Capacity_wind!$AD104=0,Capacity_wind!S104*CostRed_wind!D$15,Capacity_wind!S104*VLOOKUP($A103,CostRed_wind!$A$2:$M$15,D$1-2009,FALSE))</f>
        <v>0</v>
      </c>
      <c r="E103">
        <f>IF(Capacity_wind!$AD104=0,Capacity_wind!T104*CostRed_wind!E$15,Capacity_wind!T104*VLOOKUP($A103,CostRed_wind!$A$2:$M$15,E$1-2009,FALSE))</f>
        <v>0</v>
      </c>
      <c r="F103">
        <f>IF(Capacity_wind!$AD104=0,Capacity_wind!U104*CostRed_wind!F$15,Capacity_wind!U104*VLOOKUP($A103,CostRed_wind!$A$2:$M$15,F$1-2009,FALSE))</f>
        <v>0</v>
      </c>
      <c r="G103">
        <f>IF(Capacity_wind!$AD104=0,Capacity_wind!V104*CostRed_wind!G$15,Capacity_wind!V104*VLOOKUP($A103,CostRed_wind!$A$2:$M$15,G$1-2009,FALSE))</f>
        <v>0</v>
      </c>
      <c r="H103">
        <f>IF(Capacity_wind!$AD104=0,Capacity_wind!W104*CostRed_wind!H$15,Capacity_wind!W104*VLOOKUP($A103,CostRed_wind!$A$2:$M$15,H$1-2009,FALSE))</f>
        <v>0</v>
      </c>
      <c r="I103">
        <f>IF(Capacity_wind!$AD104=0,Capacity_wind!X104*CostRed_wind!I$15,Capacity_wind!X104*VLOOKUP($A103,CostRed_wind!$A$2:$M$15,I$1-2009,FALSE))</f>
        <v>0</v>
      </c>
      <c r="J103">
        <f>IF(Capacity_wind!$AD104=0,Capacity_wind!Y104*CostRed_wind!J$15,Capacity_wind!Y104*VLOOKUP($A103,CostRed_wind!$A$2:$M$15,J$1-2009,FALSE))</f>
        <v>0</v>
      </c>
      <c r="K103">
        <f>IF(Capacity_wind!$AD104=0,Capacity_wind!Z104*CostRed_wind!K$15,Capacity_wind!Z104*VLOOKUP($A103,CostRed_wind!$A$2:$M$15,K$1-2009,FALSE))</f>
        <v>0</v>
      </c>
      <c r="L103">
        <f>IF(Capacity_wind!$AD104=0,Capacity_wind!AA104*CostRed_wind!L$15,Capacity_wind!AA104*VLOOKUP($A103,CostRed_wind!$A$2:$M$15,L$1-2009,FALSE))</f>
        <v>0</v>
      </c>
      <c r="M103">
        <f>IF(Capacity_wind!$AD104=0,Capacity_wind!AB104*CostRed_wind!M$15,Capacity_wind!AB104*VLOOKUP($A103,CostRed_wind!$A$2:$M$15,M$1-2009,FALSE))</f>
        <v>0</v>
      </c>
      <c r="N103">
        <f>IF(Capacity_wind!$AD104=0,Capacity_wind!AC104*CostRed_wind!N$15,Capacity_wind!AC104*VLOOKUP($A103,CostRed_wind!$A$2:$N$15,N$1-2009,FALSE))</f>
        <v>7.02876364008736</v>
      </c>
      <c r="O103" s="3">
        <f t="shared" si="6"/>
        <v>0.00436428440036927</v>
      </c>
      <c r="P103" s="1" t="s">
        <v>462</v>
      </c>
      <c r="Q103">
        <f>IF(Capacity_wind!$AD104=0,Capacity_wind!Q104*CostRed_wind!B$30,Capacity_wind!Q104*VLOOKUP($A103,CostRed_wind!$A$17:$M$30,B$1-2009,FALSE))</f>
        <v>0.0371581603844298</v>
      </c>
      <c r="R103">
        <f>IF(Capacity_wind!$AD104=0,Capacity_wind!R104*CostRed_wind!C$30,Capacity_wind!R104*VLOOKUP($A103,CostRed_wind!$A$17:$M$30,C$1-2009,FALSE))</f>
        <v>0</v>
      </c>
      <c r="S103">
        <f>IF(Capacity_wind!$AD104=0,Capacity_wind!S104*CostRed_wind!D$30,Capacity_wind!S104*VLOOKUP($A103,CostRed_wind!$A$17:$M$30,D$1-2009,FALSE))</f>
        <v>0</v>
      </c>
      <c r="T103">
        <f>IF(Capacity_wind!$AD104=0,Capacity_wind!T104*CostRed_wind!E$30,Capacity_wind!T104*VLOOKUP($A103,CostRed_wind!$A$17:$M$30,E$1-2009,FALSE))</f>
        <v>0</v>
      </c>
      <c r="U103">
        <f>IF(Capacity_wind!$AD104=0,Capacity_wind!U104*CostRed_wind!F$30,Capacity_wind!U104*VLOOKUP($A103,CostRed_wind!$A$17:$M$30,F$1-2009,FALSE))</f>
        <v>0</v>
      </c>
      <c r="V103">
        <f>IF(Capacity_wind!$AD104=0,Capacity_wind!V104*CostRed_wind!G$30,Capacity_wind!V104*VLOOKUP($A103,CostRed_wind!$A$17:$M$30,G$1-2009,FALSE))</f>
        <v>0</v>
      </c>
      <c r="W103">
        <f>IF(Capacity_wind!$AD104=0,Capacity_wind!W104*CostRed_wind!H$30,Capacity_wind!W104*VLOOKUP($A103,CostRed_wind!$A$17:$M$30,H$1-2009,FALSE))</f>
        <v>0</v>
      </c>
      <c r="X103">
        <f>IF(Capacity_wind!$AD104=0,Capacity_wind!X104*CostRed_wind!I$30,Capacity_wind!X104*VLOOKUP($A103,CostRed_wind!$A$17:$M$30,I$1-2009,FALSE))</f>
        <v>0</v>
      </c>
      <c r="Y103">
        <f>IF(Capacity_wind!$AD104=0,Capacity_wind!Y104*CostRed_wind!J$30,Capacity_wind!Y104*VLOOKUP($A103,CostRed_wind!$A$17:$M$30,J$1-2009,FALSE))</f>
        <v>0</v>
      </c>
      <c r="Z103">
        <f>IF(Capacity_wind!$AD104=0,Capacity_wind!Z104*CostRed_wind!K$30,Capacity_wind!Z104*VLOOKUP($A103,CostRed_wind!$A$17:$M$30,K$1-2009,FALSE))</f>
        <v>0</v>
      </c>
      <c r="AA103">
        <f>IF(Capacity_wind!$AD104=0,Capacity_wind!AA104*CostRed_wind!L$30,Capacity_wind!AA104*VLOOKUP($A103,CostRed_wind!$A$17:$M$30,L$1-2009,FALSE))</f>
        <v>0</v>
      </c>
      <c r="AB103">
        <f>IF(Capacity_wind!$AD104=0,Capacity_wind!AB104*CostRed_wind!M$30,Capacity_wind!AB104*VLOOKUP($A103,CostRed_wind!$A$17:$M$30,M$1-2009,FALSE))</f>
        <v>0</v>
      </c>
      <c r="AC103">
        <f>IF(Capacity_wind!$AD104=0,Capacity_wind!AC104*CostRed_wind!N$30,Capacity_wind!AC104*VLOOKUP($A103,CostRed_wind!$A$17:$N$30,N$1-2009,FALSE))</f>
        <v>15.0906822895969</v>
      </c>
      <c r="AD103" s="1">
        <f t="shared" si="7"/>
        <v>0.0371581603844298</v>
      </c>
    </row>
    <row r="104" spans="1:30">
      <c r="A104" s="1" t="s">
        <v>316</v>
      </c>
      <c r="B104">
        <f>IF(Capacity_wind!$AD105=0,Capacity_wind!Q105*CostRed_wind!B$15,Capacity_wind!Q105*VLOOKUP($A104,CostRed_wind!$A$2:$M$15,B$1-2009,FALSE))</f>
        <v>1.31723970120836</v>
      </c>
      <c r="C104">
        <f>IF(Capacity_wind!$AD105=0,Capacity_wind!R105*CostRed_wind!C$15,Capacity_wind!R105*VLOOKUP($A104,CostRed_wind!$A$2:$M$15,C$1-2009,FALSE))</f>
        <v>0</v>
      </c>
      <c r="D104">
        <f>IF(Capacity_wind!$AD105=0,Capacity_wind!S105*CostRed_wind!D$15,Capacity_wind!S105*VLOOKUP($A104,CostRed_wind!$A$2:$M$15,D$1-2009,FALSE))</f>
        <v>0</v>
      </c>
      <c r="E104">
        <f>IF(Capacity_wind!$AD105=0,Capacity_wind!T105*CostRed_wind!E$15,Capacity_wind!T105*VLOOKUP($A104,CostRed_wind!$A$2:$M$15,E$1-2009,FALSE))</f>
        <v>4.89230371360573</v>
      </c>
      <c r="F104">
        <f>IF(Capacity_wind!$AD105=0,Capacity_wind!U105*CostRed_wind!F$15,Capacity_wind!U105*VLOOKUP($A104,CostRed_wind!$A$2:$M$15,F$1-2009,FALSE))</f>
        <v>0.742872212579552</v>
      </c>
      <c r="G104">
        <f>IF(Capacity_wind!$AD105=0,Capacity_wind!V105*CostRed_wind!G$15,Capacity_wind!V105*VLOOKUP($A104,CostRed_wind!$A$2:$M$15,G$1-2009,FALSE))</f>
        <v>0.129684054923558</v>
      </c>
      <c r="H104">
        <f>IF(Capacity_wind!$AD105=0,Capacity_wind!W105*CostRed_wind!H$15,Capacity_wind!W105*VLOOKUP($A104,CostRed_wind!$A$2:$M$15,H$1-2009,FALSE))</f>
        <v>0</v>
      </c>
      <c r="I104">
        <f>IF(Capacity_wind!$AD105=0,Capacity_wind!X105*CostRed_wind!I$15,Capacity_wind!X105*VLOOKUP($A104,CostRed_wind!$A$2:$M$15,I$1-2009,FALSE))</f>
        <v>0</v>
      </c>
      <c r="J104">
        <f>IF(Capacity_wind!$AD105=0,Capacity_wind!Y105*CostRed_wind!J$15,Capacity_wind!Y105*VLOOKUP($A104,CostRed_wind!$A$2:$M$15,J$1-2009,FALSE))</f>
        <v>0</v>
      </c>
      <c r="K104">
        <f>IF(Capacity_wind!$AD105=0,Capacity_wind!Z105*CostRed_wind!K$15,Capacity_wind!Z105*VLOOKUP($A104,CostRed_wind!$A$2:$M$15,K$1-2009,FALSE))</f>
        <v>0</v>
      </c>
      <c r="L104">
        <f>IF(Capacity_wind!$AD105=0,Capacity_wind!AA105*CostRed_wind!L$15,Capacity_wind!AA105*VLOOKUP($A104,CostRed_wind!$A$2:$M$15,L$1-2009,FALSE))</f>
        <v>59.434431311844</v>
      </c>
      <c r="M104">
        <f>IF(Capacity_wind!$AD105=0,Capacity_wind!AB105*CostRed_wind!M$15,Capacity_wind!AB105*VLOOKUP($A104,CostRed_wind!$A$2:$M$15,M$1-2009,FALSE))</f>
        <v>0</v>
      </c>
      <c r="N104">
        <f>IF(Capacity_wind!$AD105=0,Capacity_wind!AC105*CostRed_wind!N$15,Capacity_wind!AC105*VLOOKUP($A104,CostRed_wind!$A$2:$N$15,N$1-2009,FALSE))</f>
        <v>50.6484232042658</v>
      </c>
      <c r="O104" s="3">
        <f t="shared" si="6"/>
        <v>66.5165309941612</v>
      </c>
      <c r="P104" s="1" t="s">
        <v>316</v>
      </c>
      <c r="Q104">
        <f>IF(Capacity_wind!$AD105=0,Capacity_wind!Q105*CostRed_wind!B$30,Capacity_wind!Q105*VLOOKUP($A104,CostRed_wind!$A$17:$M$30,B$1-2009,FALSE))</f>
        <v>11.2151728879303</v>
      </c>
      <c r="R104">
        <f>IF(Capacity_wind!$AD105=0,Capacity_wind!R105*CostRed_wind!C$30,Capacity_wind!R105*VLOOKUP($A104,CostRed_wind!$A$17:$M$30,C$1-2009,FALSE))</f>
        <v>0</v>
      </c>
      <c r="S104">
        <f>IF(Capacity_wind!$AD105=0,Capacity_wind!S105*CostRed_wind!D$30,Capacity_wind!S105*VLOOKUP($A104,CostRed_wind!$A$17:$M$30,D$1-2009,FALSE))</f>
        <v>0</v>
      </c>
      <c r="T104">
        <f>IF(Capacity_wind!$AD105=0,Capacity_wind!T105*CostRed_wind!E$30,Capacity_wind!T105*VLOOKUP($A104,CostRed_wind!$A$17:$M$30,E$1-2009,FALSE))</f>
        <v>23.194250921718</v>
      </c>
      <c r="U104">
        <f>IF(Capacity_wind!$AD105=0,Capacity_wind!U105*CostRed_wind!F$30,Capacity_wind!U105*VLOOKUP($A104,CostRed_wind!$A$17:$M$30,F$1-2009,FALSE))</f>
        <v>3.3785624839903</v>
      </c>
      <c r="V104">
        <f>IF(Capacity_wind!$AD105=0,Capacity_wind!V105*CostRed_wind!G$30,Capacity_wind!V105*VLOOKUP($A104,CostRed_wind!$A$17:$M$30,G$1-2009,FALSE))</f>
        <v>0.530113084111346</v>
      </c>
      <c r="W104">
        <f>IF(Capacity_wind!$AD105=0,Capacity_wind!W105*CostRed_wind!H$30,Capacity_wind!W105*VLOOKUP($A104,CostRed_wind!$A$17:$M$30,H$1-2009,FALSE))</f>
        <v>0</v>
      </c>
      <c r="X104">
        <f>IF(Capacity_wind!$AD105=0,Capacity_wind!X105*CostRed_wind!I$30,Capacity_wind!X105*VLOOKUP($A104,CostRed_wind!$A$17:$M$30,I$1-2009,FALSE))</f>
        <v>0</v>
      </c>
      <c r="Y104">
        <f>IF(Capacity_wind!$AD105=0,Capacity_wind!Y105*CostRed_wind!J$30,Capacity_wind!Y105*VLOOKUP($A104,CostRed_wind!$A$17:$M$30,J$1-2009,FALSE))</f>
        <v>0</v>
      </c>
      <c r="Z104">
        <f>IF(Capacity_wind!$AD105=0,Capacity_wind!Z105*CostRed_wind!K$30,Capacity_wind!Z105*VLOOKUP($A104,CostRed_wind!$A$17:$M$30,K$1-2009,FALSE))</f>
        <v>0</v>
      </c>
      <c r="AA104">
        <f>IF(Capacity_wind!$AD105=0,Capacity_wind!AA105*CostRed_wind!L$30,Capacity_wind!AA105*VLOOKUP($A104,CostRed_wind!$A$17:$M$30,L$1-2009,FALSE))</f>
        <v>158.959229037198</v>
      </c>
      <c r="AB104">
        <f>IF(Capacity_wind!$AD105=0,Capacity_wind!AB105*CostRed_wind!M$30,Capacity_wind!AB105*VLOOKUP($A104,CostRed_wind!$A$17:$M$30,M$1-2009,FALSE))</f>
        <v>0</v>
      </c>
      <c r="AC104">
        <f>IF(Capacity_wind!$AD105=0,Capacity_wind!AC105*CostRed_wind!N$30,Capacity_wind!AC105*VLOOKUP($A104,CostRed_wind!$A$17:$N$30,N$1-2009,FALSE))</f>
        <v>108.741636820089</v>
      </c>
      <c r="AD104" s="1">
        <f t="shared" si="7"/>
        <v>197.277328414948</v>
      </c>
    </row>
    <row r="105" spans="1:30">
      <c r="A105" s="1" t="s">
        <v>304</v>
      </c>
      <c r="B105">
        <f>IF(Capacity_wind!$AD106=0,Capacity_wind!Q106*CostRed_wind!B$15,Capacity_wind!Q106*VLOOKUP($A105,CostRed_wind!$A$2:$M$15,B$1-2009,FALSE))</f>
        <v>0</v>
      </c>
      <c r="C105">
        <f>IF(Capacity_wind!$AD106=0,Capacity_wind!R106*CostRed_wind!C$15,Capacity_wind!R106*VLOOKUP($A105,CostRed_wind!$A$2:$M$15,C$1-2009,FALSE))</f>
        <v>3.22680289914201</v>
      </c>
      <c r="D105">
        <f>IF(Capacity_wind!$AD106=0,Capacity_wind!S106*CostRed_wind!D$15,Capacity_wind!S106*VLOOKUP($A105,CostRed_wind!$A$2:$M$15,D$1-2009,FALSE))</f>
        <v>0</v>
      </c>
      <c r="E105">
        <f>IF(Capacity_wind!$AD106=0,Capacity_wind!T106*CostRed_wind!E$15,Capacity_wind!T106*VLOOKUP($A105,CostRed_wind!$A$2:$M$15,E$1-2009,FALSE))</f>
        <v>3.28364735970023</v>
      </c>
      <c r="F105">
        <f>IF(Capacity_wind!$AD106=0,Capacity_wind!U106*CostRed_wind!F$15,Capacity_wind!U106*VLOOKUP($A105,CostRed_wind!$A$2:$M$15,F$1-2009,FALSE))</f>
        <v>0</v>
      </c>
      <c r="G105">
        <f>IF(Capacity_wind!$AD106=0,Capacity_wind!V106*CostRed_wind!G$15,Capacity_wind!V106*VLOOKUP($A105,CostRed_wind!$A$2:$M$15,G$1-2009,FALSE))</f>
        <v>0</v>
      </c>
      <c r="H105">
        <f>IF(Capacity_wind!$AD106=0,Capacity_wind!W106*CostRed_wind!H$15,Capacity_wind!W106*VLOOKUP($A105,CostRed_wind!$A$2:$M$15,H$1-2009,FALSE))</f>
        <v>0</v>
      </c>
      <c r="I105">
        <f>IF(Capacity_wind!$AD106=0,Capacity_wind!X106*CostRed_wind!I$15,Capacity_wind!X106*VLOOKUP($A105,CostRed_wind!$A$2:$M$15,I$1-2009,FALSE))</f>
        <v>0</v>
      </c>
      <c r="J105">
        <f>IF(Capacity_wind!$AD106=0,Capacity_wind!Y106*CostRed_wind!J$15,Capacity_wind!Y106*VLOOKUP($A105,CostRed_wind!$A$2:$M$15,J$1-2009,FALSE))</f>
        <v>0</v>
      </c>
      <c r="K105">
        <f>IF(Capacity_wind!$AD106=0,Capacity_wind!Z106*CostRed_wind!K$15,Capacity_wind!Z106*VLOOKUP($A105,CostRed_wind!$A$2:$M$15,K$1-2009,FALSE))</f>
        <v>0</v>
      </c>
      <c r="L105">
        <f>IF(Capacity_wind!$AD106=0,Capacity_wind!AA106*CostRed_wind!L$15,Capacity_wind!AA106*VLOOKUP($A105,CostRed_wind!$A$2:$M$15,L$1-2009,FALSE))</f>
        <v>0</v>
      </c>
      <c r="M105">
        <f>IF(Capacity_wind!$AD106=0,Capacity_wind!AB106*CostRed_wind!M$15,Capacity_wind!AB106*VLOOKUP($A105,CostRed_wind!$A$2:$M$15,M$1-2009,FALSE))</f>
        <v>0</v>
      </c>
      <c r="N105">
        <f>IF(Capacity_wind!$AD106=0,Capacity_wind!AC106*CostRed_wind!N$15,Capacity_wind!AC106*VLOOKUP($A105,CostRed_wind!$A$2:$N$15,N$1-2009,FALSE))</f>
        <v>0</v>
      </c>
      <c r="O105" s="3">
        <f t="shared" si="6"/>
        <v>6.51045025884224</v>
      </c>
      <c r="P105" s="1" t="s">
        <v>304</v>
      </c>
      <c r="Q105">
        <f>IF(Capacity_wind!$AD106=0,Capacity_wind!Q106*CostRed_wind!B$30,Capacity_wind!Q106*VLOOKUP($A105,CostRed_wind!$A$17:$M$30,B$1-2009,FALSE))</f>
        <v>0</v>
      </c>
      <c r="R105">
        <f>IF(Capacity_wind!$AD106=0,Capacity_wind!R106*CostRed_wind!C$30,Capacity_wind!R106*VLOOKUP($A105,CostRed_wind!$A$17:$M$30,C$1-2009,FALSE))</f>
        <v>21.2193563903718</v>
      </c>
      <c r="S105">
        <f>IF(Capacity_wind!$AD106=0,Capacity_wind!S106*CostRed_wind!D$30,Capacity_wind!S106*VLOOKUP($A105,CostRed_wind!$A$17:$M$30,D$1-2009,FALSE))</f>
        <v>0</v>
      </c>
      <c r="T105">
        <f>IF(Capacity_wind!$AD106=0,Capacity_wind!T106*CostRed_wind!E$30,Capacity_wind!T106*VLOOKUP($A105,CostRed_wind!$A$17:$M$30,E$1-2009,FALSE))</f>
        <v>15.5676640817524</v>
      </c>
      <c r="U105">
        <f>IF(Capacity_wind!$AD106=0,Capacity_wind!U106*CostRed_wind!F$30,Capacity_wind!U106*VLOOKUP($A105,CostRed_wind!$A$17:$M$30,F$1-2009,FALSE))</f>
        <v>0</v>
      </c>
      <c r="V105">
        <f>IF(Capacity_wind!$AD106=0,Capacity_wind!V106*CostRed_wind!G$30,Capacity_wind!V106*VLOOKUP($A105,CostRed_wind!$A$17:$M$30,G$1-2009,FALSE))</f>
        <v>0</v>
      </c>
      <c r="W105">
        <f>IF(Capacity_wind!$AD106=0,Capacity_wind!W106*CostRed_wind!H$30,Capacity_wind!W106*VLOOKUP($A105,CostRed_wind!$A$17:$M$30,H$1-2009,FALSE))</f>
        <v>0</v>
      </c>
      <c r="X105">
        <f>IF(Capacity_wind!$AD106=0,Capacity_wind!X106*CostRed_wind!I$30,Capacity_wind!X106*VLOOKUP($A105,CostRed_wind!$A$17:$M$30,I$1-2009,FALSE))</f>
        <v>0</v>
      </c>
      <c r="Y105">
        <f>IF(Capacity_wind!$AD106=0,Capacity_wind!Y106*CostRed_wind!J$30,Capacity_wind!Y106*VLOOKUP($A105,CostRed_wind!$A$17:$M$30,J$1-2009,FALSE))</f>
        <v>0</v>
      </c>
      <c r="Z105">
        <f>IF(Capacity_wind!$AD106=0,Capacity_wind!Z106*CostRed_wind!K$30,Capacity_wind!Z106*VLOOKUP($A105,CostRed_wind!$A$17:$M$30,K$1-2009,FALSE))</f>
        <v>0</v>
      </c>
      <c r="AA105">
        <f>IF(Capacity_wind!$AD106=0,Capacity_wind!AA106*CostRed_wind!L$30,Capacity_wind!AA106*VLOOKUP($A105,CostRed_wind!$A$17:$M$30,L$1-2009,FALSE))</f>
        <v>0</v>
      </c>
      <c r="AB105">
        <f>IF(Capacity_wind!$AD106=0,Capacity_wind!AB106*CostRed_wind!M$30,Capacity_wind!AB106*VLOOKUP($A105,CostRed_wind!$A$17:$M$30,M$1-2009,FALSE))</f>
        <v>0</v>
      </c>
      <c r="AC105">
        <f>IF(Capacity_wind!$AD106=0,Capacity_wind!AC106*CostRed_wind!N$30,Capacity_wind!AC106*VLOOKUP($A105,CostRed_wind!$A$17:$N$30,N$1-2009,FALSE))</f>
        <v>0</v>
      </c>
      <c r="AD105" s="1">
        <f t="shared" si="7"/>
        <v>36.7870204721242</v>
      </c>
    </row>
    <row r="106" spans="1:30">
      <c r="A106" s="1" t="s">
        <v>302</v>
      </c>
      <c r="B106">
        <f>IF(Capacity_wind!$AD107=0,Capacity_wind!Q107*CostRed_wind!B$15,Capacity_wind!Q107*VLOOKUP($A106,CostRed_wind!$A$2:$M$15,B$1-2009,FALSE))</f>
        <v>0</v>
      </c>
      <c r="C106">
        <f>IF(Capacity_wind!$AD107=0,Capacity_wind!R107*CostRed_wind!C$15,Capacity_wind!R107*VLOOKUP($A106,CostRed_wind!$A$2:$M$15,C$1-2009,FALSE))</f>
        <v>0</v>
      </c>
      <c r="D106">
        <f>IF(Capacity_wind!$AD107=0,Capacity_wind!S107*CostRed_wind!D$15,Capacity_wind!S107*VLOOKUP($A106,CostRed_wind!$A$2:$M$15,D$1-2009,FALSE))</f>
        <v>0</v>
      </c>
      <c r="E106">
        <f>IF(Capacity_wind!$AD107=0,Capacity_wind!T107*CostRed_wind!E$15,Capacity_wind!T107*VLOOKUP($A106,CostRed_wind!$A$2:$M$15,E$1-2009,FALSE))</f>
        <v>0</v>
      </c>
      <c r="F106">
        <f>IF(Capacity_wind!$AD107=0,Capacity_wind!U107*CostRed_wind!F$15,Capacity_wind!U107*VLOOKUP($A106,CostRed_wind!$A$2:$M$15,F$1-2009,FALSE))</f>
        <v>0</v>
      </c>
      <c r="G106">
        <f>IF(Capacity_wind!$AD107=0,Capacity_wind!V107*CostRed_wind!G$15,Capacity_wind!V107*VLOOKUP($A106,CostRed_wind!$A$2:$M$15,G$1-2009,FALSE))</f>
        <v>0</v>
      </c>
      <c r="H106">
        <f>IF(Capacity_wind!$AD107=0,Capacity_wind!W107*CostRed_wind!H$15,Capacity_wind!W107*VLOOKUP($A106,CostRed_wind!$A$2:$M$15,H$1-2009,FALSE))</f>
        <v>0</v>
      </c>
      <c r="I106">
        <f>IF(Capacity_wind!$AD107=0,Capacity_wind!X107*CostRed_wind!I$15,Capacity_wind!X107*VLOOKUP($A106,CostRed_wind!$A$2:$M$15,I$1-2009,FALSE))</f>
        <v>0</v>
      </c>
      <c r="J106">
        <f>IF(Capacity_wind!$AD107=0,Capacity_wind!Y107*CostRed_wind!J$15,Capacity_wind!Y107*VLOOKUP($A106,CostRed_wind!$A$2:$M$15,J$1-2009,FALSE))</f>
        <v>0</v>
      </c>
      <c r="K106">
        <f>IF(Capacity_wind!$AD107=0,Capacity_wind!Z107*CostRed_wind!K$15,Capacity_wind!Z107*VLOOKUP($A106,CostRed_wind!$A$2:$M$15,K$1-2009,FALSE))</f>
        <v>0</v>
      </c>
      <c r="L106">
        <f>IF(Capacity_wind!$AD107=0,Capacity_wind!AA107*CostRed_wind!L$15,Capacity_wind!AA107*VLOOKUP($A106,CostRed_wind!$A$2:$M$15,L$1-2009,FALSE))</f>
        <v>0</v>
      </c>
      <c r="M106">
        <f>IF(Capacity_wind!$AD107=0,Capacity_wind!AB107*CostRed_wind!M$15,Capacity_wind!AB107*VLOOKUP($A106,CostRed_wind!$A$2:$M$15,M$1-2009,FALSE))</f>
        <v>0</v>
      </c>
      <c r="N106">
        <f>IF(Capacity_wind!$AD107=0,Capacity_wind!AC107*CostRed_wind!N$15,Capacity_wind!AC107*VLOOKUP($A106,CostRed_wind!$A$2:$N$15,N$1-2009,FALSE))</f>
        <v>0</v>
      </c>
      <c r="O106" s="3">
        <f t="shared" si="6"/>
        <v>0</v>
      </c>
      <c r="P106" s="1" t="s">
        <v>302</v>
      </c>
      <c r="Q106">
        <f>IF(Capacity_wind!$AD107=0,Capacity_wind!Q107*CostRed_wind!B$30,Capacity_wind!Q107*VLOOKUP($A106,CostRed_wind!$A$17:$M$30,B$1-2009,FALSE))</f>
        <v>0</v>
      </c>
      <c r="R106">
        <f>IF(Capacity_wind!$AD107=0,Capacity_wind!R107*CostRed_wind!C$30,Capacity_wind!R107*VLOOKUP($A106,CostRed_wind!$A$17:$M$30,C$1-2009,FALSE))</f>
        <v>0</v>
      </c>
      <c r="S106">
        <f>IF(Capacity_wind!$AD107=0,Capacity_wind!S107*CostRed_wind!D$30,Capacity_wind!S107*VLOOKUP($A106,CostRed_wind!$A$17:$M$30,D$1-2009,FALSE))</f>
        <v>0</v>
      </c>
      <c r="T106">
        <f>IF(Capacity_wind!$AD107=0,Capacity_wind!T107*CostRed_wind!E$30,Capacity_wind!T107*VLOOKUP($A106,CostRed_wind!$A$17:$M$30,E$1-2009,FALSE))</f>
        <v>0</v>
      </c>
      <c r="U106">
        <f>IF(Capacity_wind!$AD107=0,Capacity_wind!U107*CostRed_wind!F$30,Capacity_wind!U107*VLOOKUP($A106,CostRed_wind!$A$17:$M$30,F$1-2009,FALSE))</f>
        <v>0</v>
      </c>
      <c r="V106">
        <f>IF(Capacity_wind!$AD107=0,Capacity_wind!V107*CostRed_wind!G$30,Capacity_wind!V107*VLOOKUP($A106,CostRed_wind!$A$17:$M$30,G$1-2009,FALSE))</f>
        <v>0</v>
      </c>
      <c r="W106">
        <f>IF(Capacity_wind!$AD107=0,Capacity_wind!W107*CostRed_wind!H$30,Capacity_wind!W107*VLOOKUP($A106,CostRed_wind!$A$17:$M$30,H$1-2009,FALSE))</f>
        <v>0</v>
      </c>
      <c r="X106">
        <f>IF(Capacity_wind!$AD107=0,Capacity_wind!X107*CostRed_wind!I$30,Capacity_wind!X107*VLOOKUP($A106,CostRed_wind!$A$17:$M$30,I$1-2009,FALSE))</f>
        <v>0</v>
      </c>
      <c r="Y106">
        <f>IF(Capacity_wind!$AD107=0,Capacity_wind!Y107*CostRed_wind!J$30,Capacity_wind!Y107*VLOOKUP($A106,CostRed_wind!$A$17:$M$30,J$1-2009,FALSE))</f>
        <v>0</v>
      </c>
      <c r="Z106">
        <f>IF(Capacity_wind!$AD107=0,Capacity_wind!Z107*CostRed_wind!K$30,Capacity_wind!Z107*VLOOKUP($A106,CostRed_wind!$A$17:$M$30,K$1-2009,FALSE))</f>
        <v>0</v>
      </c>
      <c r="AA106">
        <f>IF(Capacity_wind!$AD107=0,Capacity_wind!AA107*CostRed_wind!L$30,Capacity_wind!AA107*VLOOKUP($A106,CostRed_wind!$A$17:$M$30,L$1-2009,FALSE))</f>
        <v>0</v>
      </c>
      <c r="AB106">
        <f>IF(Capacity_wind!$AD107=0,Capacity_wind!AB107*CostRed_wind!M$30,Capacity_wind!AB107*VLOOKUP($A106,CostRed_wind!$A$17:$M$30,M$1-2009,FALSE))</f>
        <v>0</v>
      </c>
      <c r="AC106">
        <f>IF(Capacity_wind!$AD107=0,Capacity_wind!AC107*CostRed_wind!N$30,Capacity_wind!AC107*VLOOKUP($A106,CostRed_wind!$A$17:$N$30,N$1-2009,FALSE))</f>
        <v>0</v>
      </c>
      <c r="AD106" s="1">
        <f t="shared" si="7"/>
        <v>0</v>
      </c>
    </row>
    <row r="107" spans="1:30">
      <c r="A107" s="1" t="s">
        <v>334</v>
      </c>
      <c r="B107">
        <f>IF(Capacity_wind!$AD108=0,Capacity_wind!Q108*CostRed_wind!B$15,Capacity_wind!Q108*VLOOKUP($A107,CostRed_wind!$A$2:$M$15,B$1-2009,FALSE))</f>
        <v>0</v>
      </c>
      <c r="C107">
        <f>IF(Capacity_wind!$AD108=0,Capacity_wind!R108*CostRed_wind!C$15,Capacity_wind!R108*VLOOKUP($A107,CostRed_wind!$A$2:$M$15,C$1-2009,FALSE))</f>
        <v>0</v>
      </c>
      <c r="D107">
        <f>IF(Capacity_wind!$AD108=0,Capacity_wind!S108*CostRed_wind!D$15,Capacity_wind!S108*VLOOKUP($A107,CostRed_wind!$A$2:$M$15,D$1-2009,FALSE))</f>
        <v>0</v>
      </c>
      <c r="E107">
        <f>IF(Capacity_wind!$AD108=0,Capacity_wind!T108*CostRed_wind!E$15,Capacity_wind!T108*VLOOKUP($A107,CostRed_wind!$A$2:$M$15,E$1-2009,FALSE))</f>
        <v>0</v>
      </c>
      <c r="F107">
        <f>IF(Capacity_wind!$AD108=0,Capacity_wind!U108*CostRed_wind!F$15,Capacity_wind!U108*VLOOKUP($A107,CostRed_wind!$A$2:$M$15,F$1-2009,FALSE))</f>
        <v>0</v>
      </c>
      <c r="G107">
        <f>IF(Capacity_wind!$AD108=0,Capacity_wind!V108*CostRed_wind!G$15,Capacity_wind!V108*VLOOKUP($A107,CostRed_wind!$A$2:$M$15,G$1-2009,FALSE))</f>
        <v>0</v>
      </c>
      <c r="H107">
        <f>IF(Capacity_wind!$AD108=0,Capacity_wind!W108*CostRed_wind!H$15,Capacity_wind!W108*VLOOKUP($A107,CostRed_wind!$A$2:$M$15,H$1-2009,FALSE))</f>
        <v>0.0581859047341677</v>
      </c>
      <c r="I107">
        <f>IF(Capacity_wind!$AD108=0,Capacity_wind!X108*CostRed_wind!I$15,Capacity_wind!X108*VLOOKUP($A107,CostRed_wind!$A$2:$M$15,I$1-2009,FALSE))</f>
        <v>0</v>
      </c>
      <c r="J107">
        <f>IF(Capacity_wind!$AD108=0,Capacity_wind!Y108*CostRed_wind!J$15,Capacity_wind!Y108*VLOOKUP($A107,CostRed_wind!$A$2:$M$15,J$1-2009,FALSE))</f>
        <v>0</v>
      </c>
      <c r="K107">
        <f>IF(Capacity_wind!$AD108=0,Capacity_wind!Z108*CostRed_wind!K$15,Capacity_wind!Z108*VLOOKUP($A107,CostRed_wind!$A$2:$M$15,K$1-2009,FALSE))</f>
        <v>0</v>
      </c>
      <c r="L107">
        <f>IF(Capacity_wind!$AD108=0,Capacity_wind!AA108*CostRed_wind!L$15,Capacity_wind!AA108*VLOOKUP($A107,CostRed_wind!$A$2:$M$15,L$1-2009,FALSE))</f>
        <v>0</v>
      </c>
      <c r="M107">
        <f>IF(Capacity_wind!$AD108=0,Capacity_wind!AB108*CostRed_wind!M$15,Capacity_wind!AB108*VLOOKUP($A107,CostRed_wind!$A$2:$M$15,M$1-2009,FALSE))</f>
        <v>0</v>
      </c>
      <c r="N107">
        <f>IF(Capacity_wind!$AD108=0,Capacity_wind!AC108*CostRed_wind!N$15,Capacity_wind!AC108*VLOOKUP($A107,CostRed_wind!$A$2:$N$15,N$1-2009,FALSE))</f>
        <v>0.344547237259184</v>
      </c>
      <c r="O107" s="3">
        <f>SUM(B107:M107)</f>
        <v>0.0581859047341677</v>
      </c>
      <c r="P107" s="1" t="s">
        <v>334</v>
      </c>
      <c r="Q107">
        <f>IF(Capacity_wind!$AD108=0,Capacity_wind!Q108*CostRed_wind!B$30,Capacity_wind!Q108*VLOOKUP($A107,CostRed_wind!$A$17:$M$30,B$1-2009,FALSE))</f>
        <v>0</v>
      </c>
      <c r="R107">
        <f>IF(Capacity_wind!$AD108=0,Capacity_wind!R108*CostRed_wind!C$30,Capacity_wind!R108*VLOOKUP($A107,CostRed_wind!$A$17:$M$30,C$1-2009,FALSE))</f>
        <v>0</v>
      </c>
      <c r="S107">
        <f>IF(Capacity_wind!$AD108=0,Capacity_wind!S108*CostRed_wind!D$30,Capacity_wind!S108*VLOOKUP($A107,CostRed_wind!$A$17:$M$30,D$1-2009,FALSE))</f>
        <v>0</v>
      </c>
      <c r="T107">
        <f>IF(Capacity_wind!$AD108=0,Capacity_wind!T108*CostRed_wind!E$30,Capacity_wind!T108*VLOOKUP($A107,CostRed_wind!$A$17:$M$30,E$1-2009,FALSE))</f>
        <v>0</v>
      </c>
      <c r="U107">
        <f>IF(Capacity_wind!$AD108=0,Capacity_wind!U108*CostRed_wind!F$30,Capacity_wind!U108*VLOOKUP($A107,CostRed_wind!$A$17:$M$30,F$1-2009,FALSE))</f>
        <v>0</v>
      </c>
      <c r="V107">
        <f>IF(Capacity_wind!$AD108=0,Capacity_wind!V108*CostRed_wind!G$30,Capacity_wind!V108*VLOOKUP($A107,CostRed_wind!$A$17:$M$30,G$1-2009,FALSE))</f>
        <v>0</v>
      </c>
      <c r="W107">
        <f>IF(Capacity_wind!$AD108=0,Capacity_wind!W108*CostRed_wind!H$30,Capacity_wind!W108*VLOOKUP($A107,CostRed_wind!$A$17:$M$30,H$1-2009,FALSE))</f>
        <v>0.228939383131341</v>
      </c>
      <c r="X107">
        <f>IF(Capacity_wind!$AD108=0,Capacity_wind!X108*CostRed_wind!I$30,Capacity_wind!X108*VLOOKUP($A107,CostRed_wind!$A$17:$M$30,I$1-2009,FALSE))</f>
        <v>0</v>
      </c>
      <c r="Y107">
        <f>IF(Capacity_wind!$AD108=0,Capacity_wind!Y108*CostRed_wind!J$30,Capacity_wind!Y108*VLOOKUP($A107,CostRed_wind!$A$17:$M$30,J$1-2009,FALSE))</f>
        <v>0</v>
      </c>
      <c r="Z107">
        <f>IF(Capacity_wind!$AD108=0,Capacity_wind!Z108*CostRed_wind!K$30,Capacity_wind!Z108*VLOOKUP($A107,CostRed_wind!$A$17:$M$30,K$1-2009,FALSE))</f>
        <v>0</v>
      </c>
      <c r="AA107">
        <f>IF(Capacity_wind!$AD108=0,Capacity_wind!AA108*CostRed_wind!L$30,Capacity_wind!AA108*VLOOKUP($A107,CostRed_wind!$A$17:$M$30,L$1-2009,FALSE))</f>
        <v>0</v>
      </c>
      <c r="AB107">
        <f>IF(Capacity_wind!$AD108=0,Capacity_wind!AB108*CostRed_wind!M$30,Capacity_wind!AB108*VLOOKUP($A107,CostRed_wind!$A$17:$M$30,M$1-2009,FALSE))</f>
        <v>0</v>
      </c>
      <c r="AC107">
        <f>IF(Capacity_wind!$AD108=0,Capacity_wind!AC108*CostRed_wind!N$30,Capacity_wind!AC108*VLOOKUP($A107,CostRed_wind!$A$17:$N$30,N$1-2009,FALSE))</f>
        <v>0.739739327921418</v>
      </c>
      <c r="AD107" s="1">
        <f>SUM(Q107:AB107)</f>
        <v>0.228939383131341</v>
      </c>
    </row>
    <row r="108" spans="1:30">
      <c r="A108" s="1" t="s">
        <v>276</v>
      </c>
      <c r="B108">
        <f>IF(Capacity_wind!$AD109=0,Capacity_wind!Q109*CostRed_wind!B$15,Capacity_wind!Q109*VLOOKUP($A108,CostRed_wind!$A$2:$M$15,B$1-2009,FALSE))</f>
        <v>0</v>
      </c>
      <c r="C108">
        <f>IF(Capacity_wind!$AD109=0,Capacity_wind!R109*CostRed_wind!C$15,Capacity_wind!R109*VLOOKUP($A108,CostRed_wind!$A$2:$M$15,C$1-2009,FALSE))</f>
        <v>0</v>
      </c>
      <c r="D108">
        <f>IF(Capacity_wind!$AD109=0,Capacity_wind!S109*CostRed_wind!D$15,Capacity_wind!S109*VLOOKUP($A108,CostRed_wind!$A$2:$M$15,D$1-2009,FALSE))</f>
        <v>0</v>
      </c>
      <c r="E108">
        <f>IF(Capacity_wind!$AD109=0,Capacity_wind!T109*CostRed_wind!E$15,Capacity_wind!T109*VLOOKUP($A108,CostRed_wind!$A$2:$M$15,E$1-2009,FALSE))</f>
        <v>3.06805435123506</v>
      </c>
      <c r="F108">
        <f>IF(Capacity_wind!$AD109=0,Capacity_wind!U109*CostRed_wind!F$15,Capacity_wind!U109*VLOOKUP($A108,CostRed_wind!$A$2:$M$15,F$1-2009,FALSE))</f>
        <v>0</v>
      </c>
      <c r="G108">
        <f>IF(Capacity_wind!$AD109=0,Capacity_wind!V109*CostRed_wind!G$15,Capacity_wind!V109*VLOOKUP($A108,CostRed_wind!$A$2:$M$15,G$1-2009,FALSE))</f>
        <v>0</v>
      </c>
      <c r="H108">
        <f>IF(Capacity_wind!$AD109=0,Capacity_wind!W109*CostRed_wind!H$15,Capacity_wind!W109*VLOOKUP($A108,CostRed_wind!$A$2:$M$15,H$1-2009,FALSE))</f>
        <v>0</v>
      </c>
      <c r="I108">
        <f>IF(Capacity_wind!$AD109=0,Capacity_wind!X109*CostRed_wind!I$15,Capacity_wind!X109*VLOOKUP($A108,CostRed_wind!$A$2:$M$15,I$1-2009,FALSE))</f>
        <v>0</v>
      </c>
      <c r="J108">
        <f>IF(Capacity_wind!$AD109=0,Capacity_wind!Y109*CostRed_wind!J$15,Capacity_wind!Y109*VLOOKUP($A108,CostRed_wind!$A$2:$M$15,J$1-2009,FALSE))</f>
        <v>0</v>
      </c>
      <c r="K108">
        <f>IF(Capacity_wind!$AD109=0,Capacity_wind!Z109*CostRed_wind!K$15,Capacity_wind!Z109*VLOOKUP($A108,CostRed_wind!$A$2:$M$15,K$1-2009,FALSE))</f>
        <v>0</v>
      </c>
      <c r="L108">
        <f>IF(Capacity_wind!$AD109=0,Capacity_wind!AA109*CostRed_wind!L$15,Capacity_wind!AA109*VLOOKUP($A108,CostRed_wind!$A$2:$M$15,L$1-2009,FALSE))</f>
        <v>0</v>
      </c>
      <c r="M108">
        <f>IF(Capacity_wind!$AD109=0,Capacity_wind!AB109*CostRed_wind!M$15,Capacity_wind!AB109*VLOOKUP($A108,CostRed_wind!$A$2:$M$15,M$1-2009,FALSE))</f>
        <v>0</v>
      </c>
      <c r="N108">
        <f>IF(Capacity_wind!$AD109=0,Capacity_wind!AC109*CostRed_wind!N$15,Capacity_wind!AC109*VLOOKUP($A108,CostRed_wind!$A$2:$N$15,N$1-2009,FALSE))</f>
        <v>12.6104288836861</v>
      </c>
      <c r="O108" s="3">
        <f>SUM(B108:M108)</f>
        <v>3.06805435123506</v>
      </c>
      <c r="P108" s="1" t="s">
        <v>276</v>
      </c>
      <c r="Q108">
        <f>IF(Capacity_wind!$AD109=0,Capacity_wind!Q109*CostRed_wind!B$30,Capacity_wind!Q109*VLOOKUP($A108,CostRed_wind!$A$17:$M$30,B$1-2009,FALSE))</f>
        <v>0</v>
      </c>
      <c r="R108">
        <f>IF(Capacity_wind!$AD109=0,Capacity_wind!R109*CostRed_wind!C$30,Capacity_wind!R109*VLOOKUP($A108,CostRed_wind!$A$17:$M$30,C$1-2009,FALSE))</f>
        <v>0</v>
      </c>
      <c r="S108">
        <f>IF(Capacity_wind!$AD109=0,Capacity_wind!S109*CostRed_wind!D$30,Capacity_wind!S109*VLOOKUP($A108,CostRed_wind!$A$17:$M$30,D$1-2009,FALSE))</f>
        <v>0</v>
      </c>
      <c r="T108">
        <f>IF(Capacity_wind!$AD109=0,Capacity_wind!T109*CostRed_wind!E$30,Capacity_wind!T109*VLOOKUP($A108,CostRed_wind!$A$17:$M$30,E$1-2009,FALSE))</f>
        <v>14.5455447228494</v>
      </c>
      <c r="U108">
        <f>IF(Capacity_wind!$AD109=0,Capacity_wind!U109*CostRed_wind!F$30,Capacity_wind!U109*VLOOKUP($A108,CostRed_wind!$A$17:$M$30,F$1-2009,FALSE))</f>
        <v>0</v>
      </c>
      <c r="V108">
        <f>IF(Capacity_wind!$AD109=0,Capacity_wind!V109*CostRed_wind!G$30,Capacity_wind!V109*VLOOKUP($A108,CostRed_wind!$A$17:$M$30,G$1-2009,FALSE))</f>
        <v>0</v>
      </c>
      <c r="W108">
        <f>IF(Capacity_wind!$AD109=0,Capacity_wind!W109*CostRed_wind!H$30,Capacity_wind!W109*VLOOKUP($A108,CostRed_wind!$A$17:$M$30,H$1-2009,FALSE))</f>
        <v>0</v>
      </c>
      <c r="X108">
        <f>IF(Capacity_wind!$AD109=0,Capacity_wind!X109*CostRed_wind!I$30,Capacity_wind!X109*VLOOKUP($A108,CostRed_wind!$A$17:$M$30,I$1-2009,FALSE))</f>
        <v>0</v>
      </c>
      <c r="Y108">
        <f>IF(Capacity_wind!$AD109=0,Capacity_wind!Y109*CostRed_wind!J$30,Capacity_wind!Y109*VLOOKUP($A108,CostRed_wind!$A$17:$M$30,J$1-2009,FALSE))</f>
        <v>0</v>
      </c>
      <c r="Z108">
        <f>IF(Capacity_wind!$AD109=0,Capacity_wind!Z109*CostRed_wind!K$30,Capacity_wind!Z109*VLOOKUP($A108,CostRed_wind!$A$17:$M$30,K$1-2009,FALSE))</f>
        <v>0</v>
      </c>
      <c r="AA108">
        <f>IF(Capacity_wind!$AD109=0,Capacity_wind!AA109*CostRed_wind!L$30,Capacity_wind!AA109*VLOOKUP($A108,CostRed_wind!$A$17:$M$30,L$1-2009,FALSE))</f>
        <v>0</v>
      </c>
      <c r="AB108">
        <f>IF(Capacity_wind!$AD109=0,Capacity_wind!AB109*CostRed_wind!M$30,Capacity_wind!AB109*VLOOKUP($A108,CostRed_wind!$A$17:$M$30,M$1-2009,FALSE))</f>
        <v>0</v>
      </c>
      <c r="AC108">
        <f>IF(Capacity_wind!$AD109=0,Capacity_wind!AC109*CostRed_wind!N$30,Capacity_wind!AC109*VLOOKUP($A108,CostRed_wind!$A$17:$N$30,N$1-2009,FALSE))</f>
        <v>27.0744594019239</v>
      </c>
      <c r="AD108" s="1">
        <f>SUM(Q108:AB108)</f>
        <v>14.5455447228494</v>
      </c>
    </row>
    <row r="109" spans="1:30">
      <c r="A109" s="1" t="s">
        <v>310</v>
      </c>
      <c r="B109">
        <f>IF(Capacity_wind!$AD110=0,Capacity_wind!Q110*CostRed_wind!B$15,Capacity_wind!Q110*VLOOKUP($A109,CostRed_wind!$A$2:$M$15,B$1-2009,FALSE))</f>
        <v>1.38072096623997</v>
      </c>
      <c r="C109">
        <f>IF(Capacity_wind!$AD110=0,Capacity_wind!R110*CostRed_wind!C$15,Capacity_wind!R110*VLOOKUP($A109,CostRed_wind!$A$2:$M$15,C$1-2009,FALSE))</f>
        <v>7.44943796784862</v>
      </c>
      <c r="D109">
        <f>IF(Capacity_wind!$AD110=0,Capacity_wind!S110*CostRed_wind!D$15,Capacity_wind!S110*VLOOKUP($A109,CostRed_wind!$A$2:$M$15,D$1-2009,FALSE))</f>
        <v>6.79090544291097</v>
      </c>
      <c r="E109">
        <f>IF(Capacity_wind!$AD110=0,Capacity_wind!T110*CostRed_wind!E$15,Capacity_wind!T110*VLOOKUP($A109,CostRed_wind!$A$2:$M$15,E$1-2009,FALSE))</f>
        <v>3.39973590271993</v>
      </c>
      <c r="F109">
        <f>IF(Capacity_wind!$AD110=0,Capacity_wind!U110*CostRed_wind!F$15,Capacity_wind!U110*VLOOKUP($A109,CostRed_wind!$A$2:$M$15,F$1-2009,FALSE))</f>
        <v>0.849007123697302</v>
      </c>
      <c r="G109">
        <f>IF(Capacity_wind!$AD110=0,Capacity_wind!V110*CostRed_wind!G$15,Capacity_wind!V110*VLOOKUP($A109,CostRed_wind!$A$2:$M$15,G$1-2009,FALSE))</f>
        <v>2.07493969141472</v>
      </c>
      <c r="H109">
        <f>IF(Capacity_wind!$AD110=0,Capacity_wind!W110*CostRed_wind!H$15,Capacity_wind!W110*VLOOKUP($A109,CostRed_wind!$A$2:$M$15,H$1-2009,FALSE))</f>
        <v>47.1305828346759</v>
      </c>
      <c r="I109">
        <f>IF(Capacity_wind!$AD110=0,Capacity_wind!X110*CostRed_wind!I$15,Capacity_wind!X110*VLOOKUP($A109,CostRed_wind!$A$2:$M$15,I$1-2009,FALSE))</f>
        <v>85.7361087365551</v>
      </c>
      <c r="J109">
        <f>IF(Capacity_wind!$AD110=0,Capacity_wind!Y110*CostRed_wind!J$15,Capacity_wind!Y110*VLOOKUP($A109,CostRed_wind!$A$2:$M$15,J$1-2009,FALSE))</f>
        <v>232.659601272583</v>
      </c>
      <c r="K109">
        <f>IF(Capacity_wind!$AD110=0,Capacity_wind!Z110*CostRed_wind!K$15,Capacity_wind!Z110*VLOOKUP($A109,CostRed_wind!$A$2:$M$15,K$1-2009,FALSE))</f>
        <v>251.038418036216</v>
      </c>
      <c r="L109">
        <f>IF(Capacity_wind!$AD110=0,Capacity_wind!AA110*CostRed_wind!L$15,Capacity_wind!AA110*VLOOKUP($A109,CostRed_wind!$A$2:$M$15,L$1-2009,FALSE))</f>
        <v>271.586040546798</v>
      </c>
      <c r="M109">
        <f>IF(Capacity_wind!$AD110=0,Capacity_wind!AB110*CostRed_wind!M$15,Capacity_wind!AB110*VLOOKUP($A109,CostRed_wind!$A$2:$M$15,M$1-2009,FALSE))</f>
        <v>24.8735983987533</v>
      </c>
      <c r="N109">
        <f>IF(Capacity_wind!$AD110=0,Capacity_wind!AC110*CostRed_wind!N$15,Capacity_wind!AC110*VLOOKUP($A109,CostRed_wind!$A$2:$N$15,N$1-2009,FALSE))</f>
        <v>0</v>
      </c>
      <c r="O109" s="3">
        <f>SUM(B109:M109)</f>
        <v>934.969096920413</v>
      </c>
      <c r="P109" s="1" t="s">
        <v>310</v>
      </c>
      <c r="Q109">
        <f>IF(Capacity_wind!$AD110=0,Capacity_wind!Q110*CostRed_wind!B$30,Capacity_wind!Q110*VLOOKUP($A109,CostRed_wind!$A$17:$M$30,B$1-2009,FALSE))</f>
        <v>11.7556617312448</v>
      </c>
      <c r="R109">
        <f>IF(Capacity_wind!$AD110=0,Capacity_wind!R110*CostRed_wind!C$30,Capacity_wind!R110*VLOOKUP($A109,CostRed_wind!$A$17:$M$30,C$1-2009,FALSE))</f>
        <v>48.9872744287472</v>
      </c>
      <c r="S109">
        <f>IF(Capacity_wind!$AD110=0,Capacity_wind!S110*CostRed_wind!D$30,Capacity_wind!S110*VLOOKUP($A109,CostRed_wind!$A$17:$M$30,D$1-2009,FALSE))</f>
        <v>35.3861809796334</v>
      </c>
      <c r="T109">
        <f>IF(Capacity_wind!$AD110=0,Capacity_wind!T110*CostRed_wind!E$30,Capacity_wind!T110*VLOOKUP($A109,CostRed_wind!$A$17:$M$30,E$1-2009,FALSE))</f>
        <v>16.1180360442386</v>
      </c>
      <c r="U109">
        <f>IF(Capacity_wind!$AD110=0,Capacity_wind!U110*CostRed_wind!F$30,Capacity_wind!U110*VLOOKUP($A109,CostRed_wind!$A$17:$M$30,F$1-2009,FALSE))</f>
        <v>3.86126115392564</v>
      </c>
      <c r="V109">
        <f>IF(Capacity_wind!$AD110=0,Capacity_wind!V110*CostRed_wind!G$30,Capacity_wind!V110*VLOOKUP($A109,CostRed_wind!$A$17:$M$30,G$1-2009,FALSE))</f>
        <v>8.48178814125818</v>
      </c>
      <c r="W109">
        <f>IF(Capacity_wind!$AD110=0,Capacity_wind!W110*CostRed_wind!H$30,Capacity_wind!W110*VLOOKUP($A109,CostRed_wind!$A$17:$M$30,H$1-2009,FALSE))</f>
        <v>185.440900336387</v>
      </c>
      <c r="X109">
        <f>IF(Capacity_wind!$AD110=0,Capacity_wind!X110*CostRed_wind!I$30,Capacity_wind!X110*VLOOKUP($A109,CostRed_wind!$A$17:$M$30,I$1-2009,FALSE))</f>
        <v>302.644939834224</v>
      </c>
      <c r="Y109">
        <f>IF(Capacity_wind!$AD110=0,Capacity_wind!Y110*CostRed_wind!J$30,Capacity_wind!Y110*VLOOKUP($A109,CostRed_wind!$A$17:$M$30,J$1-2009,FALSE))</f>
        <v>762.191671823141</v>
      </c>
      <c r="Z109">
        <f>IF(Capacity_wind!$AD110=0,Capacity_wind!Z110*CostRed_wind!K$30,Capacity_wind!Z110*VLOOKUP($A109,CostRed_wind!$A$17:$M$30,K$1-2009,FALSE))</f>
        <v>771.761871928559</v>
      </c>
      <c r="AA109">
        <f>IF(Capacity_wind!$AD110=0,Capacity_wind!AA110*CostRed_wind!L$30,Capacity_wind!AA110*VLOOKUP($A109,CostRed_wind!$A$17:$M$30,L$1-2009,FALSE))</f>
        <v>726.365284729848</v>
      </c>
      <c r="AB109">
        <f>IF(Capacity_wind!$AD110=0,Capacity_wind!AB110*CostRed_wind!M$30,Capacity_wind!AB110*VLOOKUP($A109,CostRed_wind!$A$17:$M$30,M$1-2009,FALSE))</f>
        <v>62.1511398599147</v>
      </c>
      <c r="AC109">
        <f>IF(Capacity_wind!$AD110=0,Capacity_wind!AC110*CostRed_wind!N$30,Capacity_wind!AC110*VLOOKUP($A109,CostRed_wind!$A$17:$N$30,N$1-2009,FALSE))</f>
        <v>0</v>
      </c>
      <c r="AD109" s="1">
        <f>SUM(Q109:AB109)</f>
        <v>2935.14601099112</v>
      </c>
    </row>
    <row r="110" spans="1:30">
      <c r="A110" s="1" t="s">
        <v>318</v>
      </c>
      <c r="B110">
        <f>IF(Capacity_wind!$AD111=0,Capacity_wind!Q111*CostRed_wind!B$15,Capacity_wind!Q111*VLOOKUP($A110,CostRed_wind!$A$2:$M$15,B$1-2009,FALSE))</f>
        <v>0</v>
      </c>
      <c r="C110">
        <f>IF(Capacity_wind!$AD111=0,Capacity_wind!R111*CostRed_wind!C$15,Capacity_wind!R111*VLOOKUP($A110,CostRed_wind!$A$2:$M$15,C$1-2009,FALSE))</f>
        <v>0</v>
      </c>
      <c r="D110">
        <f>IF(Capacity_wind!$AD111=0,Capacity_wind!S111*CostRed_wind!D$15,Capacity_wind!S111*VLOOKUP($A110,CostRed_wind!$A$2:$M$15,D$1-2009,FALSE))</f>
        <v>0</v>
      </c>
      <c r="E110">
        <f>IF(Capacity_wind!$AD111=0,Capacity_wind!T111*CostRed_wind!E$15,Capacity_wind!T111*VLOOKUP($A110,CostRed_wind!$A$2:$M$15,E$1-2009,FALSE))</f>
        <v>0</v>
      </c>
      <c r="F110">
        <f>IF(Capacity_wind!$AD111=0,Capacity_wind!U111*CostRed_wind!F$15,Capacity_wind!U111*VLOOKUP($A110,CostRed_wind!$A$2:$M$15,F$1-2009,FALSE))</f>
        <v>0</v>
      </c>
      <c r="G110">
        <f>IF(Capacity_wind!$AD111=0,Capacity_wind!V111*CostRed_wind!G$15,Capacity_wind!V111*VLOOKUP($A110,CostRed_wind!$A$2:$M$15,G$1-2009,FALSE))</f>
        <v>0</v>
      </c>
      <c r="H110">
        <f>IF(Capacity_wind!$AD111=0,Capacity_wind!W111*CostRed_wind!H$15,Capacity_wind!W111*VLOOKUP($A110,CostRed_wind!$A$2:$M$15,H$1-2009,FALSE))</f>
        <v>0</v>
      </c>
      <c r="I110">
        <f>IF(Capacity_wind!$AD111=0,Capacity_wind!X111*CostRed_wind!I$15,Capacity_wind!X111*VLOOKUP($A110,CostRed_wind!$A$2:$M$15,I$1-2009,FALSE))</f>
        <v>0</v>
      </c>
      <c r="J110">
        <f>IF(Capacity_wind!$AD111=0,Capacity_wind!Y111*CostRed_wind!J$15,Capacity_wind!Y111*VLOOKUP($A110,CostRed_wind!$A$2:$M$15,J$1-2009,FALSE))</f>
        <v>9.66194357444283</v>
      </c>
      <c r="K110">
        <f>IF(Capacity_wind!$AD111=0,Capacity_wind!Z111*CostRed_wind!K$15,Capacity_wind!Z111*VLOOKUP($A110,CostRed_wind!$A$2:$M$15,K$1-2009,FALSE))</f>
        <v>0</v>
      </c>
      <c r="L110">
        <f>IF(Capacity_wind!$AD111=0,Capacity_wind!AA111*CostRed_wind!L$15,Capacity_wind!AA111*VLOOKUP($A110,CostRed_wind!$A$2:$M$15,L$1-2009,FALSE))</f>
        <v>0</v>
      </c>
      <c r="M110">
        <f>IF(Capacity_wind!$AD111=0,Capacity_wind!AB111*CostRed_wind!M$15,Capacity_wind!AB111*VLOOKUP($A110,CostRed_wind!$A$2:$M$15,M$1-2009,FALSE))</f>
        <v>0</v>
      </c>
      <c r="N110">
        <f>IF(Capacity_wind!$AD111=0,Capacity_wind!AC111*CostRed_wind!N$15,Capacity_wind!AC111*VLOOKUP($A110,CostRed_wind!$A$2:$N$15,N$1-2009,FALSE))</f>
        <v>0</v>
      </c>
      <c r="O110" s="3">
        <f>SUM(B110:M110)</f>
        <v>9.66194357444283</v>
      </c>
      <c r="P110" s="1" t="s">
        <v>318</v>
      </c>
      <c r="Q110">
        <f>IF(Capacity_wind!$AD111=0,Capacity_wind!Q111*CostRed_wind!B$30,Capacity_wind!Q111*VLOOKUP($A110,CostRed_wind!$A$17:$M$30,B$1-2009,FALSE))</f>
        <v>0</v>
      </c>
      <c r="R110">
        <f>IF(Capacity_wind!$AD111=0,Capacity_wind!R111*CostRed_wind!C$30,Capacity_wind!R111*VLOOKUP($A110,CostRed_wind!$A$17:$M$30,C$1-2009,FALSE))</f>
        <v>0</v>
      </c>
      <c r="S110">
        <f>IF(Capacity_wind!$AD111=0,Capacity_wind!S111*CostRed_wind!D$30,Capacity_wind!S111*VLOOKUP($A110,CostRed_wind!$A$17:$M$30,D$1-2009,FALSE))</f>
        <v>0</v>
      </c>
      <c r="T110">
        <f>IF(Capacity_wind!$AD111=0,Capacity_wind!T111*CostRed_wind!E$30,Capacity_wind!T111*VLOOKUP($A110,CostRed_wind!$A$17:$M$30,E$1-2009,FALSE))</f>
        <v>0</v>
      </c>
      <c r="U110">
        <f>IF(Capacity_wind!$AD111=0,Capacity_wind!U111*CostRed_wind!F$30,Capacity_wind!U111*VLOOKUP($A110,CostRed_wind!$A$17:$M$30,F$1-2009,FALSE))</f>
        <v>0</v>
      </c>
      <c r="V110">
        <f>IF(Capacity_wind!$AD111=0,Capacity_wind!V111*CostRed_wind!G$30,Capacity_wind!V111*VLOOKUP($A110,CostRed_wind!$A$17:$M$30,G$1-2009,FALSE))</f>
        <v>0</v>
      </c>
      <c r="W110">
        <f>IF(Capacity_wind!$AD111=0,Capacity_wind!W111*CostRed_wind!H$30,Capacity_wind!W111*VLOOKUP($A110,CostRed_wind!$A$17:$M$30,H$1-2009,FALSE))</f>
        <v>0</v>
      </c>
      <c r="X110">
        <f>IF(Capacity_wind!$AD111=0,Capacity_wind!X111*CostRed_wind!I$30,Capacity_wind!X111*VLOOKUP($A110,CostRed_wind!$A$17:$M$30,I$1-2009,FALSE))</f>
        <v>0</v>
      </c>
      <c r="Y110">
        <f>IF(Capacity_wind!$AD111=0,Capacity_wind!Y111*CostRed_wind!J$30,Capacity_wind!Y111*VLOOKUP($A110,CostRed_wind!$A$17:$M$30,J$1-2009,FALSE))</f>
        <v>31.6524780657451</v>
      </c>
      <c r="Z110">
        <f>IF(Capacity_wind!$AD111=0,Capacity_wind!Z111*CostRed_wind!K$30,Capacity_wind!Z111*VLOOKUP($A110,CostRed_wind!$A$17:$M$30,K$1-2009,FALSE))</f>
        <v>0</v>
      </c>
      <c r="AA110">
        <f>IF(Capacity_wind!$AD111=0,Capacity_wind!AA111*CostRed_wind!L$30,Capacity_wind!AA111*VLOOKUP($A110,CostRed_wind!$A$17:$M$30,L$1-2009,FALSE))</f>
        <v>0</v>
      </c>
      <c r="AB110">
        <f>IF(Capacity_wind!$AD111=0,Capacity_wind!AB111*CostRed_wind!M$30,Capacity_wind!AB111*VLOOKUP($A110,CostRed_wind!$A$17:$M$30,M$1-2009,FALSE))</f>
        <v>0</v>
      </c>
      <c r="AC110">
        <f>IF(Capacity_wind!$AD111=0,Capacity_wind!AC111*CostRed_wind!N$30,Capacity_wind!AC111*VLOOKUP($A110,CostRed_wind!$A$17:$N$30,N$1-2009,FALSE))</f>
        <v>0</v>
      </c>
      <c r="AD110" s="1">
        <f>SUM(Q110:AB110)</f>
        <v>31.6524780657451</v>
      </c>
    </row>
    <row r="111" spans="1:30">
      <c r="A111" s="1" t="s">
        <v>320</v>
      </c>
      <c r="B111">
        <f>IF(Capacity_wind!$AD112=0,Capacity_wind!Q112*CostRed_wind!B$15,Capacity_wind!Q112*VLOOKUP($A111,CostRed_wind!$A$2:$M$15,B$1-2009,FALSE))</f>
        <v>0</v>
      </c>
      <c r="C111">
        <f>IF(Capacity_wind!$AD112=0,Capacity_wind!R112*CostRed_wind!C$15,Capacity_wind!R112*VLOOKUP($A111,CostRed_wind!$A$2:$M$15,C$1-2009,FALSE))</f>
        <v>1.93588851731558</v>
      </c>
      <c r="D111">
        <f>IF(Capacity_wind!$AD112=0,Capacity_wind!S112*CostRed_wind!D$15,Capacity_wind!S112*VLOOKUP($A111,CostRed_wind!$A$2:$M$15,D$1-2009,FALSE))</f>
        <v>2.99881742887619</v>
      </c>
      <c r="E111">
        <f>IF(Capacity_wind!$AD112=0,Capacity_wind!T112*CostRed_wind!E$15,Capacity_wind!T112*VLOOKUP($A111,CostRed_wind!$A$2:$M$15,E$1-2009,FALSE))</f>
        <v>8.25057776398229</v>
      </c>
      <c r="F111">
        <f>IF(Capacity_wind!$AD112=0,Capacity_wind!U112*CostRed_wind!F$15,Capacity_wind!U112*VLOOKUP($A111,CostRed_wind!$A$2:$M$15,F$1-2009,FALSE))</f>
        <v>10.9096901748362</v>
      </c>
      <c r="G111">
        <f>IF(Capacity_wind!$AD112=0,Capacity_wind!V112*CostRed_wind!G$15,Capacity_wind!V112*VLOOKUP($A111,CostRed_wind!$A$2:$M$15,G$1-2009,FALSE))</f>
        <v>36.6098048143987</v>
      </c>
      <c r="H111">
        <f>IF(Capacity_wind!$AD112=0,Capacity_wind!W112*CostRed_wind!H$15,Capacity_wind!W112*VLOOKUP($A111,CostRed_wind!$A$2:$M$15,H$1-2009,FALSE))</f>
        <v>28.8747654068641</v>
      </c>
      <c r="I111">
        <f>IF(Capacity_wind!$AD112=0,Capacity_wind!X112*CostRed_wind!I$15,Capacity_wind!X112*VLOOKUP($A111,CostRed_wind!$A$2:$M$15,I$1-2009,FALSE))</f>
        <v>67.6173127917769</v>
      </c>
      <c r="J111">
        <f>IF(Capacity_wind!$AD112=0,Capacity_wind!Y112*CostRed_wind!J$15,Capacity_wind!Y112*VLOOKUP($A111,CostRed_wind!$A$2:$M$15,J$1-2009,FALSE))</f>
        <v>9.66194357444279</v>
      </c>
      <c r="K111">
        <f>IF(Capacity_wind!$AD112=0,Capacity_wind!Z112*CostRed_wind!K$15,Capacity_wind!Z112*VLOOKUP($A111,CostRed_wind!$A$2:$M$15,K$1-2009,FALSE))</f>
        <v>0</v>
      </c>
      <c r="L111">
        <f>IF(Capacity_wind!$AD112=0,Capacity_wind!AA112*CostRed_wind!L$15,Capacity_wind!AA112*VLOOKUP($A111,CostRed_wind!$A$2:$M$15,L$1-2009,FALSE))</f>
        <v>26.465665402553</v>
      </c>
      <c r="M111">
        <f>IF(Capacity_wind!$AD112=0,Capacity_wind!AB112*CostRed_wind!M$15,Capacity_wind!AB112*VLOOKUP($A111,CostRed_wind!$A$2:$M$15,M$1-2009,FALSE))</f>
        <v>29.2630862027667</v>
      </c>
      <c r="N111">
        <f>IF(Capacity_wind!$AD112=0,Capacity_wind!AC112*CostRed_wind!N$15,Capacity_wind!AC112*VLOOKUP($A111,CostRed_wind!$A$2:$N$15,N$1-2009,FALSE))</f>
        <v>141.264298366818</v>
      </c>
      <c r="O111" s="3">
        <f>SUM(B111:M111)</f>
        <v>222.587552077812</v>
      </c>
      <c r="P111" s="1" t="s">
        <v>320</v>
      </c>
      <c r="Q111">
        <f>IF(Capacity_wind!$AD112=0,Capacity_wind!Q112*CostRed_wind!B$30,Capacity_wind!Q112*VLOOKUP($A111,CostRed_wind!$A$17:$M$30,B$1-2009,FALSE))</f>
        <v>0</v>
      </c>
      <c r="R111">
        <f>IF(Capacity_wind!$AD112=0,Capacity_wind!R112*CostRed_wind!C$30,Capacity_wind!R112*VLOOKUP($A111,CostRed_wind!$A$17:$M$30,C$1-2009,FALSE))</f>
        <v>12.7303432111922</v>
      </c>
      <c r="S111">
        <f>IF(Capacity_wind!$AD112=0,Capacity_wind!S112*CostRed_wind!D$30,Capacity_wind!S112*VLOOKUP($A111,CostRed_wind!$A$17:$M$30,D$1-2009,FALSE))</f>
        <v>15.6262956619234</v>
      </c>
      <c r="T111">
        <f>IF(Capacity_wind!$AD112=0,Capacity_wind!T112*CostRed_wind!E$30,Capacity_wind!T112*VLOOKUP($A111,CostRed_wind!$A$17:$M$30,E$1-2009,FALSE))</f>
        <v>39.1157176883263</v>
      </c>
      <c r="U111">
        <f>IF(Capacity_wind!$AD112=0,Capacity_wind!U112*CostRed_wind!F$30,Capacity_wind!U112*VLOOKUP($A111,CostRed_wind!$A$17:$M$30,F$1-2009,FALSE))</f>
        <v>49.6169722228128</v>
      </c>
      <c r="V111">
        <f>IF(Capacity_wind!$AD112=0,Capacity_wind!V112*CostRed_wind!G$30,Capacity_wind!V112*VLOOKUP($A111,CostRed_wind!$A$17:$M$30,G$1-2009,FALSE))</f>
        <v>149.650907741241</v>
      </c>
      <c r="W111">
        <f>IF(Capacity_wind!$AD112=0,Capacity_wind!W112*CostRed_wind!H$30,Capacity_wind!W112*VLOOKUP($A111,CostRed_wind!$A$17:$M$30,H$1-2009,FALSE))</f>
        <v>113.61120894332</v>
      </c>
      <c r="X111">
        <f>IF(Capacity_wind!$AD112=0,Capacity_wind!X112*CostRed_wind!I$30,Capacity_wind!X112*VLOOKUP($A111,CostRed_wind!$A$17:$M$30,I$1-2009,FALSE))</f>
        <v>238.686334884872</v>
      </c>
      <c r="Y111">
        <f>IF(Capacity_wind!$AD112=0,Capacity_wind!Y112*CostRed_wind!J$30,Capacity_wind!Y112*VLOOKUP($A111,CostRed_wind!$A$17:$M$30,J$1-2009,FALSE))</f>
        <v>31.6524780657449</v>
      </c>
      <c r="Z111">
        <f>IF(Capacity_wind!$AD112=0,Capacity_wind!Z112*CostRed_wind!K$30,Capacity_wind!Z112*VLOOKUP($A111,CostRed_wind!$A$17:$M$30,K$1-2009,FALSE))</f>
        <v>0</v>
      </c>
      <c r="AA111">
        <f>IF(Capacity_wind!$AD112=0,Capacity_wind!AA112*CostRed_wind!L$30,Capacity_wind!AA112*VLOOKUP($A111,CostRed_wind!$A$17:$M$30,L$1-2009,FALSE))</f>
        <v>70.7832425664667</v>
      </c>
      <c r="AB111">
        <f>IF(Capacity_wind!$AD112=0,Capacity_wind!AB112*CostRed_wind!M$30,Capacity_wind!AB112*VLOOKUP($A111,CostRed_wind!$A$17:$M$30,M$1-2009,FALSE))</f>
        <v>73.1190611894759</v>
      </c>
      <c r="AC111">
        <f>IF(Capacity_wind!$AD112=0,Capacity_wind!AC112*CostRed_wind!N$30,Capacity_wind!AC112*VLOOKUP($A111,CostRed_wind!$A$17:$N$30,N$1-2009,FALSE))</f>
        <v>303.292976499916</v>
      </c>
      <c r="AD111" s="1">
        <f>SUM(Q111:AB111)</f>
        <v>794.592562175375</v>
      </c>
    </row>
    <row r="112" spans="1:30">
      <c r="A112" s="1" t="s">
        <v>322</v>
      </c>
      <c r="B112">
        <f>IF(Capacity_wind!$AD113=0,Capacity_wind!Q113*CostRed_wind!B$15,Capacity_wind!Q113*VLOOKUP($A112,CostRed_wind!$A$2:$M$15,B$1-2009,FALSE))</f>
        <v>0</v>
      </c>
      <c r="C112">
        <f>IF(Capacity_wind!$AD113=0,Capacity_wind!R113*CostRed_wind!C$15,Capacity_wind!R113*VLOOKUP($A112,CostRed_wind!$A$2:$M$15,C$1-2009,FALSE))</f>
        <v>0</v>
      </c>
      <c r="D112">
        <f>IF(Capacity_wind!$AD113=0,Capacity_wind!S113*CostRed_wind!D$15,Capacity_wind!S113*VLOOKUP($A112,CostRed_wind!$A$2:$M$15,D$1-2009,FALSE))</f>
        <v>1.20193065244558</v>
      </c>
      <c r="E112">
        <f>IF(Capacity_wind!$AD113=0,Capacity_wind!T113*CostRed_wind!E$15,Capacity_wind!T113*VLOOKUP($A112,CostRed_wind!$A$2:$M$15,E$1-2009,FALSE))</f>
        <v>2.9022137413334</v>
      </c>
      <c r="F112">
        <f>IF(Capacity_wind!$AD113=0,Capacity_wind!U113*CostRed_wind!F$15,Capacity_wind!U113*VLOOKUP($A112,CostRed_wind!$A$2:$M$15,F$1-2009,FALSE))</f>
        <v>20.9597582491083</v>
      </c>
      <c r="G112">
        <f>IF(Capacity_wind!$AD113=0,Capacity_wind!V113*CostRed_wind!G$15,Capacity_wind!V113*VLOOKUP($A112,CostRed_wind!$A$2:$M$15,G$1-2009,FALSE))</f>
        <v>2.26947096116226</v>
      </c>
      <c r="H112">
        <f>IF(Capacity_wind!$AD113=0,Capacity_wind!W113*CostRed_wind!H$15,Capacity_wind!W113*VLOOKUP($A112,CostRed_wind!$A$2:$M$15,H$1-2009,FALSE))</f>
        <v>0</v>
      </c>
      <c r="I112">
        <f>IF(Capacity_wind!$AD113=0,Capacity_wind!X113*CostRed_wind!I$15,Capacity_wind!X113*VLOOKUP($A112,CostRed_wind!$A$2:$M$15,I$1-2009,FALSE))</f>
        <v>0</v>
      </c>
      <c r="J112">
        <f>IF(Capacity_wind!$AD113=0,Capacity_wind!Y113*CostRed_wind!J$15,Capacity_wind!Y113*VLOOKUP($A112,CostRed_wind!$A$2:$M$15,J$1-2009,FALSE))</f>
        <v>0</v>
      </c>
      <c r="K112">
        <f>IF(Capacity_wind!$AD113=0,Capacity_wind!Z113*CostRed_wind!K$15,Capacity_wind!Z113*VLOOKUP($A112,CostRed_wind!$A$2:$M$15,K$1-2009,FALSE))</f>
        <v>0</v>
      </c>
      <c r="L112">
        <f>IF(Capacity_wind!$AD113=0,Capacity_wind!AA113*CostRed_wind!L$15,Capacity_wind!AA113*VLOOKUP($A112,CostRed_wind!$A$2:$M$15,L$1-2009,FALSE))</f>
        <v>0</v>
      </c>
      <c r="M112">
        <f>IF(Capacity_wind!$AD113=0,Capacity_wind!AB113*CostRed_wind!M$15,Capacity_wind!AB113*VLOOKUP($A112,CostRed_wind!$A$2:$M$15,M$1-2009,FALSE))</f>
        <v>0</v>
      </c>
      <c r="N112">
        <f>IF(Capacity_wind!$AD113=0,Capacity_wind!AC113*CostRed_wind!N$15,Capacity_wind!AC113*VLOOKUP($A112,CostRed_wind!$A$2:$N$15,N$1-2009,FALSE))</f>
        <v>22.7401176591062</v>
      </c>
      <c r="O112" s="3">
        <f>SUM(B112:M112)</f>
        <v>27.3333736040495</v>
      </c>
      <c r="P112" s="1" t="s">
        <v>322</v>
      </c>
      <c r="Q112">
        <f>IF(Capacity_wind!$AD113=0,Capacity_wind!Q113*CostRed_wind!B$30,Capacity_wind!Q113*VLOOKUP($A112,CostRed_wind!$A$17:$M$30,B$1-2009,FALSE))</f>
        <v>0</v>
      </c>
      <c r="R112">
        <f>IF(Capacity_wind!$AD113=0,Capacity_wind!R113*CostRed_wind!C$30,Capacity_wind!R113*VLOOKUP($A112,CostRed_wind!$A$17:$M$30,C$1-2009,FALSE))</f>
        <v>0</v>
      </c>
      <c r="S112">
        <f>IF(Capacity_wind!$AD113=0,Capacity_wind!S113*CostRed_wind!D$30,Capacity_wind!S113*VLOOKUP($A112,CostRed_wind!$A$17:$M$30,D$1-2009,FALSE))</f>
        <v>6.2630434115096</v>
      </c>
      <c r="T112">
        <f>IF(Capacity_wind!$AD113=0,Capacity_wind!T113*CostRed_wind!E$30,Capacity_wind!T113*VLOOKUP($A112,CostRed_wind!$A$17:$M$30,E$1-2009,FALSE))</f>
        <v>13.7592998484005</v>
      </c>
      <c r="U112">
        <f>IF(Capacity_wind!$AD113=0,Capacity_wind!U113*CostRed_wind!F$30,Capacity_wind!U113*VLOOKUP($A112,CostRed_wind!$A$17:$M$30,F$1-2009,FALSE))</f>
        <v>95.3244066675332</v>
      </c>
      <c r="V112">
        <f>IF(Capacity_wind!$AD113=0,Capacity_wind!V113*CostRed_wind!G$30,Capacity_wind!V113*VLOOKUP($A112,CostRed_wind!$A$17:$M$30,G$1-2009,FALSE))</f>
        <v>9.27697897194856</v>
      </c>
      <c r="W112">
        <f>IF(Capacity_wind!$AD113=0,Capacity_wind!W113*CostRed_wind!H$30,Capacity_wind!W113*VLOOKUP($A112,CostRed_wind!$A$17:$M$30,H$1-2009,FALSE))</f>
        <v>0</v>
      </c>
      <c r="X112">
        <f>IF(Capacity_wind!$AD113=0,Capacity_wind!X113*CostRed_wind!I$30,Capacity_wind!X113*VLOOKUP($A112,CostRed_wind!$A$17:$M$30,I$1-2009,FALSE))</f>
        <v>0</v>
      </c>
      <c r="Y112">
        <f>IF(Capacity_wind!$AD113=0,Capacity_wind!Y113*CostRed_wind!J$30,Capacity_wind!Y113*VLOOKUP($A112,CostRed_wind!$A$17:$M$30,J$1-2009,FALSE))</f>
        <v>0</v>
      </c>
      <c r="Z112">
        <f>IF(Capacity_wind!$AD113=0,Capacity_wind!Z113*CostRed_wind!K$30,Capacity_wind!Z113*VLOOKUP($A112,CostRed_wind!$A$17:$M$30,K$1-2009,FALSE))</f>
        <v>0</v>
      </c>
      <c r="AA112">
        <f>IF(Capacity_wind!$AD113=0,Capacity_wind!AA113*CostRed_wind!L$30,Capacity_wind!AA113*VLOOKUP($A112,CostRed_wind!$A$17:$M$30,L$1-2009,FALSE))</f>
        <v>0</v>
      </c>
      <c r="AB112">
        <f>IF(Capacity_wind!$AD113=0,Capacity_wind!AB113*CostRed_wind!M$30,Capacity_wind!AB113*VLOOKUP($A112,CostRed_wind!$A$17:$M$30,M$1-2009,FALSE))</f>
        <v>0</v>
      </c>
      <c r="AC112">
        <f>IF(Capacity_wind!$AD113=0,Capacity_wind!AC113*CostRed_wind!N$30,Capacity_wind!AC113*VLOOKUP($A112,CostRed_wind!$A$17:$N$30,N$1-2009,FALSE))</f>
        <v>48.8227956428136</v>
      </c>
      <c r="AD112" s="1">
        <f>SUM(Q112:AB112)</f>
        <v>124.623728899392</v>
      </c>
    </row>
    <row r="113" spans="1:30">
      <c r="A113" s="1" t="s">
        <v>324</v>
      </c>
      <c r="B113">
        <f>IF(Capacity_wind!$AD114=0,Capacity_wind!Q114*CostRed_wind!B$15,Capacity_wind!Q114*VLOOKUP($A113,CostRed_wind!$A$2:$M$15,B$1-2009,FALSE))</f>
        <v>0</v>
      </c>
      <c r="C113">
        <f>IF(Capacity_wind!$AD114=0,Capacity_wind!R114*CostRed_wind!C$15,Capacity_wind!R114*VLOOKUP($A113,CostRed_wind!$A$2:$M$15,C$1-2009,FALSE))</f>
        <v>0</v>
      </c>
      <c r="D113">
        <f>IF(Capacity_wind!$AD114=0,Capacity_wind!S114*CostRed_wind!D$15,Capacity_wind!S114*VLOOKUP($A113,CostRed_wind!$A$2:$M$15,D$1-2009,FALSE))</f>
        <v>0</v>
      </c>
      <c r="E113">
        <f>IF(Capacity_wind!$AD114=0,Capacity_wind!T114*CostRed_wind!E$15,Capacity_wind!T114*VLOOKUP($A113,CostRed_wind!$A$2:$M$15,E$1-2009,FALSE))</f>
        <v>11.7746950777129</v>
      </c>
      <c r="F113">
        <f>IF(Capacity_wind!$AD114=0,Capacity_wind!U114*CostRed_wind!F$15,Capacity_wind!U114*VLOOKUP($A113,CostRed_wind!$A$2:$M$15,F$1-2009,FALSE))</f>
        <v>10.304774562521</v>
      </c>
      <c r="G113">
        <f>IF(Capacity_wind!$AD114=0,Capacity_wind!V114*CostRed_wind!G$15,Capacity_wind!V114*VLOOKUP($A113,CostRed_wind!$A$2:$M$15,G$1-2009,FALSE))</f>
        <v>0.0194500145574344</v>
      </c>
      <c r="H113">
        <f>IF(Capacity_wind!$AD114=0,Capacity_wind!W114*CostRed_wind!H$15,Capacity_wind!W114*VLOOKUP($A113,CostRed_wind!$A$2:$M$15,H$1-2009,FALSE))</f>
        <v>0</v>
      </c>
      <c r="I113">
        <f>IF(Capacity_wind!$AD114=0,Capacity_wind!X114*CostRed_wind!I$15,Capacity_wind!X114*VLOOKUP($A113,CostRed_wind!$A$2:$M$15,I$1-2009,FALSE))</f>
        <v>22.5504749514282</v>
      </c>
      <c r="J113">
        <f>IF(Capacity_wind!$AD114=0,Capacity_wind!Y114*CostRed_wind!J$15,Capacity_wind!Y114*VLOOKUP($A113,CostRed_wind!$A$2:$M$15,J$1-2009,FALSE))</f>
        <v>0</v>
      </c>
      <c r="K113">
        <f>IF(Capacity_wind!$AD114=0,Capacity_wind!Z114*CostRed_wind!K$15,Capacity_wind!Z114*VLOOKUP($A113,CostRed_wind!$A$2:$M$15,K$1-2009,FALSE))</f>
        <v>8.2644681522242</v>
      </c>
      <c r="L113">
        <f>IF(Capacity_wind!$AD114=0,Capacity_wind!AA114*CostRed_wind!L$15,Capacity_wind!AA114*VLOOKUP($A113,CostRed_wind!$A$2:$M$15,L$1-2009,FALSE))</f>
        <v>0</v>
      </c>
      <c r="M113">
        <f>IF(Capacity_wind!$AD114=0,Capacity_wind!AB114*CostRed_wind!M$15,Capacity_wind!AB114*VLOOKUP($A113,CostRed_wind!$A$2:$M$15,M$1-2009,FALSE))</f>
        <v>0</v>
      </c>
      <c r="N113">
        <f>IF(Capacity_wind!$AD114=0,Capacity_wind!AC114*CostRed_wind!N$15,Capacity_wind!AC114*VLOOKUP($A113,CostRed_wind!$A$2:$N$15,N$1-2009,FALSE))</f>
        <v>208.795625779066</v>
      </c>
      <c r="O113" s="3">
        <f t="shared" ref="O113:O144" si="8">SUM(B113:M113)</f>
        <v>52.9138627584438</v>
      </c>
      <c r="P113" s="1" t="s">
        <v>324</v>
      </c>
      <c r="Q113">
        <f>IF(Capacity_wind!$AD114=0,Capacity_wind!Q114*CostRed_wind!B$30,Capacity_wind!Q114*VLOOKUP($A113,CostRed_wind!$A$17:$M$30,B$1-2009,FALSE))</f>
        <v>0</v>
      </c>
      <c r="R113">
        <f>IF(Capacity_wind!$AD114=0,Capacity_wind!R114*CostRed_wind!C$30,Capacity_wind!R114*VLOOKUP($A113,CostRed_wind!$A$17:$M$30,C$1-2009,FALSE))</f>
        <v>0</v>
      </c>
      <c r="S113">
        <f>IF(Capacity_wind!$AD114=0,Capacity_wind!S114*CostRed_wind!D$30,Capacity_wind!S114*VLOOKUP($A113,CostRed_wind!$A$17:$M$30,D$1-2009,FALSE))</f>
        <v>0</v>
      </c>
      <c r="T113">
        <f>IF(Capacity_wind!$AD114=0,Capacity_wind!T114*CostRed_wind!E$30,Capacity_wind!T114*VLOOKUP($A113,CostRed_wind!$A$17:$M$30,E$1-2009,FALSE))</f>
        <v>55.8234419093141</v>
      </c>
      <c r="U113">
        <f>IF(Capacity_wind!$AD114=0,Capacity_wind!U114*CostRed_wind!F$30,Capacity_wind!U114*VLOOKUP($A113,CostRed_wind!$A$17:$M$30,F$1-2009,FALSE))</f>
        <v>46.8658325797626</v>
      </c>
      <c r="V113">
        <f>IF(Capacity_wind!$AD114=0,Capacity_wind!V114*CostRed_wind!G$30,Capacity_wind!V114*VLOOKUP($A113,CostRed_wind!$A$17:$M$30,G$1-2009,FALSE))</f>
        <v>0.0795063603550165</v>
      </c>
      <c r="W113">
        <f>IF(Capacity_wind!$AD114=0,Capacity_wind!W114*CostRed_wind!H$30,Capacity_wind!W114*VLOOKUP($A113,CostRed_wind!$A$17:$M$30,H$1-2009,FALSE))</f>
        <v>0</v>
      </c>
      <c r="X113">
        <f>IF(Capacity_wind!$AD114=0,Capacity_wind!X114*CostRed_wind!I$30,Capacity_wind!X114*VLOOKUP($A113,CostRed_wind!$A$17:$M$30,I$1-2009,FALSE))</f>
        <v>79.6022496878063</v>
      </c>
      <c r="Y113">
        <f>IF(Capacity_wind!$AD114=0,Capacity_wind!Y114*CostRed_wind!J$30,Capacity_wind!Y114*VLOOKUP($A113,CostRed_wind!$A$17:$M$30,J$1-2009,FALSE))</f>
        <v>0</v>
      </c>
      <c r="Z113">
        <f>IF(Capacity_wind!$AD114=0,Capacity_wind!Z114*CostRed_wind!K$30,Capacity_wind!Z114*VLOOKUP($A113,CostRed_wind!$A$17:$M$30,K$1-2009,FALSE))</f>
        <v>25.4072721679371</v>
      </c>
      <c r="AA113">
        <f>IF(Capacity_wind!$AD114=0,Capacity_wind!AA114*CostRed_wind!L$30,Capacity_wind!AA114*VLOOKUP($A113,CostRed_wind!$A$17:$M$30,L$1-2009,FALSE))</f>
        <v>0</v>
      </c>
      <c r="AB113">
        <f>IF(Capacity_wind!$AD114=0,Capacity_wind!AB114*CostRed_wind!M$30,Capacity_wind!AB114*VLOOKUP($A113,CostRed_wind!$A$17:$M$30,M$1-2009,FALSE))</f>
        <v>0</v>
      </c>
      <c r="AC113">
        <f>IF(Capacity_wind!$AD114=0,Capacity_wind!AC114*CostRed_wind!N$30,Capacity_wind!AC114*VLOOKUP($A113,CostRed_wind!$A$17:$N$30,N$1-2009,FALSE))</f>
        <v>448.28203272038</v>
      </c>
      <c r="AD113" s="1">
        <f t="shared" ref="AD113:AD144" si="9">SUM(Q113:AB113)</f>
        <v>207.778302705175</v>
      </c>
    </row>
    <row r="114" spans="1:30">
      <c r="A114" s="1" t="s">
        <v>326</v>
      </c>
      <c r="B114">
        <f>IF(Capacity_wind!$AD115=0,Capacity_wind!Q115*CostRed_wind!B$15,Capacity_wind!Q115*VLOOKUP($A114,CostRed_wind!$A$2:$M$15,B$1-2009,FALSE))</f>
        <v>0</v>
      </c>
      <c r="C114">
        <f>IF(Capacity_wind!$AD115=0,Capacity_wind!R115*CostRed_wind!C$15,Capacity_wind!R115*VLOOKUP($A114,CostRed_wind!$A$2:$M$15,C$1-2009,FALSE))</f>
        <v>0</v>
      </c>
      <c r="D114">
        <f>IF(Capacity_wind!$AD115=0,Capacity_wind!S115*CostRed_wind!D$15,Capacity_wind!S115*VLOOKUP($A114,CostRed_wind!$A$2:$M$15,D$1-2009,FALSE))</f>
        <v>0</v>
      </c>
      <c r="E114">
        <f>IF(Capacity_wind!$AD115=0,Capacity_wind!T115*CostRed_wind!E$15,Capacity_wind!T115*VLOOKUP($A114,CostRed_wind!$A$2:$M$15,E$1-2009,FALSE))</f>
        <v>25.1995058740631</v>
      </c>
      <c r="F114">
        <f>IF(Capacity_wind!$AD115=0,Capacity_wind!U115*CostRed_wind!F$15,Capacity_wind!U115*VLOOKUP($A114,CostRed_wind!$A$2:$M$15,F$1-2009,FALSE))</f>
        <v>9.55128238518273</v>
      </c>
      <c r="G114">
        <f>IF(Capacity_wind!$AD115=0,Capacity_wind!V115*CostRed_wind!G$15,Capacity_wind!V115*VLOOKUP($A114,CostRed_wind!$A$2:$M$15,G$1-2009,FALSE))</f>
        <v>0</v>
      </c>
      <c r="H114">
        <f>IF(Capacity_wind!$AD115=0,Capacity_wind!W115*CostRed_wind!H$15,Capacity_wind!W115*VLOOKUP($A114,CostRed_wind!$A$2:$M$15,H$1-2009,FALSE))</f>
        <v>0</v>
      </c>
      <c r="I114">
        <f>IF(Capacity_wind!$AD115=0,Capacity_wind!X115*CostRed_wind!I$15,Capacity_wind!X115*VLOOKUP($A114,CostRed_wind!$A$2:$M$15,I$1-2009,FALSE))</f>
        <v>0</v>
      </c>
      <c r="J114">
        <f>IF(Capacity_wind!$AD115=0,Capacity_wind!Y115*CostRed_wind!J$15,Capacity_wind!Y115*VLOOKUP($A114,CostRed_wind!$A$2:$M$15,J$1-2009,FALSE))</f>
        <v>3.09182194382171</v>
      </c>
      <c r="K114">
        <f>IF(Capacity_wind!$AD115=0,Capacity_wind!Z115*CostRed_wind!K$15,Capacity_wind!Z115*VLOOKUP($A114,CostRed_wind!$A$2:$M$15,K$1-2009,FALSE))</f>
        <v>0</v>
      </c>
      <c r="L114">
        <f>IF(Capacity_wind!$AD115=0,Capacity_wind!AA115*CostRed_wind!L$15,Capacity_wind!AA115*VLOOKUP($A114,CostRed_wind!$A$2:$M$15,L$1-2009,FALSE))</f>
        <v>0</v>
      </c>
      <c r="M114">
        <f>IF(Capacity_wind!$AD115=0,Capacity_wind!AB115*CostRed_wind!M$15,Capacity_wind!AB115*VLOOKUP($A114,CostRed_wind!$A$2:$M$15,M$1-2009,FALSE))</f>
        <v>0</v>
      </c>
      <c r="N114">
        <f>IF(Capacity_wind!$AD115=0,Capacity_wind!AC115*CostRed_wind!N$15,Capacity_wind!AC115*VLOOKUP($A114,CostRed_wind!$A$2:$N$15,N$1-2009,FALSE))</f>
        <v>0.192946452865126</v>
      </c>
      <c r="O114" s="3">
        <f t="shared" si="8"/>
        <v>37.8426102030675</v>
      </c>
      <c r="P114" s="1" t="s">
        <v>326</v>
      </c>
      <c r="Q114">
        <f>IF(Capacity_wind!$AD115=0,Capacity_wind!Q115*CostRed_wind!B$30,Capacity_wind!Q115*VLOOKUP($A114,CostRed_wind!$A$17:$M$30,B$1-2009,FALSE))</f>
        <v>0</v>
      </c>
      <c r="R114">
        <f>IF(Capacity_wind!$AD115=0,Capacity_wind!R115*CostRed_wind!C$30,Capacity_wind!R115*VLOOKUP($A114,CostRed_wind!$A$17:$M$30,C$1-2009,FALSE))</f>
        <v>0</v>
      </c>
      <c r="S114">
        <f>IF(Capacity_wind!$AD115=0,Capacity_wind!S115*CostRed_wind!D$30,Capacity_wind!S115*VLOOKUP($A114,CostRed_wind!$A$17:$M$30,D$1-2009,FALSE))</f>
        <v>0</v>
      </c>
      <c r="T114">
        <f>IF(Capacity_wind!$AD115=0,Capacity_wind!T115*CostRed_wind!E$30,Capacity_wind!T115*VLOOKUP($A114,CostRed_wind!$A$17:$M$30,E$1-2009,FALSE))</f>
        <v>119.470028142539</v>
      </c>
      <c r="U114">
        <f>IF(Capacity_wind!$AD115=0,Capacity_wind!U115*CostRed_wind!F$30,Capacity_wind!U115*VLOOKUP($A114,CostRed_wind!$A$17:$M$30,F$1-2009,FALSE))</f>
        <v>43.4389707868096</v>
      </c>
      <c r="V114">
        <f>IF(Capacity_wind!$AD115=0,Capacity_wind!V115*CostRed_wind!G$30,Capacity_wind!V115*VLOOKUP($A114,CostRed_wind!$A$17:$M$30,G$1-2009,FALSE))</f>
        <v>0</v>
      </c>
      <c r="W114">
        <f>IF(Capacity_wind!$AD115=0,Capacity_wind!W115*CostRed_wind!H$30,Capacity_wind!W115*VLOOKUP($A114,CostRed_wind!$A$17:$M$30,H$1-2009,FALSE))</f>
        <v>0</v>
      </c>
      <c r="X114">
        <f>IF(Capacity_wind!$AD115=0,Capacity_wind!X115*CostRed_wind!I$30,Capacity_wind!X115*VLOOKUP($A114,CostRed_wind!$A$17:$M$30,I$1-2009,FALSE))</f>
        <v>0</v>
      </c>
      <c r="Y114">
        <f>IF(Capacity_wind!$AD115=0,Capacity_wind!Y115*CostRed_wind!J$30,Capacity_wind!Y115*VLOOKUP($A114,CostRed_wind!$A$17:$M$30,J$1-2009,FALSE))</f>
        <v>10.1287929810384</v>
      </c>
      <c r="Z114">
        <f>IF(Capacity_wind!$AD115=0,Capacity_wind!Z115*CostRed_wind!K$30,Capacity_wind!Z115*VLOOKUP($A114,CostRed_wind!$A$17:$M$30,K$1-2009,FALSE))</f>
        <v>0</v>
      </c>
      <c r="AA114">
        <f>IF(Capacity_wind!$AD115=0,Capacity_wind!AA115*CostRed_wind!L$30,Capacity_wind!AA115*VLOOKUP($A114,CostRed_wind!$A$17:$M$30,L$1-2009,FALSE))</f>
        <v>0</v>
      </c>
      <c r="AB114">
        <f>IF(Capacity_wind!$AD115=0,Capacity_wind!AB115*CostRed_wind!M$30,Capacity_wind!AB115*VLOOKUP($A114,CostRed_wind!$A$17:$M$30,M$1-2009,FALSE))</f>
        <v>0</v>
      </c>
      <c r="AC114">
        <f>IF(Capacity_wind!$AD115=0,Capacity_wind!AC115*CostRed_wind!N$30,Capacity_wind!AC115*VLOOKUP($A114,CostRed_wind!$A$17:$N$30,N$1-2009,FALSE))</f>
        <v>0.414254023635957</v>
      </c>
      <c r="AD114" s="1">
        <f t="shared" si="9"/>
        <v>173.037791910387</v>
      </c>
    </row>
    <row r="115" spans="1:30">
      <c r="A115" s="1" t="s">
        <v>332</v>
      </c>
      <c r="B115">
        <f>IF(Capacity_wind!$AD116=0,Capacity_wind!Q116*CostRed_wind!B$15,Capacity_wind!Q116*VLOOKUP($A115,CostRed_wind!$A$2:$M$15,B$1-2009,FALSE))</f>
        <v>10.9822878932202</v>
      </c>
      <c r="C115">
        <f>IF(Capacity_wind!$AD116=0,Capacity_wind!R116*CostRed_wind!C$15,Capacity_wind!R116*VLOOKUP($A115,CostRed_wind!$A$2:$M$15,C$1-2009,FALSE))</f>
        <v>29.4889607662068</v>
      </c>
      <c r="D115">
        <f>IF(Capacity_wind!$AD116=0,Capacity_wind!S116*CostRed_wind!D$15,Capacity_wind!S116*VLOOKUP($A115,CostRed_wind!$A$2:$M$15,D$1-2009,FALSE))</f>
        <v>51.9834981190966</v>
      </c>
      <c r="E115">
        <f>IF(Capacity_wind!$AD116=0,Capacity_wind!T116*CostRed_wind!E$15,Capacity_wind!T116*VLOOKUP($A115,CostRed_wind!$A$2:$M$15,E$1-2009,FALSE))</f>
        <v>33.7486061556244</v>
      </c>
      <c r="F115">
        <f>IF(Capacity_wind!$AD116=0,Capacity_wind!U116*CostRed_wind!F$15,Capacity_wind!U116*VLOOKUP($A115,CostRed_wind!$A$2:$M$15,F$1-2009,FALSE))</f>
        <v>111.43160660206</v>
      </c>
      <c r="G115">
        <f>IF(Capacity_wind!$AD116=0,Capacity_wind!V116*CostRed_wind!G$15,Capacity_wind!V116*VLOOKUP($A115,CostRed_wind!$A$2:$M$15,G$1-2009,FALSE))</f>
        <v>111.657971289183</v>
      </c>
      <c r="H115">
        <f>IF(Capacity_wind!$AD116=0,Capacity_wind!W116*CostRed_wind!H$15,Capacity_wind!W116*VLOOKUP($A115,CostRed_wind!$A$2:$M$15,H$1-2009,FALSE))</f>
        <v>1.79750806200023</v>
      </c>
      <c r="I115">
        <f>IF(Capacity_wind!$AD116=0,Capacity_wind!X116*CostRed_wind!I$15,Capacity_wind!X116*VLOOKUP($A115,CostRed_wind!$A$2:$M$15,I$1-2009,FALSE))</f>
        <v>1.14567645103932</v>
      </c>
      <c r="J115">
        <f>IF(Capacity_wind!$AD116=0,Capacity_wind!Y116*CostRed_wind!J$15,Capacity_wind!Y116*VLOOKUP($A115,CostRed_wind!$A$2:$M$15,J$1-2009,FALSE))</f>
        <v>13.6706839634793</v>
      </c>
      <c r="K115">
        <f>IF(Capacity_wind!$AD116=0,Capacity_wind!Z116*CostRed_wind!K$15,Capacity_wind!Z116*VLOOKUP($A115,CostRed_wind!$A$2:$M$15,K$1-2009,FALSE))</f>
        <v>103.795500537624</v>
      </c>
      <c r="L115">
        <f>IF(Capacity_wind!$AD116=0,Capacity_wind!AA116*CostRed_wind!L$15,Capacity_wind!AA116*VLOOKUP($A115,CostRed_wind!$A$2:$M$15,L$1-2009,FALSE))</f>
        <v>178.326966423284</v>
      </c>
      <c r="M115">
        <f>IF(Capacity_wind!$AD116=0,Capacity_wind!AB116*CostRed_wind!M$15,Capacity_wind!AB116*VLOOKUP($A115,CostRed_wind!$A$2:$M$15,M$1-2009,FALSE))</f>
        <v>298.48318078504</v>
      </c>
      <c r="N115">
        <f>IF(Capacity_wind!$AD116=0,Capacity_wind!AC116*CostRed_wind!N$15,Capacity_wind!AC116*VLOOKUP($A115,CostRed_wind!$A$2:$N$15,N$1-2009,FALSE))</f>
        <v>467.199851873183</v>
      </c>
      <c r="O115" s="3">
        <f t="shared" si="8"/>
        <v>946.512447047857</v>
      </c>
      <c r="P115" s="1" t="s">
        <v>332</v>
      </c>
      <c r="Q115">
        <f>IF(Capacity_wind!$AD116=0,Capacity_wind!Q116*CostRed_wind!B$30,Capacity_wind!Q116*VLOOKUP($A115,CostRed_wind!$A$17:$M$30,B$1-2009,FALSE))</f>
        <v>93.5048171676733</v>
      </c>
      <c r="R115">
        <f>IF(Capacity_wind!$AD116=0,Capacity_wind!R116*CostRed_wind!C$30,Capacity_wind!R116*VLOOKUP($A115,CostRed_wind!$A$17:$M$30,C$1-2009,FALSE))</f>
        <v>193.918496926544</v>
      </c>
      <c r="S115">
        <f>IF(Capacity_wind!$AD116=0,Capacity_wind!S116*CostRed_wind!D$30,Capacity_wind!S116*VLOOKUP($A115,CostRed_wind!$A$17:$M$30,D$1-2009,FALSE))</f>
        <v>270.87661400396</v>
      </c>
      <c r="T115">
        <f>IF(Capacity_wind!$AD116=0,Capacity_wind!T116*CostRed_wind!E$30,Capacity_wind!T116*VLOOKUP($A115,CostRed_wind!$A$17:$M$30,E$1-2009,FALSE))</f>
        <v>160.001031263627</v>
      </c>
      <c r="U115">
        <f>IF(Capacity_wind!$AD116=0,Capacity_wind!U116*CostRed_wind!F$30,Capacity_wind!U116*VLOOKUP($A115,CostRed_wind!$A$17:$M$30,F$1-2009,FALSE))</f>
        <v>506.787895981733</v>
      </c>
      <c r="V115">
        <f>IF(Capacity_wind!$AD116=0,Capacity_wind!V116*CostRed_wind!G$30,Capacity_wind!V116*VLOOKUP($A115,CostRed_wind!$A$17:$M$30,G$1-2009,FALSE))</f>
        <v>456.427365419869</v>
      </c>
      <c r="W115">
        <f>IF(Capacity_wind!$AD116=0,Capacity_wind!W116*CostRed_wind!H$30,Capacity_wind!W116*VLOOKUP($A115,CostRed_wind!$A$17:$M$30,H$1-2009,FALSE))</f>
        <v>7.0725098933848</v>
      </c>
      <c r="X115">
        <f>IF(Capacity_wind!$AD116=0,Capacity_wind!X116*CostRed_wind!I$30,Capacity_wind!X116*VLOOKUP($A115,CostRed_wind!$A$17:$M$30,I$1-2009,FALSE))</f>
        <v>4.04419078150262</v>
      </c>
      <c r="Y115">
        <f>IF(Capacity_wind!$AD116=0,Capacity_wind!Y116*CostRed_wind!J$30,Capacity_wind!Y116*VLOOKUP($A115,CostRed_wind!$A$17:$M$30,J$1-2009,FALSE))</f>
        <v>44.785091215223</v>
      </c>
      <c r="Z115">
        <f>IF(Capacity_wind!$AD116=0,Capacity_wind!Z116*CostRed_wind!K$30,Capacity_wind!Z116*VLOOKUP($A115,CostRed_wind!$A$17:$M$30,K$1-2009,FALSE))</f>
        <v>319.096218098067</v>
      </c>
      <c r="AA115">
        <f>IF(Capacity_wind!$AD116=0,Capacity_wind!AA116*CostRed_wind!L$30,Capacity_wind!AA116*VLOOKUP($A115,CostRed_wind!$A$17:$M$30,L$1-2009,FALSE))</f>
        <v>476.940999913944</v>
      </c>
      <c r="AB115">
        <f>IF(Capacity_wind!$AD116=0,Capacity_wind!AB116*CostRed_wind!M$30,Capacity_wind!AB116*VLOOKUP($A115,CostRed_wind!$A$17:$M$30,M$1-2009,FALSE))</f>
        <v>745.813678318976</v>
      </c>
      <c r="AC115">
        <f>IF(Capacity_wind!$AD116=0,Capacity_wind!AC116*CostRed_wind!N$30,Capacity_wind!AC116*VLOOKUP($A115,CostRed_wind!$A$17:$N$30,N$1-2009,FALSE))</f>
        <v>1003.07321335354</v>
      </c>
      <c r="AD115" s="1">
        <f t="shared" si="9"/>
        <v>3279.2689089845</v>
      </c>
    </row>
    <row r="116" spans="1:30">
      <c r="A116" s="1" t="s">
        <v>336</v>
      </c>
      <c r="B116">
        <f>IF(Capacity_wind!$AD117=0,Capacity_wind!Q117*CostRed_wind!B$15,Capacity_wind!Q117*VLOOKUP($A116,CostRed_wind!$A$2:$M$15,B$1-2009,FALSE))</f>
        <v>7.30377268199926</v>
      </c>
      <c r="C116">
        <f>IF(Capacity_wind!$AD117=0,Capacity_wind!R117*CostRed_wind!C$15,Capacity_wind!R117*VLOOKUP($A116,CostRed_wind!$A$2:$M$15,C$1-2009,FALSE))</f>
        <v>5.99571557400559</v>
      </c>
      <c r="D116">
        <f>IF(Capacity_wind!$AD117=0,Capacity_wind!S117*CostRed_wind!D$15,Capacity_wind!S117*VLOOKUP($A116,CostRed_wind!$A$2:$M$15,D$1-2009,FALSE))</f>
        <v>11.9230072444315</v>
      </c>
      <c r="E116">
        <f>IF(Capacity_wind!$AD117=0,Capacity_wind!T117*CostRed_wind!E$15,Capacity_wind!T117*VLOOKUP($A116,CostRed_wind!$A$2:$M$15,E$1-2009,FALSE))</f>
        <v>20.4487315076798</v>
      </c>
      <c r="F116">
        <f>IF(Capacity_wind!$AD117=0,Capacity_wind!U117*CostRed_wind!F$15,Capacity_wind!U117*VLOOKUP($A116,CostRed_wind!$A$2:$M$15,F$1-2009,FALSE))</f>
        <v>8.51991368815876</v>
      </c>
      <c r="G116">
        <f>IF(Capacity_wind!$AD117=0,Capacity_wind!V117*CostRed_wind!G$15,Capacity_wind!V117*VLOOKUP($A116,CostRed_wind!$A$2:$M$15,G$1-2009,FALSE))</f>
        <v>24.28528454526</v>
      </c>
      <c r="H116">
        <f>IF(Capacity_wind!$AD117=0,Capacity_wind!W117*CostRed_wind!H$15,Capacity_wind!W117*VLOOKUP($A116,CostRed_wind!$A$2:$M$15,H$1-2009,FALSE))</f>
        <v>0.000363661904574781</v>
      </c>
      <c r="I116">
        <f>IF(Capacity_wind!$AD117=0,Capacity_wind!X117*CostRed_wind!I$15,Capacity_wind!X117*VLOOKUP($A116,CostRed_wind!$A$2:$M$15,I$1-2009,FALSE))</f>
        <v>8.22478593025724</v>
      </c>
      <c r="J116">
        <f>IF(Capacity_wind!$AD117=0,Capacity_wind!Y117*CostRed_wind!J$15,Capacity_wind!Y117*VLOOKUP($A116,CostRed_wind!$A$2:$M$15,J$1-2009,FALSE))</f>
        <v>9.73661107438608</v>
      </c>
      <c r="K116">
        <f>IF(Capacity_wind!$AD117=0,Capacity_wind!Z117*CostRed_wind!K$15,Capacity_wind!Z117*VLOOKUP($A116,CostRed_wind!$A$2:$M$15,K$1-2009,FALSE))</f>
        <v>-22.6038950628624</v>
      </c>
      <c r="L116">
        <f>IF(Capacity_wind!$AD117=0,Capacity_wind!AA117*CostRed_wind!L$15,Capacity_wind!AA117*VLOOKUP($A116,CostRed_wind!$A$2:$M$15,L$1-2009,FALSE))</f>
        <v>81.3070797245988</v>
      </c>
      <c r="M116">
        <f>IF(Capacity_wind!$AD117=0,Capacity_wind!AB117*CostRed_wind!M$15,Capacity_wind!AB117*VLOOKUP($A116,CostRed_wind!$A$2:$M$15,M$1-2009,FALSE))</f>
        <v>8.19383152146049</v>
      </c>
      <c r="N116">
        <f>IF(Capacity_wind!$AD117=0,Capacity_wind!AC117*CostRed_wind!N$15,Capacity_wind!AC117*VLOOKUP($A116,CostRed_wind!$A$2:$N$15,N$1-2009,FALSE))</f>
        <v>19.919791793797</v>
      </c>
      <c r="O116" s="3">
        <f t="shared" si="8"/>
        <v>163.33520209128</v>
      </c>
      <c r="P116" s="1" t="s">
        <v>336</v>
      </c>
      <c r="Q116">
        <f>IF(Capacity_wind!$AD117=0,Capacity_wind!Q117*CostRed_wind!B$30,Capacity_wind!Q117*VLOOKUP($A116,CostRed_wind!$A$17:$M$30,B$1-2009,FALSE))</f>
        <v>62.1853966955458</v>
      </c>
      <c r="R116">
        <f>IF(Capacity_wind!$AD117=0,Capacity_wind!R117*CostRed_wind!C$30,Capacity_wind!R117*VLOOKUP($A116,CostRed_wind!$A$17:$M$30,C$1-2009,FALSE))</f>
        <v>39.4276407815165</v>
      </c>
      <c r="S116">
        <f>IF(Capacity_wind!$AD117=0,Capacity_wind!S117*CostRed_wind!D$30,Capacity_wind!S117*VLOOKUP($A116,CostRed_wind!$A$17:$M$30,D$1-2009,FALSE))</f>
        <v>62.1286359705341</v>
      </c>
      <c r="T116">
        <f>IF(Capacity_wind!$AD117=0,Capacity_wind!T117*CostRed_wind!E$30,Capacity_wind!T117*VLOOKUP($A116,CostRed_wind!$A$17:$M$30,E$1-2009,FALSE))</f>
        <v>96.9467631988858</v>
      </c>
      <c r="U116">
        <f>IF(Capacity_wind!$AD117=0,Capacity_wind!U117*CostRed_wind!F$30,Capacity_wind!U117*VLOOKUP($A116,CostRed_wind!$A$17:$M$30,F$1-2009,FALSE))</f>
        <v>38.7483341902038</v>
      </c>
      <c r="V116">
        <f>IF(Capacity_wind!$AD117=0,Capacity_wind!V117*CostRed_wind!G$30,Capacity_wind!V117*VLOOKUP($A116,CostRed_wind!$A$17:$M$30,G$1-2009,FALSE))</f>
        <v>99.2716266961113</v>
      </c>
      <c r="W116">
        <f>IF(Capacity_wind!$AD117=0,Capacity_wind!W117*CostRed_wind!H$30,Capacity_wind!W117*VLOOKUP($A116,CostRed_wind!$A$17:$M$30,H$1-2009,FALSE))</f>
        <v>0.00143087114451672</v>
      </c>
      <c r="X116">
        <f>IF(Capacity_wind!$AD117=0,Capacity_wind!X117*CostRed_wind!I$30,Capacity_wind!X117*VLOOKUP($A116,CostRed_wind!$A$17:$M$30,I$1-2009,FALSE))</f>
        <v>29.0331562709559</v>
      </c>
      <c r="Y116">
        <f>IF(Capacity_wind!$AD117=0,Capacity_wind!Y117*CostRed_wind!J$30,Capacity_wind!Y117*VLOOKUP($A116,CostRed_wind!$A$17:$M$30,J$1-2009,FALSE))</f>
        <v>31.897088416237</v>
      </c>
      <c r="Z116">
        <f>IF(Capacity_wind!$AD117=0,Capacity_wind!Z117*CostRed_wind!K$30,Capacity_wind!Z117*VLOOKUP($A116,CostRed_wind!$A$17:$M$30,K$1-2009,FALSE))</f>
        <v>-69.4906560639444</v>
      </c>
      <c r="AA116">
        <f>IF(Capacity_wind!$AD117=0,Capacity_wind!AA117*CostRed_wind!L$30,Capacity_wind!AA117*VLOOKUP($A116,CostRed_wind!$A$17:$M$30,L$1-2009,FALSE))</f>
        <v>217.45830527889</v>
      </c>
      <c r="AB116">
        <f>IF(Capacity_wind!$AD117=0,Capacity_wind!AB117*CostRed_wind!M$30,Capacity_wind!AB117*VLOOKUP($A116,CostRed_wind!$A$17:$M$30,M$1-2009,FALSE))</f>
        <v>20.4737553736653</v>
      </c>
      <c r="AC116">
        <f>IF(Capacity_wind!$AD117=0,Capacity_wind!AC117*CostRed_wind!N$30,Capacity_wind!AC117*VLOOKUP($A116,CostRed_wind!$A$17:$N$30,N$1-2009,FALSE))</f>
        <v>42.7675854001793</v>
      </c>
      <c r="AD116" s="1">
        <f t="shared" si="9"/>
        <v>628.081477679745</v>
      </c>
    </row>
    <row r="117" spans="1:30">
      <c r="A117" s="1" t="s">
        <v>464</v>
      </c>
      <c r="B117">
        <f>IF(Capacity_wind!$AD118=0,Capacity_wind!Q118*CostRed_wind!B$15,Capacity_wind!Q118*VLOOKUP($A117,CostRed_wind!$A$2:$M$15,B$1-2009,FALSE))</f>
        <v>7.93517796689639e-5</v>
      </c>
      <c r="C117">
        <f>IF(Capacity_wind!$AD118=0,Capacity_wind!R118*CostRed_wind!C$15,Capacity_wind!R118*VLOOKUP($A117,CostRed_wind!$A$2:$M$15,C$1-2009,FALSE))</f>
        <v>3.85209218836681</v>
      </c>
      <c r="D117">
        <f>IF(Capacity_wind!$AD118=0,Capacity_wind!S118*CostRed_wind!D$15,Capacity_wind!S118*VLOOKUP($A117,CostRed_wind!$A$2:$M$15,D$1-2009,FALSE))</f>
        <v>-0.000179989106204609</v>
      </c>
      <c r="E117">
        <f>IF(Capacity_wind!$AD118=0,Capacity_wind!T118*CostRed_wind!E$15,Capacity_wind!T118*VLOOKUP($A117,CostRed_wind!$A$2:$M$15,E$1-2009,FALSE))</f>
        <v>-0.0646779025395501</v>
      </c>
      <c r="F117">
        <f>IF(Capacity_wind!$AD118=0,Capacity_wind!U118*CostRed_wind!F$15,Capacity_wind!U118*VLOOKUP($A117,CostRed_wind!$A$2:$M$15,F$1-2009,FALSE))</f>
        <v>0.148574442515911</v>
      </c>
      <c r="G117">
        <f>IF(Capacity_wind!$AD118=0,Capacity_wind!V118*CostRed_wind!G$15,Capacity_wind!V118*VLOOKUP($A117,CostRed_wind!$A$2:$M$15,G$1-2009,FALSE))</f>
        <v>-0.181556380052431</v>
      </c>
      <c r="H117">
        <f>IF(Capacity_wind!$AD118=0,Capacity_wind!W118*CostRed_wind!H$15,Capacity_wind!W118*VLOOKUP($A117,CostRed_wind!$A$2:$M$15,H$1-2009,FALSE))</f>
        <v>0</v>
      </c>
      <c r="I117">
        <f>IF(Capacity_wind!$AD118=0,Capacity_wind!X118*CostRed_wind!I$15,Capacity_wind!X118*VLOOKUP($A117,CostRed_wind!$A$2:$M$15,I$1-2009,FALSE))</f>
        <v>0.00340830860894008</v>
      </c>
      <c r="J117">
        <f>IF(Capacity_wind!$AD118=0,Capacity_wind!Y118*CostRed_wind!J$15,Capacity_wind!Y118*VLOOKUP($A117,CostRed_wind!$A$2:$M$15,J$1-2009,FALSE))</f>
        <v>0</v>
      </c>
      <c r="K117">
        <f>IF(Capacity_wind!$AD118=0,Capacity_wind!Z118*CostRed_wind!K$15,Capacity_wind!Z118*VLOOKUP($A117,CostRed_wind!$A$2:$M$15,K$1-2009,FALSE))</f>
        <v>0.0004485399691416</v>
      </c>
      <c r="L117">
        <f>IF(Capacity_wind!$AD118=0,Capacity_wind!AA118*CostRed_wind!L$15,Capacity_wind!AA118*VLOOKUP($A117,CostRed_wind!$A$2:$M$15,L$1-2009,FALSE))</f>
        <v>0</v>
      </c>
      <c r="M117">
        <f>IF(Capacity_wind!$AD118=0,Capacity_wind!AB118*CostRed_wind!M$15,Capacity_wind!AB118*VLOOKUP($A117,CostRed_wind!$A$2:$M$15,M$1-2009,FALSE))</f>
        <v>0</v>
      </c>
      <c r="N117">
        <f>IF(Capacity_wind!$AD118=0,Capacity_wind!AC118*CostRed_wind!N$15,Capacity_wind!AC118*VLOOKUP($A117,CostRed_wind!$A$2:$N$15,N$1-2009,FALSE))</f>
        <v>0</v>
      </c>
      <c r="O117" s="3">
        <f t="shared" si="8"/>
        <v>3.75818855954229</v>
      </c>
      <c r="P117" s="1" t="s">
        <v>464</v>
      </c>
      <c r="Q117">
        <f>IF(Capacity_wind!$AD118=0,Capacity_wind!Q118*CostRed_wind!B$30,Capacity_wind!Q118*VLOOKUP($A117,CostRed_wind!$A$17:$M$30,B$1-2009,FALSE))</f>
        <v>0.000675612743174989</v>
      </c>
      <c r="R117">
        <f>IF(Capacity_wind!$AD118=0,Capacity_wind!R118*CostRed_wind!C$30,Capacity_wind!R118*VLOOKUP($A117,CostRed_wind!$A$17:$M$30,C$1-2009,FALSE))</f>
        <v>25.3312394801853</v>
      </c>
      <c r="S117">
        <f>IF(Capacity_wind!$AD118=0,Capacity_wind!S118*CostRed_wind!D$30,Capacity_wind!S118*VLOOKUP($A117,CostRed_wind!$A$17:$M$30,D$1-2009,FALSE))</f>
        <v>-0.000937890703980791</v>
      </c>
      <c r="T117">
        <f>IF(Capacity_wind!$AD118=0,Capacity_wind!T118*CostRed_wind!E$30,Capacity_wind!T118*VLOOKUP($A117,CostRed_wind!$A$17:$M$30,E$1-2009,FALSE))</f>
        <v>-0.306635807670881</v>
      </c>
      <c r="U117">
        <f>IF(Capacity_wind!$AD118=0,Capacity_wind!U118*CostRed_wind!F$30,Capacity_wind!U118*VLOOKUP($A117,CostRed_wind!$A$17:$M$30,F$1-2009,FALSE))</f>
        <v>0.675712496798062</v>
      </c>
      <c r="V117">
        <f>IF(Capacity_wind!$AD118=0,Capacity_wind!V118*CostRed_wind!G$30,Capacity_wind!V118*VLOOKUP($A117,CostRed_wind!$A$17:$M$30,G$1-2009,FALSE))</f>
        <v>-0.742153016625044</v>
      </c>
      <c r="W117">
        <f>IF(Capacity_wind!$AD118=0,Capacity_wind!W118*CostRed_wind!H$30,Capacity_wind!W118*VLOOKUP($A117,CostRed_wind!$A$17:$M$30,H$1-2009,FALSE))</f>
        <v>0</v>
      </c>
      <c r="X117">
        <f>IF(Capacity_wind!$AD118=0,Capacity_wind!X118*CostRed_wind!I$30,Capacity_wind!X118*VLOOKUP($A117,CostRed_wind!$A$17:$M$30,I$1-2009,FALSE))</f>
        <v>0.0120311892980668</v>
      </c>
      <c r="Y117">
        <f>IF(Capacity_wind!$AD118=0,Capacity_wind!Y118*CostRed_wind!J$30,Capacity_wind!Y118*VLOOKUP($A117,CostRed_wind!$A$17:$M$30,J$1-2009,FALSE))</f>
        <v>0</v>
      </c>
      <c r="Z117">
        <f>IF(Capacity_wind!$AD118=0,Capacity_wind!Z118*CostRed_wind!K$30,Capacity_wind!Z118*VLOOKUP($A117,CostRed_wind!$A$17:$M$30,K$1-2009,FALSE))</f>
        <v>0.00137893653460467</v>
      </c>
      <c r="AA117">
        <f>IF(Capacity_wind!$AD118=0,Capacity_wind!AA118*CostRed_wind!L$30,Capacity_wind!AA118*VLOOKUP($A117,CostRed_wind!$A$17:$M$30,L$1-2009,FALSE))</f>
        <v>0</v>
      </c>
      <c r="AB117">
        <f>IF(Capacity_wind!$AD118=0,Capacity_wind!AB118*CostRed_wind!M$30,Capacity_wind!AB118*VLOOKUP($A117,CostRed_wind!$A$17:$M$30,M$1-2009,FALSE))</f>
        <v>0</v>
      </c>
      <c r="AC117">
        <f>IF(Capacity_wind!$AD118=0,Capacity_wind!AC118*CostRed_wind!N$30,Capacity_wind!AC118*VLOOKUP($A117,CostRed_wind!$A$17:$N$30,N$1-2009,FALSE))</f>
        <v>0</v>
      </c>
      <c r="AD117" s="1">
        <f t="shared" si="9"/>
        <v>24.9713110005593</v>
      </c>
    </row>
    <row r="118" spans="1:30">
      <c r="A118" s="1" t="s">
        <v>465</v>
      </c>
      <c r="B118">
        <f>IF(Capacity_wind!$AD119=0,Capacity_wind!Q119*CostRed_wind!B$15,Capacity_wind!Q119*VLOOKUP($A118,CostRed_wind!$A$2:$M$15,B$1-2009,FALSE))</f>
        <v>0</v>
      </c>
      <c r="C118">
        <f>IF(Capacity_wind!$AD119=0,Capacity_wind!R119*CostRed_wind!C$15,Capacity_wind!R119*VLOOKUP($A118,CostRed_wind!$A$2:$M$15,C$1-2009,FALSE))</f>
        <v>0</v>
      </c>
      <c r="D118">
        <f>IF(Capacity_wind!$AD119=0,Capacity_wind!S119*CostRed_wind!D$15,Capacity_wind!S119*VLOOKUP($A118,CostRed_wind!$A$2:$M$15,D$1-2009,FALSE))</f>
        <v>0</v>
      </c>
      <c r="E118">
        <f>IF(Capacity_wind!$AD119=0,Capacity_wind!T119*CostRed_wind!E$15,Capacity_wind!T119*VLOOKUP($A118,CostRed_wind!$A$2:$M$15,E$1-2009,FALSE))</f>
        <v>0</v>
      </c>
      <c r="F118">
        <f>IF(Capacity_wind!$AD119=0,Capacity_wind!U119*CostRed_wind!F$15,Capacity_wind!U119*VLOOKUP($A118,CostRed_wind!$A$2:$M$15,F$1-2009,FALSE))</f>
        <v>0</v>
      </c>
      <c r="G118">
        <f>IF(Capacity_wind!$AD119=0,Capacity_wind!V119*CostRed_wind!G$15,Capacity_wind!V119*VLOOKUP($A118,CostRed_wind!$A$2:$M$15,G$1-2009,FALSE))</f>
        <v>0.216572242038286</v>
      </c>
      <c r="H118">
        <f>IF(Capacity_wind!$AD119=0,Capacity_wind!W119*CostRed_wind!H$15,Capacity_wind!W119*VLOOKUP($A118,CostRed_wind!$A$2:$M$15,H$1-2009,FALSE))</f>
        <v>0</v>
      </c>
      <c r="I118">
        <f>IF(Capacity_wind!$AD119=0,Capacity_wind!X119*CostRed_wind!I$15,Capacity_wind!X119*VLOOKUP($A118,CostRed_wind!$A$2:$M$15,I$1-2009,FALSE))</f>
        <v>0</v>
      </c>
      <c r="J118">
        <f>IF(Capacity_wind!$AD119=0,Capacity_wind!Y119*CostRed_wind!J$15,Capacity_wind!Y119*VLOOKUP($A118,CostRed_wind!$A$2:$M$15,J$1-2009,FALSE))</f>
        <v>0</v>
      </c>
      <c r="K118">
        <f>IF(Capacity_wind!$AD119=0,Capacity_wind!Z119*CostRed_wind!K$15,Capacity_wind!Z119*VLOOKUP($A118,CostRed_wind!$A$2:$M$15,K$1-2009,FALSE))</f>
        <v>0</v>
      </c>
      <c r="L118">
        <f>IF(Capacity_wind!$AD119=0,Capacity_wind!AA119*CostRed_wind!L$15,Capacity_wind!AA119*VLOOKUP($A118,CostRed_wind!$A$2:$M$15,L$1-2009,FALSE))</f>
        <v>0</v>
      </c>
      <c r="M118">
        <f>IF(Capacity_wind!$AD119=0,Capacity_wind!AB119*CostRed_wind!M$15,Capacity_wind!AB119*VLOOKUP($A118,CostRed_wind!$A$2:$M$15,M$1-2009,FALSE))</f>
        <v>0</v>
      </c>
      <c r="N118">
        <f>IF(Capacity_wind!$AD119=0,Capacity_wind!AC119*CostRed_wind!N$15,Capacity_wind!AC119*VLOOKUP($A118,CostRed_wind!$A$2:$N$15,N$1-2009,FALSE))</f>
        <v>0</v>
      </c>
      <c r="O118" s="3">
        <f t="shared" si="8"/>
        <v>0.216572242038286</v>
      </c>
      <c r="P118" s="1" t="s">
        <v>465</v>
      </c>
      <c r="Q118">
        <f>IF(Capacity_wind!$AD119=0,Capacity_wind!Q119*CostRed_wind!B$30,Capacity_wind!Q119*VLOOKUP($A118,CostRed_wind!$A$17:$M$30,B$1-2009,FALSE))</f>
        <v>0</v>
      </c>
      <c r="R118">
        <f>IF(Capacity_wind!$AD119=0,Capacity_wind!R119*CostRed_wind!C$30,Capacity_wind!R119*VLOOKUP($A118,CostRed_wind!$A$17:$M$30,C$1-2009,FALSE))</f>
        <v>0</v>
      </c>
      <c r="S118">
        <f>IF(Capacity_wind!$AD119=0,Capacity_wind!S119*CostRed_wind!D$30,Capacity_wind!S119*VLOOKUP($A118,CostRed_wind!$A$17:$M$30,D$1-2009,FALSE))</f>
        <v>0</v>
      </c>
      <c r="T118">
        <f>IF(Capacity_wind!$AD119=0,Capacity_wind!T119*CostRed_wind!E$30,Capacity_wind!T119*VLOOKUP($A118,CostRed_wind!$A$17:$M$30,E$1-2009,FALSE))</f>
        <v>0</v>
      </c>
      <c r="U118">
        <f>IF(Capacity_wind!$AD119=0,Capacity_wind!U119*CostRed_wind!F$30,Capacity_wind!U119*VLOOKUP($A118,CostRed_wind!$A$17:$M$30,F$1-2009,FALSE))</f>
        <v>0</v>
      </c>
      <c r="V118">
        <f>IF(Capacity_wind!$AD119=0,Capacity_wind!V119*CostRed_wind!G$30,Capacity_wind!V119*VLOOKUP($A118,CostRed_wind!$A$17:$M$30,G$1-2009,FALSE))</f>
        <v>0.885288320352864</v>
      </c>
      <c r="W118">
        <f>IF(Capacity_wind!$AD119=0,Capacity_wind!W119*CostRed_wind!H$30,Capacity_wind!W119*VLOOKUP($A118,CostRed_wind!$A$17:$M$30,H$1-2009,FALSE))</f>
        <v>0</v>
      </c>
      <c r="X118">
        <f>IF(Capacity_wind!$AD119=0,Capacity_wind!X119*CostRed_wind!I$30,Capacity_wind!X119*VLOOKUP($A118,CostRed_wind!$A$17:$M$30,I$1-2009,FALSE))</f>
        <v>0</v>
      </c>
      <c r="Y118">
        <f>IF(Capacity_wind!$AD119=0,Capacity_wind!Y119*CostRed_wind!J$30,Capacity_wind!Y119*VLOOKUP($A118,CostRed_wind!$A$17:$M$30,J$1-2009,FALSE))</f>
        <v>0</v>
      </c>
      <c r="Z118">
        <f>IF(Capacity_wind!$AD119=0,Capacity_wind!Z119*CostRed_wind!K$30,Capacity_wind!Z119*VLOOKUP($A118,CostRed_wind!$A$17:$M$30,K$1-2009,FALSE))</f>
        <v>0</v>
      </c>
      <c r="AA118">
        <f>IF(Capacity_wind!$AD119=0,Capacity_wind!AA119*CostRed_wind!L$30,Capacity_wind!AA119*VLOOKUP($A118,CostRed_wind!$A$17:$M$30,L$1-2009,FALSE))</f>
        <v>0</v>
      </c>
      <c r="AB118">
        <f>IF(Capacity_wind!$AD119=0,Capacity_wind!AB119*CostRed_wind!M$30,Capacity_wind!AB119*VLOOKUP($A118,CostRed_wind!$A$17:$M$30,M$1-2009,FALSE))</f>
        <v>0</v>
      </c>
      <c r="AC118">
        <f>IF(Capacity_wind!$AD119=0,Capacity_wind!AC119*CostRed_wind!N$30,Capacity_wind!AC119*VLOOKUP($A118,CostRed_wind!$A$17:$N$30,N$1-2009,FALSE))</f>
        <v>0</v>
      </c>
      <c r="AD118" s="1">
        <f t="shared" si="9"/>
        <v>0.885288320352864</v>
      </c>
    </row>
    <row r="119" spans="1:30">
      <c r="A119" s="1" t="s">
        <v>342</v>
      </c>
      <c r="B119">
        <f>IF(Capacity_wind!$AD120=0,Capacity_wind!Q120*CostRed_wind!B$15,Capacity_wind!Q120*VLOOKUP($A119,CostRed_wind!$A$2:$M$15,B$1-2009,FALSE))</f>
        <v>9.50634336304543</v>
      </c>
      <c r="C119">
        <f>IF(Capacity_wind!$AD120=0,Capacity_wind!R120*CostRed_wind!C$15,Capacity_wind!R120*VLOOKUP($A119,CostRed_wind!$A$2:$M$15,C$1-2009,FALSE))</f>
        <v>32.1908312151232</v>
      </c>
      <c r="D119">
        <f>IF(Capacity_wind!$AD120=0,Capacity_wind!S120*CostRed_wind!D$15,Capacity_wind!S120*VLOOKUP($A119,CostRed_wind!$A$2:$M$15,D$1-2009,FALSE))</f>
        <v>57.1518056758505</v>
      </c>
      <c r="E119">
        <f>IF(Capacity_wind!$AD120=0,Capacity_wind!T120*CostRed_wind!E$15,Capacity_wind!T120*VLOOKUP($A119,CostRed_wind!$A$2:$M$15,E$1-2009,FALSE))</f>
        <v>39.0555026873436</v>
      </c>
      <c r="F119">
        <f>IF(Capacity_wind!$AD120=0,Capacity_wind!U120*CostRed_wind!F$15,Capacity_wind!U120*VLOOKUP($A119,CostRed_wind!$A$2:$M$15,F$1-2009,FALSE))</f>
        <v>-12.0983122463034</v>
      </c>
      <c r="G119">
        <f>IF(Capacity_wind!$AD120=0,Capacity_wind!V120*CostRed_wind!G$15,Capacity_wind!V120*VLOOKUP($A119,CostRed_wind!$A$2:$M$15,G$1-2009,FALSE))</f>
        <v>-13.6168257669735</v>
      </c>
      <c r="H119">
        <f>IF(Capacity_wind!$AD120=0,Capacity_wind!W120*CostRed_wind!H$15,Capacity_wind!W120*VLOOKUP($A119,CostRed_wind!$A$2:$M$15,H$1-2009,FALSE))</f>
        <v>0.697983566714897</v>
      </c>
      <c r="I119">
        <f>IF(Capacity_wind!$AD120=0,Capacity_wind!X120*CostRed_wind!I$15,Capacity_wind!X120*VLOOKUP($A119,CostRed_wind!$A$2:$M$15,I$1-2009,FALSE))</f>
        <v>0.419305820063492</v>
      </c>
      <c r="J119">
        <f>IF(Capacity_wind!$AD120=0,Capacity_wind!Y120*CostRed_wind!J$15,Capacity_wind!Y120*VLOOKUP($A119,CostRed_wind!$A$2:$M$15,J$1-2009,FALSE))</f>
        <v>1.01579877575545</v>
      </c>
      <c r="K119">
        <f>IF(Capacity_wind!$AD120=0,Capacity_wind!Z120*CostRed_wind!K$15,Capacity_wind!Z120*VLOOKUP($A119,CostRed_wind!$A$2:$M$15,K$1-2009,FALSE))</f>
        <v>-5.62087614892951</v>
      </c>
      <c r="L119">
        <f>IF(Capacity_wind!$AD120=0,Capacity_wind!AA120*CostRed_wind!L$15,Capacity_wind!AA120*VLOOKUP($A119,CostRed_wind!$A$2:$M$15,L$1-2009,FALSE))</f>
        <v>0.647888431401987</v>
      </c>
      <c r="M119">
        <f>IF(Capacity_wind!$AD120=0,Capacity_wind!AB120*CostRed_wind!M$15,Capacity_wind!AB120*VLOOKUP($A119,CostRed_wind!$A$2:$M$15,M$1-2009,FALSE))</f>
        <v>0</v>
      </c>
      <c r="N119">
        <f>IF(Capacity_wind!$AD120=0,Capacity_wind!AC120*CostRed_wind!N$15,Capacity_wind!AC120*VLOOKUP($A119,CostRed_wind!$A$2:$N$15,N$1-2009,FALSE))</f>
        <v>4.06769022835826</v>
      </c>
      <c r="O119" s="3">
        <f t="shared" si="8"/>
        <v>109.349445373092</v>
      </c>
      <c r="P119" s="1" t="s">
        <v>342</v>
      </c>
      <c r="Q119">
        <f>IF(Capacity_wind!$AD120=0,Capacity_wind!Q120*CostRed_wind!B$30,Capacity_wind!Q120*VLOOKUP($A119,CostRed_wind!$A$17:$M$30,B$1-2009,FALSE))</f>
        <v>80.9384079835891</v>
      </c>
      <c r="R119">
        <f>IF(Capacity_wind!$AD120=0,Capacity_wind!R120*CostRed_wind!C$30,Capacity_wind!R120*VLOOKUP($A119,CostRed_wind!$A$17:$M$30,C$1-2009,FALSE))</f>
        <v>211.685913706607</v>
      </c>
      <c r="S119">
        <f>IF(Capacity_wind!$AD120=0,Capacity_wind!S120*CostRed_wind!D$30,Capacity_wind!S120*VLOOKUP($A119,CostRed_wind!$A$17:$M$30,D$1-2009,FALSE))</f>
        <v>297.807730642112</v>
      </c>
      <c r="T119">
        <f>IF(Capacity_wind!$AD120=0,Capacity_wind!T120*CostRed_wind!E$30,Capacity_wind!T120*VLOOKUP($A119,CostRed_wind!$A$17:$M$30,E$1-2009,FALSE))</f>
        <v>185.16085309357</v>
      </c>
      <c r="U119">
        <f>IF(Capacity_wind!$AD120=0,Capacity_wind!U120*CostRed_wind!F$30,Capacity_wind!U120*VLOOKUP($A119,CostRed_wind!$A$17:$M$30,F$1-2009,FALSE))</f>
        <v>-55.022792861005</v>
      </c>
      <c r="V119">
        <f>IF(Capacity_wind!$AD120=0,Capacity_wind!V120*CostRed_wind!G$30,Capacity_wind!V120*VLOOKUP($A119,CostRed_wind!$A$17:$M$30,G$1-2009,FALSE))</f>
        <v>-55.6618738316914</v>
      </c>
      <c r="W119">
        <f>IF(Capacity_wind!$AD120=0,Capacity_wind!W120*CostRed_wind!H$30,Capacity_wind!W120*VLOOKUP($A119,CostRed_wind!$A$17:$M$30,H$1-2009,FALSE))</f>
        <v>2.74629960519781</v>
      </c>
      <c r="X119">
        <f>IF(Capacity_wind!$AD120=0,Capacity_wind!X120*CostRed_wind!I$30,Capacity_wind!X120*VLOOKUP($A119,CostRed_wind!$A$17:$M$30,I$1-2009,FALSE))</f>
        <v>1.48013231012372</v>
      </c>
      <c r="Y119">
        <f>IF(Capacity_wind!$AD120=0,Capacity_wind!Y120*CostRed_wind!J$30,Capacity_wind!Y120*VLOOKUP($A119,CostRed_wind!$A$17:$M$30,J$1-2009,FALSE))</f>
        <v>3.32775162896397</v>
      </c>
      <c r="Z119">
        <f>IF(Capacity_wind!$AD120=0,Capacity_wind!Z120*CostRed_wind!K$30,Capacity_wind!Z120*VLOOKUP($A119,CostRed_wind!$A$17:$M$30,K$1-2009,FALSE))</f>
        <v>-17.2801355765021</v>
      </c>
      <c r="AA119">
        <f>IF(Capacity_wind!$AD120=0,Capacity_wind!AA120*CostRed_wind!L$30,Capacity_wind!AA120*VLOOKUP($A119,CostRed_wind!$A$17:$M$30,L$1-2009,FALSE))</f>
        <v>1.73279769461269</v>
      </c>
      <c r="AB119">
        <f>IF(Capacity_wind!$AD120=0,Capacity_wind!AB120*CostRed_wind!M$30,Capacity_wind!AB120*VLOOKUP($A119,CostRed_wind!$A$17:$M$30,M$1-2009,FALSE))</f>
        <v>0</v>
      </c>
      <c r="AC119">
        <f>IF(Capacity_wind!$AD120=0,Capacity_wind!AC120*CostRed_wind!N$30,Capacity_wind!AC120*VLOOKUP($A119,CostRed_wind!$A$17:$N$30,N$1-2009,FALSE))</f>
        <v>8.73328853150758</v>
      </c>
      <c r="AD119" s="1">
        <f t="shared" si="9"/>
        <v>656.915084395578</v>
      </c>
    </row>
    <row r="120" spans="1:30">
      <c r="A120" s="1" t="s">
        <v>344</v>
      </c>
      <c r="B120">
        <f>IF(Capacity_wind!$AD121=0,Capacity_wind!Q121*CostRed_wind!B$15,Capacity_wind!Q121*VLOOKUP($A120,CostRed_wind!$A$2:$M$15,B$1-2009,FALSE))</f>
        <v>0</v>
      </c>
      <c r="C120">
        <f>IF(Capacity_wind!$AD121=0,Capacity_wind!R121*CostRed_wind!C$15,Capacity_wind!R121*VLOOKUP($A120,CostRed_wind!$A$2:$M$15,C$1-2009,FALSE))</f>
        <v>0</v>
      </c>
      <c r="D120">
        <f>IF(Capacity_wind!$AD121=0,Capacity_wind!S121*CostRed_wind!D$15,Capacity_wind!S121*VLOOKUP($A120,CostRed_wind!$A$2:$M$15,D$1-2009,FALSE))</f>
        <v>0</v>
      </c>
      <c r="E120">
        <f>IF(Capacity_wind!$AD121=0,Capacity_wind!T121*CostRed_wind!E$15,Capacity_wind!T121*VLOOKUP($A120,CostRed_wind!$A$2:$M$15,E$1-2009,FALSE))</f>
        <v>0</v>
      </c>
      <c r="F120">
        <f>IF(Capacity_wind!$AD121=0,Capacity_wind!U121*CostRed_wind!F$15,Capacity_wind!U121*VLOOKUP($A120,CostRed_wind!$A$2:$M$15,F$1-2009,FALSE))</f>
        <v>0.0955127177264675</v>
      </c>
      <c r="G120">
        <f>IF(Capacity_wind!$AD121=0,Capacity_wind!V121*CostRed_wind!G$15,Capacity_wind!V121*VLOOKUP($A120,CostRed_wind!$A$2:$M$15,G$1-2009,FALSE))</f>
        <v>0</v>
      </c>
      <c r="H120">
        <f>IF(Capacity_wind!$AD121=0,Capacity_wind!W121*CostRed_wind!H$15,Capacity_wind!W121*VLOOKUP($A120,CostRed_wind!$A$2:$M$15,H$1-2009,FALSE))</f>
        <v>0</v>
      </c>
      <c r="I120">
        <f>IF(Capacity_wind!$AD121=0,Capacity_wind!X121*CostRed_wind!I$15,Capacity_wind!X121*VLOOKUP($A120,CostRed_wind!$A$2:$M$15,I$1-2009,FALSE))</f>
        <v>6.98843084573973</v>
      </c>
      <c r="J120">
        <f>IF(Capacity_wind!$AD121=0,Capacity_wind!Y121*CostRed_wind!J$15,Capacity_wind!Y121*VLOOKUP($A120,CostRed_wind!$A$2:$M$15,J$1-2009,FALSE))</f>
        <v>9.6619437676817</v>
      </c>
      <c r="K120">
        <f>IF(Capacity_wind!$AD121=0,Capacity_wind!Z121*CostRed_wind!K$15,Capacity_wind!Z121*VLOOKUP($A120,CostRed_wind!$A$2:$M$15,K$1-2009,FALSE))</f>
        <v>189.71846846696</v>
      </c>
      <c r="L120">
        <f>IF(Capacity_wind!$AD121=0,Capacity_wind!AA121*CostRed_wind!L$15,Capacity_wind!AA121*VLOOKUP($A120,CostRed_wind!$A$2:$M$15,L$1-2009,FALSE))</f>
        <v>269.107294940601</v>
      </c>
      <c r="M120">
        <f>IF(Capacity_wind!$AD121=0,Capacity_wind!AB121*CostRed_wind!M$15,Capacity_wind!AB121*VLOOKUP($A120,CostRed_wind!$A$2:$M$15,M$1-2009,FALSE))</f>
        <v>76.9618982775505</v>
      </c>
      <c r="N120">
        <f>IF(Capacity_wind!$AD121=0,Capacity_wind!AC121*CostRed_wind!N$15,Capacity_wind!AC121*VLOOKUP($A120,CostRed_wind!$A$2:$N$15,N$1-2009,FALSE))</f>
        <v>108.32558248484</v>
      </c>
      <c r="O120" s="3">
        <f t="shared" si="8"/>
        <v>552.533549016259</v>
      </c>
      <c r="P120" s="1" t="s">
        <v>344</v>
      </c>
      <c r="Q120">
        <f>IF(Capacity_wind!$AD121=0,Capacity_wind!Q121*CostRed_wind!B$30,Capacity_wind!Q121*VLOOKUP($A120,CostRed_wind!$A$17:$M$30,B$1-2009,FALSE))</f>
        <v>0</v>
      </c>
      <c r="R120">
        <f>IF(Capacity_wind!$AD121=0,Capacity_wind!R121*CostRed_wind!C$30,Capacity_wind!R121*VLOOKUP($A120,CostRed_wind!$A$17:$M$30,C$1-2009,FALSE))</f>
        <v>0</v>
      </c>
      <c r="S120">
        <f>IF(Capacity_wind!$AD121=0,Capacity_wind!S121*CostRed_wind!D$30,Capacity_wind!S121*VLOOKUP($A120,CostRed_wind!$A$17:$M$30,D$1-2009,FALSE))</f>
        <v>0</v>
      </c>
      <c r="T120">
        <f>IF(Capacity_wind!$AD121=0,Capacity_wind!T121*CostRed_wind!E$30,Capacity_wind!T121*VLOOKUP($A120,CostRed_wind!$A$17:$M$30,E$1-2009,FALSE))</f>
        <v>0</v>
      </c>
      <c r="U120">
        <f>IF(Capacity_wind!$AD121=0,Capacity_wind!U121*CostRed_wind!F$30,Capacity_wind!U121*VLOOKUP($A120,CostRed_wind!$A$17:$M$30,F$1-2009,FALSE))</f>
        <v>0.434389225212865</v>
      </c>
      <c r="V120">
        <f>IF(Capacity_wind!$AD121=0,Capacity_wind!V121*CostRed_wind!G$30,Capacity_wind!V121*VLOOKUP($A120,CostRed_wind!$A$17:$M$30,G$1-2009,FALSE))</f>
        <v>0</v>
      </c>
      <c r="W120">
        <f>IF(Capacity_wind!$AD121=0,Capacity_wind!W121*CostRed_wind!H$30,Capacity_wind!W121*VLOOKUP($A120,CostRed_wind!$A$17:$M$30,H$1-2009,FALSE))</f>
        <v>0</v>
      </c>
      <c r="X120">
        <f>IF(Capacity_wind!$AD121=0,Capacity_wind!X121*CostRed_wind!I$30,Capacity_wind!X121*VLOOKUP($A120,CostRed_wind!$A$17:$M$30,I$1-2009,FALSE))</f>
        <v>24.6688736404334</v>
      </c>
      <c r="Y120">
        <f>IF(Capacity_wind!$AD121=0,Capacity_wind!Y121*CostRed_wind!J$30,Capacity_wind!Y121*VLOOKUP($A120,CostRed_wind!$A$17:$M$30,J$1-2009,FALSE))</f>
        <v>31.6524786987946</v>
      </c>
      <c r="Z120">
        <f>IF(Capacity_wind!$AD121=0,Capacity_wind!Z121*CostRed_wind!K$30,Capacity_wind!Z121*VLOOKUP($A120,CostRed_wind!$A$17:$M$30,K$1-2009,FALSE))</f>
        <v>583.24730337632</v>
      </c>
      <c r="AA120">
        <f>IF(Capacity_wind!$AD121=0,Capacity_wind!AA121*CostRed_wind!L$30,Capacity_wind!AA121*VLOOKUP($A120,CostRed_wind!$A$17:$M$30,L$1-2009,FALSE))</f>
        <v>719.735802763862</v>
      </c>
      <c r="AB120">
        <f>IF(Capacity_wind!$AD121=0,Capacity_wind!AB121*CostRed_wind!M$30,Capacity_wind!AB121*VLOOKUP($A120,CostRed_wind!$A$17:$M$30,M$1-2009,FALSE))</f>
        <v>192.303084863359</v>
      </c>
      <c r="AC120">
        <f>IF(Capacity_wind!$AD121=0,Capacity_wind!AC121*CostRed_wind!N$30,Capacity_wind!AC121*VLOOKUP($A120,CostRed_wind!$A$17:$N$30,N$1-2009,FALSE))</f>
        <v>232.573896750628</v>
      </c>
      <c r="AD120" s="1">
        <f t="shared" si="9"/>
        <v>1552.04193256798</v>
      </c>
    </row>
    <row r="121" spans="1:30">
      <c r="A121" s="1" t="s">
        <v>234</v>
      </c>
      <c r="B121">
        <f>IF(Capacity_wind!$AD122=0,Capacity_wind!Q122*CostRed_wind!B$15,Capacity_wind!Q122*VLOOKUP($A121,CostRed_wind!$A$2:$M$15,B$1-2009,FALSE))</f>
        <v>0</v>
      </c>
      <c r="C121">
        <f>IF(Capacity_wind!$AD122=0,Capacity_wind!R122*CostRed_wind!C$15,Capacity_wind!R122*VLOOKUP($A121,CostRed_wind!$A$2:$M$15,C$1-2009,FALSE))</f>
        <v>0</v>
      </c>
      <c r="D121">
        <f>IF(Capacity_wind!$AD122=0,Capacity_wind!S122*CostRed_wind!D$15,Capacity_wind!S122*VLOOKUP($A121,CostRed_wind!$A$2:$M$15,D$1-2009,FALSE))</f>
        <v>0</v>
      </c>
      <c r="E121">
        <f>IF(Capacity_wind!$AD122=0,Capacity_wind!T122*CostRed_wind!E$15,Capacity_wind!T122*VLOOKUP($A121,CostRed_wind!$A$2:$M$15,E$1-2009,FALSE))</f>
        <v>0</v>
      </c>
      <c r="F121">
        <f>IF(Capacity_wind!$AD122=0,Capacity_wind!U122*CostRed_wind!F$15,Capacity_wind!U122*VLOOKUP($A121,CostRed_wind!$A$2:$M$15,F$1-2009,FALSE))</f>
        <v>0</v>
      </c>
      <c r="G121">
        <f>IF(Capacity_wind!$AD122=0,Capacity_wind!V122*CostRed_wind!G$15,Capacity_wind!V122*VLOOKUP($A121,CostRed_wind!$A$2:$M$15,G$1-2009,FALSE))</f>
        <v>0</v>
      </c>
      <c r="H121">
        <f>IF(Capacity_wind!$AD122=0,Capacity_wind!W122*CostRed_wind!H$15,Capacity_wind!W122*VLOOKUP($A121,CostRed_wind!$A$2:$M$15,H$1-2009,FALSE))</f>
        <v>0</v>
      </c>
      <c r="I121">
        <f>IF(Capacity_wind!$AD122=0,Capacity_wind!X122*CostRed_wind!I$15,Capacity_wind!X122*VLOOKUP($A121,CostRed_wind!$A$2:$M$15,I$1-2009,FALSE))</f>
        <v>0</v>
      </c>
      <c r="J121">
        <f>IF(Capacity_wind!$AD122=0,Capacity_wind!Y122*CostRed_wind!J$15,Capacity_wind!Y122*VLOOKUP($A121,CostRed_wind!$A$2:$M$15,J$1-2009,FALSE))</f>
        <v>0</v>
      </c>
      <c r="K121">
        <f>IF(Capacity_wind!$AD122=0,Capacity_wind!Z122*CostRed_wind!K$15,Capacity_wind!Z122*VLOOKUP($A121,CostRed_wind!$A$2:$M$15,K$1-2009,FALSE))</f>
        <v>0</v>
      </c>
      <c r="L121">
        <f>IF(Capacity_wind!$AD122=0,Capacity_wind!AA122*CostRed_wind!L$15,Capacity_wind!AA122*VLOOKUP($A121,CostRed_wind!$A$2:$M$15,L$1-2009,FALSE))</f>
        <v>0</v>
      </c>
      <c r="M121">
        <f>IF(Capacity_wind!$AD122=0,Capacity_wind!AB122*CostRed_wind!M$15,Capacity_wind!AB122*VLOOKUP($A121,CostRed_wind!$A$2:$M$15,M$1-2009,FALSE))</f>
        <v>0</v>
      </c>
      <c r="N121">
        <f>IF(Capacity_wind!$AD122=0,Capacity_wind!AC122*CostRed_wind!N$15,Capacity_wind!AC122*VLOOKUP($A121,CostRed_wind!$A$2:$N$15,N$1-2009,FALSE))</f>
        <v>0</v>
      </c>
      <c r="O121" s="3">
        <f t="shared" si="8"/>
        <v>0</v>
      </c>
      <c r="P121" s="1" t="s">
        <v>234</v>
      </c>
      <c r="Q121">
        <f>IF(Capacity_wind!$AD122=0,Capacity_wind!Q122*CostRed_wind!B$30,Capacity_wind!Q122*VLOOKUP($A121,CostRed_wind!$A$17:$M$30,B$1-2009,FALSE))</f>
        <v>0</v>
      </c>
      <c r="R121">
        <f>IF(Capacity_wind!$AD122=0,Capacity_wind!R122*CostRed_wind!C$30,Capacity_wind!R122*VLOOKUP($A121,CostRed_wind!$A$17:$M$30,C$1-2009,FALSE))</f>
        <v>0</v>
      </c>
      <c r="S121">
        <f>IF(Capacity_wind!$AD122=0,Capacity_wind!S122*CostRed_wind!D$30,Capacity_wind!S122*VLOOKUP($A121,CostRed_wind!$A$17:$M$30,D$1-2009,FALSE))</f>
        <v>0</v>
      </c>
      <c r="T121">
        <f>IF(Capacity_wind!$AD122=0,Capacity_wind!T122*CostRed_wind!E$30,Capacity_wind!T122*VLOOKUP($A121,CostRed_wind!$A$17:$M$30,E$1-2009,FALSE))</f>
        <v>0</v>
      </c>
      <c r="U121">
        <f>IF(Capacity_wind!$AD122=0,Capacity_wind!U122*CostRed_wind!F$30,Capacity_wind!U122*VLOOKUP($A121,CostRed_wind!$A$17:$M$30,F$1-2009,FALSE))</f>
        <v>0</v>
      </c>
      <c r="V121">
        <f>IF(Capacity_wind!$AD122=0,Capacity_wind!V122*CostRed_wind!G$30,Capacity_wind!V122*VLOOKUP($A121,CostRed_wind!$A$17:$M$30,G$1-2009,FALSE))</f>
        <v>0</v>
      </c>
      <c r="W121">
        <f>IF(Capacity_wind!$AD122=0,Capacity_wind!W122*CostRed_wind!H$30,Capacity_wind!W122*VLOOKUP($A121,CostRed_wind!$A$17:$M$30,H$1-2009,FALSE))</f>
        <v>0</v>
      </c>
      <c r="X121">
        <f>IF(Capacity_wind!$AD122=0,Capacity_wind!X122*CostRed_wind!I$30,Capacity_wind!X122*VLOOKUP($A121,CostRed_wind!$A$17:$M$30,I$1-2009,FALSE))</f>
        <v>0</v>
      </c>
      <c r="Y121">
        <f>IF(Capacity_wind!$AD122=0,Capacity_wind!Y122*CostRed_wind!J$30,Capacity_wind!Y122*VLOOKUP($A121,CostRed_wind!$A$17:$M$30,J$1-2009,FALSE))</f>
        <v>0</v>
      </c>
      <c r="Z121">
        <f>IF(Capacity_wind!$AD122=0,Capacity_wind!Z122*CostRed_wind!K$30,Capacity_wind!Z122*VLOOKUP($A121,CostRed_wind!$A$17:$M$30,K$1-2009,FALSE))</f>
        <v>0</v>
      </c>
      <c r="AA121">
        <f>IF(Capacity_wind!$AD122=0,Capacity_wind!AA122*CostRed_wind!L$30,Capacity_wind!AA122*VLOOKUP($A121,CostRed_wind!$A$17:$M$30,L$1-2009,FALSE))</f>
        <v>0</v>
      </c>
      <c r="AB121">
        <f>IF(Capacity_wind!$AD122=0,Capacity_wind!AB122*CostRed_wind!M$30,Capacity_wind!AB122*VLOOKUP($A121,CostRed_wind!$A$17:$M$30,M$1-2009,FALSE))</f>
        <v>0</v>
      </c>
      <c r="AC121">
        <f>IF(Capacity_wind!$AD122=0,Capacity_wind!AC122*CostRed_wind!N$30,Capacity_wind!AC122*VLOOKUP($A121,CostRed_wind!$A$17:$N$30,N$1-2009,FALSE))</f>
        <v>0</v>
      </c>
      <c r="AD121" s="1">
        <f t="shared" si="9"/>
        <v>0</v>
      </c>
    </row>
    <row r="122" spans="1:30">
      <c r="A122" s="1" t="s">
        <v>477</v>
      </c>
      <c r="B122">
        <f>IF(Capacity_wind!$AD123=0,Capacity_wind!Q123*CostRed_wind!B$15,Capacity_wind!Q123*VLOOKUP($A122,CostRed_wind!$A$2:$M$15,B$1-2009,FALSE))</f>
        <v>0</v>
      </c>
      <c r="C122">
        <f>IF(Capacity_wind!$AD123=0,Capacity_wind!R123*CostRed_wind!C$15,Capacity_wind!R123*VLOOKUP($A122,CostRed_wind!$A$2:$M$15,C$1-2009,FALSE))</f>
        <v>0</v>
      </c>
      <c r="D122">
        <f>IF(Capacity_wind!$AD123=0,Capacity_wind!S123*CostRed_wind!D$15,Capacity_wind!S123*VLOOKUP($A122,CostRed_wind!$A$2:$M$15,D$1-2009,FALSE))</f>
        <v>0</v>
      </c>
      <c r="E122">
        <f>IF(Capacity_wind!$AD123=0,Capacity_wind!T123*CostRed_wind!E$15,Capacity_wind!T123*VLOOKUP($A122,CostRed_wind!$A$2:$M$15,E$1-2009,FALSE))</f>
        <v>-0.0497522327227307</v>
      </c>
      <c r="F122">
        <f>IF(Capacity_wind!$AD123=0,Capacity_wind!U123*CostRed_wind!F$15,Capacity_wind!U123*VLOOKUP($A122,CostRed_wind!$A$2:$M$15,F$1-2009,FALSE))</f>
        <v>0</v>
      </c>
      <c r="G122">
        <f>IF(Capacity_wind!$AD123=0,Capacity_wind!V123*CostRed_wind!G$15,Capacity_wind!V123*VLOOKUP($A122,CostRed_wind!$A$2:$M$15,G$1-2009,FALSE))</f>
        <v>0</v>
      </c>
      <c r="H122">
        <f>IF(Capacity_wind!$AD123=0,Capacity_wind!W123*CostRed_wind!H$15,Capacity_wind!W123*VLOOKUP($A122,CostRed_wind!$A$2:$M$15,H$1-2009,FALSE))</f>
        <v>0</v>
      </c>
      <c r="I122">
        <f>IF(Capacity_wind!$AD123=0,Capacity_wind!X123*CostRed_wind!I$15,Capacity_wind!X123*VLOOKUP($A122,CostRed_wind!$A$2:$M$15,I$1-2009,FALSE))</f>
        <v>0</v>
      </c>
      <c r="J122">
        <f>IF(Capacity_wind!$AD123=0,Capacity_wind!Y123*CostRed_wind!J$15,Capacity_wind!Y123*VLOOKUP($A122,CostRed_wind!$A$2:$M$15,J$1-2009,FALSE))</f>
        <v>0</v>
      </c>
      <c r="K122">
        <f>IF(Capacity_wind!$AD123=0,Capacity_wind!Z123*CostRed_wind!K$15,Capacity_wind!Z123*VLOOKUP($A122,CostRed_wind!$A$2:$M$15,K$1-2009,FALSE))</f>
        <v>0</v>
      </c>
      <c r="L122">
        <f>IF(Capacity_wind!$AD123=0,Capacity_wind!AA123*CostRed_wind!L$15,Capacity_wind!AA123*VLOOKUP($A122,CostRed_wind!$A$2:$M$15,L$1-2009,FALSE))</f>
        <v>0</v>
      </c>
      <c r="M122">
        <f>IF(Capacity_wind!$AD123=0,Capacity_wind!AB123*CostRed_wind!M$15,Capacity_wind!AB123*VLOOKUP($A122,CostRed_wind!$A$2:$M$15,M$1-2009,FALSE))</f>
        <v>0</v>
      </c>
      <c r="N122">
        <f>IF(Capacity_wind!$AD123=0,Capacity_wind!AC123*CostRed_wind!N$15,Capacity_wind!AC123*VLOOKUP($A122,CostRed_wind!$A$2:$N$15,N$1-2009,FALSE))</f>
        <v>0</v>
      </c>
      <c r="O122" s="3">
        <f t="shared" si="8"/>
        <v>-0.0497522327227307</v>
      </c>
      <c r="P122" s="1" t="s">
        <v>477</v>
      </c>
      <c r="Q122">
        <f>IF(Capacity_wind!$AD123=0,Capacity_wind!Q123*CostRed_wind!B$30,Capacity_wind!Q123*VLOOKUP($A122,CostRed_wind!$A$17:$M$30,B$1-2009,FALSE))</f>
        <v>0</v>
      </c>
      <c r="R122">
        <f>IF(Capacity_wind!$AD123=0,Capacity_wind!R123*CostRed_wind!C$30,Capacity_wind!R123*VLOOKUP($A122,CostRed_wind!$A$17:$M$30,C$1-2009,FALSE))</f>
        <v>0</v>
      </c>
      <c r="S122">
        <f>IF(Capacity_wind!$AD123=0,Capacity_wind!S123*CostRed_wind!D$30,Capacity_wind!S123*VLOOKUP($A122,CostRed_wind!$A$17:$M$30,D$1-2009,FALSE))</f>
        <v>0</v>
      </c>
      <c r="T122">
        <f>IF(Capacity_wind!$AD123=0,Capacity_wind!T123*CostRed_wind!E$30,Capacity_wind!T123*VLOOKUP($A122,CostRed_wind!$A$17:$M$30,E$1-2009,FALSE))</f>
        <v>-0.235873698208369</v>
      </c>
      <c r="U122">
        <f>IF(Capacity_wind!$AD123=0,Capacity_wind!U123*CostRed_wind!F$30,Capacity_wind!U123*VLOOKUP($A122,CostRed_wind!$A$17:$M$30,F$1-2009,FALSE))</f>
        <v>0</v>
      </c>
      <c r="V122">
        <f>IF(Capacity_wind!$AD123=0,Capacity_wind!V123*CostRed_wind!G$30,Capacity_wind!V123*VLOOKUP($A122,CostRed_wind!$A$17:$M$30,G$1-2009,FALSE))</f>
        <v>0</v>
      </c>
      <c r="W122">
        <f>IF(Capacity_wind!$AD123=0,Capacity_wind!W123*CostRed_wind!H$30,Capacity_wind!W123*VLOOKUP($A122,CostRed_wind!$A$17:$M$30,H$1-2009,FALSE))</f>
        <v>0</v>
      </c>
      <c r="X122">
        <f>IF(Capacity_wind!$AD123=0,Capacity_wind!X123*CostRed_wind!I$30,Capacity_wind!X123*VLOOKUP($A122,CostRed_wind!$A$17:$M$30,I$1-2009,FALSE))</f>
        <v>0</v>
      </c>
      <c r="Y122">
        <f>IF(Capacity_wind!$AD123=0,Capacity_wind!Y123*CostRed_wind!J$30,Capacity_wind!Y123*VLOOKUP($A122,CostRed_wind!$A$17:$M$30,J$1-2009,FALSE))</f>
        <v>0</v>
      </c>
      <c r="Z122">
        <f>IF(Capacity_wind!$AD123=0,Capacity_wind!Z123*CostRed_wind!K$30,Capacity_wind!Z123*VLOOKUP($A122,CostRed_wind!$A$17:$M$30,K$1-2009,FALSE))</f>
        <v>0</v>
      </c>
      <c r="AA122">
        <f>IF(Capacity_wind!$AD123=0,Capacity_wind!AA123*CostRed_wind!L$30,Capacity_wind!AA123*VLOOKUP($A122,CostRed_wind!$A$17:$M$30,L$1-2009,FALSE))</f>
        <v>0</v>
      </c>
      <c r="AB122">
        <f>IF(Capacity_wind!$AD123=0,Capacity_wind!AB123*CostRed_wind!M$30,Capacity_wind!AB123*VLOOKUP($A122,CostRed_wind!$A$17:$M$30,M$1-2009,FALSE))</f>
        <v>0</v>
      </c>
      <c r="AC122">
        <f>IF(Capacity_wind!$AD123=0,Capacity_wind!AC123*CostRed_wind!N$30,Capacity_wind!AC123*VLOOKUP($A122,CostRed_wind!$A$17:$N$30,N$1-2009,FALSE))</f>
        <v>0</v>
      </c>
      <c r="AD122" s="1">
        <f t="shared" si="9"/>
        <v>-0.235873698208369</v>
      </c>
    </row>
    <row r="123" spans="1:30">
      <c r="A123" s="1" t="s">
        <v>427</v>
      </c>
      <c r="B123">
        <f>IF(Capacity_wind!$AD124=0,Capacity_wind!Q124*CostRed_wind!B$15,Capacity_wind!Q124*VLOOKUP($A123,CostRed_wind!$A$2:$M$15,B$1-2009,FALSE))</f>
        <v>0</v>
      </c>
      <c r="C123">
        <f>IF(Capacity_wind!$AD124=0,Capacity_wind!R124*CostRed_wind!C$15,Capacity_wind!R124*VLOOKUP($A123,CostRed_wind!$A$2:$M$15,C$1-2009,FALSE))</f>
        <v>0</v>
      </c>
      <c r="D123">
        <f>IF(Capacity_wind!$AD124=0,Capacity_wind!S124*CostRed_wind!D$15,Capacity_wind!S124*VLOOKUP($A123,CostRed_wind!$A$2:$M$15,D$1-2009,FALSE))</f>
        <v>0</v>
      </c>
      <c r="E123">
        <f>IF(Capacity_wind!$AD124=0,Capacity_wind!T124*CostRed_wind!E$15,Capacity_wind!T124*VLOOKUP($A123,CostRed_wind!$A$2:$M$15,E$1-2009,FALSE))</f>
        <v>0.0456062133291698</v>
      </c>
      <c r="F123">
        <f>IF(Capacity_wind!$AD124=0,Capacity_wind!U124*CostRed_wind!F$15,Capacity_wind!U124*VLOOKUP($A123,CostRed_wind!$A$2:$M$15,F$1-2009,FALSE))</f>
        <v>0</v>
      </c>
      <c r="G123">
        <f>IF(Capacity_wind!$AD124=0,Capacity_wind!V124*CostRed_wind!G$15,Capacity_wind!V124*VLOOKUP($A123,CostRed_wind!$A$2:$M$15,G$1-2009,FALSE))</f>
        <v>0</v>
      </c>
      <c r="H123">
        <f>IF(Capacity_wind!$AD124=0,Capacity_wind!W124*CostRed_wind!H$15,Capacity_wind!W124*VLOOKUP($A123,CostRed_wind!$A$2:$M$15,H$1-2009,FALSE))</f>
        <v>0</v>
      </c>
      <c r="I123">
        <f>IF(Capacity_wind!$AD124=0,Capacity_wind!X124*CostRed_wind!I$15,Capacity_wind!X124*VLOOKUP($A123,CostRed_wind!$A$2:$M$15,I$1-2009,FALSE))</f>
        <v>0</v>
      </c>
      <c r="J123">
        <f>IF(Capacity_wind!$AD124=0,Capacity_wind!Y124*CostRed_wind!J$15,Capacity_wind!Y124*VLOOKUP($A123,CostRed_wind!$A$2:$M$15,J$1-2009,FALSE))</f>
        <v>0</v>
      </c>
      <c r="K123">
        <f>IF(Capacity_wind!$AD124=0,Capacity_wind!Z124*CostRed_wind!K$15,Capacity_wind!Z124*VLOOKUP($A123,CostRed_wind!$A$2:$M$15,K$1-2009,FALSE))</f>
        <v>0</v>
      </c>
      <c r="L123">
        <f>IF(Capacity_wind!$AD124=0,Capacity_wind!AA124*CostRed_wind!L$15,Capacity_wind!AA124*VLOOKUP($A123,CostRed_wind!$A$2:$M$15,L$1-2009,FALSE))</f>
        <v>0</v>
      </c>
      <c r="M123">
        <f>IF(Capacity_wind!$AD124=0,Capacity_wind!AB124*CostRed_wind!M$15,Capacity_wind!AB124*VLOOKUP($A123,CostRed_wind!$A$2:$M$15,M$1-2009,FALSE))</f>
        <v>0</v>
      </c>
      <c r="N123">
        <f>IF(Capacity_wind!$AD124=0,Capacity_wind!AC124*CostRed_wind!N$15,Capacity_wind!AC124*VLOOKUP($A123,CostRed_wind!$A$2:$N$15,N$1-2009,FALSE))</f>
        <v>0</v>
      </c>
      <c r="O123" s="3">
        <f t="shared" si="8"/>
        <v>0.0456062133291698</v>
      </c>
      <c r="P123" s="1" t="s">
        <v>427</v>
      </c>
      <c r="Q123">
        <f>IF(Capacity_wind!$AD124=0,Capacity_wind!Q124*CostRed_wind!B$30,Capacity_wind!Q124*VLOOKUP($A123,CostRed_wind!$A$17:$M$30,B$1-2009,FALSE))</f>
        <v>0</v>
      </c>
      <c r="R123">
        <f>IF(Capacity_wind!$AD124=0,Capacity_wind!R124*CostRed_wind!C$30,Capacity_wind!R124*VLOOKUP($A123,CostRed_wind!$A$17:$M$30,C$1-2009,FALSE))</f>
        <v>0</v>
      </c>
      <c r="S123">
        <f>IF(Capacity_wind!$AD124=0,Capacity_wind!S124*CostRed_wind!D$30,Capacity_wind!S124*VLOOKUP($A123,CostRed_wind!$A$17:$M$30,D$1-2009,FALSE))</f>
        <v>0</v>
      </c>
      <c r="T123">
        <f>IF(Capacity_wind!$AD124=0,Capacity_wind!T124*CostRed_wind!E$30,Capacity_wind!T124*VLOOKUP($A123,CostRed_wind!$A$17:$M$30,E$1-2009,FALSE))</f>
        <v>0.216217556691005</v>
      </c>
      <c r="U123">
        <f>IF(Capacity_wind!$AD124=0,Capacity_wind!U124*CostRed_wind!F$30,Capacity_wind!U124*VLOOKUP($A123,CostRed_wind!$A$17:$M$30,F$1-2009,FALSE))</f>
        <v>0</v>
      </c>
      <c r="V123">
        <f>IF(Capacity_wind!$AD124=0,Capacity_wind!V124*CostRed_wind!G$30,Capacity_wind!V124*VLOOKUP($A123,CostRed_wind!$A$17:$M$30,G$1-2009,FALSE))</f>
        <v>0</v>
      </c>
      <c r="W123">
        <f>IF(Capacity_wind!$AD124=0,Capacity_wind!W124*CostRed_wind!H$30,Capacity_wind!W124*VLOOKUP($A123,CostRed_wind!$A$17:$M$30,H$1-2009,FALSE))</f>
        <v>0</v>
      </c>
      <c r="X123">
        <f>IF(Capacity_wind!$AD124=0,Capacity_wind!X124*CostRed_wind!I$30,Capacity_wind!X124*VLOOKUP($A123,CostRed_wind!$A$17:$M$30,I$1-2009,FALSE))</f>
        <v>0</v>
      </c>
      <c r="Y123">
        <f>IF(Capacity_wind!$AD124=0,Capacity_wind!Y124*CostRed_wind!J$30,Capacity_wind!Y124*VLOOKUP($A123,CostRed_wind!$A$17:$M$30,J$1-2009,FALSE))</f>
        <v>0</v>
      </c>
      <c r="Z123">
        <f>IF(Capacity_wind!$AD124=0,Capacity_wind!Z124*CostRed_wind!K$30,Capacity_wind!Z124*VLOOKUP($A123,CostRed_wind!$A$17:$M$30,K$1-2009,FALSE))</f>
        <v>0</v>
      </c>
      <c r="AA123">
        <f>IF(Capacity_wind!$AD124=0,Capacity_wind!AA124*CostRed_wind!L$30,Capacity_wind!AA124*VLOOKUP($A123,CostRed_wind!$A$17:$M$30,L$1-2009,FALSE))</f>
        <v>0</v>
      </c>
      <c r="AB123">
        <f>IF(Capacity_wind!$AD124=0,Capacity_wind!AB124*CostRed_wind!M$30,Capacity_wind!AB124*VLOOKUP($A123,CostRed_wind!$A$17:$M$30,M$1-2009,FALSE))</f>
        <v>0</v>
      </c>
      <c r="AC123">
        <f>IF(Capacity_wind!$AD124=0,Capacity_wind!AC124*CostRed_wind!N$30,Capacity_wind!AC124*VLOOKUP($A123,CostRed_wind!$A$17:$N$30,N$1-2009,FALSE))</f>
        <v>0</v>
      </c>
      <c r="AD123" s="1">
        <f t="shared" si="9"/>
        <v>0.216217556691005</v>
      </c>
    </row>
    <row r="124" spans="1:30">
      <c r="A124" s="1" t="s">
        <v>348</v>
      </c>
      <c r="B124">
        <f>IF(Capacity_wind!$AD125=0,Capacity_wind!Q125*CostRed_wind!B$15,Capacity_wind!Q125*VLOOKUP($A124,CostRed_wind!$A$2:$M$15,B$1-2009,FALSE))</f>
        <v>0</v>
      </c>
      <c r="C124">
        <f>IF(Capacity_wind!$AD125=0,Capacity_wind!R125*CostRed_wind!C$15,Capacity_wind!R125*VLOOKUP($A124,CostRed_wind!$A$2:$M$15,C$1-2009,FALSE))</f>
        <v>0</v>
      </c>
      <c r="D124">
        <f>IF(Capacity_wind!$AD125=0,Capacity_wind!S125*CostRed_wind!D$15,Capacity_wind!S125*VLOOKUP($A124,CostRed_wind!$A$2:$M$15,D$1-2009,FALSE))</f>
        <v>0</v>
      </c>
      <c r="E124">
        <f>IF(Capacity_wind!$AD125=0,Capacity_wind!T125*CostRed_wind!E$15,Capacity_wind!T125*VLOOKUP($A124,CostRed_wind!$A$2:$M$15,E$1-2009,FALSE))</f>
        <v>0</v>
      </c>
      <c r="F124">
        <f>IF(Capacity_wind!$AD125=0,Capacity_wind!U125*CostRed_wind!F$15,Capacity_wind!U125*VLOOKUP($A124,CostRed_wind!$A$2:$M$15,F$1-2009,FALSE))</f>
        <v>0</v>
      </c>
      <c r="G124">
        <f>IF(Capacity_wind!$AD125=0,Capacity_wind!V125*CostRed_wind!G$15,Capacity_wind!V125*VLOOKUP($A124,CostRed_wind!$A$2:$M$15,G$1-2009,FALSE))</f>
        <v>0</v>
      </c>
      <c r="H124">
        <f>IF(Capacity_wind!$AD125=0,Capacity_wind!W125*CostRed_wind!H$15,Capacity_wind!W125*VLOOKUP($A124,CostRed_wind!$A$2:$M$15,H$1-2009,FALSE))</f>
        <v>0.400028095047403</v>
      </c>
      <c r="I124">
        <f>IF(Capacity_wind!$AD125=0,Capacity_wind!X125*CostRed_wind!I$15,Capacity_wind!X125*VLOOKUP($A124,CostRed_wind!$A$2:$M$15,I$1-2009,FALSE))</f>
        <v>0</v>
      </c>
      <c r="J124">
        <f>IF(Capacity_wind!$AD125=0,Capacity_wind!Y125*CostRed_wind!J$15,Capacity_wind!Y125*VLOOKUP($A124,CostRed_wind!$A$2:$M$15,J$1-2009,FALSE))</f>
        <v>0.0966194357444283</v>
      </c>
      <c r="K124">
        <f>IF(Capacity_wind!$AD125=0,Capacity_wind!Z125*CostRed_wind!K$15,Capacity_wind!Z125*VLOOKUP($A124,CostRed_wind!$A$2:$M$15,K$1-2009,FALSE))</f>
        <v>0</v>
      </c>
      <c r="L124">
        <f>IF(Capacity_wind!$AD125=0,Capacity_wind!AA125*CostRed_wind!L$15,Capacity_wind!AA125*VLOOKUP($A124,CostRed_wind!$A$2:$M$15,L$1-2009,FALSE))</f>
        <v>0</v>
      </c>
      <c r="M124">
        <f>IF(Capacity_wind!$AD125=0,Capacity_wind!AB125*CostRed_wind!M$15,Capacity_wind!AB125*VLOOKUP($A124,CostRed_wind!$A$2:$M$15,M$1-2009,FALSE))</f>
        <v>0</v>
      </c>
      <c r="N124">
        <f>IF(Capacity_wind!$AD125=0,Capacity_wind!AC125*CostRed_wind!N$15,Capacity_wind!AC125*VLOOKUP($A124,CostRed_wind!$A$2:$N$15,N$1-2009,FALSE))</f>
        <v>137.732758094359</v>
      </c>
      <c r="O124" s="3">
        <f t="shared" si="8"/>
        <v>0.496647530791831</v>
      </c>
      <c r="P124" s="1" t="s">
        <v>348</v>
      </c>
      <c r="Q124">
        <f>IF(Capacity_wind!$AD125=0,Capacity_wind!Q125*CostRed_wind!B$30,Capacity_wind!Q125*VLOOKUP($A124,CostRed_wind!$A$17:$M$30,B$1-2009,FALSE))</f>
        <v>0</v>
      </c>
      <c r="R124">
        <f>IF(Capacity_wind!$AD125=0,Capacity_wind!R125*CostRed_wind!C$30,Capacity_wind!R125*VLOOKUP($A124,CostRed_wind!$A$17:$M$30,C$1-2009,FALSE))</f>
        <v>0</v>
      </c>
      <c r="S124">
        <f>IF(Capacity_wind!$AD125=0,Capacity_wind!S125*CostRed_wind!D$30,Capacity_wind!S125*VLOOKUP($A124,CostRed_wind!$A$17:$M$30,D$1-2009,FALSE))</f>
        <v>0</v>
      </c>
      <c r="T124">
        <f>IF(Capacity_wind!$AD125=0,Capacity_wind!T125*CostRed_wind!E$30,Capacity_wind!T125*VLOOKUP($A124,CostRed_wind!$A$17:$M$30,E$1-2009,FALSE))</f>
        <v>0</v>
      </c>
      <c r="U124">
        <f>IF(Capacity_wind!$AD125=0,Capacity_wind!U125*CostRed_wind!F$30,Capacity_wind!U125*VLOOKUP($A124,CostRed_wind!$A$17:$M$30,F$1-2009,FALSE))</f>
        <v>0</v>
      </c>
      <c r="V124">
        <f>IF(Capacity_wind!$AD125=0,Capacity_wind!V125*CostRed_wind!G$30,Capacity_wind!V125*VLOOKUP($A124,CostRed_wind!$A$17:$M$30,G$1-2009,FALSE))</f>
        <v>0</v>
      </c>
      <c r="W124">
        <f>IF(Capacity_wind!$AD125=0,Capacity_wind!W125*CostRed_wind!H$30,Capacity_wind!W125*VLOOKUP($A124,CostRed_wind!$A$17:$M$30,H$1-2009,FALSE))</f>
        <v>1.57395825902797</v>
      </c>
      <c r="X124">
        <f>IF(Capacity_wind!$AD125=0,Capacity_wind!X125*CostRed_wind!I$30,Capacity_wind!X125*VLOOKUP($A124,CostRed_wind!$A$17:$M$30,I$1-2009,FALSE))</f>
        <v>0</v>
      </c>
      <c r="Y124">
        <f>IF(Capacity_wind!$AD125=0,Capacity_wind!Y125*CostRed_wind!J$30,Capacity_wind!Y125*VLOOKUP($A124,CostRed_wind!$A$17:$M$30,J$1-2009,FALSE))</f>
        <v>0.316524780657451</v>
      </c>
      <c r="Z124">
        <f>IF(Capacity_wind!$AD125=0,Capacity_wind!Z125*CostRed_wind!K$30,Capacity_wind!Z125*VLOOKUP($A124,CostRed_wind!$A$17:$M$30,K$1-2009,FALSE))</f>
        <v>0</v>
      </c>
      <c r="AA124">
        <f>IF(Capacity_wind!$AD125=0,Capacity_wind!AA125*CostRed_wind!L$30,Capacity_wind!AA125*VLOOKUP($A124,CostRed_wind!$A$17:$M$30,L$1-2009,FALSE))</f>
        <v>0</v>
      </c>
      <c r="AB124">
        <f>IF(Capacity_wind!$AD125=0,Capacity_wind!AB125*CostRed_wind!M$30,Capacity_wind!AB125*VLOOKUP($A124,CostRed_wind!$A$17:$M$30,M$1-2009,FALSE))</f>
        <v>0</v>
      </c>
      <c r="AC124">
        <f>IF(Capacity_wind!$AD125=0,Capacity_wind!AC125*CostRed_wind!N$30,Capacity_wind!AC125*VLOOKUP($A124,CostRed_wind!$A$17:$N$30,N$1-2009,FALSE))</f>
        <v>295.710796336587</v>
      </c>
      <c r="AD124" s="1">
        <f t="shared" si="9"/>
        <v>1.89048303968542</v>
      </c>
    </row>
    <row r="125" spans="1:30">
      <c r="A125" s="1" t="s">
        <v>352</v>
      </c>
      <c r="B125">
        <f>IF(Capacity_wind!$AD126=0,Capacity_wind!Q126*CostRed_wind!B$15,Capacity_wind!Q126*VLOOKUP($A125,CostRed_wind!$A$2:$M$15,B$1-2009,FALSE))</f>
        <v>0</v>
      </c>
      <c r="C125">
        <f>IF(Capacity_wind!$AD126=0,Capacity_wind!R126*CostRed_wind!C$15,Capacity_wind!R126*VLOOKUP($A125,CostRed_wind!$A$2:$M$15,C$1-2009,FALSE))</f>
        <v>0</v>
      </c>
      <c r="D125">
        <f>IF(Capacity_wind!$AD126=0,Capacity_wind!S126*CostRed_wind!D$15,Capacity_wind!S126*VLOOKUP($A125,CostRed_wind!$A$2:$M$15,D$1-2009,FALSE))</f>
        <v>0</v>
      </c>
      <c r="E125">
        <f>IF(Capacity_wind!$AD126=0,Capacity_wind!T126*CostRed_wind!E$15,Capacity_wind!T126*VLOOKUP($A125,CostRed_wind!$A$2:$M$15,E$1-2009,FALSE))</f>
        <v>0</v>
      </c>
      <c r="F125">
        <f>IF(Capacity_wind!$AD126=0,Capacity_wind!U126*CostRed_wind!F$15,Capacity_wind!U126*VLOOKUP($A125,CostRed_wind!$A$2:$M$15,F$1-2009,FALSE))</f>
        <v>0</v>
      </c>
      <c r="G125">
        <f>IF(Capacity_wind!$AD126=0,Capacity_wind!V126*CostRed_wind!G$15,Capacity_wind!V126*VLOOKUP($A125,CostRed_wind!$A$2:$M$15,G$1-2009,FALSE))</f>
        <v>0</v>
      </c>
      <c r="H125">
        <f>IF(Capacity_wind!$AD126=0,Capacity_wind!W126*CostRed_wind!H$15,Capacity_wind!W126*VLOOKUP($A125,CostRed_wind!$A$2:$M$15,H$1-2009,FALSE))</f>
        <v>0</v>
      </c>
      <c r="I125">
        <f>IF(Capacity_wind!$AD126=0,Capacity_wind!X126*CostRed_wind!I$15,Capacity_wind!X126*VLOOKUP($A125,CostRed_wind!$A$2:$M$15,I$1-2009,FALSE))</f>
        <v>0</v>
      </c>
      <c r="J125">
        <f>IF(Capacity_wind!$AD126=0,Capacity_wind!Y126*CostRed_wind!J$15,Capacity_wind!Y126*VLOOKUP($A125,CostRed_wind!$A$2:$M$15,J$1-2009,FALSE))</f>
        <v>10.6667862859015</v>
      </c>
      <c r="K125">
        <f>IF(Capacity_wind!$AD126=0,Capacity_wind!Z126*CostRed_wind!K$15,Capacity_wind!Z126*VLOOKUP($A125,CostRed_wind!$A$2:$M$15,K$1-2009,FALSE))</f>
        <v>23.2817880946533</v>
      </c>
      <c r="L125">
        <f>IF(Capacity_wind!$AD126=0,Capacity_wind!AA126*CostRed_wind!L$15,Capacity_wind!AA126*VLOOKUP($A125,CostRed_wind!$A$2:$M$15,L$1-2009,FALSE))</f>
        <v>0</v>
      </c>
      <c r="M125">
        <f>IF(Capacity_wind!$AD126=0,Capacity_wind!AB126*CostRed_wind!M$15,Capacity_wind!AB126*VLOOKUP($A125,CostRed_wind!$A$2:$M$15,M$1-2009,FALSE))</f>
        <v>0</v>
      </c>
      <c r="N125">
        <f>IF(Capacity_wind!$AD126=0,Capacity_wind!AC126*CostRed_wind!N$15,Capacity_wind!AC126*VLOOKUP($A125,CostRed_wind!$A$2:$N$15,N$1-2009,FALSE))</f>
        <v>0</v>
      </c>
      <c r="O125" s="3">
        <f t="shared" si="8"/>
        <v>33.9485743805548</v>
      </c>
      <c r="P125" s="1" t="s">
        <v>352</v>
      </c>
      <c r="Q125">
        <f>IF(Capacity_wind!$AD126=0,Capacity_wind!Q126*CostRed_wind!B$30,Capacity_wind!Q126*VLOOKUP($A125,CostRed_wind!$A$17:$M$30,B$1-2009,FALSE))</f>
        <v>0</v>
      </c>
      <c r="R125">
        <f>IF(Capacity_wind!$AD126=0,Capacity_wind!R126*CostRed_wind!C$30,Capacity_wind!R126*VLOOKUP($A125,CostRed_wind!$A$17:$M$30,C$1-2009,FALSE))</f>
        <v>0</v>
      </c>
      <c r="S125">
        <f>IF(Capacity_wind!$AD126=0,Capacity_wind!S126*CostRed_wind!D$30,Capacity_wind!S126*VLOOKUP($A125,CostRed_wind!$A$17:$M$30,D$1-2009,FALSE))</f>
        <v>0</v>
      </c>
      <c r="T125">
        <f>IF(Capacity_wind!$AD126=0,Capacity_wind!T126*CostRed_wind!E$30,Capacity_wind!T126*VLOOKUP($A125,CostRed_wind!$A$17:$M$30,E$1-2009,FALSE))</f>
        <v>0</v>
      </c>
      <c r="U125">
        <f>IF(Capacity_wind!$AD126=0,Capacity_wind!U126*CostRed_wind!F$30,Capacity_wind!U126*VLOOKUP($A125,CostRed_wind!$A$17:$M$30,F$1-2009,FALSE))</f>
        <v>0</v>
      </c>
      <c r="V125">
        <f>IF(Capacity_wind!$AD126=0,Capacity_wind!V126*CostRed_wind!G$30,Capacity_wind!V126*VLOOKUP($A125,CostRed_wind!$A$17:$M$30,G$1-2009,FALSE))</f>
        <v>0</v>
      </c>
      <c r="W125">
        <f>IF(Capacity_wind!$AD126=0,Capacity_wind!W126*CostRed_wind!H$30,Capacity_wind!W126*VLOOKUP($A125,CostRed_wind!$A$17:$M$30,H$1-2009,FALSE))</f>
        <v>0</v>
      </c>
      <c r="X125">
        <f>IF(Capacity_wind!$AD126=0,Capacity_wind!X126*CostRed_wind!I$30,Capacity_wind!X126*VLOOKUP($A125,CostRed_wind!$A$17:$M$30,I$1-2009,FALSE))</f>
        <v>0</v>
      </c>
      <c r="Y125">
        <f>IF(Capacity_wind!$AD126=0,Capacity_wind!Y126*CostRed_wind!J$30,Capacity_wind!Y126*VLOOKUP($A125,CostRed_wind!$A$17:$M$30,J$1-2009,FALSE))</f>
        <v>34.9443376837312</v>
      </c>
      <c r="Z125">
        <f>IF(Capacity_wind!$AD126=0,Capacity_wind!Z126*CostRed_wind!K$30,Capacity_wind!Z126*VLOOKUP($A125,CostRed_wind!$A$17:$M$30,K$1-2009,FALSE))</f>
        <v>71.5746876606812</v>
      </c>
      <c r="AA125">
        <f>IF(Capacity_wind!$AD126=0,Capacity_wind!AA126*CostRed_wind!L$30,Capacity_wind!AA126*VLOOKUP($A125,CostRed_wind!$A$17:$M$30,L$1-2009,FALSE))</f>
        <v>0</v>
      </c>
      <c r="AB125">
        <f>IF(Capacity_wind!$AD126=0,Capacity_wind!AB126*CostRed_wind!M$30,Capacity_wind!AB126*VLOOKUP($A125,CostRed_wind!$A$17:$M$30,M$1-2009,FALSE))</f>
        <v>0</v>
      </c>
      <c r="AC125">
        <f>IF(Capacity_wind!$AD126=0,Capacity_wind!AC126*CostRed_wind!N$30,Capacity_wind!AC126*VLOOKUP($A125,CostRed_wind!$A$17:$N$30,N$1-2009,FALSE))</f>
        <v>0</v>
      </c>
      <c r="AD125" s="1">
        <f t="shared" si="9"/>
        <v>106.519025344412</v>
      </c>
    </row>
    <row r="126" spans="1:30">
      <c r="A126" s="1" t="s">
        <v>366</v>
      </c>
      <c r="B126">
        <f>IF(Capacity_wind!$AD127=0,Capacity_wind!Q127*CostRed_wind!B$15,Capacity_wind!Q127*VLOOKUP($A126,CostRed_wind!$A$2:$M$15,B$1-2009,FALSE))</f>
        <v>0</v>
      </c>
      <c r="C126">
        <f>IF(Capacity_wind!$AD127=0,Capacity_wind!R127*CostRed_wind!C$15,Capacity_wind!R127*VLOOKUP($A126,CostRed_wind!$A$2:$M$15,C$1-2009,FALSE))</f>
        <v>0.0192990580930673</v>
      </c>
      <c r="D126">
        <f>IF(Capacity_wind!$AD127=0,Capacity_wind!S127*CostRed_wind!D$15,Capacity_wind!S127*VLOOKUP($A126,CostRed_wind!$A$2:$M$15,D$1-2009,FALSE))</f>
        <v>0</v>
      </c>
      <c r="E126">
        <f>IF(Capacity_wind!$AD127=0,Capacity_wind!T127*CostRed_wind!E$15,Capacity_wind!T127*VLOOKUP($A126,CostRed_wind!$A$2:$M$15,E$1-2009,FALSE))</f>
        <v>0</v>
      </c>
      <c r="F126">
        <f>IF(Capacity_wind!$AD127=0,Capacity_wind!U127*CostRed_wind!F$15,Capacity_wind!U127*VLOOKUP($A126,CostRed_wind!$A$2:$M$15,F$1-2009,FALSE))</f>
        <v>1.0506410623701</v>
      </c>
      <c r="G126">
        <f>IF(Capacity_wind!$AD127=0,Capacity_wind!V127*CostRed_wind!G$15,Capacity_wind!V127*VLOOKUP($A126,CostRed_wind!$A$2:$M$15,G$1-2009,FALSE))</f>
        <v>0.85591476249548</v>
      </c>
      <c r="H126">
        <f>IF(Capacity_wind!$AD127=0,Capacity_wind!W127*CostRed_wind!H$15,Capacity_wind!W127*VLOOKUP($A126,CostRed_wind!$A$2:$M$15,H$1-2009,FALSE))</f>
        <v>1.16371809468335</v>
      </c>
      <c r="I126">
        <f>IF(Capacity_wind!$AD127=0,Capacity_wind!X127*CostRed_wind!I$15,Capacity_wind!X127*VLOOKUP($A126,CostRed_wind!$A$2:$M$15,I$1-2009,FALSE))</f>
        <v>34.430804815398</v>
      </c>
      <c r="J126">
        <f>IF(Capacity_wind!$AD127=0,Capacity_wind!Y127*CostRed_wind!J$15,Capacity_wind!Y127*VLOOKUP($A126,CostRed_wind!$A$2:$M$15,J$1-2009,FALSE))</f>
        <v>33.0438508893719</v>
      </c>
      <c r="K126">
        <f>IF(Capacity_wind!$AD127=0,Capacity_wind!Z127*CostRed_wind!K$15,Capacity_wind!Z127*VLOOKUP($A126,CostRed_wind!$A$2:$M$15,K$1-2009,FALSE))</f>
        <v>0</v>
      </c>
      <c r="L126">
        <f>IF(Capacity_wind!$AD127=0,Capacity_wind!AA127*CostRed_wind!L$15,Capacity_wind!AA127*VLOOKUP($A126,CostRed_wind!$A$2:$M$15,L$1-2009,FALSE))</f>
        <v>0</v>
      </c>
      <c r="M126">
        <f>IF(Capacity_wind!$AD127=0,Capacity_wind!AB127*CostRed_wind!M$15,Capacity_wind!AB127*VLOOKUP($A126,CostRed_wind!$A$2:$M$15,M$1-2009,FALSE))</f>
        <v>0</v>
      </c>
      <c r="N126">
        <f>IF(Capacity_wind!$AD127=0,Capacity_wind!AC127*CostRed_wind!N$15,Capacity_wind!AC127*VLOOKUP($A126,CostRed_wind!$A$2:$N$15,N$1-2009,FALSE))</f>
        <v>38.5892802366115</v>
      </c>
      <c r="O126" s="3">
        <f t="shared" si="8"/>
        <v>70.5642286824119</v>
      </c>
      <c r="P126" s="1" t="s">
        <v>366</v>
      </c>
      <c r="Q126">
        <f>IF(Capacity_wind!$AD127=0,Capacity_wind!Q127*CostRed_wind!B$30,Capacity_wind!Q127*VLOOKUP($A126,CostRed_wind!$A$17:$M$30,B$1-2009,FALSE))</f>
        <v>0</v>
      </c>
      <c r="R126">
        <f>IF(Capacity_wind!$AD127=0,Capacity_wind!R127*CostRed_wind!C$30,Capacity_wind!R127*VLOOKUP($A126,CostRed_wind!$A$17:$M$30,C$1-2009,FALSE))</f>
        <v>0.126910011077581</v>
      </c>
      <c r="S126">
        <f>IF(Capacity_wind!$AD127=0,Capacity_wind!S127*CostRed_wind!D$30,Capacity_wind!S127*VLOOKUP($A126,CostRed_wind!$A$17:$M$30,D$1-2009,FALSE))</f>
        <v>0</v>
      </c>
      <c r="T126">
        <f>IF(Capacity_wind!$AD127=0,Capacity_wind!T127*CostRed_wind!E$30,Capacity_wind!T127*VLOOKUP($A126,CostRed_wind!$A$17:$M$30,E$1-2009,FALSE))</f>
        <v>0</v>
      </c>
      <c r="U126">
        <f>IF(Capacity_wind!$AD127=0,Capacity_wind!U127*CostRed_wind!F$30,Capacity_wind!U127*VLOOKUP($A126,CostRed_wind!$A$17:$M$30,F$1-2009,FALSE))</f>
        <v>4.77828678654906</v>
      </c>
      <c r="V126">
        <f>IF(Capacity_wind!$AD127=0,Capacity_wind!V127*CostRed_wind!G$30,Capacity_wind!V127*VLOOKUP($A126,CostRed_wind!$A$17:$M$30,G$1-2009,FALSE))</f>
        <v>3.49874635513489</v>
      </c>
      <c r="W126">
        <f>IF(Capacity_wind!$AD127=0,Capacity_wind!W127*CostRed_wind!H$30,Capacity_wind!W127*VLOOKUP($A126,CostRed_wind!$A$17:$M$30,H$1-2009,FALSE))</f>
        <v>4.57878766262683</v>
      </c>
      <c r="X126">
        <f>IF(Capacity_wind!$AD127=0,Capacity_wind!X127*CostRed_wind!I$30,Capacity_wind!X127*VLOOKUP($A126,CostRed_wind!$A$17:$M$30,I$1-2009,FALSE))</f>
        <v>121.539325791178</v>
      </c>
      <c r="Y126">
        <f>IF(Capacity_wind!$AD127=0,Capacity_wind!Y127*CostRed_wind!J$30,Capacity_wind!Y127*VLOOKUP($A126,CostRed_wind!$A$17:$M$30,J$1-2009,FALSE))</f>
        <v>108.251487645839</v>
      </c>
      <c r="Z126">
        <f>IF(Capacity_wind!$AD127=0,Capacity_wind!Z127*CostRed_wind!K$30,Capacity_wind!Z127*VLOOKUP($A126,CostRed_wind!$A$17:$M$30,K$1-2009,FALSE))</f>
        <v>0</v>
      </c>
      <c r="AA126">
        <f>IF(Capacity_wind!$AD127=0,Capacity_wind!AA127*CostRed_wind!L$30,Capacity_wind!AA127*VLOOKUP($A126,CostRed_wind!$A$17:$M$30,L$1-2009,FALSE))</f>
        <v>0</v>
      </c>
      <c r="AB126">
        <f>IF(Capacity_wind!$AD127=0,Capacity_wind!AB127*CostRed_wind!M$30,Capacity_wind!AB127*VLOOKUP($A126,CostRed_wind!$A$17:$M$30,M$1-2009,FALSE))</f>
        <v>0</v>
      </c>
      <c r="AC126">
        <f>IF(Capacity_wind!$AD127=0,Capacity_wind!AC127*CostRed_wind!N$30,Capacity_wind!AC127*VLOOKUP($A126,CostRed_wind!$A$17:$N$30,N$1-2009,FALSE))</f>
        <v>82.850782535019</v>
      </c>
      <c r="AD126" s="1">
        <f t="shared" si="9"/>
        <v>242.773544252406</v>
      </c>
    </row>
    <row r="127" spans="1:30">
      <c r="A127" s="1" t="s">
        <v>382</v>
      </c>
      <c r="B127">
        <f>IF(Capacity_wind!$AD128=0,Capacity_wind!Q128*CostRed_wind!B$15,Capacity_wind!Q128*VLOOKUP($A127,CostRed_wind!$A$2:$M$15,B$1-2009,FALSE))</f>
        <v>0</v>
      </c>
      <c r="C127">
        <f>IF(Capacity_wind!$AD128=0,Capacity_wind!R128*CostRed_wind!C$15,Capacity_wind!R128*VLOOKUP($A127,CostRed_wind!$A$2:$M$15,C$1-2009,FALSE))</f>
        <v>0</v>
      </c>
      <c r="D127">
        <f>IF(Capacity_wind!$AD128=0,Capacity_wind!S128*CostRed_wind!D$15,Capacity_wind!S128*VLOOKUP($A127,CostRed_wind!$A$2:$M$15,D$1-2009,FALSE))</f>
        <v>0.360579177704716</v>
      </c>
      <c r="E127">
        <f>IF(Capacity_wind!$AD128=0,Capacity_wind!T128*CostRed_wind!E$15,Capacity_wind!T128*VLOOKUP($A127,CostRed_wind!$A$2:$M$15,E$1-2009,FALSE))</f>
        <v>0</v>
      </c>
      <c r="F127">
        <f>IF(Capacity_wind!$AD128=0,Capacity_wind!U128*CostRed_wind!F$15,Capacity_wind!U128*VLOOKUP($A127,CostRed_wind!$A$2:$M$15,F$1-2009,FALSE))</f>
        <v>0</v>
      </c>
      <c r="G127">
        <f>IF(Capacity_wind!$AD128=0,Capacity_wind!V128*CostRed_wind!G$15,Capacity_wind!V128*VLOOKUP($A127,CostRed_wind!$A$2:$M$15,G$1-2009,FALSE))</f>
        <v>0</v>
      </c>
      <c r="H127">
        <f>IF(Capacity_wind!$AD128=0,Capacity_wind!W128*CostRed_wind!H$15,Capacity_wind!W128*VLOOKUP($A127,CostRed_wind!$A$2:$M$15,H$1-2009,FALSE))</f>
        <v>0</v>
      </c>
      <c r="I127">
        <f>IF(Capacity_wind!$AD128=0,Capacity_wind!X128*CostRed_wind!I$15,Capacity_wind!X128*VLOOKUP($A127,CostRed_wind!$A$2:$M$15,I$1-2009,FALSE))</f>
        <v>0</v>
      </c>
      <c r="J127">
        <f>IF(Capacity_wind!$AD128=0,Capacity_wind!Y128*CostRed_wind!J$15,Capacity_wind!Y128*VLOOKUP($A127,CostRed_wind!$A$2:$M$15,J$1-2009,FALSE))</f>
        <v>0</v>
      </c>
      <c r="K127">
        <f>IF(Capacity_wind!$AD128=0,Capacity_wind!Z128*CostRed_wind!K$15,Capacity_wind!Z128*VLOOKUP($A127,CostRed_wind!$A$2:$M$15,K$1-2009,FALSE))</f>
        <v>0</v>
      </c>
      <c r="L127">
        <f>IF(Capacity_wind!$AD128=0,Capacity_wind!AA128*CostRed_wind!L$15,Capacity_wind!AA128*VLOOKUP($A127,CostRed_wind!$A$2:$M$15,L$1-2009,FALSE))</f>
        <v>0</v>
      </c>
      <c r="M127">
        <f>IF(Capacity_wind!$AD128=0,Capacity_wind!AB128*CostRed_wind!M$15,Capacity_wind!AB128*VLOOKUP($A127,CostRed_wind!$A$2:$M$15,M$1-2009,FALSE))</f>
        <v>0</v>
      </c>
      <c r="N127">
        <f>IF(Capacity_wind!$AD128=0,Capacity_wind!AC128*CostRed_wind!N$15,Capacity_wind!AC128*VLOOKUP($A127,CostRed_wind!$A$2:$N$15,N$1-2009,FALSE))</f>
        <v>0</v>
      </c>
      <c r="O127" s="3">
        <f t="shared" si="8"/>
        <v>0.360579177704716</v>
      </c>
      <c r="P127" s="1" t="s">
        <v>382</v>
      </c>
      <c r="Q127">
        <f>IF(Capacity_wind!$AD128=0,Capacity_wind!Q128*CostRed_wind!B$30,Capacity_wind!Q128*VLOOKUP($A127,CostRed_wind!$A$17:$M$30,B$1-2009,FALSE))</f>
        <v>0</v>
      </c>
      <c r="R127">
        <f>IF(Capacity_wind!$AD128=0,Capacity_wind!R128*CostRed_wind!C$30,Capacity_wind!R128*VLOOKUP($A127,CostRed_wind!$A$17:$M$30,C$1-2009,FALSE))</f>
        <v>0</v>
      </c>
      <c r="S127">
        <f>IF(Capacity_wind!$AD128=0,Capacity_wind!S128*CostRed_wind!D$30,Capacity_wind!S128*VLOOKUP($A127,CostRed_wind!$A$17:$M$30,D$1-2009,FALSE))</f>
        <v>1.87891292950723</v>
      </c>
      <c r="T127">
        <f>IF(Capacity_wind!$AD128=0,Capacity_wind!T128*CostRed_wind!E$30,Capacity_wind!T128*VLOOKUP($A127,CostRed_wind!$A$17:$M$30,E$1-2009,FALSE))</f>
        <v>0</v>
      </c>
      <c r="U127">
        <f>IF(Capacity_wind!$AD128=0,Capacity_wind!U128*CostRed_wind!F$30,Capacity_wind!U128*VLOOKUP($A127,CostRed_wind!$A$17:$M$30,F$1-2009,FALSE))</f>
        <v>0</v>
      </c>
      <c r="V127">
        <f>IF(Capacity_wind!$AD128=0,Capacity_wind!V128*CostRed_wind!G$30,Capacity_wind!V128*VLOOKUP($A127,CostRed_wind!$A$17:$M$30,G$1-2009,FALSE))</f>
        <v>0</v>
      </c>
      <c r="W127">
        <f>IF(Capacity_wind!$AD128=0,Capacity_wind!W128*CostRed_wind!H$30,Capacity_wind!W128*VLOOKUP($A127,CostRed_wind!$A$17:$M$30,H$1-2009,FALSE))</f>
        <v>0</v>
      </c>
      <c r="X127">
        <f>IF(Capacity_wind!$AD128=0,Capacity_wind!X128*CostRed_wind!I$30,Capacity_wind!X128*VLOOKUP($A127,CostRed_wind!$A$17:$M$30,I$1-2009,FALSE))</f>
        <v>0</v>
      </c>
      <c r="Y127">
        <f>IF(Capacity_wind!$AD128=0,Capacity_wind!Y128*CostRed_wind!J$30,Capacity_wind!Y128*VLOOKUP($A127,CostRed_wind!$A$17:$M$30,J$1-2009,FALSE))</f>
        <v>0</v>
      </c>
      <c r="Z127">
        <f>IF(Capacity_wind!$AD128=0,Capacity_wind!Z128*CostRed_wind!K$30,Capacity_wind!Z128*VLOOKUP($A127,CostRed_wind!$A$17:$M$30,K$1-2009,FALSE))</f>
        <v>0</v>
      </c>
      <c r="AA127">
        <f>IF(Capacity_wind!$AD128=0,Capacity_wind!AA128*CostRed_wind!L$30,Capacity_wind!AA128*VLOOKUP($A127,CostRed_wind!$A$17:$M$30,L$1-2009,FALSE))</f>
        <v>0</v>
      </c>
      <c r="AB127">
        <f>IF(Capacity_wind!$AD128=0,Capacity_wind!AB128*CostRed_wind!M$30,Capacity_wind!AB128*VLOOKUP($A127,CostRed_wind!$A$17:$M$30,M$1-2009,FALSE))</f>
        <v>0</v>
      </c>
      <c r="AC127">
        <f>IF(Capacity_wind!$AD128=0,Capacity_wind!AC128*CostRed_wind!N$30,Capacity_wind!AC128*VLOOKUP($A127,CostRed_wind!$A$17:$N$30,N$1-2009,FALSE))</f>
        <v>0</v>
      </c>
      <c r="AD127" s="1">
        <f t="shared" si="9"/>
        <v>1.87891292950723</v>
      </c>
    </row>
    <row r="128" spans="1:30">
      <c r="A128" s="1" t="s">
        <v>354</v>
      </c>
      <c r="B128">
        <f>IF(Capacity_wind!$AD129=0,Capacity_wind!Q129*CostRed_wind!B$15,Capacity_wind!Q129*VLOOKUP($A128,CostRed_wind!$A$2:$M$15,B$1-2009,FALSE))</f>
        <v>0</v>
      </c>
      <c r="C128">
        <f>IF(Capacity_wind!$AD129=0,Capacity_wind!R129*CostRed_wind!C$15,Capacity_wind!R129*VLOOKUP($A128,CostRed_wind!$A$2:$M$15,C$1-2009,FALSE))</f>
        <v>0</v>
      </c>
      <c r="D128">
        <f>IF(Capacity_wind!$AD129=0,Capacity_wind!S129*CostRed_wind!D$15,Capacity_wind!S129*VLOOKUP($A128,CostRed_wind!$A$2:$M$15,D$1-2009,FALSE))</f>
        <v>0</v>
      </c>
      <c r="E128">
        <f>IF(Capacity_wind!$AD129=0,Capacity_wind!T129*CostRed_wind!E$15,Capacity_wind!T129*VLOOKUP($A128,CostRed_wind!$A$2:$M$15,E$1-2009,FALSE))</f>
        <v>0</v>
      </c>
      <c r="F128">
        <f>IF(Capacity_wind!$AD129=0,Capacity_wind!U129*CostRed_wind!F$15,Capacity_wind!U129*VLOOKUP($A128,CostRed_wind!$A$2:$M$15,F$1-2009,FALSE))</f>
        <v>0</v>
      </c>
      <c r="G128">
        <f>IF(Capacity_wind!$AD129=0,Capacity_wind!V129*CostRed_wind!G$15,Capacity_wind!V129*VLOOKUP($A128,CostRed_wind!$A$2:$M$15,G$1-2009,FALSE))</f>
        <v>0</v>
      </c>
      <c r="H128">
        <f>IF(Capacity_wind!$AD129=0,Capacity_wind!W129*CostRed_wind!H$15,Capacity_wind!W129*VLOOKUP($A128,CostRed_wind!$A$2:$M$15,H$1-2009,FALSE))</f>
        <v>0.0145464761835419</v>
      </c>
      <c r="I128">
        <f>IF(Capacity_wind!$AD129=0,Capacity_wind!X129*CostRed_wind!I$15,Capacity_wind!X129*VLOOKUP($A128,CostRed_wind!$A$2:$M$15,I$1-2009,FALSE))</f>
        <v>0</v>
      </c>
      <c r="J128">
        <f>IF(Capacity_wind!$AD129=0,Capacity_wind!Y129*CostRed_wind!J$15,Capacity_wind!Y129*VLOOKUP($A128,CostRed_wind!$A$2:$M$15,J$1-2009,FALSE))</f>
        <v>0</v>
      </c>
      <c r="K128">
        <f>IF(Capacity_wind!$AD129=0,Capacity_wind!Z129*CostRed_wind!K$15,Capacity_wind!Z129*VLOOKUP($A128,CostRed_wind!$A$2:$M$15,K$1-2009,FALSE))</f>
        <v>0</v>
      </c>
      <c r="L128">
        <f>IF(Capacity_wind!$AD129=0,Capacity_wind!AA129*CostRed_wind!L$15,Capacity_wind!AA129*VLOOKUP($A128,CostRed_wind!$A$2:$M$15,L$1-2009,FALSE))</f>
        <v>0</v>
      </c>
      <c r="M128">
        <f>IF(Capacity_wind!$AD129=0,Capacity_wind!AB129*CostRed_wind!M$15,Capacity_wind!AB129*VLOOKUP($A128,CostRed_wind!$A$2:$M$15,M$1-2009,FALSE))</f>
        <v>0</v>
      </c>
      <c r="N128">
        <f>IF(Capacity_wind!$AD129=0,Capacity_wind!AC129*CostRed_wind!N$15,Capacity_wind!AC129*VLOOKUP($A128,CostRed_wind!$A$2:$N$15,N$1-2009,FALSE))</f>
        <v>0</v>
      </c>
      <c r="O128" s="3">
        <f t="shared" si="8"/>
        <v>0.0145464761835419</v>
      </c>
      <c r="P128" s="1" t="s">
        <v>354</v>
      </c>
      <c r="Q128">
        <f>IF(Capacity_wind!$AD129=0,Capacity_wind!Q129*CostRed_wind!B$30,Capacity_wind!Q129*VLOOKUP($A128,CostRed_wind!$A$17:$M$30,B$1-2009,FALSE))</f>
        <v>0</v>
      </c>
      <c r="R128">
        <f>IF(Capacity_wind!$AD129=0,Capacity_wind!R129*CostRed_wind!C$30,Capacity_wind!R129*VLOOKUP($A128,CostRed_wind!$A$17:$M$30,C$1-2009,FALSE))</f>
        <v>0</v>
      </c>
      <c r="S128">
        <f>IF(Capacity_wind!$AD129=0,Capacity_wind!S129*CostRed_wind!D$30,Capacity_wind!S129*VLOOKUP($A128,CostRed_wind!$A$17:$M$30,D$1-2009,FALSE))</f>
        <v>0</v>
      </c>
      <c r="T128">
        <f>IF(Capacity_wind!$AD129=0,Capacity_wind!T129*CostRed_wind!E$30,Capacity_wind!T129*VLOOKUP($A128,CostRed_wind!$A$17:$M$30,E$1-2009,FALSE))</f>
        <v>0</v>
      </c>
      <c r="U128">
        <f>IF(Capacity_wind!$AD129=0,Capacity_wind!U129*CostRed_wind!F$30,Capacity_wind!U129*VLOOKUP($A128,CostRed_wind!$A$17:$M$30,F$1-2009,FALSE))</f>
        <v>0</v>
      </c>
      <c r="V128">
        <f>IF(Capacity_wind!$AD129=0,Capacity_wind!V129*CostRed_wind!G$30,Capacity_wind!V129*VLOOKUP($A128,CostRed_wind!$A$17:$M$30,G$1-2009,FALSE))</f>
        <v>0</v>
      </c>
      <c r="W128">
        <f>IF(Capacity_wind!$AD129=0,Capacity_wind!W129*CostRed_wind!H$30,Capacity_wind!W129*VLOOKUP($A128,CostRed_wind!$A$17:$M$30,H$1-2009,FALSE))</f>
        <v>0.0572348457828354</v>
      </c>
      <c r="X128">
        <f>IF(Capacity_wind!$AD129=0,Capacity_wind!X129*CostRed_wind!I$30,Capacity_wind!X129*VLOOKUP($A128,CostRed_wind!$A$17:$M$30,I$1-2009,FALSE))</f>
        <v>0</v>
      </c>
      <c r="Y128">
        <f>IF(Capacity_wind!$AD129=0,Capacity_wind!Y129*CostRed_wind!J$30,Capacity_wind!Y129*VLOOKUP($A128,CostRed_wind!$A$17:$M$30,J$1-2009,FALSE))</f>
        <v>0</v>
      </c>
      <c r="Z128">
        <f>IF(Capacity_wind!$AD129=0,Capacity_wind!Z129*CostRed_wind!K$30,Capacity_wind!Z129*VLOOKUP($A128,CostRed_wind!$A$17:$M$30,K$1-2009,FALSE))</f>
        <v>0</v>
      </c>
      <c r="AA128">
        <f>IF(Capacity_wind!$AD129=0,Capacity_wind!AA129*CostRed_wind!L$30,Capacity_wind!AA129*VLOOKUP($A128,CostRed_wind!$A$17:$M$30,L$1-2009,FALSE))</f>
        <v>0</v>
      </c>
      <c r="AB128">
        <f>IF(Capacity_wind!$AD129=0,Capacity_wind!AB129*CostRed_wind!M$30,Capacity_wind!AB129*VLOOKUP($A128,CostRed_wind!$A$17:$M$30,M$1-2009,FALSE))</f>
        <v>0</v>
      </c>
      <c r="AC128">
        <f>IF(Capacity_wind!$AD129=0,Capacity_wind!AC129*CostRed_wind!N$30,Capacity_wind!AC129*VLOOKUP($A128,CostRed_wind!$A$17:$N$30,N$1-2009,FALSE))</f>
        <v>0</v>
      </c>
      <c r="AD128" s="1">
        <f t="shared" si="9"/>
        <v>0.0572348457828354</v>
      </c>
    </row>
    <row r="129" spans="1:30">
      <c r="A129" s="1" t="s">
        <v>374</v>
      </c>
      <c r="B129">
        <f>IF(Capacity_wind!$AD130=0,Capacity_wind!Q130*CostRed_wind!B$15,Capacity_wind!Q130*VLOOKUP($A129,CostRed_wind!$A$2:$M$15,B$1-2009,FALSE))</f>
        <v>0</v>
      </c>
      <c r="C129">
        <f>IF(Capacity_wind!$AD130=0,Capacity_wind!R130*CostRed_wind!C$15,Capacity_wind!R130*VLOOKUP($A129,CostRed_wind!$A$2:$M$15,C$1-2009,FALSE))</f>
        <v>0</v>
      </c>
      <c r="D129">
        <f>IF(Capacity_wind!$AD130=0,Capacity_wind!S130*CostRed_wind!D$15,Capacity_wind!S130*VLOOKUP($A129,CostRed_wind!$A$2:$M$15,D$1-2009,FALSE))</f>
        <v>0.120193059234905</v>
      </c>
      <c r="E129">
        <f>IF(Capacity_wind!$AD130=0,Capacity_wind!T130*CostRed_wind!E$15,Capacity_wind!T130*VLOOKUP($A129,CostRed_wind!$A$2:$M$15,E$1-2009,FALSE))</f>
        <v>-0.165840775742436</v>
      </c>
      <c r="F129">
        <f>IF(Capacity_wind!$AD130=0,Capacity_wind!U130*CostRed_wind!F$15,Capacity_wind!U130*VLOOKUP($A129,CostRed_wind!$A$2:$M$15,F$1-2009,FALSE))</f>
        <v>0</v>
      </c>
      <c r="G129">
        <f>IF(Capacity_wind!$AD130=0,Capacity_wind!V130*CostRed_wind!G$15,Capacity_wind!V130*VLOOKUP($A129,CostRed_wind!$A$2:$M$15,G$1-2009,FALSE))</f>
        <v>0</v>
      </c>
      <c r="H129">
        <f>IF(Capacity_wind!$AD130=0,Capacity_wind!W130*CostRed_wind!H$15,Capacity_wind!W130*VLOOKUP($A129,CostRed_wind!$A$2:$M$15,H$1-2009,FALSE))</f>
        <v>0.145464761835419</v>
      </c>
      <c r="I129">
        <f>IF(Capacity_wind!$AD130=0,Capacity_wind!X130*CostRed_wind!I$15,Capacity_wind!X130*VLOOKUP($A129,CostRed_wind!$A$2:$M$15,I$1-2009,FALSE))</f>
        <v>-0.170449520351004</v>
      </c>
      <c r="J129">
        <f>IF(Capacity_wind!$AD130=0,Capacity_wind!Y130*CostRed_wind!J$15,Capacity_wind!Y130*VLOOKUP($A129,CostRed_wind!$A$2:$M$15,J$1-2009,FALSE))</f>
        <v>0.193238871488857</v>
      </c>
      <c r="K129">
        <f>IF(Capacity_wind!$AD130=0,Capacity_wind!Z130*CostRed_wind!K$15,Capacity_wind!Z130*VLOOKUP($A129,CostRed_wind!$A$2:$M$15,K$1-2009,FALSE))</f>
        <v>0</v>
      </c>
      <c r="L129">
        <f>IF(Capacity_wind!$AD130=0,Capacity_wind!AA130*CostRed_wind!L$15,Capacity_wind!AA130*VLOOKUP($A129,CostRed_wind!$A$2:$M$15,L$1-2009,FALSE))</f>
        <v>0</v>
      </c>
      <c r="M129">
        <f>IF(Capacity_wind!$AD130=0,Capacity_wind!AB130*CostRed_wind!M$15,Capacity_wind!AB130*VLOOKUP($A129,CostRed_wind!$A$2:$M$15,M$1-2009,FALSE))</f>
        <v>0</v>
      </c>
      <c r="N129">
        <f>IF(Capacity_wind!$AD130=0,Capacity_wind!AC130*CostRed_wind!N$15,Capacity_wind!AC130*VLOOKUP($A129,CostRed_wind!$A$2:$N$15,N$1-2009,FALSE))</f>
        <v>0</v>
      </c>
      <c r="O129" s="3">
        <f t="shared" si="8"/>
        <v>0.122606396465741</v>
      </c>
      <c r="P129" s="1" t="s">
        <v>374</v>
      </c>
      <c r="Q129">
        <f>IF(Capacity_wind!$AD130=0,Capacity_wind!Q130*CostRed_wind!B$30,Capacity_wind!Q130*VLOOKUP($A129,CostRed_wind!$A$17:$M$30,B$1-2009,FALSE))</f>
        <v>0</v>
      </c>
      <c r="R129">
        <f>IF(Capacity_wind!$AD130=0,Capacity_wind!R130*CostRed_wind!C$30,Capacity_wind!R130*VLOOKUP($A129,CostRed_wind!$A$17:$M$30,C$1-2009,FALSE))</f>
        <v>0</v>
      </c>
      <c r="S129">
        <f>IF(Capacity_wind!$AD130=0,Capacity_wind!S130*CostRed_wind!D$30,Capacity_wind!S130*VLOOKUP($A129,CostRed_wind!$A$17:$M$30,D$1-2009,FALSE))</f>
        <v>0.626304309835745</v>
      </c>
      <c r="T129">
        <f>IF(Capacity_wind!$AD130=0,Capacity_wind!T130*CostRed_wind!E$30,Capacity_wind!T130*VLOOKUP($A129,CostRed_wind!$A$17:$M$30,E$1-2009,FALSE))</f>
        <v>-0.786245660694564</v>
      </c>
      <c r="U129">
        <f>IF(Capacity_wind!$AD130=0,Capacity_wind!U130*CostRed_wind!F$30,Capacity_wind!U130*VLOOKUP($A129,CostRed_wind!$A$17:$M$30,F$1-2009,FALSE))</f>
        <v>0</v>
      </c>
      <c r="V129">
        <f>IF(Capacity_wind!$AD130=0,Capacity_wind!V130*CostRed_wind!G$30,Capacity_wind!V130*VLOOKUP($A129,CostRed_wind!$A$17:$M$30,G$1-2009,FALSE))</f>
        <v>0</v>
      </c>
      <c r="W129">
        <f>IF(Capacity_wind!$AD130=0,Capacity_wind!W130*CostRed_wind!H$30,Capacity_wind!W130*VLOOKUP($A129,CostRed_wind!$A$17:$M$30,H$1-2009,FALSE))</f>
        <v>0.572348457828354</v>
      </c>
      <c r="X129">
        <f>IF(Capacity_wind!$AD130=0,Capacity_wind!X130*CostRed_wind!I$30,Capacity_wind!X130*VLOOKUP($A129,CostRed_wind!$A$17:$M$30,I$1-2009,FALSE))</f>
        <v>-0.601679800863268</v>
      </c>
      <c r="Y129">
        <f>IF(Capacity_wind!$AD130=0,Capacity_wind!Y130*CostRed_wind!J$30,Capacity_wind!Y130*VLOOKUP($A129,CostRed_wind!$A$17:$M$30,J$1-2009,FALSE))</f>
        <v>0.633049561314901</v>
      </c>
      <c r="Z129">
        <f>IF(Capacity_wind!$AD130=0,Capacity_wind!Z130*CostRed_wind!K$30,Capacity_wind!Z130*VLOOKUP($A129,CostRed_wind!$A$17:$M$30,K$1-2009,FALSE))</f>
        <v>0</v>
      </c>
      <c r="AA129">
        <f>IF(Capacity_wind!$AD130=0,Capacity_wind!AA130*CostRed_wind!L$30,Capacity_wind!AA130*VLOOKUP($A129,CostRed_wind!$A$17:$M$30,L$1-2009,FALSE))</f>
        <v>0</v>
      </c>
      <c r="AB129">
        <f>IF(Capacity_wind!$AD130=0,Capacity_wind!AB130*CostRed_wind!M$30,Capacity_wind!AB130*VLOOKUP($A129,CostRed_wind!$A$17:$M$30,M$1-2009,FALSE))</f>
        <v>0</v>
      </c>
      <c r="AC129">
        <f>IF(Capacity_wind!$AD130=0,Capacity_wind!AC130*CostRed_wind!N$30,Capacity_wind!AC130*VLOOKUP($A129,CostRed_wind!$A$17:$N$30,N$1-2009,FALSE))</f>
        <v>0</v>
      </c>
      <c r="AD129" s="1">
        <f t="shared" si="9"/>
        <v>0.443776867421168</v>
      </c>
    </row>
    <row r="130" spans="1:30">
      <c r="A130" s="1" t="s">
        <v>376</v>
      </c>
      <c r="B130">
        <f>IF(Capacity_wind!$AD131=0,Capacity_wind!Q131*CostRed_wind!B$15,Capacity_wind!Q131*VLOOKUP($A130,CostRed_wind!$A$2:$M$15,B$1-2009,FALSE))</f>
        <v>0</v>
      </c>
      <c r="C130">
        <f>IF(Capacity_wind!$AD131=0,Capacity_wind!R131*CostRed_wind!C$15,Capacity_wind!R131*VLOOKUP($A130,CostRed_wind!$A$2:$M$15,C$1-2009,FALSE))</f>
        <v>0.0771962323722692</v>
      </c>
      <c r="D130">
        <f>IF(Capacity_wind!$AD131=0,Capacity_wind!S131*CostRed_wind!D$15,Capacity_wind!S131*VLOOKUP($A130,CostRed_wind!$A$2:$M$15,D$1-2009,FALSE))</f>
        <v>0</v>
      </c>
      <c r="E130">
        <f>IF(Capacity_wind!$AD131=0,Capacity_wind!T131*CostRed_wind!E$15,Capacity_wind!T131*VLOOKUP($A130,CostRed_wind!$A$2:$M$15,E$1-2009,FALSE))</f>
        <v>0.0829203878712178</v>
      </c>
      <c r="F130">
        <f>IF(Capacity_wind!$AD131=0,Capacity_wind!U131*CostRed_wind!F$15,Capacity_wind!U131*VLOOKUP($A130,CostRed_wind!$A$2:$M$15,F$1-2009,FALSE))</f>
        <v>0</v>
      </c>
      <c r="G130">
        <f>IF(Capacity_wind!$AD131=0,Capacity_wind!V131*CostRed_wind!G$15,Capacity_wind!V131*VLOOKUP($A130,CostRed_wind!$A$2:$M$15,G$1-2009,FALSE))</f>
        <v>0</v>
      </c>
      <c r="H130">
        <f>IF(Capacity_wind!$AD131=0,Capacity_wind!W131*CostRed_wind!H$15,Capacity_wind!W131*VLOOKUP($A130,CostRed_wind!$A$2:$M$15,H$1-2009,FALSE))</f>
        <v>0.0436394285506258</v>
      </c>
      <c r="I130">
        <f>IF(Capacity_wind!$AD131=0,Capacity_wind!X131*CostRed_wind!I$15,Capacity_wind!X131*VLOOKUP($A130,CostRed_wind!$A$2:$M$15,I$1-2009,FALSE))</f>
        <v>0</v>
      </c>
      <c r="J130">
        <f>IF(Capacity_wind!$AD131=0,Capacity_wind!Y131*CostRed_wind!J$15,Capacity_wind!Y131*VLOOKUP($A130,CostRed_wind!$A$2:$M$15,J$1-2009,FALSE))</f>
        <v>0</v>
      </c>
      <c r="K130">
        <f>IF(Capacity_wind!$AD131=0,Capacity_wind!Z131*CostRed_wind!K$15,Capacity_wind!Z131*VLOOKUP($A130,CostRed_wind!$A$2:$M$15,K$1-2009,FALSE))</f>
        <v>0</v>
      </c>
      <c r="L130">
        <f>IF(Capacity_wind!$AD131=0,Capacity_wind!AA131*CostRed_wind!L$15,Capacity_wind!AA131*VLOOKUP($A130,CostRed_wind!$A$2:$M$15,L$1-2009,FALSE))</f>
        <v>0.00746261717028964</v>
      </c>
      <c r="M130">
        <f>IF(Capacity_wind!$AD131=0,Capacity_wind!AB131*CostRed_wind!M$15,Capacity_wind!AB131*VLOOKUP($A130,CostRed_wind!$A$2:$M$15,M$1-2009,FALSE))</f>
        <v>0</v>
      </c>
      <c r="N130">
        <f>IF(Capacity_wind!$AD131=0,Capacity_wind!AC131*CostRed_wind!N$15,Capacity_wind!AC131*VLOOKUP($A130,CostRed_wind!$A$2:$N$15,N$1-2009,FALSE))</f>
        <v>0</v>
      </c>
      <c r="O130" s="3">
        <f t="shared" si="8"/>
        <v>0.211218665964402</v>
      </c>
      <c r="P130" s="1" t="s">
        <v>376</v>
      </c>
      <c r="Q130">
        <f>IF(Capacity_wind!$AD131=0,Capacity_wind!Q131*CostRed_wind!B$30,Capacity_wind!Q131*VLOOKUP($A130,CostRed_wind!$A$17:$M$30,B$1-2009,FALSE))</f>
        <v>0</v>
      </c>
      <c r="R130">
        <f>IF(Capacity_wind!$AD131=0,Capacity_wind!R131*CostRed_wind!C$30,Capacity_wind!R131*VLOOKUP($A130,CostRed_wind!$A$17:$M$30,C$1-2009,FALSE))</f>
        <v>0.507640044310325</v>
      </c>
      <c r="S130">
        <f>IF(Capacity_wind!$AD131=0,Capacity_wind!S131*CostRed_wind!D$30,Capacity_wind!S131*VLOOKUP($A130,CostRed_wind!$A$17:$M$30,D$1-2009,FALSE))</f>
        <v>0</v>
      </c>
      <c r="T130">
        <f>IF(Capacity_wind!$AD131=0,Capacity_wind!T131*CostRed_wind!E$30,Capacity_wind!T131*VLOOKUP($A130,CostRed_wind!$A$17:$M$30,E$1-2009,FALSE))</f>
        <v>0.393122830347282</v>
      </c>
      <c r="U130">
        <f>IF(Capacity_wind!$AD131=0,Capacity_wind!U131*CostRed_wind!F$30,Capacity_wind!U131*VLOOKUP($A130,CostRed_wind!$A$17:$M$30,F$1-2009,FALSE))</f>
        <v>0</v>
      </c>
      <c r="V130">
        <f>IF(Capacity_wind!$AD131=0,Capacity_wind!V131*CostRed_wind!G$30,Capacity_wind!V131*VLOOKUP($A130,CostRed_wind!$A$17:$M$30,G$1-2009,FALSE))</f>
        <v>0</v>
      </c>
      <c r="W130">
        <f>IF(Capacity_wind!$AD131=0,Capacity_wind!W131*CostRed_wind!H$30,Capacity_wind!W131*VLOOKUP($A130,CostRed_wind!$A$17:$M$30,H$1-2009,FALSE))</f>
        <v>0.171704537348506</v>
      </c>
      <c r="X130">
        <f>IF(Capacity_wind!$AD131=0,Capacity_wind!X131*CostRed_wind!I$30,Capacity_wind!X131*VLOOKUP($A130,CostRed_wind!$A$17:$M$30,I$1-2009,FALSE))</f>
        <v>0</v>
      </c>
      <c r="Y130">
        <f>IF(Capacity_wind!$AD131=0,Capacity_wind!Y131*CostRed_wind!J$30,Capacity_wind!Y131*VLOOKUP($A130,CostRed_wind!$A$17:$M$30,J$1-2009,FALSE))</f>
        <v>0</v>
      </c>
      <c r="Z130">
        <f>IF(Capacity_wind!$AD131=0,Capacity_wind!Z131*CostRed_wind!K$30,Capacity_wind!Z131*VLOOKUP($A130,CostRed_wind!$A$17:$M$30,K$1-2009,FALSE))</f>
        <v>0</v>
      </c>
      <c r="AA130">
        <f>IF(Capacity_wind!$AD131=0,Capacity_wind!AA131*CostRed_wind!L$30,Capacity_wind!AA131*VLOOKUP($A130,CostRed_wind!$A$17:$M$30,L$1-2009,FALSE))</f>
        <v>0.0199590009663742</v>
      </c>
      <c r="AB130">
        <f>IF(Capacity_wind!$AD131=0,Capacity_wind!AB131*CostRed_wind!M$30,Capacity_wind!AB131*VLOOKUP($A130,CostRed_wind!$A$17:$M$30,M$1-2009,FALSE))</f>
        <v>0</v>
      </c>
      <c r="AC130">
        <f>IF(Capacity_wind!$AD131=0,Capacity_wind!AC131*CostRed_wind!N$30,Capacity_wind!AC131*VLOOKUP($A130,CostRed_wind!$A$17:$N$30,N$1-2009,FALSE))</f>
        <v>0</v>
      </c>
      <c r="AD130" s="1">
        <f t="shared" si="9"/>
        <v>1.09242641297249</v>
      </c>
    </row>
    <row r="131" spans="1:30">
      <c r="A131" s="1" t="s">
        <v>364</v>
      </c>
      <c r="B131">
        <f>IF(Capacity_wind!$AD132=0,Capacity_wind!Q132*CostRed_wind!B$15,Capacity_wind!Q132*VLOOKUP($A131,CostRed_wind!$A$2:$M$15,B$1-2009,FALSE))</f>
        <v>0</v>
      </c>
      <c r="C131">
        <f>IF(Capacity_wind!$AD132=0,Capacity_wind!R132*CostRed_wind!C$15,Capacity_wind!R132*VLOOKUP($A131,CostRed_wind!$A$2:$M$15,C$1-2009,FALSE))</f>
        <v>0.0849158556094961</v>
      </c>
      <c r="D131">
        <f>IF(Capacity_wind!$AD132=0,Capacity_wind!S132*CostRed_wind!D$15,Capacity_wind!S132*VLOOKUP($A131,CostRed_wind!$A$2:$M$15,D$1-2009,FALSE))</f>
        <v>0</v>
      </c>
      <c r="E131">
        <f>IF(Capacity_wind!$AD132=0,Capacity_wind!T132*CostRed_wind!E$15,Capacity_wind!T132*VLOOKUP($A131,CostRed_wind!$A$2:$M$15,E$1-2009,FALSE))</f>
        <v>0</v>
      </c>
      <c r="F131">
        <f>IF(Capacity_wind!$AD132=0,Capacity_wind!U132*CostRed_wind!F$15,Capacity_wind!U132*VLOOKUP($A131,CostRed_wind!$A$2:$M$15,F$1-2009,FALSE))</f>
        <v>0.0636752159012182</v>
      </c>
      <c r="G131">
        <f>IF(Capacity_wind!$AD132=0,Capacity_wind!V132*CostRed_wind!G$15,Capacity_wind!V132*VLOOKUP($A131,CostRed_wind!$A$2:$M$15,G$1-2009,FALSE))</f>
        <v>0</v>
      </c>
      <c r="H131">
        <f>IF(Capacity_wind!$AD132=0,Capacity_wind!W132*CostRed_wind!H$15,Capacity_wind!W132*VLOOKUP($A131,CostRed_wind!$A$2:$M$15,H$1-2009,FALSE))</f>
        <v>0.109098571376564</v>
      </c>
      <c r="I131">
        <f>IF(Capacity_wind!$AD132=0,Capacity_wind!X132*CostRed_wind!I$15,Capacity_wind!X132*VLOOKUP($A131,CostRed_wind!$A$2:$M$15,I$1-2009,FALSE))</f>
        <v>0</v>
      </c>
      <c r="J131">
        <f>IF(Capacity_wind!$AD132=0,Capacity_wind!Y132*CostRed_wind!J$15,Capacity_wind!Y132*VLOOKUP($A131,CostRed_wind!$A$2:$M$15,J$1-2009,FALSE))</f>
        <v>0</v>
      </c>
      <c r="K131">
        <f>IF(Capacity_wind!$AD132=0,Capacity_wind!Z132*CostRed_wind!K$15,Capacity_wind!Z132*VLOOKUP($A131,CostRed_wind!$A$2:$M$15,K$1-2009,FALSE))</f>
        <v>0</v>
      </c>
      <c r="L131">
        <f>IF(Capacity_wind!$AD132=0,Capacity_wind!AA132*CostRed_wind!L$15,Capacity_wind!AA132*VLOOKUP($A131,CostRed_wind!$A$2:$M$15,L$1-2009,FALSE))</f>
        <v>0</v>
      </c>
      <c r="M131">
        <f>IF(Capacity_wind!$AD132=0,Capacity_wind!AB132*CostRed_wind!M$15,Capacity_wind!AB132*VLOOKUP($A131,CostRed_wind!$A$2:$M$15,M$1-2009,FALSE))</f>
        <v>0</v>
      </c>
      <c r="N131">
        <f>IF(Capacity_wind!$AD132=0,Capacity_wind!AC132*CostRed_wind!N$15,Capacity_wind!AC132*VLOOKUP($A131,CostRed_wind!$A$2:$N$15,N$1-2009,FALSE))</f>
        <v>0</v>
      </c>
      <c r="O131" s="3">
        <f t="shared" si="8"/>
        <v>0.257689642887279</v>
      </c>
      <c r="P131" s="1" t="s">
        <v>364</v>
      </c>
      <c r="Q131">
        <f>IF(Capacity_wind!$AD132=0,Capacity_wind!Q132*CostRed_wind!B$30,Capacity_wind!Q132*VLOOKUP($A131,CostRed_wind!$A$17:$M$30,B$1-2009,FALSE))</f>
        <v>0</v>
      </c>
      <c r="R131">
        <f>IF(Capacity_wind!$AD132=0,Capacity_wind!R132*CostRed_wind!C$30,Capacity_wind!R132*VLOOKUP($A131,CostRed_wind!$A$17:$M$30,C$1-2009,FALSE))</f>
        <v>0.558404048741357</v>
      </c>
      <c r="S131">
        <f>IF(Capacity_wind!$AD132=0,Capacity_wind!S132*CostRed_wind!D$30,Capacity_wind!S132*VLOOKUP($A131,CostRed_wind!$A$17:$M$30,D$1-2009,FALSE))</f>
        <v>0</v>
      </c>
      <c r="T131">
        <f>IF(Capacity_wind!$AD132=0,Capacity_wind!T132*CostRed_wind!E$30,Capacity_wind!T132*VLOOKUP($A131,CostRed_wind!$A$17:$M$30,E$1-2009,FALSE))</f>
        <v>0</v>
      </c>
      <c r="U131">
        <f>IF(Capacity_wind!$AD132=0,Capacity_wind!U132*CostRed_wind!F$30,Capacity_wind!U132*VLOOKUP($A131,CostRed_wind!$A$17:$M$30,F$1-2009,FALSE))</f>
        <v>0.289593138578731</v>
      </c>
      <c r="V131">
        <f>IF(Capacity_wind!$AD132=0,Capacity_wind!V132*CostRed_wind!G$30,Capacity_wind!V132*VLOOKUP($A131,CostRed_wind!$A$17:$M$30,G$1-2009,FALSE))</f>
        <v>0</v>
      </c>
      <c r="W131">
        <f>IF(Capacity_wind!$AD132=0,Capacity_wind!W132*CostRed_wind!H$30,Capacity_wind!W132*VLOOKUP($A131,CostRed_wind!$A$17:$M$30,H$1-2009,FALSE))</f>
        <v>0.429261343371265</v>
      </c>
      <c r="X131">
        <f>IF(Capacity_wind!$AD132=0,Capacity_wind!X132*CostRed_wind!I$30,Capacity_wind!X132*VLOOKUP($A131,CostRed_wind!$A$17:$M$30,I$1-2009,FALSE))</f>
        <v>0</v>
      </c>
      <c r="Y131">
        <f>IF(Capacity_wind!$AD132=0,Capacity_wind!Y132*CostRed_wind!J$30,Capacity_wind!Y132*VLOOKUP($A131,CostRed_wind!$A$17:$M$30,J$1-2009,FALSE))</f>
        <v>0</v>
      </c>
      <c r="Z131">
        <f>IF(Capacity_wind!$AD132=0,Capacity_wind!Z132*CostRed_wind!K$30,Capacity_wind!Z132*VLOOKUP($A131,CostRed_wind!$A$17:$M$30,K$1-2009,FALSE))</f>
        <v>0</v>
      </c>
      <c r="AA131">
        <f>IF(Capacity_wind!$AD132=0,Capacity_wind!AA132*CostRed_wind!L$30,Capacity_wind!AA132*VLOOKUP($A131,CostRed_wind!$A$17:$M$30,L$1-2009,FALSE))</f>
        <v>0</v>
      </c>
      <c r="AB131">
        <f>IF(Capacity_wind!$AD132=0,Capacity_wind!AB132*CostRed_wind!M$30,Capacity_wind!AB132*VLOOKUP($A131,CostRed_wind!$A$17:$M$30,M$1-2009,FALSE))</f>
        <v>0</v>
      </c>
      <c r="AC131">
        <f>IF(Capacity_wind!$AD132=0,Capacity_wind!AC132*CostRed_wind!N$30,Capacity_wind!AC132*VLOOKUP($A131,CostRed_wind!$A$17:$N$30,N$1-2009,FALSE))</f>
        <v>0</v>
      </c>
      <c r="AD131" s="1">
        <f t="shared" si="9"/>
        <v>1.27725853069135</v>
      </c>
    </row>
    <row r="132" spans="1:30">
      <c r="A132" s="1" t="s">
        <v>431</v>
      </c>
      <c r="B132">
        <f>IF(Capacity_wind!$AD133=0,Capacity_wind!Q133*CostRed_wind!B$15,Capacity_wind!Q133*VLOOKUP($A132,CostRed_wind!$A$2:$M$15,B$1-2009,FALSE))</f>
        <v>0</v>
      </c>
      <c r="C132">
        <f>IF(Capacity_wind!$AD133=0,Capacity_wind!R133*CostRed_wind!C$15,Capacity_wind!R133*VLOOKUP($A132,CostRed_wind!$A$2:$M$15,C$1-2009,FALSE))</f>
        <v>0</v>
      </c>
      <c r="D132">
        <f>IF(Capacity_wind!$AD133=0,Capacity_wind!S133*CostRed_wind!D$15,Capacity_wind!S133*VLOOKUP($A132,CostRed_wind!$A$2:$M$15,D$1-2009,FALSE))</f>
        <v>14.834227370772</v>
      </c>
      <c r="E132">
        <f>IF(Capacity_wind!$AD133=0,Capacity_wind!T133*CostRed_wind!E$15,Capacity_wind!T133*VLOOKUP($A132,CostRed_wind!$A$2:$M$15,E$1-2009,FALSE))</f>
        <v>25.87116101582</v>
      </c>
      <c r="F132">
        <f>IF(Capacity_wind!$AD133=0,Capacity_wind!U133*CostRed_wind!F$15,Capacity_wind!U133*VLOOKUP($A132,CostRed_wind!$A$2:$M$15,F$1-2009,FALSE))</f>
        <v>54.1239335160355</v>
      </c>
      <c r="G132">
        <f>IF(Capacity_wind!$AD133=0,Capacity_wind!V133*CostRed_wind!G$15,Capacity_wind!V133*VLOOKUP($A132,CostRed_wind!$A$2:$M$15,G$1-2009,FALSE))</f>
        <v>51.0955176398817</v>
      </c>
      <c r="H132">
        <f>IF(Capacity_wind!$AD133=0,Capacity_wind!W133*CostRed_wind!H$15,Capacity_wind!W133*VLOOKUP($A132,CostRed_wind!$A$2:$M$15,H$1-2009,FALSE))</f>
        <v>90.3336170997954</v>
      </c>
      <c r="I132">
        <f>IF(Capacity_wind!$AD133=0,Capacity_wind!X133*CostRed_wind!I$15,Capacity_wind!X133*VLOOKUP($A132,CostRed_wind!$A$2:$M$15,I$1-2009,FALSE))</f>
        <v>0</v>
      </c>
      <c r="J132">
        <f>IF(Capacity_wind!$AD133=0,Capacity_wind!Y133*CostRed_wind!J$15,Capacity_wind!Y133*VLOOKUP($A132,CostRed_wind!$A$2:$M$15,J$1-2009,FALSE))</f>
        <v>0</v>
      </c>
      <c r="K132">
        <f>IF(Capacity_wind!$AD133=0,Capacity_wind!Z133*CostRed_wind!K$15,Capacity_wind!Z133*VLOOKUP($A132,CostRed_wind!$A$2:$M$15,K$1-2009,FALSE))</f>
        <v>94.926713630182</v>
      </c>
      <c r="L132">
        <f>IF(Capacity_wind!$AD133=0,Capacity_wind!AA133*CostRed_wind!L$15,Capacity_wind!AA133*VLOOKUP($A132,CostRed_wind!$A$2:$M$15,L$1-2009,FALSE))</f>
        <v>117.136464021573</v>
      </c>
      <c r="M132">
        <f>IF(Capacity_wind!$AD133=0,Capacity_wind!AB133*CostRed_wind!M$15,Capacity_wind!AB133*VLOOKUP($A132,CostRed_wind!$A$2:$M$15,M$1-2009,FALSE))</f>
        <v>43.0167229644303</v>
      </c>
      <c r="N132">
        <f>IF(Capacity_wind!$AD133=0,Capacity_wind!AC133*CostRed_wind!N$15,Capacity_wind!AC133*VLOOKUP($A132,CostRed_wind!$A$2:$N$15,N$1-2009,FALSE))</f>
        <v>116.973718140046</v>
      </c>
      <c r="O132" s="3">
        <f t="shared" si="8"/>
        <v>491.33835725849</v>
      </c>
      <c r="P132" s="1" t="s">
        <v>431</v>
      </c>
      <c r="Q132">
        <f>IF(Capacity_wind!$AD133=0,Capacity_wind!Q133*CostRed_wind!B$30,Capacity_wind!Q133*VLOOKUP($A132,CostRed_wind!$A$17:$M$30,B$1-2009,FALSE))</f>
        <v>0</v>
      </c>
      <c r="R132">
        <f>IF(Capacity_wind!$AD133=0,Capacity_wind!R133*CostRed_wind!C$30,Capacity_wind!R133*VLOOKUP($A132,CostRed_wind!$A$17:$M$30,C$1-2009,FALSE))</f>
        <v>0</v>
      </c>
      <c r="S132">
        <f>IF(Capacity_wind!$AD133=0,Capacity_wind!S133*CostRed_wind!D$30,Capacity_wind!S133*VLOOKUP($A132,CostRed_wind!$A$17:$M$30,D$1-2009,FALSE))</f>
        <v>77.2984779199276</v>
      </c>
      <c r="T132">
        <f>IF(Capacity_wind!$AD133=0,Capacity_wind!T133*CostRed_wind!E$30,Capacity_wind!T133*VLOOKUP($A132,CostRed_wind!$A$17:$M$30,E$1-2009,FALSE))</f>
        <v>122.654323068352</v>
      </c>
      <c r="U132">
        <f>IF(Capacity_wind!$AD133=0,Capacity_wind!U133*CostRed_wind!F$30,Capacity_wind!U133*VLOOKUP($A132,CostRed_wind!$A$17:$M$30,F$1-2009,FALSE))</f>
        <v>246.154167791921</v>
      </c>
      <c r="V132">
        <f>IF(Capacity_wind!$AD133=0,Capacity_wind!V133*CostRed_wind!G$30,Capacity_wind!V133*VLOOKUP($A132,CostRed_wind!$A$17:$M$30,G$1-2009,FALSE))</f>
        <v>208.86455513987</v>
      </c>
      <c r="W132">
        <f>IF(Capacity_wind!$AD133=0,Capacity_wind!W133*CostRed_wind!H$30,Capacity_wind!W133*VLOOKUP($A132,CostRed_wind!$A$17:$M$30,H$1-2009,FALSE))</f>
        <v>355.428392311408</v>
      </c>
      <c r="X132">
        <f>IF(Capacity_wind!$AD133=0,Capacity_wind!X133*CostRed_wind!I$30,Capacity_wind!X133*VLOOKUP($A132,CostRed_wind!$A$17:$M$30,I$1-2009,FALSE))</f>
        <v>0</v>
      </c>
      <c r="Y132">
        <f>IF(Capacity_wind!$AD133=0,Capacity_wind!Y133*CostRed_wind!J$30,Capacity_wind!Y133*VLOOKUP($A132,CostRed_wind!$A$17:$M$30,J$1-2009,FALSE))</f>
        <v>0</v>
      </c>
      <c r="Z132">
        <f>IF(Capacity_wind!$AD133=0,Capacity_wind!Z133*CostRed_wind!K$30,Capacity_wind!Z133*VLOOKUP($A132,CostRed_wind!$A$17:$M$30,K$1-2009,FALSE))</f>
        <v>291.831102109186</v>
      </c>
      <c r="AA132">
        <f>IF(Capacity_wind!$AD133=0,Capacity_wind!AA133*CostRed_wind!L$30,Capacity_wind!AA133*VLOOKUP($A132,CostRed_wind!$A$17:$M$30,L$1-2009,FALSE))</f>
        <v>313.285104307915</v>
      </c>
      <c r="AB132">
        <f>IF(Capacity_wind!$AD133=0,Capacity_wind!AB133*CostRed_wind!M$30,Capacity_wind!AB133*VLOOKUP($A132,CostRed_wind!$A$17:$M$30,M$1-2009,FALSE))</f>
        <v>107.484985582605</v>
      </c>
      <c r="AC132">
        <f>IF(Capacity_wind!$AD133=0,Capacity_wind!AC133*CostRed_wind!N$30,Capacity_wind!AC133*VLOOKUP($A132,CostRed_wind!$A$17:$N$30,N$1-2009,FALSE))</f>
        <v>251.141353881456</v>
      </c>
      <c r="AD132" s="1">
        <f t="shared" si="9"/>
        <v>1723.00110823119</v>
      </c>
    </row>
    <row r="133" spans="1:30">
      <c r="A133" s="1" t="s">
        <v>478</v>
      </c>
      <c r="B133">
        <f>IF(Capacity_wind!$AD134=0,Capacity_wind!Q134*CostRed_wind!B$15,Capacity_wind!Q134*VLOOKUP($A133,CostRed_wind!$A$2:$M$15,B$1-2009,FALSE))</f>
        <v>0</v>
      </c>
      <c r="C133">
        <f>IF(Capacity_wind!$AD134=0,Capacity_wind!R134*CostRed_wind!C$15,Capacity_wind!R134*VLOOKUP($A133,CostRed_wind!$A$2:$M$15,C$1-2009,FALSE))</f>
        <v>0</v>
      </c>
      <c r="D133">
        <f>IF(Capacity_wind!$AD134=0,Capacity_wind!S134*CostRed_wind!D$15,Capacity_wind!S134*VLOOKUP($A133,CostRed_wind!$A$2:$M$15,D$1-2009,FALSE))</f>
        <v>0</v>
      </c>
      <c r="E133">
        <f>IF(Capacity_wind!$AD134=0,Capacity_wind!T134*CostRed_wind!E$15,Capacity_wind!T134*VLOOKUP($A133,CostRed_wind!$A$2:$M$15,E$1-2009,FALSE))</f>
        <v>0</v>
      </c>
      <c r="F133">
        <f>IF(Capacity_wind!$AD134=0,Capacity_wind!U134*CostRed_wind!F$15,Capacity_wind!U134*VLOOKUP($A133,CostRed_wind!$A$2:$M$15,F$1-2009,FALSE))</f>
        <v>0</v>
      </c>
      <c r="G133">
        <f>IF(Capacity_wind!$AD134=0,Capacity_wind!V134*CostRed_wind!G$15,Capacity_wind!V134*VLOOKUP($A133,CostRed_wind!$A$2:$M$15,G$1-2009,FALSE))</f>
        <v>0</v>
      </c>
      <c r="H133">
        <f>IF(Capacity_wind!$AD134=0,Capacity_wind!W134*CostRed_wind!H$15,Capacity_wind!W134*VLOOKUP($A133,CostRed_wind!$A$2:$M$15,H$1-2009,FALSE))</f>
        <v>0</v>
      </c>
      <c r="I133">
        <f>IF(Capacity_wind!$AD134=0,Capacity_wind!X134*CostRed_wind!I$15,Capacity_wind!X134*VLOOKUP($A133,CostRed_wind!$A$2:$M$15,I$1-2009,FALSE))</f>
        <v>0</v>
      </c>
      <c r="J133">
        <f>IF(Capacity_wind!$AD134=0,Capacity_wind!Y134*CostRed_wind!J$15,Capacity_wind!Y134*VLOOKUP($A133,CostRed_wind!$A$2:$M$15,J$1-2009,FALSE))</f>
        <v>0</v>
      </c>
      <c r="K133">
        <f>IF(Capacity_wind!$AD134=0,Capacity_wind!Z134*CostRed_wind!K$15,Capacity_wind!Z134*VLOOKUP($A133,CostRed_wind!$A$2:$M$15,K$1-2009,FALSE))</f>
        <v>0</v>
      </c>
      <c r="L133">
        <f>IF(Capacity_wind!$AD134=0,Capacity_wind!AA134*CostRed_wind!L$15,Capacity_wind!AA134*VLOOKUP($A133,CostRed_wind!$A$2:$M$15,L$1-2009,FALSE))</f>
        <v>0</v>
      </c>
      <c r="M133">
        <f>IF(Capacity_wind!$AD134=0,Capacity_wind!AB134*CostRed_wind!M$15,Capacity_wind!AB134*VLOOKUP($A133,CostRed_wind!$A$2:$M$15,M$1-2009,FALSE))</f>
        <v>0</v>
      </c>
      <c r="N133">
        <f>IF(Capacity_wind!$AD134=0,Capacity_wind!AC134*CostRed_wind!N$15,Capacity_wind!AC134*VLOOKUP($A133,CostRed_wind!$A$2:$N$15,N$1-2009,FALSE))</f>
        <v>0</v>
      </c>
      <c r="O133" s="3">
        <f>SUM(B133:M133)</f>
        <v>0</v>
      </c>
      <c r="P133" s="1" t="s">
        <v>478</v>
      </c>
      <c r="Q133">
        <f>IF(Capacity_wind!$AD134=0,Capacity_wind!Q134*CostRed_wind!B$30,Capacity_wind!Q134*VLOOKUP($A133,CostRed_wind!$A$17:$M$30,B$1-2009,FALSE))</f>
        <v>0</v>
      </c>
      <c r="R133">
        <f>IF(Capacity_wind!$AD134=0,Capacity_wind!R134*CostRed_wind!C$30,Capacity_wind!R134*VLOOKUP($A133,CostRed_wind!$A$17:$M$30,C$1-2009,FALSE))</f>
        <v>0</v>
      </c>
      <c r="S133">
        <f>IF(Capacity_wind!$AD134=0,Capacity_wind!S134*CostRed_wind!D$30,Capacity_wind!S134*VLOOKUP($A133,CostRed_wind!$A$17:$M$30,D$1-2009,FALSE))</f>
        <v>0</v>
      </c>
      <c r="T133">
        <f>IF(Capacity_wind!$AD134=0,Capacity_wind!T134*CostRed_wind!E$30,Capacity_wind!T134*VLOOKUP($A133,CostRed_wind!$A$17:$M$30,E$1-2009,FALSE))</f>
        <v>0</v>
      </c>
      <c r="U133">
        <f>IF(Capacity_wind!$AD134=0,Capacity_wind!U134*CostRed_wind!F$30,Capacity_wind!U134*VLOOKUP($A133,CostRed_wind!$A$17:$M$30,F$1-2009,FALSE))</f>
        <v>0</v>
      </c>
      <c r="V133">
        <f>IF(Capacity_wind!$AD134=0,Capacity_wind!V134*CostRed_wind!G$30,Capacity_wind!V134*VLOOKUP($A133,CostRed_wind!$A$17:$M$30,G$1-2009,FALSE))</f>
        <v>0</v>
      </c>
      <c r="W133">
        <f>IF(Capacity_wind!$AD134=0,Capacity_wind!W134*CostRed_wind!H$30,Capacity_wind!W134*VLOOKUP($A133,CostRed_wind!$A$17:$M$30,H$1-2009,FALSE))</f>
        <v>0</v>
      </c>
      <c r="X133">
        <f>IF(Capacity_wind!$AD134=0,Capacity_wind!X134*CostRed_wind!I$30,Capacity_wind!X134*VLOOKUP($A133,CostRed_wind!$A$17:$M$30,I$1-2009,FALSE))</f>
        <v>0</v>
      </c>
      <c r="Y133">
        <f>IF(Capacity_wind!$AD134=0,Capacity_wind!Y134*CostRed_wind!J$30,Capacity_wind!Y134*VLOOKUP($A133,CostRed_wind!$A$17:$M$30,J$1-2009,FALSE))</f>
        <v>0</v>
      </c>
      <c r="Z133">
        <f>IF(Capacity_wind!$AD134=0,Capacity_wind!Z134*CostRed_wind!K$30,Capacity_wind!Z134*VLOOKUP($A133,CostRed_wind!$A$17:$M$30,K$1-2009,FALSE))</f>
        <v>0</v>
      </c>
      <c r="AA133">
        <f>IF(Capacity_wind!$AD134=0,Capacity_wind!AA134*CostRed_wind!L$30,Capacity_wind!AA134*VLOOKUP($A133,CostRed_wind!$A$17:$M$30,L$1-2009,FALSE))</f>
        <v>0</v>
      </c>
      <c r="AB133">
        <f>IF(Capacity_wind!$AD134=0,Capacity_wind!AB134*CostRed_wind!M$30,Capacity_wind!AB134*VLOOKUP($A133,CostRed_wind!$A$17:$M$30,M$1-2009,FALSE))</f>
        <v>0</v>
      </c>
      <c r="AC133">
        <f>IF(Capacity_wind!$AD134=0,Capacity_wind!AC134*CostRed_wind!N$30,Capacity_wind!AC134*VLOOKUP($A133,CostRed_wind!$A$17:$N$30,N$1-2009,FALSE))</f>
        <v>0</v>
      </c>
      <c r="AD133" s="1">
        <f>SUM(Q133:AB133)</f>
        <v>0</v>
      </c>
    </row>
    <row r="134" spans="1:30">
      <c r="A134" s="1" t="s">
        <v>236</v>
      </c>
      <c r="B134">
        <f>IF(Capacity_wind!$AD135=0,Capacity_wind!Q135*CostRed_wind!B$15,Capacity_wind!Q135*VLOOKUP($A134,CostRed_wind!$A$2:$M$15,B$1-2009,FALSE))</f>
        <v>0.682424829042412</v>
      </c>
      <c r="C134">
        <f>IF(Capacity_wind!$AD135=0,Capacity_wind!R135*CostRed_wind!C$15,Capacity_wind!R135*VLOOKUP($A134,CostRed_wind!$A$2:$M$15,C$1-2009,FALSE))</f>
        <v>1.50532730322157</v>
      </c>
      <c r="D134">
        <f>IF(Capacity_wind!$AD135=0,Capacity_wind!S135*CostRed_wind!D$15,Capacity_wind!S135*VLOOKUP($A134,CostRed_wind!$A$2:$M$15,D$1-2009,FALSE))</f>
        <v>6.73081191812</v>
      </c>
      <c r="E134">
        <f>IF(Capacity_wind!$AD135=0,Capacity_wind!T135*CostRed_wind!E$15,Capacity_wind!T135*VLOOKUP($A134,CostRed_wind!$A$2:$M$15,E$1-2009,FALSE))</f>
        <v>2.9851356217716</v>
      </c>
      <c r="F134">
        <f>IF(Capacity_wind!$AD135=0,Capacity_wind!U135*CostRed_wind!F$15,Capacity_wind!U135*VLOOKUP($A134,CostRed_wind!$A$2:$M$15,F$1-2009,FALSE))</f>
        <v>24.9394606225641</v>
      </c>
      <c r="G134">
        <f>IF(Capacity_wind!$AD135=0,Capacity_wind!V135*CostRed_wind!G$15,Capacity_wind!V135*VLOOKUP($A134,CostRed_wind!$A$2:$M$15,G$1-2009,FALSE))</f>
        <v>28.5304843021394</v>
      </c>
      <c r="H134">
        <f>IF(Capacity_wind!$AD135=0,Capacity_wind!W135*CostRed_wind!H$15,Capacity_wind!W135*VLOOKUP($A134,CostRed_wind!$A$2:$M$15,H$1-2009,FALSE))</f>
        <v>21.5287847516421</v>
      </c>
      <c r="I134">
        <f>IF(Capacity_wind!$AD135=0,Capacity_wind!X135*CostRed_wind!I$15,Capacity_wind!X135*VLOOKUP($A134,CostRed_wind!$A$2:$M$15,I$1-2009,FALSE))</f>
        <v>34.9421687169079</v>
      </c>
      <c r="J134">
        <f>IF(Capacity_wind!$AD135=0,Capacity_wind!Y135*CostRed_wind!J$15,Capacity_wind!Y135*VLOOKUP($A134,CostRed_wind!$A$2:$M$15,J$1-2009,FALSE))</f>
        <v>14.2996764901754</v>
      </c>
      <c r="K134">
        <f>IF(Capacity_wind!$AD135=0,Capacity_wind!Z135*CostRed_wind!K$15,Capacity_wind!Z135*VLOOKUP($A134,CostRed_wind!$A$2:$M$15,K$1-2009,FALSE))</f>
        <v>31.8976027334495</v>
      </c>
      <c r="L134">
        <f>IF(Capacity_wind!$AD135=0,Capacity_wind!AA135*CostRed_wind!L$15,Capacity_wind!AA135*VLOOKUP($A134,CostRed_wind!$A$2:$M$15,L$1-2009,FALSE))</f>
        <v>19.2538454735934</v>
      </c>
      <c r="M134">
        <f>IF(Capacity_wind!$AD135=0,Capacity_wind!AB135*CostRed_wind!M$15,Capacity_wind!AB135*VLOOKUP($A134,CostRed_wind!$A$2:$M$15,M$1-2009,FALSE))</f>
        <v>53.9783422004192</v>
      </c>
      <c r="N134">
        <f>IF(Capacity_wind!$AD135=0,Capacity_wind!AC135*CostRed_wind!N$15,Capacity_wind!AC135*VLOOKUP($A134,CostRed_wind!$A$2:$N$15,N$1-2009,FALSE))</f>
        <v>60.7636272138315</v>
      </c>
      <c r="O134" s="3">
        <f>SUM(B134:M134)</f>
        <v>241.274064963047</v>
      </c>
      <c r="P134" s="1" t="s">
        <v>236</v>
      </c>
      <c r="Q134">
        <f>IF(Capacity_wind!$AD135=0,Capacity_wind!Q135*CostRed_wind!B$30,Capacity_wind!Q135*VLOOKUP($A134,CostRed_wind!$A$17:$M$30,B$1-2009,FALSE))</f>
        <v>5.81026553762844</v>
      </c>
      <c r="R134">
        <f>IF(Capacity_wind!$AD135=0,Capacity_wind!R135*CostRed_wind!C$30,Capacity_wind!R135*VLOOKUP($A134,CostRed_wind!$A$17:$M$30,C$1-2009,FALSE))</f>
        <v>9.89898594045178</v>
      </c>
      <c r="S134">
        <f>IF(Capacity_wind!$AD135=0,Capacity_wind!S135*CostRed_wind!D$30,Capacity_wind!S135*VLOOKUP($A134,CostRed_wind!$A$17:$M$30,D$1-2009,FALSE))</f>
        <v>35.0730444823233</v>
      </c>
      <c r="T134">
        <f>IF(Capacity_wind!$AD135=0,Capacity_wind!T135*CostRed_wind!E$30,Capacity_wind!T135*VLOOKUP($A134,CostRed_wind!$A$17:$M$30,E$1-2009,FALSE))</f>
        <v>14.1524297549588</v>
      </c>
      <c r="U134">
        <f>IF(Capacity_wind!$AD135=0,Capacity_wind!U135*CostRed_wind!F$30,Capacity_wind!U135*VLOOKUP($A134,CostRed_wind!$A$17:$M$30,F$1-2009,FALSE))</f>
        <v>113.423984103222</v>
      </c>
      <c r="V134">
        <f>IF(Capacity_wind!$AD135=0,Capacity_wind!V135*CostRed_wind!G$30,Capacity_wind!V135*VLOOKUP($A134,CostRed_wind!$A$17:$M$30,G$1-2009,FALSE))</f>
        <v>116.624846697711</v>
      </c>
      <c r="W134">
        <f>IF(Capacity_wind!$AD135=0,Capacity_wind!W135*CostRed_wind!H$30,Capacity_wind!W135*VLOOKUP($A134,CostRed_wind!$A$17:$M$30,H$1-2009,FALSE))</f>
        <v>84.7075717585963</v>
      </c>
      <c r="X134">
        <f>IF(Capacity_wind!$AD135=0,Capacity_wind!X135*CostRed_wind!I$30,Capacity_wind!X135*VLOOKUP($A134,CostRed_wind!$A$17:$M$30,I$1-2009,FALSE))</f>
        <v>123.34441934495</v>
      </c>
      <c r="Y134">
        <f>IF(Capacity_wind!$AD135=0,Capacity_wind!Y135*CostRed_wind!J$30,Capacity_wind!Y135*VLOOKUP($A134,CostRed_wind!$A$17:$M$30,J$1-2009,FALSE))</f>
        <v>46.8456675373028</v>
      </c>
      <c r="Z134">
        <f>IF(Capacity_wind!$AD135=0,Capacity_wind!Z135*CostRed_wind!K$30,Capacity_wind!Z135*VLOOKUP($A134,CostRed_wind!$A$17:$M$30,K$1-2009,FALSE))</f>
        <v>98.0620965833569</v>
      </c>
      <c r="AA134">
        <f>IF(Capacity_wind!$AD135=0,Capacity_wind!AA135*CostRed_wind!L$30,Capacity_wind!AA135*VLOOKUP($A134,CostRed_wind!$A$17:$M$30,L$1-2009,FALSE))</f>
        <v>51.4950065968553</v>
      </c>
      <c r="AB134">
        <f>IF(Capacity_wind!$AD135=0,Capacity_wind!AB135*CostRed_wind!M$30,Capacity_wind!AB135*VLOOKUP($A134,CostRed_wind!$A$17:$M$30,M$1-2009,FALSE))</f>
        <v>134.874554204941</v>
      </c>
      <c r="AC134">
        <f>IF(Capacity_wind!$AD135=0,Capacity_wind!AC135*CostRed_wind!N$30,Capacity_wind!AC135*VLOOKUP($A134,CostRed_wind!$A$17:$N$30,N$1-2009,FALSE))</f>
        <v>130.458874419633</v>
      </c>
      <c r="AD134" s="1">
        <f>SUM(Q134:AB134)</f>
        <v>834.312872542298</v>
      </c>
    </row>
    <row r="135" spans="1:30">
      <c r="A135" s="1" t="s">
        <v>157</v>
      </c>
      <c r="B135">
        <f>IF(Capacity_wind!$AD136=0,Capacity_wind!Q136*CostRed_wind!B$15,Capacity_wind!Q136*VLOOKUP($A135,CostRed_wind!$A$2:$M$15,B$1-2009,FALSE))</f>
        <v>6.40096119347384</v>
      </c>
      <c r="C135">
        <f>IF(Capacity_wind!$AD136=0,Capacity_wind!R136*CostRed_wind!C$15,Capacity_wind!R136*VLOOKUP($A135,CostRed_wind!$A$2:$M$15,C$1-2009,FALSE))</f>
        <v>24.0595404971171</v>
      </c>
      <c r="D135">
        <f>IF(Capacity_wind!$AD136=0,Capacity_wind!S136*CostRed_wind!D$15,Capacity_wind!S136*VLOOKUP($A135,CostRed_wind!$A$2:$M$15,D$1-2009,FALSE))</f>
        <v>3.48473227779614</v>
      </c>
      <c r="E135">
        <f>IF(Capacity_wind!$AD136=0,Capacity_wind!T136*CostRed_wind!E$15,Capacity_wind!T136*VLOOKUP($A135,CostRed_wind!$A$2:$M$15,E$1-2009,FALSE))</f>
        <v>-0.670613673305023</v>
      </c>
      <c r="F135">
        <f>IF(Capacity_wind!$AD136=0,Capacity_wind!U136*CostRed_wind!F$15,Capacity_wind!U136*VLOOKUP($A135,CostRed_wind!$A$2:$M$15,F$1-2009,FALSE))</f>
        <v>0.368701851466151</v>
      </c>
      <c r="G135">
        <f>IF(Capacity_wind!$AD136=0,Capacity_wind!V136*CostRed_wind!G$15,Capacity_wind!V136*VLOOKUP($A135,CostRed_wind!$A$2:$M$15,G$1-2009,FALSE))</f>
        <v>0.982735065357157</v>
      </c>
      <c r="H135">
        <f>IF(Capacity_wind!$AD136=0,Capacity_wind!W136*CostRed_wind!H$15,Capacity_wind!W136*VLOOKUP($A135,CostRed_wind!$A$2:$M$15,H$1-2009,FALSE))</f>
        <v>2.97464846461043</v>
      </c>
      <c r="I135">
        <f>IF(Capacity_wind!$AD136=0,Capacity_wind!X136*CostRed_wind!I$15,Capacity_wind!X136*VLOOKUP($A135,CostRed_wind!$A$2:$M$15,I$1-2009,FALSE))</f>
        <v>6.9143628903396</v>
      </c>
      <c r="J135">
        <f>IF(Capacity_wind!$AD136=0,Capacity_wind!Y136*CostRed_wind!J$15,Capacity_wind!Y136*VLOOKUP($A135,CostRed_wind!$A$2:$M$15,J$1-2009,FALSE))</f>
        <v>96.3479526870195</v>
      </c>
      <c r="K135">
        <f>IF(Capacity_wind!$AD136=0,Capacity_wind!Z136*CostRed_wind!K$15,Capacity_wind!Z136*VLOOKUP($A135,CostRed_wind!$A$2:$M$15,K$1-2009,FALSE))</f>
        <v>67.457241243701</v>
      </c>
      <c r="L135">
        <f>IF(Capacity_wind!$AD136=0,Capacity_wind!AA136*CostRed_wind!L$15,Capacity_wind!AA136*VLOOKUP($A135,CostRed_wind!$A$2:$M$15,L$1-2009,FALSE))</f>
        <v>70.0378012091159</v>
      </c>
      <c r="M135">
        <f>IF(Capacity_wind!$AD136=0,Capacity_wind!AB136*CostRed_wind!M$15,Capacity_wind!AB136*VLOOKUP($A135,CostRed_wind!$A$2:$M$15,M$1-2009,FALSE))</f>
        <v>106.968193769845</v>
      </c>
      <c r="N135">
        <f>IF(Capacity_wind!$AD136=0,Capacity_wind!AC136*CostRed_wind!N$15,Capacity_wind!AC136*VLOOKUP($A135,CostRed_wind!$A$2:$N$15,N$1-2009,FALSE))</f>
        <v>130.941539909486</v>
      </c>
      <c r="O135" s="3">
        <f>SUM(B135:M135)</f>
        <v>385.326257476537</v>
      </c>
      <c r="P135" s="1" t="s">
        <v>157</v>
      </c>
      <c r="Q135">
        <f>IF(Capacity_wind!$AD136=0,Capacity_wind!Q136*CostRed_wind!B$30,Capacity_wind!Q136*VLOOKUP($A135,CostRed_wind!$A$17:$M$30,B$1-2009,FALSE))</f>
        <v>252.145177871821</v>
      </c>
      <c r="R135">
        <f>IF(Capacity_wind!$AD136=0,Capacity_wind!R136*CostRed_wind!C$30,Capacity_wind!R136*VLOOKUP($A135,CostRed_wind!$A$17:$M$30,C$1-2009,FALSE))</f>
        <v>712.670060733305</v>
      </c>
      <c r="S135">
        <f>IF(Capacity_wind!$AD136=0,Capacity_wind!S136*CostRed_wind!D$30,Capacity_wind!S136*VLOOKUP($A135,CostRed_wind!$A$17:$M$30,D$1-2009,FALSE))</f>
        <v>120.886684117261</v>
      </c>
      <c r="T135">
        <f>IF(Capacity_wind!$AD136=0,Capacity_wind!T136*CostRed_wind!E$30,Capacity_wind!T136*VLOOKUP($A135,CostRed_wind!$A$17:$M$30,E$1-2009,FALSE))</f>
        <v>-29.7448423705061</v>
      </c>
      <c r="U135">
        <f>IF(Capacity_wind!$AD136=0,Capacity_wind!U136*CostRed_wind!F$30,Capacity_wind!U136*VLOOKUP($A135,CostRed_wind!$A$17:$M$30,F$1-2009,FALSE))</f>
        <v>19.7364642083137</v>
      </c>
      <c r="V135">
        <f>IF(Capacity_wind!$AD136=0,Capacity_wind!V136*CostRed_wind!G$30,Capacity_wind!V136*VLOOKUP($A135,CostRed_wind!$A$17:$M$30,G$1-2009,FALSE))</f>
        <v>57.0881715561658</v>
      </c>
      <c r="W135">
        <f>IF(Capacity_wind!$AD136=0,Capacity_wind!W136*CostRed_wind!H$30,Capacity_wind!W136*VLOOKUP($A135,CostRed_wind!$A$17:$M$30,H$1-2009,FALSE))</f>
        <v>175.837587883519</v>
      </c>
      <c r="X135">
        <f>IF(Capacity_wind!$AD136=0,Capacity_wind!X136*CostRed_wind!I$30,Capacity_wind!X136*VLOOKUP($A135,CostRed_wind!$A$17:$M$30,I$1-2009,FALSE))</f>
        <v>390.300492740701</v>
      </c>
      <c r="Y135">
        <f>IF(Capacity_wind!$AD136=0,Capacity_wind!Y136*CostRed_wind!J$30,Capacity_wind!Y136*VLOOKUP($A135,CostRed_wind!$A$17:$M$30,J$1-2009,FALSE))</f>
        <v>3179.9550490728</v>
      </c>
      <c r="Z135">
        <f>IF(Capacity_wind!$AD136=0,Capacity_wind!Z136*CostRed_wind!K$30,Capacity_wind!Z136*VLOOKUP($A135,CostRed_wind!$A$17:$M$30,K$1-2009,FALSE))</f>
        <v>1941.28803982829</v>
      </c>
      <c r="AA135">
        <f>IF(Capacity_wind!$AD136=0,Capacity_wind!AA136*CostRed_wind!L$30,Capacity_wind!AA136*VLOOKUP($A135,CostRed_wind!$A$17:$M$30,L$1-2009,FALSE))</f>
        <v>1807.43904639503</v>
      </c>
      <c r="AB135">
        <f>IF(Capacity_wind!$AD136=0,Capacity_wind!AB136*CostRed_wind!M$30,Capacity_wind!AB136*VLOOKUP($A135,CostRed_wind!$A$17:$M$30,M$1-2009,FALSE))</f>
        <v>2395.58981468388</v>
      </c>
      <c r="AC135">
        <f>IF(Capacity_wind!$AD136=0,Capacity_wind!AC136*CostRed_wind!N$30,Capacity_wind!AC136*VLOOKUP($A135,CostRed_wind!$A$17:$N$30,N$1-2009,FALSE))</f>
        <v>2777.99757139411</v>
      </c>
      <c r="AD135" s="1">
        <f>SUM(Q135:AB135)</f>
        <v>11023.1917467206</v>
      </c>
    </row>
    <row r="136" spans="1:30">
      <c r="A136" s="1" t="s">
        <v>252</v>
      </c>
      <c r="B136">
        <f>IF(Capacity_wind!$AD137=0,Capacity_wind!Q137*CostRed_wind!B$15,Capacity_wind!Q137*VLOOKUP($A136,CostRed_wind!$A$2:$M$15,B$1-2009,FALSE))</f>
        <v>0.158703559337928</v>
      </c>
      <c r="C136">
        <f>IF(Capacity_wind!$AD137=0,Capacity_wind!R137*CostRed_wind!C$15,Capacity_wind!R137*VLOOKUP($A136,CostRed_wind!$A$2:$M$15,C$1-2009,FALSE))</f>
        <v>1.26601859688638</v>
      </c>
      <c r="D136">
        <f>IF(Capacity_wind!$AD137=0,Capacity_wind!S137*CostRed_wind!D$15,Capacity_wind!S137*VLOOKUP($A136,CostRed_wind!$A$2:$M$15,D$1-2009,FALSE))</f>
        <v>0.288462741198476</v>
      </c>
      <c r="E136">
        <f>IF(Capacity_wind!$AD137=0,Capacity_wind!T137*CostRed_wind!E$15,Capacity_wind!T137*VLOOKUP($A136,CostRed_wind!$A$2:$M$15,E$1-2009,FALSE))</f>
        <v>3.31681551484871</v>
      </c>
      <c r="F136">
        <f>IF(Capacity_wind!$AD137=0,Capacity_wind!U137*CostRed_wind!F$15,Capacity_wind!U137*VLOOKUP($A136,CostRed_wind!$A$2:$M$15,F$1-2009,FALSE))</f>
        <v>1.06125359835364</v>
      </c>
      <c r="G136">
        <f>IF(Capacity_wind!$AD137=0,Capacity_wind!V137*CostRed_wind!G$15,Capacity_wind!V137*VLOOKUP($A136,CostRed_wind!$A$2:$M$15,G$1-2009,FALSE))</f>
        <v>0</v>
      </c>
      <c r="H136">
        <f>IF(Capacity_wind!$AD137=0,Capacity_wind!W137*CostRed_wind!H$15,Capacity_wind!W137*VLOOKUP($A136,CostRed_wind!$A$2:$M$15,H$1-2009,FALSE))</f>
        <v>0</v>
      </c>
      <c r="I136">
        <f>IF(Capacity_wind!$AD137=0,Capacity_wind!X137*CostRed_wind!I$15,Capacity_wind!X137*VLOOKUP($A136,CostRed_wind!$A$2:$M$15,I$1-2009,FALSE))</f>
        <v>-0.511348561053012</v>
      </c>
      <c r="J136">
        <f>IF(Capacity_wind!$AD137=0,Capacity_wind!Y137*CostRed_wind!J$15,Capacity_wind!Y137*VLOOKUP($A136,CostRed_wind!$A$2:$M$15,J$1-2009,FALSE))</f>
        <v>0</v>
      </c>
      <c r="K136">
        <f>IF(Capacity_wind!$AD137=0,Capacity_wind!Z137*CostRed_wind!K$15,Capacity_wind!Z137*VLOOKUP($A136,CostRed_wind!$A$2:$M$15,K$1-2009,FALSE))</f>
        <v>11.3709606019092</v>
      </c>
      <c r="L136">
        <f>IF(Capacity_wind!$AD137=0,Capacity_wind!AA137*CostRed_wind!L$15,Capacity_wind!AA137*VLOOKUP($A136,CostRed_wind!$A$2:$M$15,L$1-2009,FALSE))</f>
        <v>19.4561090511124</v>
      </c>
      <c r="M136">
        <f>IF(Capacity_wind!$AD137=0,Capacity_wind!AB137*CostRed_wind!M$15,Capacity_wind!AB137*VLOOKUP($A136,CostRed_wind!$A$2:$M$15,M$1-2009,FALSE))</f>
        <v>0</v>
      </c>
      <c r="N136">
        <f>IF(Capacity_wind!$AD137=0,Capacity_wind!AC137*CostRed_wind!N$15,Capacity_wind!AC137*VLOOKUP($A136,CostRed_wind!$A$2:$N$15,N$1-2009,FALSE))</f>
        <v>5.16820855888777</v>
      </c>
      <c r="O136" s="3">
        <f>SUM(B136:M136)</f>
        <v>36.4069751025938</v>
      </c>
      <c r="P136" s="1" t="s">
        <v>252</v>
      </c>
      <c r="Q136">
        <f>IF(Capacity_wind!$AD137=0,Capacity_wind!Q137*CostRed_wind!B$30,Capacity_wind!Q137*VLOOKUP($A136,CostRed_wind!$A$17:$M$30,B$1-2009,FALSE))</f>
        <v>1.35122548634998</v>
      </c>
      <c r="R136">
        <f>IF(Capacity_wind!$AD137=0,Capacity_wind!R137*CostRed_wind!C$30,Capacity_wind!R137*VLOOKUP($A136,CostRed_wind!$A$17:$M$30,C$1-2009,FALSE))</f>
        <v>8.32529926488955</v>
      </c>
      <c r="S136">
        <f>IF(Capacity_wind!$AD137=0,Capacity_wind!S137*CostRed_wind!D$30,Capacity_wind!S137*VLOOKUP($A136,CostRed_wind!$A$17:$M$30,D$1-2009,FALSE))</f>
        <v>1.50312721208424</v>
      </c>
      <c r="T136">
        <f>IF(Capacity_wind!$AD137=0,Capacity_wind!T137*CostRed_wind!E$30,Capacity_wind!T137*VLOOKUP($A136,CostRed_wind!$A$17:$M$30,E$1-2009,FALSE))</f>
        <v>15.7249132138913</v>
      </c>
      <c r="U136">
        <f>IF(Capacity_wind!$AD137=0,Capacity_wind!U137*CostRed_wind!F$30,Capacity_wind!U137*VLOOKUP($A136,CostRed_wind!$A$17:$M$30,F$1-2009,FALSE))</f>
        <v>4.82655230964551</v>
      </c>
      <c r="V136">
        <f>IF(Capacity_wind!$AD137=0,Capacity_wind!V137*CostRed_wind!G$30,Capacity_wind!V137*VLOOKUP($A136,CostRed_wind!$A$17:$M$30,G$1-2009,FALSE))</f>
        <v>0</v>
      </c>
      <c r="W136">
        <f>IF(Capacity_wind!$AD137=0,Capacity_wind!W137*CostRed_wind!H$30,Capacity_wind!W137*VLOOKUP($A136,CostRed_wind!$A$17:$M$30,H$1-2009,FALSE))</f>
        <v>0</v>
      </c>
      <c r="X136">
        <f>IF(Capacity_wind!$AD137=0,Capacity_wind!X137*CostRed_wind!I$30,Capacity_wind!X137*VLOOKUP($A136,CostRed_wind!$A$17:$M$30,I$1-2009,FALSE))</f>
        <v>-1.8050394025898</v>
      </c>
      <c r="Y136">
        <f>IF(Capacity_wind!$AD137=0,Capacity_wind!Y137*CostRed_wind!J$30,Capacity_wind!Y137*VLOOKUP($A136,CostRed_wind!$A$17:$M$30,J$1-2009,FALSE))</f>
        <v>0</v>
      </c>
      <c r="Z136">
        <f>IF(Capacity_wind!$AD137=0,Capacity_wind!Z137*CostRed_wind!K$30,Capacity_wind!Z137*VLOOKUP($A136,CostRed_wind!$A$17:$M$30,K$1-2009,FALSE))</f>
        <v>34.9574933924629</v>
      </c>
      <c r="AA136">
        <f>IF(Capacity_wind!$AD137=0,Capacity_wind!AA137*CostRed_wind!L$30,Capacity_wind!AA137*VLOOKUP($A136,CostRed_wind!$A$17:$M$30,L$1-2009,FALSE))</f>
        <v>52.0359668051902</v>
      </c>
      <c r="AB136">
        <f>IF(Capacity_wind!$AD137=0,Capacity_wind!AB137*CostRed_wind!M$30,Capacity_wind!AB137*VLOOKUP($A136,CostRed_wind!$A$17:$M$30,M$1-2009,FALSE))</f>
        <v>0</v>
      </c>
      <c r="AC136">
        <f>IF(Capacity_wind!$AD137=0,Capacity_wind!AC137*CostRed_wind!N$30,Capacity_wind!AC137*VLOOKUP($A136,CostRed_wind!$A$17:$N$30,N$1-2009,FALSE))</f>
        <v>11.0960899188213</v>
      </c>
      <c r="AD136" s="1">
        <f>SUM(Q136:AB136)</f>
        <v>116.919538281924</v>
      </c>
    </row>
    <row r="137" spans="1:30">
      <c r="A137" s="1" t="s">
        <v>378</v>
      </c>
      <c r="B137">
        <f>IF(Capacity_wind!$AD138=0,Capacity_wind!Q138*CostRed_wind!B$15,Capacity_wind!Q138*VLOOKUP($A137,CostRed_wind!$A$2:$M$15,B$1-2009,FALSE))</f>
        <v>4.3455843112283</v>
      </c>
      <c r="C137">
        <f>IF(Capacity_wind!$AD138=0,Capacity_wind!R138*CostRed_wind!C$15,Capacity_wind!R138*VLOOKUP($A137,CostRed_wind!$A$2:$M$15,C$1-2009,FALSE))</f>
        <v>10.3838038623942</v>
      </c>
      <c r="D137">
        <f>IF(Capacity_wind!$AD138=0,Capacity_wind!S138*CostRed_wind!D$15,Capacity_wind!S138*VLOOKUP($A137,CostRed_wind!$A$2:$M$15,D$1-2009,FALSE))</f>
        <v>9.91110048146057</v>
      </c>
      <c r="E137">
        <f>IF(Capacity_wind!$AD138=0,Capacity_wind!T138*CostRed_wind!E$15,Capacity_wind!T138*VLOOKUP($A137,CostRed_wind!$A$2:$M$15,E$1-2009,FALSE))</f>
        <v>21.1805221290674</v>
      </c>
      <c r="F137">
        <f>IF(Capacity_wind!$AD138=0,Capacity_wind!U138*CostRed_wind!F$15,Capacity_wind!U138*VLOOKUP($A137,CostRed_wind!$A$2:$M$15,F$1-2009,FALSE))</f>
        <v>21.3782755388951</v>
      </c>
      <c r="G137">
        <f>IF(Capacity_wind!$AD138=0,Capacity_wind!V138*CostRed_wind!G$15,Capacity_wind!V138*VLOOKUP($A137,CostRed_wind!$A$2:$M$15,G$1-2009,FALSE))</f>
        <v>20.8822897052131</v>
      </c>
      <c r="H137">
        <f>IF(Capacity_wind!$AD138=0,Capacity_wind!W138*CostRed_wind!H$15,Capacity_wind!W138*VLOOKUP($A137,CostRed_wind!$A$2:$M$15,H$1-2009,FALSE))</f>
        <v>6.19968838121282</v>
      </c>
      <c r="I137">
        <f>IF(Capacity_wind!$AD138=0,Capacity_wind!X138*CostRed_wind!I$15,Capacity_wind!X138*VLOOKUP($A137,CostRed_wind!$A$2:$M$15,I$1-2009,FALSE))</f>
        <v>27.8337418860632</v>
      </c>
      <c r="J137">
        <f>IF(Capacity_wind!$AD138=0,Capacity_wind!Y138*CostRed_wind!J$15,Capacity_wind!Y138*VLOOKUP($A137,CostRed_wind!$A$2:$M$15,J$1-2009,FALSE))</f>
        <v>69.987479750392</v>
      </c>
      <c r="K137">
        <f>IF(Capacity_wind!$AD138=0,Capacity_wind!Z138*CostRed_wind!K$15,Capacity_wind!Z138*VLOOKUP($A137,CostRed_wind!$A$2:$M$15,K$1-2009,FALSE))</f>
        <v>77.9833018976827</v>
      </c>
      <c r="L137">
        <f>IF(Capacity_wind!$AD138=0,Capacity_wind!AA138*CostRed_wind!L$15,Capacity_wind!AA138*VLOOKUP($A137,CostRed_wind!$A$2:$M$15,L$1-2009,FALSE))</f>
        <v>162.154943094747</v>
      </c>
      <c r="M137">
        <f>IF(Capacity_wind!$AD138=0,Capacity_wind!AB138*CostRed_wind!M$15,Capacity_wind!AB138*VLOOKUP($A137,CostRed_wind!$A$2:$M$15,M$1-2009,FALSE))</f>
        <v>227.511090019614</v>
      </c>
      <c r="N137">
        <f>IF(Capacity_wind!$AD138=0,Capacity_wind!AC138*CostRed_wind!N$15,Capacity_wind!AC138*VLOOKUP($A137,CostRed_wind!$A$2:$N$15,N$1-2009,FALSE))</f>
        <v>157.801433616986</v>
      </c>
      <c r="O137" s="3">
        <f>SUM(B137:M137)</f>
        <v>659.75182105797</v>
      </c>
      <c r="P137" s="1" t="s">
        <v>378</v>
      </c>
      <c r="Q137">
        <f>IF(Capacity_wind!$AD138=0,Capacity_wind!Q138*CostRed_wind!B$30,Capacity_wind!Q138*VLOOKUP($A137,CostRed_wind!$A$17:$M$30,B$1-2009,FALSE))</f>
        <v>193.074775761437</v>
      </c>
      <c r="R137">
        <f>IF(Capacity_wind!$AD138=0,Capacity_wind!R138*CostRed_wind!C$30,Capacity_wind!R138*VLOOKUP($A137,CostRed_wind!$A$17:$M$30,C$1-2009,FALSE))</f>
        <v>412.541313475307</v>
      </c>
      <c r="S137">
        <f>IF(Capacity_wind!$AD138=0,Capacity_wind!S138*CostRed_wind!D$30,Capacity_wind!S138*VLOOKUP($A137,CostRed_wind!$A$17:$M$30,D$1-2009,FALSE))</f>
        <v>362.950093507652</v>
      </c>
      <c r="T137">
        <f>IF(Capacity_wind!$AD138=0,Capacity_wind!T138*CostRed_wind!E$30,Capacity_wind!T138*VLOOKUP($A137,CostRed_wind!$A$17:$M$30,E$1-2009,FALSE))</f>
        <v>691.613482103207</v>
      </c>
      <c r="U137">
        <f>IF(Capacity_wind!$AD138=0,Capacity_wind!U138*CostRed_wind!F$30,Capacity_wind!U138*VLOOKUP($A137,CostRed_wind!$A$17:$M$30,F$1-2009,FALSE))</f>
        <v>688.037892723429</v>
      </c>
      <c r="V137">
        <f>IF(Capacity_wind!$AD138=0,Capacity_wind!V138*CostRed_wind!G$30,Capacity_wind!V138*VLOOKUP($A137,CostRed_wind!$A$17:$M$30,G$1-2009,FALSE))</f>
        <v>642.179627035747</v>
      </c>
      <c r="W137">
        <f>IF(Capacity_wind!$AD138=0,Capacity_wind!W138*CostRed_wind!H$30,Capacity_wind!W138*VLOOKUP($A137,CostRed_wind!$A$17:$M$30,H$1-2009,FALSE))</f>
        <v>198.154752763458</v>
      </c>
      <c r="X137">
        <f>IF(Capacity_wind!$AD138=0,Capacity_wind!X138*CostRed_wind!I$30,Capacity_wind!X138*VLOOKUP($A137,CostRed_wind!$A$17:$M$30,I$1-2009,FALSE))</f>
        <v>825.771043082753</v>
      </c>
      <c r="Y137">
        <f>IF(Capacity_wind!$AD138=0,Capacity_wind!Y138*CostRed_wind!J$30,Capacity_wind!Y138*VLOOKUP($A137,CostRed_wind!$A$17:$M$30,J$1-2009,FALSE))</f>
        <v>1746.06091487181</v>
      </c>
      <c r="Z137">
        <f>IF(Capacity_wind!$AD138=0,Capacity_wind!Z138*CostRed_wind!K$30,Capacity_wind!Z138*VLOOKUP($A137,CostRed_wind!$A$17:$M$30,K$1-2009,FALSE))</f>
        <v>1784.91980784241</v>
      </c>
      <c r="AA137">
        <f>IF(Capacity_wind!$AD138=0,Capacity_wind!AA138*CostRed_wind!L$30,Capacity_wind!AA138*VLOOKUP($A137,CostRed_wind!$A$17:$M$30,L$1-2009,FALSE))</f>
        <v>3095.29450513457</v>
      </c>
      <c r="AB137">
        <f>IF(Capacity_wind!$AD138=0,Capacity_wind!AB138*CostRed_wind!M$30,Capacity_wind!AB138*VLOOKUP($A137,CostRed_wind!$A$17:$M$30,M$1-2009,FALSE))</f>
        <v>3629.60641665915</v>
      </c>
      <c r="AC137">
        <f>IF(Capacity_wind!$AD138=0,Capacity_wind!AC138*CostRed_wind!N$30,Capacity_wind!AC138*VLOOKUP($A137,CostRed_wind!$A$17:$N$30,N$1-2009,FALSE))</f>
        <v>2285.06670749841</v>
      </c>
      <c r="AD137" s="1">
        <f>SUM(Q137:AB137)</f>
        <v>14270.2046249609</v>
      </c>
    </row>
    <row r="138" spans="1:30">
      <c r="A138" s="1" t="s">
        <v>109</v>
      </c>
      <c r="B138">
        <f>IF(Capacity_wind!$AD139=0,Capacity_wind!Q139*CostRed_wind!B$15,Capacity_wind!Q139*VLOOKUP($A138,CostRed_wind!$A$2:$M$15,B$1-2009,FALSE))</f>
        <v>0.063481439605527</v>
      </c>
      <c r="C138">
        <f>IF(Capacity_wind!$AD139=0,Capacity_wind!R139*CostRed_wind!C$15,Capacity_wind!R139*VLOOKUP($A138,CostRed_wind!$A$2:$M$15,C$1-2009,FALSE))</f>
        <v>0.115794271362171</v>
      </c>
      <c r="D138">
        <f>IF(Capacity_wind!$AD139=0,Capacity_wind!S139*CostRed_wind!D$15,Capacity_wind!S139*VLOOKUP($A138,CostRed_wind!$A$2:$M$15,D$1-2009,FALSE))</f>
        <v>0.66106182579198</v>
      </c>
      <c r="E138">
        <f>IF(Capacity_wind!$AD139=0,Capacity_wind!T139*CostRed_wind!E$15,Capacity_wind!T139*VLOOKUP($A138,CostRed_wind!$A$2:$M$15,E$1-2009,FALSE))</f>
        <v>0</v>
      </c>
      <c r="F138">
        <f>IF(Capacity_wind!$AD139=0,Capacity_wind!U139*CostRed_wind!F$15,Capacity_wind!U139*VLOOKUP($A138,CostRed_wind!$A$2:$M$15,F$1-2009,FALSE))</f>
        <v>0</v>
      </c>
      <c r="G138">
        <f>IF(Capacity_wind!$AD139=0,Capacity_wind!V139*CostRed_wind!G$15,Capacity_wind!V139*VLOOKUP($A138,CostRed_wind!$A$2:$M$15,G$1-2009,FALSE))</f>
        <v>1.94526056448525</v>
      </c>
      <c r="H138">
        <f>IF(Capacity_wind!$AD139=0,Capacity_wind!W139*CostRed_wind!H$15,Capacity_wind!W139*VLOOKUP($A138,CostRed_wind!$A$2:$M$15,H$1-2009,FALSE))</f>
        <v>0</v>
      </c>
      <c r="I138">
        <f>IF(Capacity_wind!$AD139=0,Capacity_wind!X139*CostRed_wind!I$15,Capacity_wind!X139*VLOOKUP($A138,CostRed_wind!$A$2:$M$15,I$1-2009,FALSE))</f>
        <v>0</v>
      </c>
      <c r="J138">
        <f>IF(Capacity_wind!$AD139=0,Capacity_wind!Y139*CostRed_wind!J$15,Capacity_wind!Y139*VLOOKUP($A138,CostRed_wind!$A$2:$M$15,J$1-2009,FALSE))</f>
        <v>0</v>
      </c>
      <c r="K138">
        <f>IF(Capacity_wind!$AD139=0,Capacity_wind!Z139*CostRed_wind!K$15,Capacity_wind!Z139*VLOOKUP($A138,CostRed_wind!$A$2:$M$15,K$1-2009,FALSE))</f>
        <v>2.72633210640915</v>
      </c>
      <c r="L138">
        <f>IF(Capacity_wind!$AD139=0,Capacity_wind!AA139*CostRed_wind!L$15,Capacity_wind!AA139*VLOOKUP($A138,CostRed_wind!$A$2:$M$15,L$1-2009,FALSE))</f>
        <v>0</v>
      </c>
      <c r="M138">
        <f>IF(Capacity_wind!$AD139=0,Capacity_wind!AB139*CostRed_wind!M$15,Capacity_wind!AB139*VLOOKUP($A138,CostRed_wind!$A$2:$M$15,M$1-2009,FALSE))</f>
        <v>0</v>
      </c>
      <c r="N138">
        <f>IF(Capacity_wind!$AD139=0,Capacity_wind!AC139*CostRed_wind!N$15,Capacity_wind!AC139*VLOOKUP($A138,CostRed_wind!$A$2:$N$15,N$1-2009,FALSE))</f>
        <v>0.303200190599131</v>
      </c>
      <c r="O138" s="3">
        <f>SUM(B138:M138)</f>
        <v>5.51193020765408</v>
      </c>
      <c r="P138" s="1" t="s">
        <v>109</v>
      </c>
      <c r="Q138">
        <f>IF(Capacity_wind!$AD139=0,Capacity_wind!Q139*CostRed_wind!B$30,Capacity_wind!Q139*VLOOKUP($A138,CostRed_wind!$A$17:$M$30,B$1-2009,FALSE))</f>
        <v>0.540490329662539</v>
      </c>
      <c r="R138">
        <f>IF(Capacity_wind!$AD139=0,Capacity_wind!R139*CostRed_wind!C$30,Capacity_wind!R139*VLOOKUP($A138,CostRed_wind!$A$17:$M$30,C$1-2009,FALSE))</f>
        <v>0.761459558825443</v>
      </c>
      <c r="S138">
        <f>IF(Capacity_wind!$AD139=0,Capacity_wind!S139*CostRed_wind!D$30,Capacity_wind!S139*VLOOKUP($A138,CostRed_wind!$A$17:$M$30,D$1-2009,FALSE))</f>
        <v>3.4446737040966</v>
      </c>
      <c r="T138">
        <f>IF(Capacity_wind!$AD139=0,Capacity_wind!T139*CostRed_wind!E$30,Capacity_wind!T139*VLOOKUP($A138,CostRed_wind!$A$17:$M$30,E$1-2009,FALSE))</f>
        <v>0</v>
      </c>
      <c r="U138">
        <f>IF(Capacity_wind!$AD139=0,Capacity_wind!U139*CostRed_wind!F$30,Capacity_wind!U139*VLOOKUP($A138,CostRed_wind!$A$17:$M$30,F$1-2009,FALSE))</f>
        <v>0</v>
      </c>
      <c r="V138">
        <f>IF(Capacity_wind!$AD139=0,Capacity_wind!V139*CostRed_wind!G$30,Capacity_wind!V139*VLOOKUP($A138,CostRed_wind!$A$17:$M$30,G$1-2009,FALSE))</f>
        <v>7.95169520144403</v>
      </c>
      <c r="W138">
        <f>IF(Capacity_wind!$AD139=0,Capacity_wind!W139*CostRed_wind!H$30,Capacity_wind!W139*VLOOKUP($A138,CostRed_wind!$A$17:$M$30,H$1-2009,FALSE))</f>
        <v>0</v>
      </c>
      <c r="X138">
        <f>IF(Capacity_wind!$AD139=0,Capacity_wind!X139*CostRed_wind!I$30,Capacity_wind!X139*VLOOKUP($A138,CostRed_wind!$A$17:$M$30,I$1-2009,FALSE))</f>
        <v>0</v>
      </c>
      <c r="Y138">
        <f>IF(Capacity_wind!$AD139=0,Capacity_wind!Y139*CostRed_wind!J$30,Capacity_wind!Y139*VLOOKUP($A138,CostRed_wind!$A$17:$M$30,J$1-2009,FALSE))</f>
        <v>0</v>
      </c>
      <c r="Z138">
        <f>IF(Capacity_wind!$AD139=0,Capacity_wind!Z139*CostRed_wind!K$30,Capacity_wind!Z139*VLOOKUP($A138,CostRed_wind!$A$17:$M$30,K$1-2009,FALSE))</f>
        <v>8.38150266561077</v>
      </c>
      <c r="AA138">
        <f>IF(Capacity_wind!$AD139=0,Capacity_wind!AA139*CostRed_wind!L$30,Capacity_wind!AA139*VLOOKUP($A138,CostRed_wind!$A$17:$M$30,L$1-2009,FALSE))</f>
        <v>0</v>
      </c>
      <c r="AB138">
        <f>IF(Capacity_wind!$AD139=0,Capacity_wind!AB139*CostRed_wind!M$30,Capacity_wind!AB139*VLOOKUP($A138,CostRed_wind!$A$17:$M$30,M$1-2009,FALSE))</f>
        <v>0</v>
      </c>
      <c r="AC138">
        <f>IF(Capacity_wind!$AD139=0,Capacity_wind!AC139*CostRed_wind!N$30,Capacity_wind!AC139*VLOOKUP($A138,CostRed_wind!$A$17:$N$30,N$1-2009,FALSE))</f>
        <v>0.650967649613532</v>
      </c>
      <c r="AD138" s="1">
        <f>SUM(Q138:AB138)</f>
        <v>21.0798214596394</v>
      </c>
    </row>
    <row r="139" spans="1:30">
      <c r="A139" s="1" t="s">
        <v>384</v>
      </c>
      <c r="B139">
        <f>IF(Capacity_wind!$AD140=0,Capacity_wind!Q140*CostRed_wind!B$15,Capacity_wind!Q140*VLOOKUP($A139,CostRed_wind!$A$2:$M$15,B$1-2009,FALSE))</f>
        <v>0</v>
      </c>
      <c r="C139">
        <f>IF(Capacity_wind!$AD140=0,Capacity_wind!R140*CostRed_wind!C$15,Capacity_wind!R140*VLOOKUP($A139,CostRed_wind!$A$2:$M$15,C$1-2009,FALSE))</f>
        <v>0</v>
      </c>
      <c r="D139">
        <f>IF(Capacity_wind!$AD140=0,Capacity_wind!S140*CostRed_wind!D$15,Capacity_wind!S140*VLOOKUP($A139,CostRed_wind!$A$2:$M$15,D$1-2009,FALSE))</f>
        <v>0</v>
      </c>
      <c r="E139">
        <f>IF(Capacity_wind!$AD140=0,Capacity_wind!T140*CostRed_wind!E$15,Capacity_wind!T140*VLOOKUP($A139,CostRed_wind!$A$2:$M$15,E$1-2009,FALSE))</f>
        <v>0</v>
      </c>
      <c r="F139">
        <f>IF(Capacity_wind!$AD140=0,Capacity_wind!U140*CostRed_wind!F$15,Capacity_wind!U140*VLOOKUP($A139,CostRed_wind!$A$2:$M$15,F$1-2009,FALSE))</f>
        <v>0</v>
      </c>
      <c r="G139">
        <f>IF(Capacity_wind!$AD140=0,Capacity_wind!V140*CostRed_wind!G$15,Capacity_wind!V140*VLOOKUP($A139,CostRed_wind!$A$2:$M$15,G$1-2009,FALSE))</f>
        <v>0</v>
      </c>
      <c r="H139">
        <f>IF(Capacity_wind!$AD140=0,Capacity_wind!W140*CostRed_wind!H$15,Capacity_wind!W140*VLOOKUP($A139,CostRed_wind!$A$2:$M$15,H$1-2009,FALSE))</f>
        <v>0</v>
      </c>
      <c r="I139">
        <f>IF(Capacity_wind!$AD140=0,Capacity_wind!X140*CostRed_wind!I$15,Capacity_wind!X140*VLOOKUP($A139,CostRed_wind!$A$2:$M$15,I$1-2009,FALSE))</f>
        <v>0</v>
      </c>
      <c r="J139">
        <f>IF(Capacity_wind!$AD140=0,Capacity_wind!Y140*CostRed_wind!J$15,Capacity_wind!Y140*VLOOKUP($A139,CostRed_wind!$A$2:$M$15,J$1-2009,FALSE))</f>
        <v>0</v>
      </c>
      <c r="K139">
        <f>IF(Capacity_wind!$AD140=0,Capacity_wind!Z140*CostRed_wind!K$15,Capacity_wind!Z140*VLOOKUP($A139,CostRed_wind!$A$2:$M$15,K$1-2009,FALSE))</f>
        <v>0</v>
      </c>
      <c r="L139">
        <f>IF(Capacity_wind!$AD140=0,Capacity_wind!AA140*CostRed_wind!L$15,Capacity_wind!AA140*VLOOKUP($A139,CostRed_wind!$A$2:$M$15,L$1-2009,FALSE))</f>
        <v>0</v>
      </c>
      <c r="M139">
        <f>IF(Capacity_wind!$AD140=0,Capacity_wind!AB140*CostRed_wind!M$15,Capacity_wind!AB140*VLOOKUP($A139,CostRed_wind!$A$2:$M$15,M$1-2009,FALSE))</f>
        <v>0</v>
      </c>
      <c r="N139">
        <f>IF(Capacity_wind!$AD140=0,Capacity_wind!AC140*CostRed_wind!N$15,Capacity_wind!AC140*VLOOKUP($A139,CostRed_wind!$A$2:$N$15,N$1-2009,FALSE))</f>
        <v>0</v>
      </c>
      <c r="O139" s="3">
        <f>SUM(B139:M139)</f>
        <v>0</v>
      </c>
      <c r="P139" s="1" t="s">
        <v>384</v>
      </c>
      <c r="Q139">
        <f>IF(Capacity_wind!$AD140=0,Capacity_wind!Q140*CostRed_wind!B$30,Capacity_wind!Q140*VLOOKUP($A139,CostRed_wind!$A$17:$M$30,B$1-2009,FALSE))</f>
        <v>0</v>
      </c>
      <c r="R139">
        <f>IF(Capacity_wind!$AD140=0,Capacity_wind!R140*CostRed_wind!C$30,Capacity_wind!R140*VLOOKUP($A139,CostRed_wind!$A$17:$M$30,C$1-2009,FALSE))</f>
        <v>0</v>
      </c>
      <c r="S139">
        <f>IF(Capacity_wind!$AD140=0,Capacity_wind!S140*CostRed_wind!D$30,Capacity_wind!S140*VLOOKUP($A139,CostRed_wind!$A$17:$M$30,D$1-2009,FALSE))</f>
        <v>0</v>
      </c>
      <c r="T139">
        <f>IF(Capacity_wind!$AD140=0,Capacity_wind!T140*CostRed_wind!E$30,Capacity_wind!T140*VLOOKUP($A139,CostRed_wind!$A$17:$M$30,E$1-2009,FALSE))</f>
        <v>0</v>
      </c>
      <c r="U139">
        <f>IF(Capacity_wind!$AD140=0,Capacity_wind!U140*CostRed_wind!F$30,Capacity_wind!U140*VLOOKUP($A139,CostRed_wind!$A$17:$M$30,F$1-2009,FALSE))</f>
        <v>0</v>
      </c>
      <c r="V139">
        <f>IF(Capacity_wind!$AD140=0,Capacity_wind!V140*CostRed_wind!G$30,Capacity_wind!V140*VLOOKUP($A139,CostRed_wind!$A$17:$M$30,G$1-2009,FALSE))</f>
        <v>0</v>
      </c>
      <c r="W139">
        <f>IF(Capacity_wind!$AD140=0,Capacity_wind!W140*CostRed_wind!H$30,Capacity_wind!W140*VLOOKUP($A139,CostRed_wind!$A$17:$M$30,H$1-2009,FALSE))</f>
        <v>0</v>
      </c>
      <c r="X139">
        <f>IF(Capacity_wind!$AD140=0,Capacity_wind!X140*CostRed_wind!I$30,Capacity_wind!X140*VLOOKUP($A139,CostRed_wind!$A$17:$M$30,I$1-2009,FALSE))</f>
        <v>0</v>
      </c>
      <c r="Y139">
        <f>IF(Capacity_wind!$AD140=0,Capacity_wind!Y140*CostRed_wind!J$30,Capacity_wind!Y140*VLOOKUP($A139,CostRed_wind!$A$17:$M$30,J$1-2009,FALSE))</f>
        <v>0</v>
      </c>
      <c r="Z139">
        <f>IF(Capacity_wind!$AD140=0,Capacity_wind!Z140*CostRed_wind!K$30,Capacity_wind!Z140*VLOOKUP($A139,CostRed_wind!$A$17:$M$30,K$1-2009,FALSE))</f>
        <v>0</v>
      </c>
      <c r="AA139">
        <f>IF(Capacity_wind!$AD140=0,Capacity_wind!AA140*CostRed_wind!L$30,Capacity_wind!AA140*VLOOKUP($A139,CostRed_wind!$A$17:$M$30,L$1-2009,FALSE))</f>
        <v>0</v>
      </c>
      <c r="AB139">
        <f>IF(Capacity_wind!$AD140=0,Capacity_wind!AB140*CostRed_wind!M$30,Capacity_wind!AB140*VLOOKUP($A139,CostRed_wind!$A$17:$M$30,M$1-2009,FALSE))</f>
        <v>0</v>
      </c>
      <c r="AC139">
        <f>IF(Capacity_wind!$AD140=0,Capacity_wind!AC140*CostRed_wind!N$30,Capacity_wind!AC140*VLOOKUP($A139,CostRed_wind!$A$17:$N$30,N$1-2009,FALSE))</f>
        <v>0</v>
      </c>
      <c r="AD139" s="1">
        <f>SUM(Q139:AB139)</f>
        <v>0</v>
      </c>
    </row>
    <row r="140" spans="1:30">
      <c r="A140" s="1" t="s">
        <v>408</v>
      </c>
      <c r="B140">
        <f>IF(Capacity_wind!$AD141=0,Capacity_wind!Q141*CostRed_wind!B$15,Capacity_wind!Q141*VLOOKUP($A140,CostRed_wind!$A$2:$M$15,B$1-2009,FALSE))</f>
        <v>0</v>
      </c>
      <c r="C140">
        <f>IF(Capacity_wind!$AD141=0,Capacity_wind!R141*CostRed_wind!C$15,Capacity_wind!R141*VLOOKUP($A140,CostRed_wind!$A$2:$M$15,C$1-2009,FALSE))</f>
        <v>0</v>
      </c>
      <c r="D140">
        <f>IF(Capacity_wind!$AD141=0,Capacity_wind!S141*CostRed_wind!D$15,Capacity_wind!S141*VLOOKUP($A140,CostRed_wind!$A$2:$M$15,D$1-2009,FALSE))</f>
        <v>0</v>
      </c>
      <c r="E140">
        <f>IF(Capacity_wind!$AD141=0,Capacity_wind!T141*CostRed_wind!E$15,Capacity_wind!T141*VLOOKUP($A140,CostRed_wind!$A$2:$M$15,E$1-2009,FALSE))</f>
        <v>0</v>
      </c>
      <c r="F140">
        <f>IF(Capacity_wind!$AD141=0,Capacity_wind!U141*CostRed_wind!F$15,Capacity_wind!U141*VLOOKUP($A140,CostRed_wind!$A$2:$M$15,F$1-2009,FALSE))</f>
        <v>0</v>
      </c>
      <c r="G140">
        <f>IF(Capacity_wind!$AD141=0,Capacity_wind!V141*CostRed_wind!G$15,Capacity_wind!V141*VLOOKUP($A140,CostRed_wind!$A$2:$M$15,G$1-2009,FALSE))</f>
        <v>0</v>
      </c>
      <c r="H140">
        <f>IF(Capacity_wind!$AD141=0,Capacity_wind!W141*CostRed_wind!H$15,Capacity_wind!W141*VLOOKUP($A140,CostRed_wind!$A$2:$M$15,H$1-2009,FALSE))</f>
        <v>0</v>
      </c>
      <c r="I140">
        <f>IF(Capacity_wind!$AD141=0,Capacity_wind!X141*CostRed_wind!I$15,Capacity_wind!X141*VLOOKUP($A140,CostRed_wind!$A$2:$M$15,I$1-2009,FALSE))</f>
        <v>0</v>
      </c>
      <c r="J140">
        <f>IF(Capacity_wind!$AD141=0,Capacity_wind!Y141*CostRed_wind!J$15,Capacity_wind!Y141*VLOOKUP($A140,CostRed_wind!$A$2:$M$15,J$1-2009,FALSE))</f>
        <v>0</v>
      </c>
      <c r="K140">
        <f>IF(Capacity_wind!$AD141=0,Capacity_wind!Z141*CostRed_wind!K$15,Capacity_wind!Z141*VLOOKUP($A140,CostRed_wind!$A$2:$M$15,K$1-2009,FALSE))</f>
        <v>0.539867565669281</v>
      </c>
      <c r="L140">
        <f>IF(Capacity_wind!$AD141=0,Capacity_wind!AA141*CostRed_wind!L$15,Capacity_wind!AA141*VLOOKUP($A140,CostRed_wind!$A$2:$M$15,L$1-2009,FALSE))</f>
        <v>0</v>
      </c>
      <c r="M140">
        <f>IF(Capacity_wind!$AD141=0,Capacity_wind!AB141*CostRed_wind!M$15,Capacity_wind!AB141*VLOOKUP($A140,CostRed_wind!$A$2:$M$15,M$1-2009,FALSE))</f>
        <v>0</v>
      </c>
      <c r="N140">
        <f>IF(Capacity_wind!$AD141=0,Capacity_wind!AC141*CostRed_wind!N$15,Capacity_wind!AC141*VLOOKUP($A140,CostRed_wind!$A$2:$N$15,N$1-2009,FALSE))</f>
        <v>0</v>
      </c>
      <c r="O140" s="3">
        <f>SUM(B140:M140)</f>
        <v>0.539867565669281</v>
      </c>
      <c r="P140" s="1" t="s">
        <v>408</v>
      </c>
      <c r="Q140">
        <f>IF(Capacity_wind!$AD141=0,Capacity_wind!Q141*CostRed_wind!B$30,Capacity_wind!Q141*VLOOKUP($A140,CostRed_wind!$A$17:$M$30,B$1-2009,FALSE))</f>
        <v>0</v>
      </c>
      <c r="R140">
        <f>IF(Capacity_wind!$AD141=0,Capacity_wind!R141*CostRed_wind!C$30,Capacity_wind!R141*VLOOKUP($A140,CostRed_wind!$A$17:$M$30,C$1-2009,FALSE))</f>
        <v>0</v>
      </c>
      <c r="S140">
        <f>IF(Capacity_wind!$AD141=0,Capacity_wind!S141*CostRed_wind!D$30,Capacity_wind!S141*VLOOKUP($A140,CostRed_wind!$A$17:$M$30,D$1-2009,FALSE))</f>
        <v>0</v>
      </c>
      <c r="T140">
        <f>IF(Capacity_wind!$AD141=0,Capacity_wind!T141*CostRed_wind!E$30,Capacity_wind!T141*VLOOKUP($A140,CostRed_wind!$A$17:$M$30,E$1-2009,FALSE))</f>
        <v>0</v>
      </c>
      <c r="U140">
        <f>IF(Capacity_wind!$AD141=0,Capacity_wind!U141*CostRed_wind!F$30,Capacity_wind!U141*VLOOKUP($A140,CostRed_wind!$A$17:$M$30,F$1-2009,FALSE))</f>
        <v>0</v>
      </c>
      <c r="V140">
        <f>IF(Capacity_wind!$AD141=0,Capacity_wind!V141*CostRed_wind!G$30,Capacity_wind!V141*VLOOKUP($A140,CostRed_wind!$A$17:$M$30,G$1-2009,FALSE))</f>
        <v>0</v>
      </c>
      <c r="W140">
        <f>IF(Capacity_wind!$AD141=0,Capacity_wind!W141*CostRed_wind!H$30,Capacity_wind!W141*VLOOKUP($A140,CostRed_wind!$A$17:$M$30,H$1-2009,FALSE))</f>
        <v>0</v>
      </c>
      <c r="X140">
        <f>IF(Capacity_wind!$AD141=0,Capacity_wind!X141*CostRed_wind!I$30,Capacity_wind!X141*VLOOKUP($A140,CostRed_wind!$A$17:$M$30,I$1-2009,FALSE))</f>
        <v>0</v>
      </c>
      <c r="Y140">
        <f>IF(Capacity_wind!$AD141=0,Capacity_wind!Y141*CostRed_wind!J$30,Capacity_wind!Y141*VLOOKUP($A140,CostRed_wind!$A$17:$M$30,J$1-2009,FALSE))</f>
        <v>0</v>
      </c>
      <c r="Z140">
        <f>IF(Capacity_wind!$AD141=0,Capacity_wind!Z141*CostRed_wind!K$30,Capacity_wind!Z141*VLOOKUP($A140,CostRed_wind!$A$17:$M$30,K$1-2009,FALSE))</f>
        <v>1.659702950384</v>
      </c>
      <c r="AA140">
        <f>IF(Capacity_wind!$AD141=0,Capacity_wind!AA141*CostRed_wind!L$30,Capacity_wind!AA141*VLOOKUP($A140,CostRed_wind!$A$17:$M$30,L$1-2009,FALSE))</f>
        <v>0</v>
      </c>
      <c r="AB140">
        <f>IF(Capacity_wind!$AD141=0,Capacity_wind!AB141*CostRed_wind!M$30,Capacity_wind!AB141*VLOOKUP($A140,CostRed_wind!$A$17:$M$30,M$1-2009,FALSE))</f>
        <v>0</v>
      </c>
      <c r="AC140">
        <f>IF(Capacity_wind!$AD141=0,Capacity_wind!AC141*CostRed_wind!N$30,Capacity_wind!AC141*VLOOKUP($A140,CostRed_wind!$A$17:$N$30,N$1-2009,FALSE))</f>
        <v>0</v>
      </c>
      <c r="AD140" s="1">
        <f>SUM(Q140:AB140)</f>
        <v>1.659702950384</v>
      </c>
    </row>
    <row r="141" spans="1:30">
      <c r="A141" s="1" t="s">
        <v>390</v>
      </c>
      <c r="B141">
        <f>IF(Capacity_wind!$AD142=0,Capacity_wind!Q142*CostRed_wind!B$15,Capacity_wind!Q142*VLOOKUP($A141,CostRed_wind!$A$2:$M$15,B$1-2009,FALSE))</f>
        <v>0.0269796209578037</v>
      </c>
      <c r="C141">
        <f>IF(Capacity_wind!$AD142=0,Capacity_wind!R142*CostRed_wind!C$15,Capacity_wind!R142*VLOOKUP($A141,CostRed_wind!$A$2:$M$15,C$1-2009,FALSE))</f>
        <v>4.02964352282303</v>
      </c>
      <c r="D141">
        <f>IF(Capacity_wind!$AD142=0,Capacity_wind!S142*CostRed_wind!D$15,Capacity_wind!S142*VLOOKUP($A141,CostRed_wind!$A$2:$M$15,D$1-2009,FALSE))</f>
        <v>6.67071502792337</v>
      </c>
      <c r="E141">
        <f>IF(Capacity_wind!$AD142=0,Capacity_wind!T142*CostRed_wind!E$15,Capacity_wind!T142*VLOOKUP($A141,CostRed_wind!$A$2:$M$15,E$1-2009,FALSE))</f>
        <v>0.14925752737207</v>
      </c>
      <c r="F141">
        <f>IF(Capacity_wind!$AD142=0,Capacity_wind!U142*CostRed_wind!F$15,Capacity_wind!U142*VLOOKUP($A141,CostRed_wind!$A$2:$M$15,F$1-2009,FALSE))</f>
        <v>0.99757732119882</v>
      </c>
      <c r="G141">
        <f>IF(Capacity_wind!$AD142=0,Capacity_wind!V142*CostRed_wind!G$15,Capacity_wind!V142*VLOOKUP($A141,CostRed_wind!$A$2:$M$15,G$1-2009,FALSE))</f>
        <v>35.42190146498</v>
      </c>
      <c r="H141">
        <f>IF(Capacity_wind!$AD142=0,Capacity_wind!W142*CostRed_wind!H$15,Capacity_wind!W142*VLOOKUP($A141,CostRed_wind!$A$2:$M$15,H$1-2009,FALSE))</f>
        <v>17.5692339344819</v>
      </c>
      <c r="I141">
        <f>IF(Capacity_wind!$AD142=0,Capacity_wind!X142*CostRed_wind!I$15,Capacity_wind!X142*VLOOKUP($A141,CostRed_wind!$A$2:$M$15,I$1-2009,FALSE))</f>
        <v>80.9635221667269</v>
      </c>
      <c r="J141">
        <f>IF(Capacity_wind!$AD142=0,Capacity_wind!Y142*CostRed_wind!J$15,Capacity_wind!Y142*VLOOKUP($A141,CostRed_wind!$A$2:$M$15,J$1-2009,FALSE))</f>
        <v>78.0685040814981</v>
      </c>
      <c r="K141">
        <f>IF(Capacity_wind!$AD142=0,Capacity_wind!Z142*CostRed_wind!K$15,Capacity_wind!Z142*VLOOKUP($A141,CostRed_wind!$A$2:$M$15,K$1-2009,FALSE))</f>
        <v>0</v>
      </c>
      <c r="L141">
        <f>IF(Capacity_wind!$AD142=0,Capacity_wind!AA142*CostRed_wind!L$15,Capacity_wind!AA142*VLOOKUP($A141,CostRed_wind!$A$2:$M$15,L$1-2009,FALSE))</f>
        <v>10.2557948205166</v>
      </c>
      <c r="M141">
        <f>IF(Capacity_wind!$AD142=0,Capacity_wind!AB142*CostRed_wind!M$15,Capacity_wind!AB142*VLOOKUP($A141,CostRed_wind!$A$2:$M$15,M$1-2009,FALSE))</f>
        <v>0</v>
      </c>
      <c r="N141">
        <f>IF(Capacity_wind!$AD142=0,Capacity_wind!AC142*CostRed_wind!N$15,Capacity_wind!AC142*VLOOKUP($A141,CostRed_wind!$A$2:$N$15,N$1-2009,FALSE))</f>
        <v>0</v>
      </c>
      <c r="O141" s="3">
        <f>SUM(B141:M141)</f>
        <v>234.153129488479</v>
      </c>
      <c r="P141" s="1" t="s">
        <v>390</v>
      </c>
      <c r="Q141">
        <f>IF(Capacity_wind!$AD142=0,Capacity_wind!Q142*CostRed_wind!B$30,Capacity_wind!Q142*VLOOKUP($A141,CostRed_wind!$A$17:$M$30,B$1-2009,FALSE))</f>
        <v>0.229708467802045</v>
      </c>
      <c r="R141">
        <f>IF(Capacity_wind!$AD142=0,Capacity_wind!R142*CostRed_wind!C$30,Capacity_wind!R142*VLOOKUP($A141,CostRed_wind!$A$17:$M$30,C$1-2009,FALSE))</f>
        <v>26.4988115820991</v>
      </c>
      <c r="S141">
        <f>IF(Capacity_wind!$AD142=0,Capacity_wind!S142*CostRed_wind!D$30,Capacity_wind!S142*VLOOKUP($A141,CostRed_wind!$A$17:$M$30,D$1-2009,FALSE))</f>
        <v>34.7598904484925</v>
      </c>
      <c r="T141">
        <f>IF(Capacity_wind!$AD142=0,Capacity_wind!T142*CostRed_wind!E$30,Capacity_wind!T142*VLOOKUP($A141,CostRed_wind!$A$17:$M$30,E$1-2009,FALSE))</f>
        <v>0.707625025853407</v>
      </c>
      <c r="U141">
        <f>IF(Capacity_wind!$AD142=0,Capacity_wind!U142*CostRed_wind!F$30,Capacity_wind!U142*VLOOKUP($A141,CostRed_wind!$A$17:$M$30,F$1-2009,FALSE))</f>
        <v>4.53695434451447</v>
      </c>
      <c r="V141">
        <f>IF(Capacity_wind!$AD142=0,Capacity_wind!V142*CostRed_wind!G$30,Capacity_wind!V142*VLOOKUP($A141,CostRed_wind!$A$17:$M$30,G$1-2009,FALSE))</f>
        <v>144.795082493042</v>
      </c>
      <c r="W141">
        <f>IF(Capacity_wind!$AD142=0,Capacity_wind!W142*CostRed_wind!H$30,Capacity_wind!W142*VLOOKUP($A141,CostRed_wind!$A$17:$M$30,H$1-2009,FALSE))</f>
        <v>69.1282467365086</v>
      </c>
      <c r="X141">
        <f>IF(Capacity_wind!$AD142=0,Capacity_wind!X142*CostRed_wind!I$30,Capacity_wind!X142*VLOOKUP($A141,CostRed_wind!$A$17:$M$30,I$1-2009,FALSE))</f>
        <v>285.797905410052</v>
      </c>
      <c r="Y141">
        <f>IF(Capacity_wind!$AD142=0,Capacity_wind!Y142*CostRed_wind!J$30,Capacity_wind!Y142*VLOOKUP($A141,CostRed_wind!$A$17:$M$30,J$1-2009,FALSE))</f>
        <v>255.75202277122</v>
      </c>
      <c r="Z141">
        <f>IF(Capacity_wind!$AD142=0,Capacity_wind!Z142*CostRed_wind!K$30,Capacity_wind!Z142*VLOOKUP($A141,CostRed_wind!$A$17:$M$30,K$1-2009,FALSE))</f>
        <v>0</v>
      </c>
      <c r="AA141">
        <f>IF(Capacity_wind!$AD142=0,Capacity_wind!AA142*CostRed_wind!L$30,Capacity_wind!AA142*VLOOKUP($A141,CostRed_wind!$A$17:$M$30,L$1-2009,FALSE))</f>
        <v>27.4294411816493</v>
      </c>
      <c r="AB141">
        <f>IF(Capacity_wind!$AD142=0,Capacity_wind!AB142*CostRed_wind!M$30,Capacity_wind!AB142*VLOOKUP($A141,CostRed_wind!$A$17:$M$30,M$1-2009,FALSE))</f>
        <v>0</v>
      </c>
      <c r="AC141">
        <f>IF(Capacity_wind!$AD142=0,Capacity_wind!AC142*CostRed_wind!N$30,Capacity_wind!AC142*VLOOKUP($A141,CostRed_wind!$A$17:$N$30,N$1-2009,FALSE))</f>
        <v>0</v>
      </c>
      <c r="AD141" s="1">
        <f>SUM(Q141:AB141)</f>
        <v>849.635688461234</v>
      </c>
    </row>
    <row r="142" spans="1:30">
      <c r="A142" s="1" t="s">
        <v>470</v>
      </c>
      <c r="B142">
        <f>IF(Capacity_wind!$AD143=0,Capacity_wind!Q143*CostRed_wind!B$15,Capacity_wind!Q143*VLOOKUP($A142,CostRed_wind!$A$2:$M$15,B$1-2009,FALSE))</f>
        <v>0</v>
      </c>
      <c r="C142">
        <f>IF(Capacity_wind!$AD143=0,Capacity_wind!R143*CostRed_wind!C$15,Capacity_wind!R143*VLOOKUP($A142,CostRed_wind!$A$2:$M$15,C$1-2009,FALSE))</f>
        <v>0</v>
      </c>
      <c r="D142">
        <f>IF(Capacity_wind!$AD143=0,Capacity_wind!S143*CostRed_wind!D$15,Capacity_wind!S143*VLOOKUP($A142,CostRed_wind!$A$2:$M$15,D$1-2009,FALSE))</f>
        <v>0</v>
      </c>
      <c r="E142">
        <f>IF(Capacity_wind!$AD143=0,Capacity_wind!T143*CostRed_wind!E$15,Capacity_wind!T143*VLOOKUP($A142,CostRed_wind!$A$2:$M$15,E$1-2009,FALSE))</f>
        <v>0</v>
      </c>
      <c r="F142">
        <f>IF(Capacity_wind!$AD143=0,Capacity_wind!U143*CostRed_wind!F$15,Capacity_wind!U143*VLOOKUP($A142,CostRed_wind!$A$2:$M$15,F$1-2009,FALSE))</f>
        <v>0</v>
      </c>
      <c r="G142">
        <f>IF(Capacity_wind!$AD143=0,Capacity_wind!V143*CostRed_wind!G$15,Capacity_wind!V143*VLOOKUP($A142,CostRed_wind!$A$2:$M$15,G$1-2009,FALSE))</f>
        <v>0</v>
      </c>
      <c r="H142">
        <f>IF(Capacity_wind!$AD143=0,Capacity_wind!W143*CostRed_wind!H$15,Capacity_wind!W143*VLOOKUP($A142,CostRed_wind!$A$2:$M$15,H$1-2009,FALSE))</f>
        <v>0</v>
      </c>
      <c r="I142">
        <f>IF(Capacity_wind!$AD143=0,Capacity_wind!X143*CostRed_wind!I$15,Capacity_wind!X143*VLOOKUP($A142,CostRed_wind!$A$2:$M$15,I$1-2009,FALSE))</f>
        <v>0</v>
      </c>
      <c r="J142">
        <f>IF(Capacity_wind!$AD143=0,Capacity_wind!Y143*CostRed_wind!J$15,Capacity_wind!Y143*VLOOKUP($A142,CostRed_wind!$A$2:$M$15,J$1-2009,FALSE))</f>
        <v>0.00289858307233285</v>
      </c>
      <c r="K142">
        <f>IF(Capacity_wind!$AD143=0,Capacity_wind!Z143*CostRed_wind!K$15,Capacity_wind!Z143*VLOOKUP($A142,CostRed_wind!$A$2:$M$15,K$1-2009,FALSE))</f>
        <v>0</v>
      </c>
      <c r="L142">
        <f>IF(Capacity_wind!$AD143=0,Capacity_wind!AA143*CostRed_wind!L$15,Capacity_wind!AA143*VLOOKUP($A142,CostRed_wind!$A$2:$M$15,L$1-2009,FALSE))</f>
        <v>0</v>
      </c>
      <c r="M142">
        <f>IF(Capacity_wind!$AD143=0,Capacity_wind!AB143*CostRed_wind!M$15,Capacity_wind!AB143*VLOOKUP($A142,CostRed_wind!$A$2:$M$15,M$1-2009,FALSE))</f>
        <v>0</v>
      </c>
      <c r="N142">
        <f>IF(Capacity_wind!$AD143=0,Capacity_wind!AC143*CostRed_wind!N$15,Capacity_wind!AC143*VLOOKUP($A142,CostRed_wind!$A$2:$N$15,N$1-2009,FALSE))</f>
        <v>0</v>
      </c>
      <c r="O142" s="3">
        <f t="shared" ref="O142:O159" si="10">SUM(B142:M142)</f>
        <v>0.00289858307233285</v>
      </c>
      <c r="P142" s="1" t="s">
        <v>470</v>
      </c>
      <c r="Q142">
        <f>IF(Capacity_wind!$AD143=0,Capacity_wind!Q143*CostRed_wind!B$30,Capacity_wind!Q143*VLOOKUP($A142,CostRed_wind!$A$17:$M$30,B$1-2009,FALSE))</f>
        <v>0</v>
      </c>
      <c r="R142">
        <f>IF(Capacity_wind!$AD143=0,Capacity_wind!R143*CostRed_wind!C$30,Capacity_wind!R143*VLOOKUP($A142,CostRed_wind!$A$17:$M$30,C$1-2009,FALSE))</f>
        <v>0</v>
      </c>
      <c r="S142">
        <f>IF(Capacity_wind!$AD143=0,Capacity_wind!S143*CostRed_wind!D$30,Capacity_wind!S143*VLOOKUP($A142,CostRed_wind!$A$17:$M$30,D$1-2009,FALSE))</f>
        <v>0</v>
      </c>
      <c r="T142">
        <f>IF(Capacity_wind!$AD143=0,Capacity_wind!T143*CostRed_wind!E$30,Capacity_wind!T143*VLOOKUP($A142,CostRed_wind!$A$17:$M$30,E$1-2009,FALSE))</f>
        <v>0</v>
      </c>
      <c r="U142">
        <f>IF(Capacity_wind!$AD143=0,Capacity_wind!U143*CostRed_wind!F$30,Capacity_wind!U143*VLOOKUP($A142,CostRed_wind!$A$17:$M$30,F$1-2009,FALSE))</f>
        <v>0</v>
      </c>
      <c r="V142">
        <f>IF(Capacity_wind!$AD143=0,Capacity_wind!V143*CostRed_wind!G$30,Capacity_wind!V143*VLOOKUP($A142,CostRed_wind!$A$17:$M$30,G$1-2009,FALSE))</f>
        <v>0</v>
      </c>
      <c r="W142">
        <f>IF(Capacity_wind!$AD143=0,Capacity_wind!W143*CostRed_wind!H$30,Capacity_wind!W143*VLOOKUP($A142,CostRed_wind!$A$17:$M$30,H$1-2009,FALSE))</f>
        <v>0</v>
      </c>
      <c r="X142">
        <f>IF(Capacity_wind!$AD143=0,Capacity_wind!X143*CostRed_wind!I$30,Capacity_wind!X143*VLOOKUP($A142,CostRed_wind!$A$17:$M$30,I$1-2009,FALSE))</f>
        <v>0</v>
      </c>
      <c r="Y142">
        <f>IF(Capacity_wind!$AD143=0,Capacity_wind!Y143*CostRed_wind!J$30,Capacity_wind!Y143*VLOOKUP($A142,CostRed_wind!$A$17:$M$30,J$1-2009,FALSE))</f>
        <v>0.00949574341972352</v>
      </c>
      <c r="Z142">
        <f>IF(Capacity_wind!$AD143=0,Capacity_wind!Z143*CostRed_wind!K$30,Capacity_wind!Z143*VLOOKUP($A142,CostRed_wind!$A$17:$M$30,K$1-2009,FALSE))</f>
        <v>0</v>
      </c>
      <c r="AA142">
        <f>IF(Capacity_wind!$AD143=0,Capacity_wind!AA143*CostRed_wind!L$30,Capacity_wind!AA143*VLOOKUP($A142,CostRed_wind!$A$17:$M$30,L$1-2009,FALSE))</f>
        <v>0</v>
      </c>
      <c r="AB142">
        <f>IF(Capacity_wind!$AD143=0,Capacity_wind!AB143*CostRed_wind!M$30,Capacity_wind!AB143*VLOOKUP($A142,CostRed_wind!$A$17:$M$30,M$1-2009,FALSE))</f>
        <v>0</v>
      </c>
      <c r="AC142">
        <f>IF(Capacity_wind!$AD143=0,Capacity_wind!AC143*CostRed_wind!N$30,Capacity_wind!AC143*VLOOKUP($A142,CostRed_wind!$A$17:$N$30,N$1-2009,FALSE))</f>
        <v>0</v>
      </c>
      <c r="AD142" s="1">
        <f t="shared" ref="AD142:AD159" si="11">SUM(Q142:AB142)</f>
        <v>0.00949574341972352</v>
      </c>
    </row>
    <row r="143" spans="1:30">
      <c r="A143" s="1" t="s">
        <v>398</v>
      </c>
      <c r="B143">
        <f>IF(Capacity_wind!$AD144=0,Capacity_wind!Q144*CostRed_wind!B$15,Capacity_wind!Q144*VLOOKUP($A143,CostRed_wind!$A$2:$M$15,B$1-2009,FALSE))</f>
        <v>0</v>
      </c>
      <c r="C143">
        <f>IF(Capacity_wind!$AD144=0,Capacity_wind!R144*CostRed_wind!C$15,Capacity_wind!R144*VLOOKUP($A143,CostRed_wind!$A$2:$M$15,C$1-2009,FALSE))</f>
        <v>0</v>
      </c>
      <c r="D143">
        <f>IF(Capacity_wind!$AD144=0,Capacity_wind!S144*CostRed_wind!D$15,Capacity_wind!S144*VLOOKUP($A143,CostRed_wind!$A$2:$M$15,D$1-2009,FALSE))</f>
        <v>0.00066106182579198</v>
      </c>
      <c r="E143">
        <f>IF(Capacity_wind!$AD144=0,Capacity_wind!T144*CostRed_wind!E$15,Capacity_wind!T144*VLOOKUP($A143,CostRed_wind!$A$2:$M$15,E$1-2009,FALSE))</f>
        <v>0</v>
      </c>
      <c r="F143">
        <f>IF(Capacity_wind!$AD144=0,Capacity_wind!U144*CostRed_wind!F$15,Capacity_wind!U144*VLOOKUP($A143,CostRed_wind!$A$2:$M$15,F$1-2009,FALSE))</f>
        <v>0.001167378958189</v>
      </c>
      <c r="G143">
        <f>IF(Capacity_wind!$AD144=0,Capacity_wind!V144*CostRed_wind!G$15,Capacity_wind!V144*VLOOKUP($A143,CostRed_wind!$A$2:$M$15,G$1-2009,FALSE))</f>
        <v>0</v>
      </c>
      <c r="H143">
        <f>IF(Capacity_wind!$AD144=0,Capacity_wind!W144*CostRed_wind!H$15,Capacity_wind!W144*VLOOKUP($A143,CostRed_wind!$A$2:$M$15,H$1-2009,FALSE))</f>
        <v>0</v>
      </c>
      <c r="I143">
        <f>IF(Capacity_wind!$AD144=0,Capacity_wind!X144*CostRed_wind!I$15,Capacity_wind!X144*VLOOKUP($A143,CostRed_wind!$A$2:$M$15,I$1-2009,FALSE))</f>
        <v>0</v>
      </c>
      <c r="J143">
        <f>IF(Capacity_wind!$AD144=0,Capacity_wind!Y144*CostRed_wind!J$15,Capacity_wind!Y144*VLOOKUP($A143,CostRed_wind!$A$2:$M$15,J$1-2009,FALSE))</f>
        <v>0.251210532935514</v>
      </c>
      <c r="K143">
        <f>IF(Capacity_wind!$AD144=0,Capacity_wind!Z144*CostRed_wind!K$15,Capacity_wind!Z144*VLOOKUP($A143,CostRed_wind!$A$2:$M$15,K$1-2009,FALSE))</f>
        <v>0</v>
      </c>
      <c r="L143">
        <f>IF(Capacity_wind!$AD144=0,Capacity_wind!AA144*CostRed_wind!L$15,Capacity_wind!AA144*VLOOKUP($A143,CostRed_wind!$A$2:$M$15,L$1-2009,FALSE))</f>
        <v>0</v>
      </c>
      <c r="M143">
        <f>IF(Capacity_wind!$AD144=0,Capacity_wind!AB144*CostRed_wind!M$15,Capacity_wind!AB144*VLOOKUP($A143,CostRed_wind!$A$2:$M$15,M$1-2009,FALSE))</f>
        <v>0</v>
      </c>
      <c r="N143">
        <f>IF(Capacity_wind!$AD144=0,Capacity_wind!AC144*CostRed_wind!N$15,Capacity_wind!AC144*VLOOKUP($A143,CostRed_wind!$A$2:$N$15,N$1-2009,FALSE))</f>
        <v>0.0258410427944388</v>
      </c>
      <c r="O143" s="3">
        <f t="shared" si="10"/>
        <v>0.253038973719495</v>
      </c>
      <c r="P143" s="1" t="s">
        <v>398</v>
      </c>
      <c r="Q143">
        <f>IF(Capacity_wind!$AD144=0,Capacity_wind!Q144*CostRed_wind!B$30,Capacity_wind!Q144*VLOOKUP($A143,CostRed_wind!$A$17:$M$30,B$1-2009,FALSE))</f>
        <v>0</v>
      </c>
      <c r="R143">
        <f>IF(Capacity_wind!$AD144=0,Capacity_wind!R144*CostRed_wind!C$30,Capacity_wind!R144*VLOOKUP($A143,CostRed_wind!$A$17:$M$30,C$1-2009,FALSE))</f>
        <v>0</v>
      </c>
      <c r="S143">
        <f>IF(Capacity_wind!$AD144=0,Capacity_wind!S144*CostRed_wind!D$30,Capacity_wind!S144*VLOOKUP($A143,CostRed_wind!$A$17:$M$30,D$1-2009,FALSE))</f>
        <v>0.0034446737040966</v>
      </c>
      <c r="T143">
        <f>IF(Capacity_wind!$AD144=0,Capacity_wind!T144*CostRed_wind!E$30,Capacity_wind!T144*VLOOKUP($A143,CostRed_wind!$A$17:$M$30,E$1-2009,FALSE))</f>
        <v>0</v>
      </c>
      <c r="U143">
        <f>IF(Capacity_wind!$AD144=0,Capacity_wind!U144*CostRed_wind!F$30,Capacity_wind!U144*VLOOKUP($A143,CostRed_wind!$A$17:$M$30,F$1-2009,FALSE))</f>
        <v>0.00530920754061006</v>
      </c>
      <c r="V143">
        <f>IF(Capacity_wind!$AD144=0,Capacity_wind!V144*CostRed_wind!G$30,Capacity_wind!V144*VLOOKUP($A143,CostRed_wind!$A$17:$M$30,G$1-2009,FALSE))</f>
        <v>0</v>
      </c>
      <c r="W143">
        <f>IF(Capacity_wind!$AD144=0,Capacity_wind!W144*CostRed_wind!H$30,Capacity_wind!W144*VLOOKUP($A143,CostRed_wind!$A$17:$M$30,H$1-2009,FALSE))</f>
        <v>0</v>
      </c>
      <c r="X143">
        <f>IF(Capacity_wind!$AD144=0,Capacity_wind!X144*CostRed_wind!I$30,Capacity_wind!X144*VLOOKUP($A143,CostRed_wind!$A$17:$M$30,I$1-2009,FALSE))</f>
        <v>0</v>
      </c>
      <c r="Y143">
        <f>IF(Capacity_wind!$AD144=0,Capacity_wind!Y144*CostRed_wind!J$30,Capacity_wind!Y144*VLOOKUP($A143,CostRed_wind!$A$17:$M$30,J$1-2009,FALSE))</f>
        <v>0.822964429709372</v>
      </c>
      <c r="Z143">
        <f>IF(Capacity_wind!$AD144=0,Capacity_wind!Z144*CostRed_wind!K$30,Capacity_wind!Z144*VLOOKUP($A143,CostRed_wind!$A$17:$M$30,K$1-2009,FALSE))</f>
        <v>0</v>
      </c>
      <c r="AA143">
        <f>IF(Capacity_wind!$AD144=0,Capacity_wind!AA144*CostRed_wind!L$30,Capacity_wind!AA144*VLOOKUP($A143,CostRed_wind!$A$17:$M$30,L$1-2009,FALSE))</f>
        <v>0</v>
      </c>
      <c r="AB143">
        <f>IF(Capacity_wind!$AD144=0,Capacity_wind!AB144*CostRed_wind!M$30,Capacity_wind!AB144*VLOOKUP($A143,CostRed_wind!$A$17:$M$30,M$1-2009,FALSE))</f>
        <v>0</v>
      </c>
      <c r="AC143">
        <f>IF(Capacity_wind!$AD144=0,Capacity_wind!AC144*CostRed_wind!N$30,Capacity_wind!AC144*VLOOKUP($A143,CostRed_wind!$A$17:$N$30,N$1-2009,FALSE))</f>
        <v>0.0554804495941064</v>
      </c>
      <c r="AD143" s="1">
        <f t="shared" si="11"/>
        <v>0.831718310954078</v>
      </c>
    </row>
    <row r="144" spans="1:30">
      <c r="A144" s="1" t="s">
        <v>400</v>
      </c>
      <c r="B144">
        <f>IF(Capacity_wind!$AD145=0,Capacity_wind!Q145*CostRed_wind!B$15,Capacity_wind!Q145*VLOOKUP($A144,CostRed_wind!$A$2:$M$15,B$1-2009,FALSE))</f>
        <v>0</v>
      </c>
      <c r="C144">
        <f>IF(Capacity_wind!$AD145=0,Capacity_wind!R145*CostRed_wind!C$15,Capacity_wind!R145*VLOOKUP($A144,CostRed_wind!$A$2:$M$15,C$1-2009,FALSE))</f>
        <v>0</v>
      </c>
      <c r="D144">
        <f>IF(Capacity_wind!$AD145=0,Capacity_wind!S145*CostRed_wind!D$15,Capacity_wind!S145*VLOOKUP($A144,CostRed_wind!$A$2:$M$15,D$1-2009,FALSE))</f>
        <v>0</v>
      </c>
      <c r="E144">
        <f>IF(Capacity_wind!$AD145=0,Capacity_wind!T145*CostRed_wind!E$15,Capacity_wind!T145*VLOOKUP($A144,CostRed_wind!$A$2:$M$15,E$1-2009,FALSE))</f>
        <v>0</v>
      </c>
      <c r="F144">
        <f>IF(Capacity_wind!$AD145=0,Capacity_wind!U145*CostRed_wind!F$15,Capacity_wind!U145*VLOOKUP($A144,CostRed_wind!$A$2:$M$15,F$1-2009,FALSE))</f>
        <v>0.00106125359835364</v>
      </c>
      <c r="G144">
        <f>IF(Capacity_wind!$AD145=0,Capacity_wind!V145*CostRed_wind!G$15,Capacity_wind!V145*VLOOKUP($A144,CostRed_wind!$A$2:$M$15,G$1-2009,FALSE))</f>
        <v>0</v>
      </c>
      <c r="H144">
        <f>IF(Capacity_wind!$AD145=0,Capacity_wind!W145*CostRed_wind!H$15,Capacity_wind!W145*VLOOKUP($A144,CostRed_wind!$A$2:$M$15,H$1-2009,FALSE))</f>
        <v>0</v>
      </c>
      <c r="I144">
        <f>IF(Capacity_wind!$AD145=0,Capacity_wind!X145*CostRed_wind!I$15,Capacity_wind!X145*VLOOKUP($A144,CostRed_wind!$A$2:$M$15,I$1-2009,FALSE))</f>
        <v>0</v>
      </c>
      <c r="J144">
        <f>IF(Capacity_wind!$AD145=0,Capacity_wind!Y145*CostRed_wind!J$15,Capacity_wind!Y145*VLOOKUP($A144,CostRed_wind!$A$2:$M$15,J$1-2009,FALSE))</f>
        <v>0</v>
      </c>
      <c r="K144">
        <f>IF(Capacity_wind!$AD145=0,Capacity_wind!Z145*CostRed_wind!K$15,Capacity_wind!Z145*VLOOKUP($A144,CostRed_wind!$A$2:$M$15,K$1-2009,FALSE))</f>
        <v>0</v>
      </c>
      <c r="L144">
        <f>IF(Capacity_wind!$AD145=0,Capacity_wind!AA145*CostRed_wind!L$15,Capacity_wind!AA145*VLOOKUP($A144,CostRed_wind!$A$2:$M$15,L$1-2009,FALSE))</f>
        <v>0</v>
      </c>
      <c r="M144">
        <f>IF(Capacity_wind!$AD145=0,Capacity_wind!AB145*CostRed_wind!M$15,Capacity_wind!AB145*VLOOKUP($A144,CostRed_wind!$A$2:$M$15,M$1-2009,FALSE))</f>
        <v>0</v>
      </c>
      <c r="N144">
        <f>IF(Capacity_wind!$AD145=0,Capacity_wind!AC145*CostRed_wind!N$15,Capacity_wind!AC145*VLOOKUP($A144,CostRed_wind!$A$2:$N$15,N$1-2009,FALSE))</f>
        <v>0</v>
      </c>
      <c r="O144" s="3">
        <f t="shared" si="10"/>
        <v>0.00106125359835364</v>
      </c>
      <c r="P144" s="1" t="s">
        <v>400</v>
      </c>
      <c r="Q144">
        <f>IF(Capacity_wind!$AD145=0,Capacity_wind!Q145*CostRed_wind!B$30,Capacity_wind!Q145*VLOOKUP($A144,CostRed_wind!$A$17:$M$30,B$1-2009,FALSE))</f>
        <v>0</v>
      </c>
      <c r="R144">
        <f>IF(Capacity_wind!$AD145=0,Capacity_wind!R145*CostRed_wind!C$30,Capacity_wind!R145*VLOOKUP($A144,CostRed_wind!$A$17:$M$30,C$1-2009,FALSE))</f>
        <v>0</v>
      </c>
      <c r="S144">
        <f>IF(Capacity_wind!$AD145=0,Capacity_wind!S145*CostRed_wind!D$30,Capacity_wind!S145*VLOOKUP($A144,CostRed_wind!$A$17:$M$30,D$1-2009,FALSE))</f>
        <v>0</v>
      </c>
      <c r="T144">
        <f>IF(Capacity_wind!$AD145=0,Capacity_wind!T145*CostRed_wind!E$30,Capacity_wind!T145*VLOOKUP($A144,CostRed_wind!$A$17:$M$30,E$1-2009,FALSE))</f>
        <v>0</v>
      </c>
      <c r="U144">
        <f>IF(Capacity_wind!$AD145=0,Capacity_wind!U145*CostRed_wind!F$30,Capacity_wind!U145*VLOOKUP($A144,CostRed_wind!$A$17:$M$30,F$1-2009,FALSE))</f>
        <v>0.00482655230964551</v>
      </c>
      <c r="V144">
        <f>IF(Capacity_wind!$AD145=0,Capacity_wind!V145*CostRed_wind!G$30,Capacity_wind!V145*VLOOKUP($A144,CostRed_wind!$A$17:$M$30,G$1-2009,FALSE))</f>
        <v>0</v>
      </c>
      <c r="W144">
        <f>IF(Capacity_wind!$AD145=0,Capacity_wind!W145*CostRed_wind!H$30,Capacity_wind!W145*VLOOKUP($A144,CostRed_wind!$A$17:$M$30,H$1-2009,FALSE))</f>
        <v>0</v>
      </c>
      <c r="X144">
        <f>IF(Capacity_wind!$AD145=0,Capacity_wind!X145*CostRed_wind!I$30,Capacity_wind!X145*VLOOKUP($A144,CostRed_wind!$A$17:$M$30,I$1-2009,FALSE))</f>
        <v>0</v>
      </c>
      <c r="Y144">
        <f>IF(Capacity_wind!$AD145=0,Capacity_wind!Y145*CostRed_wind!J$30,Capacity_wind!Y145*VLOOKUP($A144,CostRed_wind!$A$17:$M$30,J$1-2009,FALSE))</f>
        <v>0</v>
      </c>
      <c r="Z144">
        <f>IF(Capacity_wind!$AD145=0,Capacity_wind!Z145*CostRed_wind!K$30,Capacity_wind!Z145*VLOOKUP($A144,CostRed_wind!$A$17:$M$30,K$1-2009,FALSE))</f>
        <v>0</v>
      </c>
      <c r="AA144">
        <f>IF(Capacity_wind!$AD145=0,Capacity_wind!AA145*CostRed_wind!L$30,Capacity_wind!AA145*VLOOKUP($A144,CostRed_wind!$A$17:$M$30,L$1-2009,FALSE))</f>
        <v>0</v>
      </c>
      <c r="AB144">
        <f>IF(Capacity_wind!$AD145=0,Capacity_wind!AB145*CostRed_wind!M$30,Capacity_wind!AB145*VLOOKUP($A144,CostRed_wind!$A$17:$M$30,M$1-2009,FALSE))</f>
        <v>0</v>
      </c>
      <c r="AC144">
        <f>IF(Capacity_wind!$AD145=0,Capacity_wind!AC145*CostRed_wind!N$30,Capacity_wind!AC145*VLOOKUP($A144,CostRed_wind!$A$17:$N$30,N$1-2009,FALSE))</f>
        <v>0</v>
      </c>
      <c r="AD144" s="1">
        <f t="shared" si="11"/>
        <v>0.00482655230964551</v>
      </c>
    </row>
    <row r="145" spans="1:30">
      <c r="A145" s="1" t="s">
        <v>402</v>
      </c>
      <c r="B145">
        <f>IF(Capacity_wind!$AD146=0,Capacity_wind!Q146*CostRed_wind!B$15,Capacity_wind!Q146*VLOOKUP($A145,CostRed_wind!$A$2:$M$15,B$1-2009,FALSE))</f>
        <v>0</v>
      </c>
      <c r="C145">
        <f>IF(Capacity_wind!$AD146=0,Capacity_wind!R146*CostRed_wind!C$15,Capacity_wind!R146*VLOOKUP($A145,CostRed_wind!$A$2:$M$15,C$1-2009,FALSE))</f>
        <v>4.60514162814888</v>
      </c>
      <c r="D145">
        <f>IF(Capacity_wind!$AD146=0,Capacity_wind!S146*CostRed_wind!D$15,Capacity_wind!S146*VLOOKUP($A145,CostRed_wind!$A$2:$M$15,D$1-2009,FALSE))</f>
        <v>1.62260569870593</v>
      </c>
      <c r="E145">
        <f>IF(Capacity_wind!$AD146=0,Capacity_wind!T146*CostRed_wind!E$15,Capacity_wind!T146*VLOOKUP($A145,CostRed_wind!$A$2:$M$15,E$1-2009,FALSE))</f>
        <v>2.73637362895407</v>
      </c>
      <c r="F145">
        <f>IF(Capacity_wind!$AD146=0,Capacity_wind!U146*CostRed_wind!F$15,Capacity_wind!U146*VLOOKUP($A145,CostRed_wind!$A$2:$M$15,F$1-2009,FALSE))</f>
        <v>0.742877518847547</v>
      </c>
      <c r="G145">
        <f>IF(Capacity_wind!$AD146=0,Capacity_wind!V146*CostRed_wind!G$15,Capacity_wind!V146*VLOOKUP($A145,CostRed_wind!$A$2:$M$15,G$1-2009,FALSE))</f>
        <v>0</v>
      </c>
      <c r="H145">
        <f>IF(Capacity_wind!$AD146=0,Capacity_wind!W146*CostRed_wind!H$15,Capacity_wind!W146*VLOOKUP($A145,CostRed_wind!$A$2:$M$15,H$1-2009,FALSE))</f>
        <v>0</v>
      </c>
      <c r="I145">
        <f>IF(Capacity_wind!$AD146=0,Capacity_wind!X146*CostRed_wind!I$15,Capacity_wind!X146*VLOOKUP($A145,CostRed_wind!$A$2:$M$15,I$1-2009,FALSE))</f>
        <v>0.852245897259814</v>
      </c>
      <c r="J145">
        <f>IF(Capacity_wind!$AD146=0,Capacity_wind!Y146*CostRed_wind!J$15,Capacity_wind!Y146*VLOOKUP($A145,CostRed_wind!$A$2:$M$15,J$1-2009,FALSE))</f>
        <v>0</v>
      </c>
      <c r="K145">
        <f>IF(Capacity_wind!$AD146=0,Capacity_wind!Z146*CostRed_wind!K$15,Capacity_wind!Z146*VLOOKUP($A145,CostRed_wind!$A$2:$M$15,K$1-2009,FALSE))</f>
        <v>0</v>
      </c>
      <c r="L145">
        <f>IF(Capacity_wind!$AD146=0,Capacity_wind!AA146*CostRed_wind!L$15,Capacity_wind!AA146*VLOOKUP($A145,CostRed_wind!$A$2:$M$15,L$1-2009,FALSE))</f>
        <v>0</v>
      </c>
      <c r="M145">
        <f>IF(Capacity_wind!$AD146=0,Capacity_wind!AB146*CostRed_wind!M$15,Capacity_wind!AB146*VLOOKUP($A145,CostRed_wind!$A$2:$M$15,M$1-2009,FALSE))</f>
        <v>0</v>
      </c>
      <c r="N145">
        <f>IF(Capacity_wind!$AD146=0,Capacity_wind!AC146*CostRed_wind!N$15,Capacity_wind!AC146*VLOOKUP($A145,CostRed_wind!$A$2:$N$15,N$1-2009,FALSE))</f>
        <v>0</v>
      </c>
      <c r="O145" s="3">
        <f t="shared" si="10"/>
        <v>10.5592443719162</v>
      </c>
      <c r="P145" s="1" t="s">
        <v>402</v>
      </c>
      <c r="Q145">
        <f>IF(Capacity_wind!$AD146=0,Capacity_wind!Q146*CostRed_wind!B$30,Capacity_wind!Q146*VLOOKUP($A145,CostRed_wind!$A$17:$M$30,B$1-2009,FALSE))</f>
        <v>0</v>
      </c>
      <c r="R145">
        <f>IF(Capacity_wind!$AD146=0,Capacity_wind!R146*CostRed_wind!C$30,Capacity_wind!R146*VLOOKUP($A145,CostRed_wind!$A$17:$M$30,C$1-2009,FALSE))</f>
        <v>30.2832693815326</v>
      </c>
      <c r="S145">
        <f>IF(Capacity_wind!$AD146=0,Capacity_wind!S146*CostRed_wind!D$30,Capacity_wind!S146*VLOOKUP($A145,CostRed_wind!$A$17:$M$30,D$1-2009,FALSE))</f>
        <v>8.45510505126101</v>
      </c>
      <c r="T145">
        <f>IF(Capacity_wind!$AD146=0,Capacity_wind!T146*CostRed_wind!E$30,Capacity_wind!T146*VLOOKUP($A145,CostRed_wind!$A$17:$M$30,E$1-2009,FALSE))</f>
        <v>12.9730573326886</v>
      </c>
      <c r="U145">
        <f>IF(Capacity_wind!$AD146=0,Capacity_wind!U146*CostRed_wind!F$30,Capacity_wind!U146*VLOOKUP($A145,CostRed_wind!$A$17:$M$30,F$1-2009,FALSE))</f>
        <v>3.37858661675186</v>
      </c>
      <c r="V145">
        <f>IF(Capacity_wind!$AD146=0,Capacity_wind!V146*CostRed_wind!G$30,Capacity_wind!V146*VLOOKUP($A145,CostRed_wind!$A$17:$M$30,G$1-2009,FALSE))</f>
        <v>0</v>
      </c>
      <c r="W145">
        <f>IF(Capacity_wind!$AD146=0,Capacity_wind!W146*CostRed_wind!H$30,Capacity_wind!W146*VLOOKUP($A145,CostRed_wind!$A$17:$M$30,H$1-2009,FALSE))</f>
        <v>0</v>
      </c>
      <c r="X145">
        <f>IF(Capacity_wind!$AD146=0,Capacity_wind!X146*CostRed_wind!I$30,Capacity_wind!X146*VLOOKUP($A145,CostRed_wind!$A$17:$M$30,I$1-2009,FALSE))</f>
        <v>3.00839298751832</v>
      </c>
      <c r="Y145">
        <f>IF(Capacity_wind!$AD146=0,Capacity_wind!Y146*CostRed_wind!J$30,Capacity_wind!Y146*VLOOKUP($A145,CostRed_wind!$A$17:$M$30,J$1-2009,FALSE))</f>
        <v>0</v>
      </c>
      <c r="Z145">
        <f>IF(Capacity_wind!$AD146=0,Capacity_wind!Z146*CostRed_wind!K$30,Capacity_wind!Z146*VLOOKUP($A145,CostRed_wind!$A$17:$M$30,K$1-2009,FALSE))</f>
        <v>0</v>
      </c>
      <c r="AA145">
        <f>IF(Capacity_wind!$AD146=0,Capacity_wind!AA146*CostRed_wind!L$30,Capacity_wind!AA146*VLOOKUP($A145,CostRed_wind!$A$17:$M$30,L$1-2009,FALSE))</f>
        <v>0</v>
      </c>
      <c r="AB145">
        <f>IF(Capacity_wind!$AD146=0,Capacity_wind!AB146*CostRed_wind!M$30,Capacity_wind!AB146*VLOOKUP($A145,CostRed_wind!$A$17:$M$30,M$1-2009,FALSE))</f>
        <v>0</v>
      </c>
      <c r="AC145">
        <f>IF(Capacity_wind!$AD146=0,Capacity_wind!AC146*CostRed_wind!N$30,Capacity_wind!AC146*VLOOKUP($A145,CostRed_wind!$A$17:$N$30,N$1-2009,FALSE))</f>
        <v>0</v>
      </c>
      <c r="AD145" s="1">
        <f t="shared" si="11"/>
        <v>58.0984113697525</v>
      </c>
    </row>
    <row r="146" spans="1:30">
      <c r="A146" s="1" t="s">
        <v>471</v>
      </c>
      <c r="B146">
        <f>IF(Capacity_wind!$AD147=0,Capacity_wind!Q147*CostRed_wind!B$15,Capacity_wind!Q147*VLOOKUP($A146,CostRed_wind!$A$2:$M$15,B$1-2009,FALSE))</f>
        <v>0.841020580419845</v>
      </c>
      <c r="C146">
        <f>IF(Capacity_wind!$AD147=0,Capacity_wind!R147*CostRed_wind!C$15,Capacity_wind!R147*VLOOKUP($A146,CostRed_wind!$A$2:$M$15,C$1-2009,FALSE))</f>
        <v>2.51193761809612</v>
      </c>
      <c r="D146">
        <f>IF(Capacity_wind!$AD147=0,Capacity_wind!S147*CostRed_wind!D$15,Capacity_wind!S147*VLOOKUP($A146,CostRed_wind!$A$2:$M$15,D$1-2009,FALSE))</f>
        <v>3.5989269330069</v>
      </c>
      <c r="E146">
        <f>IF(Capacity_wind!$AD147=0,Capacity_wind!T147*CostRed_wind!E$15,Capacity_wind!T147*VLOOKUP($A146,CostRed_wind!$A$2:$M$15,E$1-2009,FALSE))</f>
        <v>10.0335653464872</v>
      </c>
      <c r="F146">
        <f>IF(Capacity_wind!$AD147=0,Capacity_wind!U147*CostRed_wind!F$15,Capacity_wind!U147*VLOOKUP($A146,CostRed_wind!$A$2:$M$15,F$1-2009,FALSE))</f>
        <v>13.8289922638393</v>
      </c>
      <c r="G146">
        <f>IF(Capacity_wind!$AD147=0,Capacity_wind!V147*CostRed_wind!G$15,Capacity_wind!V147*VLOOKUP($A146,CostRed_wind!$A$2:$M$15,G$1-2009,FALSE))</f>
        <v>27.3959580240821</v>
      </c>
      <c r="H146">
        <f>IF(Capacity_wind!$AD147=0,Capacity_wind!W147*CostRed_wind!H$15,Capacity_wind!W147*VLOOKUP($A146,CostRed_wind!$A$2:$M$15,H$1-2009,FALSE))</f>
        <v>19.6424888855685</v>
      </c>
      <c r="I146">
        <f>IF(Capacity_wind!$AD147=0,Capacity_wind!X147*CostRed_wind!I$15,Capacity_wind!X147*VLOOKUP($A146,CostRed_wind!$A$2:$M$15,I$1-2009,FALSE))</f>
        <v>13.7176976560243</v>
      </c>
      <c r="J146">
        <f>IF(Capacity_wind!$AD147=0,Capacity_wind!Y147*CostRed_wind!J$15,Capacity_wind!Y147*VLOOKUP($A146,CostRed_wind!$A$2:$M$15,J$1-2009,FALSE))</f>
        <v>18.0784883352327</v>
      </c>
      <c r="K146">
        <f>IF(Capacity_wind!$AD147=0,Capacity_wind!Z147*CostRed_wind!K$15,Capacity_wind!Z147*VLOOKUP($A146,CostRed_wind!$A$2:$M$15,K$1-2009,FALSE))</f>
        <v>45.6868743165942</v>
      </c>
      <c r="L146">
        <f>IF(Capacity_wind!$AD147=0,Capacity_wind!AA147*CostRed_wind!L$15,Capacity_wind!AA147*VLOOKUP($A146,CostRed_wind!$A$2:$M$15,L$1-2009,FALSE))</f>
        <v>80.2405221397353</v>
      </c>
      <c r="M146">
        <f>IF(Capacity_wind!$AD147=0,Capacity_wind!AB147*CostRed_wind!M$15,Capacity_wind!AB147*VLOOKUP($A146,CostRed_wind!$A$2:$M$15,M$1-2009,FALSE))</f>
        <v>38.6091012247679</v>
      </c>
      <c r="N146">
        <f>IF(Capacity_wind!$AD147=0,Capacity_wind!AC147*CostRed_wind!N$15,Capacity_wind!AC147*VLOOKUP($A146,CostRed_wind!$A$2:$N$15,N$1-2009,FALSE))</f>
        <v>20.6289558019538</v>
      </c>
      <c r="O146" s="3">
        <f t="shared" si="10"/>
        <v>274.185573323854</v>
      </c>
      <c r="P146" s="1" t="s">
        <v>471</v>
      </c>
      <c r="Q146">
        <f>IF(Capacity_wind!$AD147=0,Capacity_wind!Q147*CostRed_wind!B$30,Capacity_wind!Q147*VLOOKUP($A146,CostRed_wind!$A$17:$M$30,B$1-2009,FALSE))</f>
        <v>69.7853288239906</v>
      </c>
      <c r="R146">
        <f>IF(Capacity_wind!$AD147=0,Capacity_wind!R147*CostRed_wind!C$30,Capacity_wind!R147*VLOOKUP($A146,CostRed_wind!$A$17:$M$30,C$1-2009,FALSE))</f>
        <v>174.376447054958</v>
      </c>
      <c r="S146">
        <f>IF(Capacity_wind!$AD147=0,Capacity_wind!S147*CostRed_wind!D$30,Capacity_wind!S147*VLOOKUP($A146,CostRed_wind!$A$17:$M$30,D$1-2009,FALSE))</f>
        <v>207.464321964903</v>
      </c>
      <c r="T146">
        <f>IF(Capacity_wind!$AD147=0,Capacity_wind!T147*CostRed_wind!E$30,Capacity_wind!T147*VLOOKUP($A146,CostRed_wind!$A$17:$M$30,E$1-2009,FALSE))</f>
        <v>457.235905425998</v>
      </c>
      <c r="U146">
        <f>IF(Capacity_wind!$AD147=0,Capacity_wind!U147*CostRed_wind!F$30,Capacity_wind!U147*VLOOKUP($A146,CostRed_wind!$A$17:$M$30,F$1-2009,FALSE))</f>
        <v>563.221981449249</v>
      </c>
      <c r="V146">
        <f>IF(Capacity_wind!$AD147=0,Capacity_wind!V147*CostRed_wind!G$30,Capacity_wind!V147*VLOOKUP($A146,CostRed_wind!$A$17:$M$30,G$1-2009,FALSE))</f>
        <v>894.071743200943</v>
      </c>
      <c r="W146">
        <f>IF(Capacity_wind!$AD147=0,Capacity_wind!W147*CostRed_wind!H$30,Capacity_wind!W147*VLOOKUP($A146,CostRed_wind!$A$17:$M$30,H$1-2009,FALSE))</f>
        <v>593.351500945946</v>
      </c>
      <c r="X146">
        <f>IF(Capacity_wind!$AD147=0,Capacity_wind!X147*CostRed_wind!I$30,Capacity_wind!X147*VLOOKUP($A146,CostRed_wind!$A$17:$M$30,I$1-2009,FALSE))</f>
        <v>406.822278635073</v>
      </c>
      <c r="Y146">
        <f>IF(Capacity_wind!$AD147=0,Capacity_wind!Y147*CostRed_wind!J$30,Capacity_wind!Y147*VLOOKUP($A146,CostRed_wind!$A$17:$M$30,J$1-2009,FALSE))</f>
        <v>519.377901065191</v>
      </c>
      <c r="Z146">
        <f>IF(Capacity_wind!$AD147=0,Capacity_wind!Z147*CostRed_wind!K$30,Capacity_wind!Z147*VLOOKUP($A146,CostRed_wind!$A$17:$M$30,K$1-2009,FALSE))</f>
        <v>1211.99996525142</v>
      </c>
      <c r="AA146">
        <f>IF(Capacity_wind!$AD147=0,Capacity_wind!AA147*CostRed_wind!L$30,Capacity_wind!AA147*VLOOKUP($A146,CostRed_wind!$A$17:$M$30,L$1-2009,FALSE))</f>
        <v>1835.23098858936</v>
      </c>
      <c r="AB146">
        <f>IF(Capacity_wind!$AD147=0,Capacity_wind!AB147*CostRed_wind!M$30,Capacity_wind!AB147*VLOOKUP($A146,CostRed_wind!$A$17:$M$30,M$1-2009,FALSE))</f>
        <v>849.934555174722</v>
      </c>
      <c r="AC146">
        <f>IF(Capacity_wind!$AD147=0,Capacity_wind!AC147*CostRed_wind!N$30,Capacity_wind!AC147*VLOOKUP($A146,CostRed_wind!$A$17:$N$30,N$1-2009,FALSE))</f>
        <v>466.586767474473</v>
      </c>
      <c r="AD146" s="1">
        <f t="shared" si="11"/>
        <v>7782.87291758176</v>
      </c>
    </row>
    <row r="147" spans="1:30">
      <c r="A147" s="1" t="s">
        <v>412</v>
      </c>
      <c r="B147">
        <f>IF(Capacity_wind!$AD148=0,Capacity_wind!Q148*CostRed_wind!B$15,Capacity_wind!Q148*VLOOKUP($A147,CostRed_wind!$A$2:$M$15,B$1-2009,FALSE))</f>
        <v>0.920480644159981</v>
      </c>
      <c r="C147">
        <f>IF(Capacity_wind!$AD148=0,Capacity_wind!R148*CostRed_wind!C$15,Capacity_wind!R148*VLOOKUP($A147,CostRed_wind!$A$2:$M$15,C$1-2009,FALSE))</f>
        <v>3.93700785098573</v>
      </c>
      <c r="D147">
        <f>IF(Capacity_wind!$AD148=0,Capacity_wind!S148*CostRed_wind!D$15,Capacity_wind!S148*VLOOKUP($A147,CostRed_wind!$A$2:$M$15,D$1-2009,FALSE))</f>
        <v>6.8510049773549</v>
      </c>
      <c r="E147">
        <f>IF(Capacity_wind!$AD148=0,Capacity_wind!T148*CostRed_wind!E$15,Capacity_wind!T148*VLOOKUP($A147,CostRed_wind!$A$2:$M$15,E$1-2009,FALSE))</f>
        <v>12.5956085760457</v>
      </c>
      <c r="F147">
        <f>IF(Capacity_wind!$AD148=0,Capacity_wind!U148*CostRed_wind!F$15,Capacity_wind!U148*VLOOKUP($A147,CostRed_wind!$A$2:$M$15,F$1-2009,FALSE))</f>
        <v>0</v>
      </c>
      <c r="G147">
        <f>IF(Capacity_wind!$AD148=0,Capacity_wind!V148*CostRed_wind!G$15,Capacity_wind!V148*VLOOKUP($A147,CostRed_wind!$A$2:$M$15,G$1-2009,FALSE))</f>
        <v>1.56917187721285</v>
      </c>
      <c r="H147">
        <f>IF(Capacity_wind!$AD148=0,Capacity_wind!W148*CostRed_wind!H$15,Capacity_wind!W148*VLOOKUP($A147,CostRed_wind!$A$2:$M$15,H$1-2009,FALSE))</f>
        <v>3.92755293349918</v>
      </c>
      <c r="I147">
        <f>IF(Capacity_wind!$AD148=0,Capacity_wind!X148*CostRed_wind!I$15,Capacity_wind!X148*VLOOKUP($A147,CostRed_wind!$A$2:$M$15,I$1-2009,FALSE))</f>
        <v>11.5513656986828</v>
      </c>
      <c r="J147">
        <f>IF(Capacity_wind!$AD148=0,Capacity_wind!Y148*CostRed_wind!J$15,Capacity_wind!Y148*VLOOKUP($A147,CostRed_wind!$A$2:$M$15,J$1-2009,FALSE))</f>
        <v>123.093172732734</v>
      </c>
      <c r="K147">
        <f>IF(Capacity_wind!$AD148=0,Capacity_wind!Z148*CostRed_wind!K$15,Capacity_wind!Z148*VLOOKUP($A147,CostRed_wind!$A$2:$M$15,K$1-2009,FALSE))</f>
        <v>32.4437912485335</v>
      </c>
      <c r="L147">
        <f>IF(Capacity_wind!$AD148=0,Capacity_wind!AA148*CostRed_wind!L$15,Capacity_wind!AA148*VLOOKUP($A147,CostRed_wind!$A$2:$M$15,L$1-2009,FALSE))</f>
        <v>95.6813863525815</v>
      </c>
      <c r="M147">
        <f>IF(Capacity_wind!$AD148=0,Capacity_wind!AB148*CostRed_wind!M$15,Capacity_wind!AB148*VLOOKUP($A147,CostRed_wind!$A$2:$M$15,M$1-2009,FALSE))</f>
        <v>0</v>
      </c>
      <c r="N147">
        <f>IF(Capacity_wind!$AD148=0,Capacity_wind!AC148*CostRed_wind!N$15,Capacity_wind!AC148*VLOOKUP($A147,CostRed_wind!$A$2:$N$15,N$1-2009,FALSE))</f>
        <v>0</v>
      </c>
      <c r="O147" s="3">
        <f t="shared" si="10"/>
        <v>292.57054289179</v>
      </c>
      <c r="P147" s="1" t="s">
        <v>412</v>
      </c>
      <c r="Q147">
        <f>IF(Capacity_wind!$AD148=0,Capacity_wind!Q148*CostRed_wind!B$30,Capacity_wind!Q148*VLOOKUP($A147,CostRed_wind!$A$17:$M$30,B$1-2009,FALSE))</f>
        <v>7.83710782082987</v>
      </c>
      <c r="R147">
        <f>IF(Capacity_wind!$AD148=0,Capacity_wind!R148*CostRed_wind!C$30,Capacity_wind!R148*VLOOKUP($A147,CostRed_wind!$A$17:$M$30,C$1-2009,FALSE))</f>
        <v>25.8896422598266</v>
      </c>
      <c r="S147">
        <f>IF(Capacity_wind!$AD148=0,Capacity_wind!S148*CostRed_wind!D$30,Capacity_wind!S148*VLOOKUP($A147,CostRed_wind!$A$17:$M$30,D$1-2009,FALSE))</f>
        <v>35.699348792159</v>
      </c>
      <c r="T147">
        <f>IF(Capacity_wind!$AD148=0,Capacity_wind!T148*CostRed_wind!E$30,Capacity_wind!T148*VLOOKUP($A147,CostRed_wind!$A$17:$M$30,E$1-2009,FALSE))</f>
        <v>59.7153657922088</v>
      </c>
      <c r="U147">
        <f>IF(Capacity_wind!$AD148=0,Capacity_wind!U148*CostRed_wind!F$30,Capacity_wind!U148*VLOOKUP($A147,CostRed_wind!$A$17:$M$30,F$1-2009,FALSE))</f>
        <v>0</v>
      </c>
      <c r="V147">
        <f>IF(Capacity_wind!$AD148=0,Capacity_wind!V148*CostRed_wind!G$30,Capacity_wind!V148*VLOOKUP($A147,CostRed_wind!$A$17:$M$30,G$1-2009,FALSE))</f>
        <v>6.41434711322393</v>
      </c>
      <c r="W147">
        <f>IF(Capacity_wind!$AD148=0,Capacity_wind!W148*CostRed_wind!H$30,Capacity_wind!W148*VLOOKUP($A147,CostRed_wind!$A$17:$M$30,H$1-2009,FALSE))</f>
        <v>15.4534255318193</v>
      </c>
      <c r="X147">
        <f>IF(Capacity_wind!$AD148=0,Capacity_wind!X148*CostRed_wind!I$30,Capacity_wind!X148*VLOOKUP($A147,CostRed_wind!$A$17:$M$30,I$1-2009,FALSE))</f>
        <v>40.7758461213017</v>
      </c>
      <c r="Y147">
        <f>IF(Capacity_wind!$AD148=0,Capacity_wind!Y148*CostRed_wind!J$30,Capacity_wind!Y148*VLOOKUP($A147,CostRed_wind!$A$17:$M$30,J$1-2009,FALSE))</f>
        <v>403.252608540566</v>
      </c>
      <c r="Z147">
        <f>IF(Capacity_wind!$AD148=0,Capacity_wind!Z148*CostRed_wind!K$30,Capacity_wind!Z148*VLOOKUP($A147,CostRed_wind!$A$17:$M$30,K$1-2009,FALSE))</f>
        <v>99.7412318891183</v>
      </c>
      <c r="AA147">
        <f>IF(Capacity_wind!$AD148=0,Capacity_wind!AA148*CostRed_wind!L$30,Capacity_wind!AA148*VLOOKUP($A147,CostRed_wind!$A$17:$M$30,L$1-2009,FALSE))</f>
        <v>255.902833965296</v>
      </c>
      <c r="AB147">
        <f>IF(Capacity_wind!$AD148=0,Capacity_wind!AB148*CostRed_wind!M$30,Capacity_wind!AB148*VLOOKUP($A147,CostRed_wind!$A$17:$M$30,M$1-2009,FALSE))</f>
        <v>0</v>
      </c>
      <c r="AC147">
        <f>IF(Capacity_wind!$AD148=0,Capacity_wind!AC148*CostRed_wind!N$30,Capacity_wind!AC148*VLOOKUP($A147,CostRed_wind!$A$17:$N$30,N$1-2009,FALSE))</f>
        <v>0</v>
      </c>
      <c r="AD147" s="1">
        <f t="shared" si="11"/>
        <v>950.681757826349</v>
      </c>
    </row>
    <row r="148" spans="1:30">
      <c r="A148" s="1" t="s">
        <v>57</v>
      </c>
      <c r="B148">
        <f>IF(Capacity_wind!$AD149=0,Capacity_wind!Q149*CostRed_wind!B$15,Capacity_wind!Q149*VLOOKUP($A148,CostRed_wind!$A$2:$M$15,B$1-2009,FALSE))</f>
        <v>0</v>
      </c>
      <c r="C148">
        <f>IF(Capacity_wind!$AD149=0,Capacity_wind!R149*CostRed_wind!C$15,Capacity_wind!R149*VLOOKUP($A148,CostRed_wind!$A$2:$M$15,C$1-2009,FALSE))</f>
        <v>0</v>
      </c>
      <c r="D148">
        <f>IF(Capacity_wind!$AD149=0,Capacity_wind!S149*CostRed_wind!D$15,Capacity_wind!S149*VLOOKUP($A148,CostRed_wind!$A$2:$M$15,D$1-2009,FALSE))</f>
        <v>0.0510820501748348</v>
      </c>
      <c r="E148">
        <f>IF(Capacity_wind!$AD149=0,Capacity_wind!T149*CostRed_wind!E$15,Capacity_wind!T149*VLOOKUP($A148,CostRed_wind!$A$2:$M$15,E$1-2009,FALSE))</f>
        <v>0.0704823296905352</v>
      </c>
      <c r="F148">
        <f>IF(Capacity_wind!$AD149=0,Capacity_wind!U149*CostRed_wind!F$15,Capacity_wind!U149*VLOOKUP($A148,CostRed_wind!$A$2:$M$15,F$1-2009,FALSE))</f>
        <v>0</v>
      </c>
      <c r="G148">
        <f>IF(Capacity_wind!$AD149=0,Capacity_wind!V149*CostRed_wind!G$15,Capacity_wind!V149*VLOOKUP($A148,CostRed_wind!$A$2:$M$15,G$1-2009,FALSE))</f>
        <v>-0.220462893370048</v>
      </c>
      <c r="H148">
        <f>IF(Capacity_wind!$AD149=0,Capacity_wind!W149*CostRed_wind!H$15,Capacity_wind!W149*VLOOKUP($A148,CostRed_wind!$A$2:$M$15,H$1-2009,FALSE))</f>
        <v>0</v>
      </c>
      <c r="I148">
        <f>IF(Capacity_wind!$AD149=0,Capacity_wind!X149*CostRed_wind!I$15,Capacity_wind!X149*VLOOKUP($A148,CostRed_wind!$A$2:$M$15,I$1-2009,FALSE))</f>
        <v>0</v>
      </c>
      <c r="J148">
        <f>IF(Capacity_wind!$AD149=0,Capacity_wind!Y149*CostRed_wind!J$15,Capacity_wind!Y149*VLOOKUP($A148,CostRed_wind!$A$2:$M$15,J$1-2009,FALSE))</f>
        <v>0</v>
      </c>
      <c r="K148">
        <f>IF(Capacity_wind!$AD149=0,Capacity_wind!Z149*CostRed_wind!K$15,Capacity_wind!Z149*VLOOKUP($A148,CostRed_wind!$A$2:$M$15,K$1-2009,FALSE))</f>
        <v>0</v>
      </c>
      <c r="L148">
        <f>IF(Capacity_wind!$AD149=0,Capacity_wind!AA149*CostRed_wind!L$15,Capacity_wind!AA149*VLOOKUP($A148,CostRed_wind!$A$2:$M$15,L$1-2009,FALSE))</f>
        <v>0</v>
      </c>
      <c r="M148">
        <f>IF(Capacity_wind!$AD149=0,Capacity_wind!AB149*CostRed_wind!M$15,Capacity_wind!AB149*VLOOKUP($A148,CostRed_wind!$A$2:$M$15,M$1-2009,FALSE))</f>
        <v>0</v>
      </c>
      <c r="N148">
        <f>IF(Capacity_wind!$AD149=0,Capacity_wind!AC149*CostRed_wind!N$15,Capacity_wind!AC149*VLOOKUP($A148,CostRed_wind!$A$2:$N$15,N$1-2009,FALSE))</f>
        <v>34.1446312123852</v>
      </c>
      <c r="O148" s="3">
        <f t="shared" si="10"/>
        <v>-0.098898513504678</v>
      </c>
      <c r="P148" s="1" t="s">
        <v>57</v>
      </c>
      <c r="Q148">
        <f>IF(Capacity_wind!$AD149=0,Capacity_wind!Q149*CostRed_wind!B$30,Capacity_wind!Q149*VLOOKUP($A148,CostRed_wind!$A$17:$M$30,B$1-2009,FALSE))</f>
        <v>0</v>
      </c>
      <c r="R148">
        <f>IF(Capacity_wind!$AD149=0,Capacity_wind!R149*CostRed_wind!C$30,Capacity_wind!R149*VLOOKUP($A148,CostRed_wind!$A$17:$M$30,C$1-2009,FALSE))</f>
        <v>0</v>
      </c>
      <c r="S148">
        <f>IF(Capacity_wind!$AD149=0,Capacity_wind!S149*CostRed_wind!D$30,Capacity_wind!S149*VLOOKUP($A148,CostRed_wind!$A$17:$M$30,D$1-2009,FALSE))</f>
        <v>0.266179331680192</v>
      </c>
      <c r="T148">
        <f>IF(Capacity_wind!$AD149=0,Capacity_wind!T149*CostRed_wind!E$30,Capacity_wind!T149*VLOOKUP($A148,CostRed_wind!$A$17:$M$30,E$1-2009,FALSE))</f>
        <v>0.33415440579519</v>
      </c>
      <c r="U148">
        <f>IF(Capacity_wind!$AD149=0,Capacity_wind!U149*CostRed_wind!F$30,Capacity_wind!U149*VLOOKUP($A148,CostRed_wind!$A$17:$M$30,F$1-2009,FALSE))</f>
        <v>0</v>
      </c>
      <c r="V148">
        <f>IF(Capacity_wind!$AD149=0,Capacity_wind!V149*CostRed_wind!G$30,Capacity_wind!V149*VLOOKUP($A148,CostRed_wind!$A$17:$M$30,G$1-2009,FALSE))</f>
        <v>-0.901192242989289</v>
      </c>
      <c r="W148">
        <f>IF(Capacity_wind!$AD149=0,Capacity_wind!W149*CostRed_wind!H$30,Capacity_wind!W149*VLOOKUP($A148,CostRed_wind!$A$17:$M$30,H$1-2009,FALSE))</f>
        <v>0</v>
      </c>
      <c r="X148">
        <f>IF(Capacity_wind!$AD149=0,Capacity_wind!X149*CostRed_wind!I$30,Capacity_wind!X149*VLOOKUP($A148,CostRed_wind!$A$17:$M$30,I$1-2009,FALSE))</f>
        <v>0</v>
      </c>
      <c r="Y148">
        <f>IF(Capacity_wind!$AD149=0,Capacity_wind!Y149*CostRed_wind!J$30,Capacity_wind!Y149*VLOOKUP($A148,CostRed_wind!$A$17:$M$30,J$1-2009,FALSE))</f>
        <v>0</v>
      </c>
      <c r="Z148">
        <f>IF(Capacity_wind!$AD149=0,Capacity_wind!Z149*CostRed_wind!K$30,Capacity_wind!Z149*VLOOKUP($A148,CostRed_wind!$A$17:$M$30,K$1-2009,FALSE))</f>
        <v>0</v>
      </c>
      <c r="AA148">
        <f>IF(Capacity_wind!$AD149=0,Capacity_wind!AA149*CostRed_wind!L$30,Capacity_wind!AA149*VLOOKUP($A148,CostRed_wind!$A$17:$M$30,L$1-2009,FALSE))</f>
        <v>0</v>
      </c>
      <c r="AB148">
        <f>IF(Capacity_wind!$AD149=0,Capacity_wind!AB149*CostRed_wind!M$30,Capacity_wind!AB149*VLOOKUP($A148,CostRed_wind!$A$17:$M$30,M$1-2009,FALSE))</f>
        <v>0</v>
      </c>
      <c r="AC148">
        <f>IF(Capacity_wind!$AD149=0,Capacity_wind!AC149*CostRed_wind!N$30,Capacity_wind!AC149*VLOOKUP($A148,CostRed_wind!$A$17:$N$30,N$1-2009,FALSE))</f>
        <v>73.3081673970126</v>
      </c>
      <c r="AD148" s="1">
        <f t="shared" si="11"/>
        <v>-0.300858505513907</v>
      </c>
    </row>
    <row r="149" spans="1:30">
      <c r="A149" s="1" t="s">
        <v>173</v>
      </c>
      <c r="B149">
        <f>IF(Capacity_wind!$AD150=0,Capacity_wind!Q150*CostRed_wind!B$15,Capacity_wind!Q150*VLOOKUP($A149,CostRed_wind!$A$2:$M$15,B$1-2009,FALSE))</f>
        <v>10.2407574887098</v>
      </c>
      <c r="C149">
        <f>IF(Capacity_wind!$AD150=0,Capacity_wind!R150*CostRed_wind!C$15,Capacity_wind!R150*VLOOKUP($A149,CostRed_wind!$A$2:$M$15,C$1-2009,FALSE))</f>
        <v>64.5485623553892</v>
      </c>
      <c r="D149">
        <f>IF(Capacity_wind!$AD150=0,Capacity_wind!S150*CostRed_wind!D$15,Capacity_wind!S150*VLOOKUP($A149,CostRed_wind!$A$2:$M$15,D$1-2009,FALSE))</f>
        <v>96.1588080598963</v>
      </c>
      <c r="E149">
        <f>IF(Capacity_wind!$AD150=0,Capacity_wind!T150*CostRed_wind!E$15,Capacity_wind!T150*VLOOKUP($A149,CostRed_wind!$A$2:$M$15,E$1-2009,FALSE))</f>
        <v>99.2382686869975</v>
      </c>
      <c r="F149">
        <f>IF(Capacity_wind!$AD150=0,Capacity_wind!U150*CostRed_wind!F$15,Capacity_wind!U150*VLOOKUP($A149,CostRed_wind!$A$2:$M$15,F$1-2009,FALSE))</f>
        <v>78.8257618150603</v>
      </c>
      <c r="G149">
        <f>IF(Capacity_wind!$AD150=0,Capacity_wind!V150*CostRed_wind!G$15,Capacity_wind!V150*VLOOKUP($A149,CostRed_wind!$A$2:$M$15,G$1-2009,FALSE))</f>
        <v>139.399694159108</v>
      </c>
      <c r="H149">
        <f>IF(Capacity_wind!$AD150=0,Capacity_wind!W150*CostRed_wind!H$15,Capacity_wind!W150*VLOOKUP($A149,CostRed_wind!$A$2:$M$15,H$1-2009,FALSE))</f>
        <v>346.085849145985</v>
      </c>
      <c r="I149">
        <f>IF(Capacity_wind!$AD150=0,Capacity_wind!X150*CostRed_wind!I$15,Capacity_wind!X150*VLOOKUP($A149,CostRed_wind!$A$2:$M$15,I$1-2009,FALSE))</f>
        <v>229.284624272151</v>
      </c>
      <c r="J149">
        <f>IF(Capacity_wind!$AD150=0,Capacity_wind!Y150*CostRed_wind!J$15,Capacity_wind!Y150*VLOOKUP($A149,CostRed_wind!$A$2:$M$15,J$1-2009,FALSE))</f>
        <v>292.309267702013</v>
      </c>
      <c r="K149">
        <f>IF(Capacity_wind!$AD150=0,Capacity_wind!Z150*CostRed_wind!K$15,Capacity_wind!Z150*VLOOKUP($A149,CostRed_wind!$A$2:$M$15,K$1-2009,FALSE))</f>
        <v>79.7566587254597</v>
      </c>
      <c r="L149">
        <f>IF(Capacity_wind!$AD150=0,Capacity_wind!AA150*CostRed_wind!L$15,Capacity_wind!AA150*VLOOKUP($A149,CostRed_wind!$A$2:$M$15,L$1-2009,FALSE))</f>
        <v>174.75311597806</v>
      </c>
      <c r="M149">
        <f>IF(Capacity_wind!$AD150=0,Capacity_wind!AB150*CostRed_wind!M$15,Capacity_wind!AB150*VLOOKUP($A149,CostRed_wind!$A$2:$M$15,M$1-2009,FALSE))</f>
        <v>443.952593564654</v>
      </c>
      <c r="N149">
        <f>IF(Capacity_wind!$AD150=0,Capacity_wind!AC150*CostRed_wind!N$15,Capacity_wind!AC150*VLOOKUP($A149,CostRed_wind!$A$2:$N$15,N$1-2009,FALSE))</f>
        <v>0</v>
      </c>
      <c r="O149" s="3">
        <f t="shared" si="10"/>
        <v>2054.55396195348</v>
      </c>
      <c r="P149" s="1" t="s">
        <v>173</v>
      </c>
      <c r="Q149">
        <f>IF(Capacity_wind!$AD150=0,Capacity_wind!Q150*CostRed_wind!B$30,Capacity_wind!Q150*VLOOKUP($A149,CostRed_wind!$A$17:$M$30,B$1-2009,FALSE))</f>
        <v>287.908557411708</v>
      </c>
      <c r="R149">
        <f>IF(Capacity_wind!$AD150=0,Capacity_wind!R150*CostRed_wind!C$30,Capacity_wind!R150*VLOOKUP($A149,CostRed_wind!$A$17:$M$30,C$1-2009,FALSE))</f>
        <v>1116.57926007706</v>
      </c>
      <c r="S149">
        <f>IF(Capacity_wind!$AD150=0,Capacity_wind!S150*CostRed_wind!D$30,Capacity_wind!S150*VLOOKUP($A149,CostRed_wind!$A$17:$M$30,D$1-2009,FALSE))</f>
        <v>1288.47711016678</v>
      </c>
      <c r="T149">
        <f>IF(Capacity_wind!$AD150=0,Capacity_wind!T150*CostRed_wind!E$30,Capacity_wind!T150*VLOOKUP($A149,CostRed_wind!$A$17:$M$30,E$1-2009,FALSE))</f>
        <v>1292.61499070274</v>
      </c>
      <c r="U149">
        <f>IF(Capacity_wind!$AD150=0,Capacity_wind!U150*CostRed_wind!F$30,Capacity_wind!U150*VLOOKUP($A149,CostRed_wind!$A$17:$M$30,F$1-2009,FALSE))</f>
        <v>1091.7598509531</v>
      </c>
      <c r="V149">
        <f>IF(Capacity_wind!$AD150=0,Capacity_wind!V150*CostRed_wind!G$30,Capacity_wind!V150*VLOOKUP($A149,CostRed_wind!$A$17:$M$30,G$1-2009,FALSE))</f>
        <v>1785.65740225645</v>
      </c>
      <c r="W149">
        <f>IF(Capacity_wind!$AD150=0,Capacity_wind!W150*CostRed_wind!H$30,Capacity_wind!W150*VLOOKUP($A149,CostRed_wind!$A$17:$M$30,H$1-2009,FALSE))</f>
        <v>3611.09626864869</v>
      </c>
      <c r="X149">
        <f>IF(Capacity_wind!$AD150=0,Capacity_wind!X150*CostRed_wind!I$30,Capacity_wind!X150*VLOOKUP($A149,CostRed_wind!$A$17:$M$30,I$1-2009,FALSE))</f>
        <v>2243.32768284688</v>
      </c>
      <c r="Y149">
        <f>IF(Capacity_wind!$AD150=0,Capacity_wind!Y150*CostRed_wind!J$30,Capacity_wind!Y150*VLOOKUP($A149,CostRed_wind!$A$17:$M$30,J$1-2009,FALSE))</f>
        <v>2672.92041994424</v>
      </c>
      <c r="Z149">
        <f>IF(Capacity_wind!$AD150=0,Capacity_wind!Z150*CostRed_wind!K$30,Capacity_wind!Z150*VLOOKUP($A149,CostRed_wind!$A$17:$M$30,K$1-2009,FALSE))</f>
        <v>782.984824675879</v>
      </c>
      <c r="AA149">
        <f>IF(Capacity_wind!$AD150=0,Capacity_wind!AA150*CostRed_wind!L$30,Capacity_wind!AA150*VLOOKUP($A149,CostRed_wind!$A$17:$M$30,L$1-2009,FALSE))</f>
        <v>1717.10221217507</v>
      </c>
      <c r="AB149">
        <f>IF(Capacity_wind!$AD150=0,Capacity_wind!AB150*CostRed_wind!M$30,Capacity_wind!AB150*VLOOKUP($A149,CostRed_wind!$A$17:$M$30,M$1-2009,FALSE))</f>
        <v>3992.8963540827</v>
      </c>
      <c r="AC149">
        <f>IF(Capacity_wind!$AD150=0,Capacity_wind!AC150*CostRed_wind!N$30,Capacity_wind!AC150*VLOOKUP($A149,CostRed_wind!$A$17:$N$30,N$1-2009,FALSE))</f>
        <v>0</v>
      </c>
      <c r="AD149" s="1">
        <f t="shared" si="11"/>
        <v>21883.3249339413</v>
      </c>
    </row>
    <row r="150" spans="1:30">
      <c r="A150" s="1" t="s">
        <v>14</v>
      </c>
      <c r="B150">
        <f>IF(Capacity_wind!$AD151=0,Capacity_wind!Q151*CostRed_wind!B$15,Capacity_wind!Q151*VLOOKUP($A150,CostRed_wind!$A$2:$M$15,B$1-2009,FALSE))</f>
        <v>296.710392912158</v>
      </c>
      <c r="C150">
        <f>IF(Capacity_wind!$AD151=0,Capacity_wind!R151*CostRed_wind!C$15,Capacity_wind!R151*VLOOKUP($A150,CostRed_wind!$A$2:$M$15,C$1-2009,FALSE))</f>
        <v>1863.06728734653</v>
      </c>
      <c r="D150">
        <f>IF(Capacity_wind!$AD151=0,Capacity_wind!S151*CostRed_wind!D$15,Capacity_wind!S151*VLOOKUP($A150,CostRed_wind!$A$2:$M$15,D$1-2009,FALSE))</f>
        <v>105.082650899479</v>
      </c>
      <c r="E150">
        <f>IF(Capacity_wind!$AD151=0,Capacity_wind!T151*CostRed_wind!E$15,Capacity_wind!T151*VLOOKUP($A150,CostRed_wind!$A$2:$M$15,E$1-2009,FALSE))</f>
        <v>707.38973845057</v>
      </c>
      <c r="F150">
        <f>IF(Capacity_wind!$AD151=0,Capacity_wind!U151*CostRed_wind!F$15,Capacity_wind!U151*VLOOKUP($A150,CostRed_wind!$A$2:$M$15,F$1-2009,FALSE))</f>
        <v>1803.43163209098</v>
      </c>
      <c r="G150">
        <f>IF(Capacity_wind!$AD151=0,Capacity_wind!V151*CostRed_wind!G$15,Capacity_wind!V151*VLOOKUP($A150,CostRed_wind!$A$2:$M$15,G$1-2009,FALSE))</f>
        <v>2314.26532269341</v>
      </c>
      <c r="H150">
        <f>IF(Capacity_wind!$AD151=0,Capacity_wind!W151*CostRed_wind!H$15,Capacity_wind!W151*VLOOKUP($A150,CostRed_wind!$A$2:$M$15,H$1-2009,FALSE))</f>
        <v>1888.85739707687</v>
      </c>
      <c r="I150">
        <f>IF(Capacity_wind!$AD151=0,Capacity_wind!X151*CostRed_wind!I$15,Capacity_wind!X151*VLOOKUP($A150,CostRed_wind!$A$2:$M$15,I$1-2009,FALSE))</f>
        <v>2277.67712608758</v>
      </c>
      <c r="J150">
        <f>IF(Capacity_wind!$AD151=0,Capacity_wind!Y151*CostRed_wind!J$15,Capacity_wind!Y151*VLOOKUP($A150,CostRed_wind!$A$2:$M$15,J$1-2009,FALSE))</f>
        <v>3462.37754735313</v>
      </c>
      <c r="K150">
        <f>IF(Capacity_wind!$AD151=0,Capacity_wind!Z151*CostRed_wind!K$15,Capacity_wind!Z151*VLOOKUP($A150,CostRed_wind!$A$2:$M$15,K$1-2009,FALSE))</f>
        <v>6591.21647974297</v>
      </c>
      <c r="L150">
        <f>IF(Capacity_wind!$AD151=0,Capacity_wind!AA151*CostRed_wind!L$15,Capacity_wind!AA151*VLOOKUP($A150,CostRed_wind!$A$2:$M$15,L$1-2009,FALSE))</f>
        <v>7238.50324896189</v>
      </c>
      <c r="M150">
        <f>IF(Capacity_wind!$AD151=0,Capacity_wind!AB151*CostRed_wind!M$15,Capacity_wind!AB151*VLOOKUP($A150,CostRed_wind!$A$2:$M$15,M$1-2009,FALSE))</f>
        <v>4195.37292970375</v>
      </c>
      <c r="N150">
        <f>IF(Capacity_wind!$AD151=0,Capacity_wind!AC151*CostRed_wind!N$15,Capacity_wind!AC151*VLOOKUP($A150,CostRed_wind!$A$2:$N$15,N$1-2009,FALSE))</f>
        <v>3978.00758122214</v>
      </c>
      <c r="O150" s="3">
        <f t="shared" si="10"/>
        <v>32743.9517533193</v>
      </c>
      <c r="P150" s="1" t="s">
        <v>14</v>
      </c>
      <c r="Q150">
        <f>IF(Capacity_wind!$AD151=0,Capacity_wind!Q151*CostRed_wind!B$30,Capacity_wind!Q151*VLOOKUP($A150,CostRed_wind!$A$17:$M$30,B$1-2009,FALSE))</f>
        <v>1305.5033528149</v>
      </c>
      <c r="R150">
        <f>IF(Capacity_wind!$AD151=0,Capacity_wind!R151*CostRed_wind!C$30,Capacity_wind!R151*VLOOKUP($A150,CostRed_wind!$A$17:$M$30,C$1-2009,FALSE))</f>
        <v>4607.71096699807</v>
      </c>
      <c r="S150">
        <f>IF(Capacity_wind!$AD151=0,Capacity_wind!S151*CostRed_wind!D$30,Capacity_wind!S151*VLOOKUP($A150,CostRed_wind!$A$17:$M$30,D$1-2009,FALSE))</f>
        <v>341.139411743687</v>
      </c>
      <c r="T150">
        <f>IF(Capacity_wind!$AD151=0,Capacity_wind!T151*CostRed_wind!E$30,Capacity_wind!T151*VLOOKUP($A150,CostRed_wind!$A$17:$M$30,E$1-2009,FALSE))</f>
        <v>2486.94839745803</v>
      </c>
      <c r="U150">
        <f>IF(Capacity_wind!$AD151=0,Capacity_wind!U151*CostRed_wind!F$30,Capacity_wind!U151*VLOOKUP($A150,CostRed_wind!$A$17:$M$30,F$1-2009,FALSE))</f>
        <v>5873.85661929068</v>
      </c>
      <c r="V150">
        <f>IF(Capacity_wind!$AD151=0,Capacity_wind!V151*CostRed_wind!G$30,Capacity_wind!V151*VLOOKUP($A150,CostRed_wind!$A$17:$M$30,G$1-2009,FALSE))</f>
        <v>6620.79884495883</v>
      </c>
      <c r="W150">
        <f>IF(Capacity_wind!$AD151=0,Capacity_wind!W151*CostRed_wind!H$30,Capacity_wind!W151*VLOOKUP($A150,CostRed_wind!$A$17:$M$30,H$1-2009,FALSE))</f>
        <v>5102.36175241068</v>
      </c>
      <c r="X150">
        <f>IF(Capacity_wind!$AD151=0,Capacity_wind!X151*CostRed_wind!I$30,Capacity_wind!X151*VLOOKUP($A150,CostRed_wind!$A$17:$M$30,I$1-2009,FALSE))</f>
        <v>5788.90972234997</v>
      </c>
      <c r="Y150">
        <f>IF(Capacity_wind!$AD151=0,Capacity_wind!Y151*CostRed_wind!J$30,Capacity_wind!Y151*VLOOKUP($A150,CostRed_wind!$A$17:$M$30,J$1-2009,FALSE))</f>
        <v>8036.76879166414</v>
      </c>
      <c r="Z150">
        <f>IF(Capacity_wind!$AD151=0,Capacity_wind!Z151*CostRed_wind!K$30,Capacity_wind!Z151*VLOOKUP($A150,CostRed_wind!$A$17:$M$30,K$1-2009,FALSE))</f>
        <v>13790.7740857415</v>
      </c>
      <c r="AA150">
        <f>IF(Capacity_wind!$AD151=0,Capacity_wind!AA151*CostRed_wind!L$30,Capacity_wind!AA151*VLOOKUP($A150,CostRed_wind!$A$17:$M$30,L$1-2009,FALSE))</f>
        <v>13670.5673407826</v>
      </c>
      <c r="AB150">
        <f>IF(Capacity_wind!$AD151=0,Capacity_wind!AB151*CostRed_wind!M$30,Capacity_wind!AB151*VLOOKUP($A150,CostRed_wind!$A$17:$M$30,M$1-2009,FALSE))</f>
        <v>7673.61449621696</v>
      </c>
      <c r="AC150">
        <f>IF(Capacity_wind!$AD151=0,Capacity_wind!AC151*CostRed_wind!N$30,Capacity_wind!AC151*VLOOKUP($A150,CostRed_wind!$A$17:$N$30,N$1-2009,FALSE))</f>
        <v>7334.47939487804</v>
      </c>
      <c r="AD150" s="1">
        <f t="shared" si="11"/>
        <v>75298.95378243</v>
      </c>
    </row>
    <row r="151" spans="1:30">
      <c r="A151" s="1" t="s">
        <v>473</v>
      </c>
      <c r="B151">
        <f>IF(Capacity_wind!$AD152=0,Capacity_wind!Q152*CostRed_wind!B$15,Capacity_wind!Q152*VLOOKUP($A151,CostRed_wind!$A$2:$M$15,B$1-2009,FALSE))</f>
        <v>0</v>
      </c>
      <c r="C151">
        <f>IF(Capacity_wind!$AD152=0,Capacity_wind!R152*CostRed_wind!C$15,Capacity_wind!R152*VLOOKUP($A151,CostRed_wind!$A$2:$M$15,C$1-2009,FALSE))</f>
        <v>0</v>
      </c>
      <c r="D151">
        <f>IF(Capacity_wind!$AD152=0,Capacity_wind!S152*CostRed_wind!D$15,Capacity_wind!S152*VLOOKUP($A151,CostRed_wind!$A$2:$M$15,D$1-2009,FALSE))</f>
        <v>0.00600965296174527</v>
      </c>
      <c r="E151">
        <f>IF(Capacity_wind!$AD152=0,Capacity_wind!T152*CostRed_wind!E$15,Capacity_wind!T152*VLOOKUP($A151,CostRed_wind!$A$2:$M$15,E$1-2009,FALSE))</f>
        <v>0</v>
      </c>
      <c r="F151">
        <f>IF(Capacity_wind!$AD152=0,Capacity_wind!U152*CostRed_wind!F$15,Capacity_wind!U152*VLOOKUP($A151,CostRed_wind!$A$2:$M$15,F$1-2009,FALSE))</f>
        <v>0</v>
      </c>
      <c r="G151">
        <f>IF(Capacity_wind!$AD152=0,Capacity_wind!V152*CostRed_wind!G$15,Capacity_wind!V152*VLOOKUP($A151,CostRed_wind!$A$2:$M$15,G$1-2009,FALSE))</f>
        <v>0</v>
      </c>
      <c r="H151">
        <f>IF(Capacity_wind!$AD152=0,Capacity_wind!W152*CostRed_wind!H$15,Capacity_wind!W152*VLOOKUP($A151,CostRed_wind!$A$2:$M$15,H$1-2009,FALSE))</f>
        <v>0</v>
      </c>
      <c r="I151">
        <f>IF(Capacity_wind!$AD152=0,Capacity_wind!X152*CostRed_wind!I$15,Capacity_wind!X152*VLOOKUP($A151,CostRed_wind!$A$2:$M$15,I$1-2009,FALSE))</f>
        <v>0</v>
      </c>
      <c r="J151">
        <f>IF(Capacity_wind!$AD152=0,Capacity_wind!Y152*CostRed_wind!J$15,Capacity_wind!Y152*VLOOKUP($A151,CostRed_wind!$A$2:$M$15,J$1-2009,FALSE))</f>
        <v>0</v>
      </c>
      <c r="K151">
        <f>IF(Capacity_wind!$AD152=0,Capacity_wind!Z152*CostRed_wind!K$15,Capacity_wind!Z152*VLOOKUP($A151,CostRed_wind!$A$2:$M$15,K$1-2009,FALSE))</f>
        <v>0</v>
      </c>
      <c r="L151">
        <f>IF(Capacity_wind!$AD152=0,Capacity_wind!AA152*CostRed_wind!L$15,Capacity_wind!AA152*VLOOKUP($A151,CostRed_wind!$A$2:$M$15,L$1-2009,FALSE))</f>
        <v>0</v>
      </c>
      <c r="M151">
        <f>IF(Capacity_wind!$AD152=0,Capacity_wind!AB152*CostRed_wind!M$15,Capacity_wind!AB152*VLOOKUP($A151,CostRed_wind!$A$2:$M$15,M$1-2009,FALSE))</f>
        <v>0</v>
      </c>
      <c r="N151">
        <f>IF(Capacity_wind!$AD152=0,Capacity_wind!AC152*CostRed_wind!N$15,Capacity_wind!AC152*VLOOKUP($A151,CostRed_wind!$A$2:$N$15,N$1-2009,FALSE))</f>
        <v>0</v>
      </c>
      <c r="O151" s="3">
        <f t="shared" si="10"/>
        <v>0.00600965296174527</v>
      </c>
      <c r="P151" s="1" t="s">
        <v>473</v>
      </c>
      <c r="Q151">
        <f>IF(Capacity_wind!$AD152=0,Capacity_wind!Q152*CostRed_wind!B$30,Capacity_wind!Q152*VLOOKUP($A151,CostRed_wind!$A$17:$M$30,B$1-2009,FALSE))</f>
        <v>0</v>
      </c>
      <c r="R151">
        <f>IF(Capacity_wind!$AD152=0,Capacity_wind!R152*CostRed_wind!C$30,Capacity_wind!R152*VLOOKUP($A151,CostRed_wind!$A$17:$M$30,C$1-2009,FALSE))</f>
        <v>0</v>
      </c>
      <c r="S151">
        <f>IF(Capacity_wind!$AD152=0,Capacity_wind!S152*CostRed_wind!D$30,Capacity_wind!S152*VLOOKUP($A151,CostRed_wind!$A$17:$M$30,D$1-2009,FALSE))</f>
        <v>0.0313152154917872</v>
      </c>
      <c r="T151">
        <f>IF(Capacity_wind!$AD152=0,Capacity_wind!T152*CostRed_wind!E$30,Capacity_wind!T152*VLOOKUP($A151,CostRed_wind!$A$17:$M$30,E$1-2009,FALSE))</f>
        <v>0</v>
      </c>
      <c r="U151">
        <f>IF(Capacity_wind!$AD152=0,Capacity_wind!U152*CostRed_wind!F$30,Capacity_wind!U152*VLOOKUP($A151,CostRed_wind!$A$17:$M$30,F$1-2009,FALSE))</f>
        <v>0</v>
      </c>
      <c r="V151">
        <f>IF(Capacity_wind!$AD152=0,Capacity_wind!V152*CostRed_wind!G$30,Capacity_wind!V152*VLOOKUP($A151,CostRed_wind!$A$17:$M$30,G$1-2009,FALSE))</f>
        <v>0</v>
      </c>
      <c r="W151">
        <f>IF(Capacity_wind!$AD152=0,Capacity_wind!W152*CostRed_wind!H$30,Capacity_wind!W152*VLOOKUP($A151,CostRed_wind!$A$17:$M$30,H$1-2009,FALSE))</f>
        <v>0</v>
      </c>
      <c r="X151">
        <f>IF(Capacity_wind!$AD152=0,Capacity_wind!X152*CostRed_wind!I$30,Capacity_wind!X152*VLOOKUP($A151,CostRed_wind!$A$17:$M$30,I$1-2009,FALSE))</f>
        <v>0</v>
      </c>
      <c r="Y151">
        <f>IF(Capacity_wind!$AD152=0,Capacity_wind!Y152*CostRed_wind!J$30,Capacity_wind!Y152*VLOOKUP($A151,CostRed_wind!$A$17:$M$30,J$1-2009,FALSE))</f>
        <v>0</v>
      </c>
      <c r="Z151">
        <f>IF(Capacity_wind!$AD152=0,Capacity_wind!Z152*CostRed_wind!K$30,Capacity_wind!Z152*VLOOKUP($A151,CostRed_wind!$A$17:$M$30,K$1-2009,FALSE))</f>
        <v>0</v>
      </c>
      <c r="AA151">
        <f>IF(Capacity_wind!$AD152=0,Capacity_wind!AA152*CostRed_wind!L$30,Capacity_wind!AA152*VLOOKUP($A151,CostRed_wind!$A$17:$M$30,L$1-2009,FALSE))</f>
        <v>0</v>
      </c>
      <c r="AB151">
        <f>IF(Capacity_wind!$AD152=0,Capacity_wind!AB152*CostRed_wind!M$30,Capacity_wind!AB152*VLOOKUP($A151,CostRed_wind!$A$17:$M$30,M$1-2009,FALSE))</f>
        <v>0</v>
      </c>
      <c r="AC151">
        <f>IF(Capacity_wind!$AD152=0,Capacity_wind!AC152*CostRed_wind!N$30,Capacity_wind!AC152*VLOOKUP($A151,CostRed_wind!$A$17:$N$30,N$1-2009,FALSE))</f>
        <v>0</v>
      </c>
      <c r="AD151" s="1">
        <f t="shared" si="11"/>
        <v>0.0313152154917872</v>
      </c>
    </row>
    <row r="152" spans="1:30">
      <c r="A152" s="1" t="s">
        <v>414</v>
      </c>
      <c r="B152">
        <f>IF(Capacity_wind!$AD153=0,Capacity_wind!Q153*CostRed_wind!B$15,Capacity_wind!Q153*VLOOKUP($A152,CostRed_wind!$A$2:$M$15,B$1-2009,FALSE))</f>
        <v>0.0476904195810473</v>
      </c>
      <c r="C152">
        <f>IF(Capacity_wind!$AD153=0,Capacity_wind!R153*CostRed_wind!C$15,Capacity_wind!R153*VLOOKUP($A152,CostRed_wind!$A$2:$M$15,C$1-2009,FALSE))</f>
        <v>0.34738316146956</v>
      </c>
      <c r="D152">
        <f>IF(Capacity_wind!$AD153=0,Capacity_wind!S153*CostRed_wind!D$15,Capacity_wind!S153*VLOOKUP($A152,CostRed_wind!$A$2:$M$15,D$1-2009,FALSE))</f>
        <v>0.409437475994116</v>
      </c>
      <c r="E152">
        <f>IF(Capacity_wind!$AD153=0,Capacity_wind!T153*CostRed_wind!E$15,Capacity_wind!T153*VLOOKUP($A152,CostRed_wind!$A$2:$M$15,E$1-2009,FALSE))</f>
        <v>34.979967281881</v>
      </c>
      <c r="F152">
        <f>IF(Capacity_wind!$AD153=0,Capacity_wind!U153*CostRed_wind!F$15,Capacity_wind!U153*VLOOKUP($A152,CostRed_wind!$A$2:$M$15,F$1-2009,FALSE))</f>
        <v>39.8488001751146</v>
      </c>
      <c r="G152">
        <f>IF(Capacity_wind!$AD153=0,Capacity_wind!V153*CostRed_wind!G$15,Capacity_wind!V153*VLOOKUP($A152,CostRed_wind!$A$2:$M$15,G$1-2009,FALSE))</f>
        <v>45.9989433592697</v>
      </c>
      <c r="H152">
        <f>IF(Capacity_wind!$AD153=0,Capacity_wind!W153*CostRed_wind!H$15,Capacity_wind!W153*VLOOKUP($A152,CostRed_wind!$A$2:$M$15,H$1-2009,FALSE))</f>
        <v>43.5247877718233</v>
      </c>
      <c r="I152">
        <f>IF(Capacity_wind!$AD153=0,Capacity_wind!X153*CostRed_wind!I$15,Capacity_wind!X153*VLOOKUP($A152,CostRed_wind!$A$2:$M$15,I$1-2009,FALSE))</f>
        <v>0</v>
      </c>
      <c r="J152">
        <f>IF(Capacity_wind!$AD153=0,Capacity_wind!Y153*CostRed_wind!J$15,Capacity_wind!Y153*VLOOKUP($A152,CostRed_wind!$A$2:$M$15,J$1-2009,FALSE))</f>
        <v>0.641572377230162</v>
      </c>
      <c r="K152">
        <f>IF(Capacity_wind!$AD153=0,Capacity_wind!Z153*CostRed_wind!K$15,Capacity_wind!Z153*VLOOKUP($A152,CostRed_wind!$A$2:$M$15,K$1-2009,FALSE))</f>
        <v>0</v>
      </c>
      <c r="L152">
        <f>IF(Capacity_wind!$AD153=0,Capacity_wind!AA153*CostRed_wind!L$15,Capacity_wind!AA153*VLOOKUP($A152,CostRed_wind!$A$2:$M$15,L$1-2009,FALSE))</f>
        <v>0</v>
      </c>
      <c r="M152">
        <f>IF(Capacity_wind!$AD153=0,Capacity_wind!AB153*CostRed_wind!M$15,Capacity_wind!AB153*VLOOKUP($A152,CostRed_wind!$A$2:$M$15,M$1-2009,FALSE))</f>
        <v>0</v>
      </c>
      <c r="N152">
        <f>IF(Capacity_wind!$AD153=0,Capacity_wind!AC153*CostRed_wind!N$15,Capacity_wind!AC153*VLOOKUP($A152,CostRed_wind!$A$2:$N$15,N$1-2009,FALSE))</f>
        <v>3.38066303726342</v>
      </c>
      <c r="O152" s="3">
        <f>SUM(B152:M152)</f>
        <v>165.798582022364</v>
      </c>
      <c r="P152" s="1" t="s">
        <v>414</v>
      </c>
      <c r="Q152">
        <f>IF(Capacity_wind!$AD153=0,Capacity_wind!Q153*CostRed_wind!B$30,Capacity_wind!Q153*VLOOKUP($A152,CostRed_wind!$A$17:$M$30,B$1-2009,FALSE))</f>
        <v>0.406043258648168</v>
      </c>
      <c r="R152">
        <f>IF(Capacity_wind!$AD153=0,Capacity_wind!R153*CostRed_wind!C$30,Capacity_wind!R153*VLOOKUP($A152,CostRed_wind!$A$17:$M$30,C$1-2009,FALSE))</f>
        <v>2.28438096085653</v>
      </c>
      <c r="S152">
        <f>IF(Capacity_wind!$AD153=0,Capacity_wind!S153*CostRed_wind!D$30,Capacity_wind!S153*VLOOKUP($A152,CostRed_wind!$A$17:$M$30,D$1-2009,FALSE))</f>
        <v>2.133504691999</v>
      </c>
      <c r="T152">
        <f>IF(Capacity_wind!$AD153=0,Capacity_wind!T153*CostRed_wind!E$30,Capacity_wind!T153*VLOOKUP($A152,CostRed_wind!$A$17:$M$30,E$1-2009,FALSE))</f>
        <v>165.838873844458</v>
      </c>
      <c r="U152">
        <f>IF(Capacity_wind!$AD153=0,Capacity_wind!U153*CostRed_wind!F$30,Capacity_wind!U153*VLOOKUP($A152,CostRed_wind!$A$17:$M$30,F$1-2009,FALSE))</f>
        <v>181.23125219097</v>
      </c>
      <c r="V152">
        <f>IF(Capacity_wind!$AD153=0,Capacity_wind!V153*CostRed_wind!G$30,Capacity_wind!V153*VLOOKUP($A152,CostRed_wind!$A$17:$M$30,G$1-2009,FALSE))</f>
        <v>188.03114804221</v>
      </c>
      <c r="W152">
        <f>IF(Capacity_wind!$AD153=0,Capacity_wind!W153*CostRed_wind!H$30,Capacity_wind!W153*VLOOKUP($A152,CostRed_wind!$A$17:$M$30,H$1-2009,FALSE))</f>
        <v>171.253469528892</v>
      </c>
      <c r="X152">
        <f>IF(Capacity_wind!$AD153=0,Capacity_wind!X153*CostRed_wind!I$30,Capacity_wind!X153*VLOOKUP($A152,CostRed_wind!$A$17:$M$30,I$1-2009,FALSE))</f>
        <v>0</v>
      </c>
      <c r="Y152">
        <f>IF(Capacity_wind!$AD153=0,Capacity_wind!Y153*CostRed_wind!J$30,Capacity_wind!Y153*VLOOKUP($A152,CostRed_wind!$A$17:$M$30,J$1-2009,FALSE))</f>
        <v>2.10178784852164</v>
      </c>
      <c r="Z152">
        <f>IF(Capacity_wind!$AD153=0,Capacity_wind!Z153*CostRed_wind!K$30,Capacity_wind!Z153*VLOOKUP($A152,CostRed_wind!$A$17:$M$30,K$1-2009,FALSE))</f>
        <v>0</v>
      </c>
      <c r="AA152">
        <f>IF(Capacity_wind!$AD153=0,Capacity_wind!AA153*CostRed_wind!L$30,Capacity_wind!AA153*VLOOKUP($A152,CostRed_wind!$A$17:$M$30,L$1-2009,FALSE))</f>
        <v>0</v>
      </c>
      <c r="AB152">
        <f>IF(Capacity_wind!$AD153=0,Capacity_wind!AB153*CostRed_wind!M$30,Capacity_wind!AB153*VLOOKUP($A152,CostRed_wind!$A$17:$M$30,M$1-2009,FALSE))</f>
        <v>0</v>
      </c>
      <c r="AC152">
        <f>IF(Capacity_wind!$AD153=0,Capacity_wind!AC153*CostRed_wind!N$30,Capacity_wind!AC153*VLOOKUP($A152,CostRed_wind!$A$17:$N$30,N$1-2009,FALSE))</f>
        <v>7.25824831163224</v>
      </c>
      <c r="AD152" s="1">
        <f>SUM(Q152:AB152)</f>
        <v>713.280460366555</v>
      </c>
    </row>
    <row r="153" spans="1:30">
      <c r="A153" s="1" t="s">
        <v>417</v>
      </c>
      <c r="B153">
        <f>IF(Capacity_wind!$AD154=0,Capacity_wind!Q154*CostRed_wind!B$15,Capacity_wind!Q154*VLOOKUP($A153,CostRed_wind!$A$2:$M$15,B$1-2009,FALSE))</f>
        <v>0</v>
      </c>
      <c r="C153">
        <f>IF(Capacity_wind!$AD154=0,Capacity_wind!R154*CostRed_wind!C$15,Capacity_wind!R154*VLOOKUP($A153,CostRed_wind!$A$2:$M$15,C$1-2009,FALSE))</f>
        <v>0</v>
      </c>
      <c r="D153">
        <f>IF(Capacity_wind!$AD154=0,Capacity_wind!S154*CostRed_wind!D$15,Capacity_wind!S154*VLOOKUP($A153,CostRed_wind!$A$2:$M$15,D$1-2009,FALSE))</f>
        <v>0</v>
      </c>
      <c r="E153">
        <f>IF(Capacity_wind!$AD154=0,Capacity_wind!T154*CostRed_wind!E$15,Capacity_wind!T154*VLOOKUP($A153,CostRed_wind!$A$2:$M$15,E$1-2009,FALSE))</f>
        <v>0</v>
      </c>
      <c r="F153">
        <f>IF(Capacity_wind!$AD154=0,Capacity_wind!U154*CostRed_wind!F$15,Capacity_wind!U154*VLOOKUP($A153,CostRed_wind!$A$2:$M$15,F$1-2009,FALSE))</f>
        <v>0</v>
      </c>
      <c r="G153">
        <f>IF(Capacity_wind!$AD154=0,Capacity_wind!V154*CostRed_wind!G$15,Capacity_wind!V154*VLOOKUP($A153,CostRed_wind!$A$2:$M$15,G$1-2009,FALSE))</f>
        <v>0</v>
      </c>
      <c r="H153">
        <f>IF(Capacity_wind!$AD154=0,Capacity_wind!W154*CostRed_wind!H$15,Capacity_wind!W154*VLOOKUP($A153,CostRed_wind!$A$2:$M$15,H$1-2009,FALSE))</f>
        <v>0.109098571376564</v>
      </c>
      <c r="I153">
        <f>IF(Capacity_wind!$AD154=0,Capacity_wind!X154*CostRed_wind!I$15,Capacity_wind!X154*VLOOKUP($A153,CostRed_wind!$A$2:$M$15,I$1-2009,FALSE))</f>
        <v>0</v>
      </c>
      <c r="J153">
        <f>IF(Capacity_wind!$AD154=0,Capacity_wind!Y154*CostRed_wind!J$15,Capacity_wind!Y154*VLOOKUP($A153,CostRed_wind!$A$2:$M$15,J$1-2009,FALSE))</f>
        <v>0</v>
      </c>
      <c r="K153">
        <f>IF(Capacity_wind!$AD154=0,Capacity_wind!Z154*CostRed_wind!K$15,Capacity_wind!Z154*VLOOKUP($A153,CostRed_wind!$A$2:$M$15,K$1-2009,FALSE))</f>
        <v>0</v>
      </c>
      <c r="L153">
        <f>IF(Capacity_wind!$AD154=0,Capacity_wind!AA154*CostRed_wind!L$15,Capacity_wind!AA154*VLOOKUP($A153,CostRed_wind!$A$2:$M$15,L$1-2009,FALSE))</f>
        <v>0</v>
      </c>
      <c r="M153">
        <f>IF(Capacity_wind!$AD154=0,Capacity_wind!AB154*CostRed_wind!M$15,Capacity_wind!AB154*VLOOKUP($A153,CostRed_wind!$A$2:$M$15,M$1-2009,FALSE))</f>
        <v>0</v>
      </c>
      <c r="N153">
        <f>IF(Capacity_wind!$AD154=0,Capacity_wind!AC154*CostRed_wind!N$15,Capacity_wind!AC154*VLOOKUP($A153,CostRed_wind!$A$2:$N$15,N$1-2009,FALSE))</f>
        <v>0</v>
      </c>
      <c r="O153" s="3">
        <f>SUM(B153:M153)</f>
        <v>0.109098571376564</v>
      </c>
      <c r="P153" s="1" t="s">
        <v>417</v>
      </c>
      <c r="Q153">
        <f>IF(Capacity_wind!$AD154=0,Capacity_wind!Q154*CostRed_wind!B$30,Capacity_wind!Q154*VLOOKUP($A153,CostRed_wind!$A$17:$M$30,B$1-2009,FALSE))</f>
        <v>0</v>
      </c>
      <c r="R153">
        <f>IF(Capacity_wind!$AD154=0,Capacity_wind!R154*CostRed_wind!C$30,Capacity_wind!R154*VLOOKUP($A153,CostRed_wind!$A$17:$M$30,C$1-2009,FALSE))</f>
        <v>0</v>
      </c>
      <c r="S153">
        <f>IF(Capacity_wind!$AD154=0,Capacity_wind!S154*CostRed_wind!D$30,Capacity_wind!S154*VLOOKUP($A153,CostRed_wind!$A$17:$M$30,D$1-2009,FALSE))</f>
        <v>0</v>
      </c>
      <c r="T153">
        <f>IF(Capacity_wind!$AD154=0,Capacity_wind!T154*CostRed_wind!E$30,Capacity_wind!T154*VLOOKUP($A153,CostRed_wind!$A$17:$M$30,E$1-2009,FALSE))</f>
        <v>0</v>
      </c>
      <c r="U153">
        <f>IF(Capacity_wind!$AD154=0,Capacity_wind!U154*CostRed_wind!F$30,Capacity_wind!U154*VLOOKUP($A153,CostRed_wind!$A$17:$M$30,F$1-2009,FALSE))</f>
        <v>0</v>
      </c>
      <c r="V153">
        <f>IF(Capacity_wind!$AD154=0,Capacity_wind!V154*CostRed_wind!G$30,Capacity_wind!V154*VLOOKUP($A153,CostRed_wind!$A$17:$M$30,G$1-2009,FALSE))</f>
        <v>0</v>
      </c>
      <c r="W153">
        <f>IF(Capacity_wind!$AD154=0,Capacity_wind!W154*CostRed_wind!H$30,Capacity_wind!W154*VLOOKUP($A153,CostRed_wind!$A$17:$M$30,H$1-2009,FALSE))</f>
        <v>0.429261343371265</v>
      </c>
      <c r="X153">
        <f>IF(Capacity_wind!$AD154=0,Capacity_wind!X154*CostRed_wind!I$30,Capacity_wind!X154*VLOOKUP($A153,CostRed_wind!$A$17:$M$30,I$1-2009,FALSE))</f>
        <v>0</v>
      </c>
      <c r="Y153">
        <f>IF(Capacity_wind!$AD154=0,Capacity_wind!Y154*CostRed_wind!J$30,Capacity_wind!Y154*VLOOKUP($A153,CostRed_wind!$A$17:$M$30,J$1-2009,FALSE))</f>
        <v>0</v>
      </c>
      <c r="Z153">
        <f>IF(Capacity_wind!$AD154=0,Capacity_wind!Z154*CostRed_wind!K$30,Capacity_wind!Z154*VLOOKUP($A153,CostRed_wind!$A$17:$M$30,K$1-2009,FALSE))</f>
        <v>0</v>
      </c>
      <c r="AA153">
        <f>IF(Capacity_wind!$AD154=0,Capacity_wind!AA154*CostRed_wind!L$30,Capacity_wind!AA154*VLOOKUP($A153,CostRed_wind!$A$17:$M$30,L$1-2009,FALSE))</f>
        <v>0</v>
      </c>
      <c r="AB153">
        <f>IF(Capacity_wind!$AD154=0,Capacity_wind!AB154*CostRed_wind!M$30,Capacity_wind!AB154*VLOOKUP($A153,CostRed_wind!$A$17:$M$30,M$1-2009,FALSE))</f>
        <v>0</v>
      </c>
      <c r="AC153">
        <f>IF(Capacity_wind!$AD154=0,Capacity_wind!AC154*CostRed_wind!N$30,Capacity_wind!AC154*VLOOKUP($A153,CostRed_wind!$A$17:$N$30,N$1-2009,FALSE))</f>
        <v>0</v>
      </c>
      <c r="AD153" s="1">
        <f>SUM(Q153:AB153)</f>
        <v>0.429261343371265</v>
      </c>
    </row>
    <row r="154" spans="1:30">
      <c r="A154" s="1" t="s">
        <v>425</v>
      </c>
      <c r="B154">
        <f>IF(Capacity_wind!$AD155=0,Capacity_wind!Q155*CostRed_wind!B$15,Capacity_wind!Q155*VLOOKUP($A154,CostRed_wind!$A$2:$M$15,B$1-2009,FALSE))</f>
        <v>0</v>
      </c>
      <c r="C154">
        <f>IF(Capacity_wind!$AD155=0,Capacity_wind!R155*CostRed_wind!C$15,Capacity_wind!R155*VLOOKUP($A154,CostRed_wind!$A$2:$M$15,C$1-2009,FALSE))</f>
        <v>0</v>
      </c>
      <c r="D154">
        <f>IF(Capacity_wind!$AD155=0,Capacity_wind!S155*CostRed_wind!D$15,Capacity_wind!S155*VLOOKUP($A154,CostRed_wind!$A$2:$M$15,D$1-2009,FALSE))</f>
        <v>0</v>
      </c>
      <c r="E154">
        <f>IF(Capacity_wind!$AD155=0,Capacity_wind!T155*CostRed_wind!E$15,Capacity_wind!T155*VLOOKUP($A154,CostRed_wind!$A$2:$M$15,E$1-2009,FALSE))</f>
        <v>0.0456062133291698</v>
      </c>
      <c r="F154">
        <f>IF(Capacity_wind!$AD155=0,Capacity_wind!U155*CostRed_wind!F$15,Capacity_wind!U155*VLOOKUP($A154,CostRed_wind!$A$2:$M$15,F$1-2009,FALSE))</f>
        <v>0</v>
      </c>
      <c r="G154">
        <f>IF(Capacity_wind!$AD155=0,Capacity_wind!V155*CostRed_wind!G$15,Capacity_wind!V155*VLOOKUP($A154,CostRed_wind!$A$2:$M$15,G$1-2009,FALSE))</f>
        <v>0</v>
      </c>
      <c r="H154">
        <f>IF(Capacity_wind!$AD155=0,Capacity_wind!W155*CostRed_wind!H$15,Capacity_wind!W155*VLOOKUP($A154,CostRed_wind!$A$2:$M$15,H$1-2009,FALSE))</f>
        <v>-0.0400028095047403</v>
      </c>
      <c r="I154">
        <f>IF(Capacity_wind!$AD155=0,Capacity_wind!X155*CostRed_wind!I$15,Capacity_wind!X155*VLOOKUP($A154,CostRed_wind!$A$2:$M$15,I$1-2009,FALSE))</f>
        <v>0.0170449520351004</v>
      </c>
      <c r="J154">
        <f>IF(Capacity_wind!$AD155=0,Capacity_wind!Y155*CostRed_wind!J$15,Capacity_wind!Y155*VLOOKUP($A154,CostRed_wind!$A$2:$M$15,J$1-2009,FALSE))</f>
        <v>0</v>
      </c>
      <c r="K154">
        <f>IF(Capacity_wind!$AD155=0,Capacity_wind!Z155*CostRed_wind!K$15,Capacity_wind!Z155*VLOOKUP($A154,CostRed_wind!$A$2:$M$15,K$1-2009,FALSE))</f>
        <v>0</v>
      </c>
      <c r="L154">
        <f>IF(Capacity_wind!$AD155=0,Capacity_wind!AA155*CostRed_wind!L$15,Capacity_wind!AA155*VLOOKUP($A154,CostRed_wind!$A$2:$M$15,L$1-2009,FALSE))</f>
        <v>0</v>
      </c>
      <c r="M154">
        <f>IF(Capacity_wind!$AD155=0,Capacity_wind!AB155*CostRed_wind!M$15,Capacity_wind!AB155*VLOOKUP($A154,CostRed_wind!$A$2:$M$15,M$1-2009,FALSE))</f>
        <v>0</v>
      </c>
      <c r="N154">
        <f>IF(Capacity_wind!$AD155=0,Capacity_wind!AC155*CostRed_wind!N$15,Capacity_wind!AC155*VLOOKUP($A154,CostRed_wind!$A$2:$N$15,N$1-2009,FALSE))</f>
        <v>0</v>
      </c>
      <c r="O154" s="3">
        <f>SUM(B154:M154)</f>
        <v>0.0226483558595299</v>
      </c>
      <c r="P154" s="1" t="s">
        <v>425</v>
      </c>
      <c r="Q154">
        <f>IF(Capacity_wind!$AD155=0,Capacity_wind!Q155*CostRed_wind!B$30,Capacity_wind!Q155*VLOOKUP($A154,CostRed_wind!$A$17:$M$30,B$1-2009,FALSE))</f>
        <v>0</v>
      </c>
      <c r="R154">
        <f>IF(Capacity_wind!$AD155=0,Capacity_wind!R155*CostRed_wind!C$30,Capacity_wind!R155*VLOOKUP($A154,CostRed_wind!$A$17:$M$30,C$1-2009,FALSE))</f>
        <v>0</v>
      </c>
      <c r="S154">
        <f>IF(Capacity_wind!$AD155=0,Capacity_wind!S155*CostRed_wind!D$30,Capacity_wind!S155*VLOOKUP($A154,CostRed_wind!$A$17:$M$30,D$1-2009,FALSE))</f>
        <v>0</v>
      </c>
      <c r="T154">
        <f>IF(Capacity_wind!$AD155=0,Capacity_wind!T155*CostRed_wind!E$30,Capacity_wind!T155*VLOOKUP($A154,CostRed_wind!$A$17:$M$30,E$1-2009,FALSE))</f>
        <v>0.216217556691005</v>
      </c>
      <c r="U154">
        <f>IF(Capacity_wind!$AD155=0,Capacity_wind!U155*CostRed_wind!F$30,Capacity_wind!U155*VLOOKUP($A154,CostRed_wind!$A$17:$M$30,F$1-2009,FALSE))</f>
        <v>0</v>
      </c>
      <c r="V154">
        <f>IF(Capacity_wind!$AD155=0,Capacity_wind!V155*CostRed_wind!G$30,Capacity_wind!V155*VLOOKUP($A154,CostRed_wind!$A$17:$M$30,G$1-2009,FALSE))</f>
        <v>0</v>
      </c>
      <c r="W154">
        <f>IF(Capacity_wind!$AD155=0,Capacity_wind!W155*CostRed_wind!H$30,Capacity_wind!W155*VLOOKUP($A154,CostRed_wind!$A$17:$M$30,H$1-2009,FALSE))</f>
        <v>-0.157395825902797</v>
      </c>
      <c r="X154">
        <f>IF(Capacity_wind!$AD155=0,Capacity_wind!X155*CostRed_wind!I$30,Capacity_wind!X155*VLOOKUP($A154,CostRed_wind!$A$17:$M$30,I$1-2009,FALSE))</f>
        <v>0.0601679800863267</v>
      </c>
      <c r="Y154">
        <f>IF(Capacity_wind!$AD155=0,Capacity_wind!Y155*CostRed_wind!J$30,Capacity_wind!Y155*VLOOKUP($A154,CostRed_wind!$A$17:$M$30,J$1-2009,FALSE))</f>
        <v>0</v>
      </c>
      <c r="Z154">
        <f>IF(Capacity_wind!$AD155=0,Capacity_wind!Z155*CostRed_wind!K$30,Capacity_wind!Z155*VLOOKUP($A154,CostRed_wind!$A$17:$M$30,K$1-2009,FALSE))</f>
        <v>0</v>
      </c>
      <c r="AA154">
        <f>IF(Capacity_wind!$AD155=0,Capacity_wind!AA155*CostRed_wind!L$30,Capacity_wind!AA155*VLOOKUP($A154,CostRed_wind!$A$17:$M$30,L$1-2009,FALSE))</f>
        <v>0</v>
      </c>
      <c r="AB154">
        <f>IF(Capacity_wind!$AD155=0,Capacity_wind!AB155*CostRed_wind!M$30,Capacity_wind!AB155*VLOOKUP($A154,CostRed_wind!$A$17:$M$30,M$1-2009,FALSE))</f>
        <v>0</v>
      </c>
      <c r="AC154">
        <f>IF(Capacity_wind!$AD155=0,Capacity_wind!AC155*CostRed_wind!N$30,Capacity_wind!AC155*VLOOKUP($A154,CostRed_wind!$A$17:$N$30,N$1-2009,FALSE))</f>
        <v>0</v>
      </c>
      <c r="AD154" s="1">
        <f>SUM(Q154:AB154)</f>
        <v>0.118989710874535</v>
      </c>
    </row>
    <row r="155" spans="1:30">
      <c r="A155" s="1" t="s">
        <v>421</v>
      </c>
      <c r="B155">
        <f>IF(Capacity_wind!$AD156=0,Capacity_wind!Q156*CostRed_wind!B$15,Capacity_wind!Q156*VLOOKUP($A155,CostRed_wind!$A$2:$M$15,B$1-2009,FALSE))</f>
        <v>0</v>
      </c>
      <c r="C155">
        <f>IF(Capacity_wind!$AD156=0,Capacity_wind!R156*CostRed_wind!C$15,Capacity_wind!R156*VLOOKUP($A155,CostRed_wind!$A$2:$M$15,C$1-2009,FALSE))</f>
        <v>1.15794352418215</v>
      </c>
      <c r="D155">
        <f>IF(Capacity_wind!$AD156=0,Capacity_wind!S156*CostRed_wind!D$15,Capacity_wind!S156*VLOOKUP($A155,CostRed_wind!$A$2:$M$15,D$1-2009,FALSE))</f>
        <v>2.48078468251192</v>
      </c>
      <c r="E155">
        <f>IF(Capacity_wind!$AD156=0,Capacity_wind!T156*CostRed_wind!E$15,Capacity_wind!T156*VLOOKUP($A155,CostRed_wind!$A$2:$M$15,E$1-2009,FALSE))</f>
        <v>0</v>
      </c>
      <c r="F155">
        <f>IF(Capacity_wind!$AD156=0,Capacity_wind!U156*CostRed_wind!F$15,Capacity_wind!U156*VLOOKUP($A155,CostRed_wind!$A$2:$M$15,F$1-2009,FALSE))</f>
        <v>0</v>
      </c>
      <c r="G155">
        <f>IF(Capacity_wind!$AD156=0,Capacity_wind!V156*CostRed_wind!G$15,Capacity_wind!V156*VLOOKUP($A155,CostRed_wind!$A$2:$M$15,G$1-2009,FALSE))</f>
        <v>0</v>
      </c>
      <c r="H155">
        <f>IF(Capacity_wind!$AD156=0,Capacity_wind!W156*CostRed_wind!H$15,Capacity_wind!W156*VLOOKUP($A155,CostRed_wind!$A$2:$M$15,H$1-2009,FALSE))</f>
        <v>0</v>
      </c>
      <c r="I155">
        <f>IF(Capacity_wind!$AD156=0,Capacity_wind!X156*CostRed_wind!I$15,Capacity_wind!X156*VLOOKUP($A155,CostRed_wind!$A$2:$M$15,I$1-2009,FALSE))</f>
        <v>0</v>
      </c>
      <c r="J155">
        <f>IF(Capacity_wind!$AD156=0,Capacity_wind!Y156*CostRed_wind!J$15,Capacity_wind!Y156*VLOOKUP($A155,CostRed_wind!$A$2:$M$15,J$1-2009,FALSE))</f>
        <v>0</v>
      </c>
      <c r="K155">
        <f>IF(Capacity_wind!$AD156=0,Capacity_wind!Z156*CostRed_wind!K$15,Capacity_wind!Z156*VLOOKUP($A155,CostRed_wind!$A$2:$M$15,K$1-2009,FALSE))</f>
        <v>0</v>
      </c>
      <c r="L155">
        <f>IF(Capacity_wind!$AD156=0,Capacity_wind!AA156*CostRed_wind!L$15,Capacity_wind!AA156*VLOOKUP($A155,CostRed_wind!$A$2:$M$15,L$1-2009,FALSE))</f>
        <v>0</v>
      </c>
      <c r="M155">
        <f>IF(Capacity_wind!$AD156=0,Capacity_wind!AB156*CostRed_wind!M$15,Capacity_wind!AB156*VLOOKUP($A155,CostRed_wind!$A$2:$M$15,M$1-2009,FALSE))</f>
        <v>0</v>
      </c>
      <c r="N155">
        <f>IF(Capacity_wind!$AD156=0,Capacity_wind!AC156*CostRed_wind!N$15,Capacity_wind!AC156*VLOOKUP($A155,CostRed_wind!$A$2:$N$15,N$1-2009,FALSE))</f>
        <v>0</v>
      </c>
      <c r="O155" s="3">
        <f>SUM(B155:M155)</f>
        <v>3.63872820669407</v>
      </c>
      <c r="P155" s="1" t="s">
        <v>421</v>
      </c>
      <c r="Q155">
        <f>IF(Capacity_wind!$AD156=0,Capacity_wind!Q156*CostRed_wind!B$30,Capacity_wind!Q156*VLOOKUP($A155,CostRed_wind!$A$17:$M$30,B$1-2009,FALSE))</f>
        <v>0</v>
      </c>
      <c r="R155">
        <f>IF(Capacity_wind!$AD156=0,Capacity_wind!R156*CostRed_wind!C$30,Capacity_wind!R156*VLOOKUP($A155,CostRed_wind!$A$17:$M$30,C$1-2009,FALSE))</f>
        <v>7.61460091847489</v>
      </c>
      <c r="S155">
        <f>IF(Capacity_wind!$AD156=0,Capacity_wind!S156*CostRed_wind!D$30,Capacity_wind!S156*VLOOKUP($A155,CostRed_wind!$A$17:$M$30,D$1-2009,FALSE))</f>
        <v>12.9269206418576</v>
      </c>
      <c r="T155">
        <f>IF(Capacity_wind!$AD156=0,Capacity_wind!T156*CostRed_wind!E$30,Capacity_wind!T156*VLOOKUP($A155,CostRed_wind!$A$17:$M$30,E$1-2009,FALSE))</f>
        <v>0</v>
      </c>
      <c r="U155">
        <f>IF(Capacity_wind!$AD156=0,Capacity_wind!U156*CostRed_wind!F$30,Capacity_wind!U156*VLOOKUP($A155,CostRed_wind!$A$17:$M$30,F$1-2009,FALSE))</f>
        <v>0</v>
      </c>
      <c r="V155">
        <f>IF(Capacity_wind!$AD156=0,Capacity_wind!V156*CostRed_wind!G$30,Capacity_wind!V156*VLOOKUP($A155,CostRed_wind!$A$17:$M$30,G$1-2009,FALSE))</f>
        <v>0</v>
      </c>
      <c r="W155">
        <f>IF(Capacity_wind!$AD156=0,Capacity_wind!W156*CostRed_wind!H$30,Capacity_wind!W156*VLOOKUP($A155,CostRed_wind!$A$17:$M$30,H$1-2009,FALSE))</f>
        <v>0</v>
      </c>
      <c r="X155">
        <f>IF(Capacity_wind!$AD156=0,Capacity_wind!X156*CostRed_wind!I$30,Capacity_wind!X156*VLOOKUP($A155,CostRed_wind!$A$17:$M$30,I$1-2009,FALSE))</f>
        <v>0</v>
      </c>
      <c r="Y155">
        <f>IF(Capacity_wind!$AD156=0,Capacity_wind!Y156*CostRed_wind!J$30,Capacity_wind!Y156*VLOOKUP($A155,CostRed_wind!$A$17:$M$30,J$1-2009,FALSE))</f>
        <v>0</v>
      </c>
      <c r="Z155">
        <f>IF(Capacity_wind!$AD156=0,Capacity_wind!Z156*CostRed_wind!K$30,Capacity_wind!Z156*VLOOKUP($A155,CostRed_wind!$A$17:$M$30,K$1-2009,FALSE))</f>
        <v>0</v>
      </c>
      <c r="AA155">
        <f>IF(Capacity_wind!$AD156=0,Capacity_wind!AA156*CostRed_wind!L$30,Capacity_wind!AA156*VLOOKUP($A155,CostRed_wind!$A$17:$M$30,L$1-2009,FALSE))</f>
        <v>0</v>
      </c>
      <c r="AB155">
        <f>IF(Capacity_wind!$AD156=0,Capacity_wind!AB156*CostRed_wind!M$30,Capacity_wind!AB156*VLOOKUP($A155,CostRed_wind!$A$17:$M$30,M$1-2009,FALSE))</f>
        <v>0</v>
      </c>
      <c r="AC155">
        <f>IF(Capacity_wind!$AD156=0,Capacity_wind!AC156*CostRed_wind!N$30,Capacity_wind!AC156*VLOOKUP($A155,CostRed_wind!$A$17:$N$30,N$1-2009,FALSE))</f>
        <v>0</v>
      </c>
      <c r="AD155" s="1">
        <f>SUM(Q155:AB155)</f>
        <v>20.5415215603325</v>
      </c>
    </row>
    <row r="156" spans="1:30">
      <c r="A156" s="1" t="s">
        <v>423</v>
      </c>
      <c r="B156">
        <f>IF(Capacity_wind!$AD157=0,Capacity_wind!Q157*CostRed_wind!B$15,Capacity_wind!Q157*VLOOKUP($A156,CostRed_wind!$A$2:$M$15,B$1-2009,FALSE))</f>
        <v>0</v>
      </c>
      <c r="C156">
        <f>IF(Capacity_wind!$AD157=0,Capacity_wind!R157*CostRed_wind!C$15,Capacity_wind!R157*VLOOKUP($A156,CostRed_wind!$A$2:$M$15,C$1-2009,FALSE))</f>
        <v>0</v>
      </c>
      <c r="D156">
        <f>IF(Capacity_wind!$AD157=0,Capacity_wind!S157*CostRed_wind!D$15,Capacity_wind!S157*VLOOKUP($A156,CostRed_wind!$A$2:$M$15,D$1-2009,FALSE))</f>
        <v>1.32212377177702</v>
      </c>
      <c r="E156">
        <f>IF(Capacity_wind!$AD157=0,Capacity_wind!T157*CostRed_wind!E$15,Capacity_wind!T157*VLOOKUP($A156,CostRed_wind!$A$2:$M$15,E$1-2009,FALSE))</f>
        <v>0</v>
      </c>
      <c r="F156">
        <f>IF(Capacity_wind!$AD157=0,Capacity_wind!U157*CostRed_wind!F$15,Capacity_wind!U157*VLOOKUP($A156,CostRed_wind!$A$2:$M$15,F$1-2009,FALSE))</f>
        <v>8.80840454795911</v>
      </c>
      <c r="G156">
        <f>IF(Capacity_wind!$AD157=0,Capacity_wind!V157*CostRed_wind!G$15,Capacity_wind!V157*VLOOKUP($A156,CostRed_wind!$A$2:$M$15,G$1-2009,FALSE))</f>
        <v>3.13835412915009</v>
      </c>
      <c r="H156">
        <f>IF(Capacity_wind!$AD157=0,Capacity_wind!W157*CostRed_wind!H$15,Capacity_wind!W157*VLOOKUP($A156,CostRed_wind!$A$2:$M$15,H$1-2009,FALSE))</f>
        <v>6.47318335632378</v>
      </c>
      <c r="I156">
        <f>IF(Capacity_wind!$AD157=0,Capacity_wind!X157*CostRed_wind!I$15,Capacity_wind!X157*VLOOKUP($A156,CostRed_wind!$A$2:$M$15,I$1-2009,FALSE))</f>
        <v>5.45438465123213</v>
      </c>
      <c r="J156">
        <f>IF(Capacity_wind!$AD157=0,Capacity_wind!Y157*CostRed_wind!J$15,Capacity_wind!Y157*VLOOKUP($A156,CostRed_wind!$A$2:$M$15,J$1-2009,FALSE))</f>
        <v>26.6379765023502</v>
      </c>
      <c r="K156">
        <f>IF(Capacity_wind!$AD157=0,Capacity_wind!Z157*CostRed_wind!K$15,Capacity_wind!Z157*VLOOKUP($A156,CostRed_wind!$A$2:$M$15,K$1-2009,FALSE))</f>
        <v>32.268334289691</v>
      </c>
      <c r="L156">
        <f>IF(Capacity_wind!$AD157=0,Capacity_wind!AA157*CostRed_wind!L$15,Capacity_wind!AA157*VLOOKUP($A156,CostRed_wind!$A$2:$M$15,L$1-2009,FALSE))</f>
        <v>959.479350465818</v>
      </c>
      <c r="M156">
        <f>IF(Capacity_wind!$AD157=0,Capacity_wind!AB157*CostRed_wind!M$15,Capacity_wind!AB157*VLOOKUP($A156,CostRed_wind!$A$2:$M$15,M$1-2009,FALSE))</f>
        <v>149.241678181691</v>
      </c>
      <c r="N156">
        <f>IF(Capacity_wind!$AD157=0,Capacity_wind!AC157*CostRed_wind!N$15,Capacity_wind!AC157*VLOOKUP($A156,CostRed_wind!$A$2:$N$15,N$1-2009,FALSE))</f>
        <v>53.7492656482615</v>
      </c>
      <c r="O156" s="3">
        <f>SUM(B156:M156)</f>
        <v>1192.82378989599</v>
      </c>
      <c r="P156" s="1" t="s">
        <v>423</v>
      </c>
      <c r="Q156">
        <f>IF(Capacity_wind!$AD157=0,Capacity_wind!Q157*CostRed_wind!B$30,Capacity_wind!Q157*VLOOKUP($A156,CostRed_wind!$A$17:$M$30,B$1-2009,FALSE))</f>
        <v>0</v>
      </c>
      <c r="R156">
        <f>IF(Capacity_wind!$AD157=0,Capacity_wind!R157*CostRed_wind!C$30,Capacity_wind!R157*VLOOKUP($A156,CostRed_wind!$A$17:$M$30,C$1-2009,FALSE))</f>
        <v>0</v>
      </c>
      <c r="S156">
        <f>IF(Capacity_wind!$AD157=0,Capacity_wind!S157*CostRed_wind!D$30,Capacity_wind!S157*VLOOKUP($A156,CostRed_wind!$A$17:$M$30,D$1-2009,FALSE))</f>
        <v>6.8893480344975</v>
      </c>
      <c r="T156">
        <f>IF(Capacity_wind!$AD157=0,Capacity_wind!T157*CostRed_wind!E$30,Capacity_wind!T157*VLOOKUP($A156,CostRed_wind!$A$17:$M$30,E$1-2009,FALSE))</f>
        <v>0</v>
      </c>
      <c r="U156">
        <f>IF(Capacity_wind!$AD157=0,Capacity_wind!U157*CostRed_wind!F$30,Capacity_wind!U157*VLOOKUP($A156,CostRed_wind!$A$17:$M$30,F$1-2009,FALSE))</f>
        <v>40.0603827220921</v>
      </c>
      <c r="V156">
        <f>IF(Capacity_wind!$AD157=0,Capacity_wind!V157*CostRed_wind!G$30,Capacity_wind!V157*VLOOKUP($A156,CostRed_wind!$A$17:$M$30,G$1-2009,FALSE))</f>
        <v>12.8287366354946</v>
      </c>
      <c r="W156">
        <f>IF(Capacity_wind!$AD157=0,Capacity_wind!W157*CostRed_wind!H$30,Capacity_wind!W157*VLOOKUP($A156,CostRed_wind!$A$17:$M$30,H$1-2009,FALSE))</f>
        <v>25.4695120968463</v>
      </c>
      <c r="X156">
        <f>IF(Capacity_wind!$AD157=0,Capacity_wind!X157*CostRed_wind!I$30,Capacity_wind!X157*VLOOKUP($A156,CostRed_wind!$A$17:$M$30,I$1-2009,FALSE))</f>
        <v>19.2537536276246</v>
      </c>
      <c r="Y156">
        <f>IF(Capacity_wind!$AD157=0,Capacity_wind!Y157*CostRed_wind!J$30,Capacity_wind!Y157*VLOOKUP($A156,CostRed_wind!$A$17:$M$30,J$1-2009,FALSE))</f>
        <v>87.2658756967635</v>
      </c>
      <c r="Z156">
        <f>IF(Capacity_wind!$AD157=0,Capacity_wind!Z157*CostRed_wind!K$30,Capacity_wind!Z157*VLOOKUP($A156,CostRed_wind!$A$17:$M$30,K$1-2009,FALSE))</f>
        <v>99.2018284302435</v>
      </c>
      <c r="AA156">
        <f>IF(Capacity_wind!$AD157=0,Capacity_wind!AA157*CostRed_wind!L$30,Capacity_wind!AA157*VLOOKUP($A156,CostRed_wind!$A$17:$M$30,L$1-2009,FALSE))</f>
        <v>2566.15726710527</v>
      </c>
      <c r="AB156">
        <f>IF(Capacity_wind!$AD157=0,Capacity_wind!AB157*CostRed_wind!M$30,Capacity_wind!AB157*VLOOKUP($A156,CostRed_wind!$A$17:$M$30,M$1-2009,FALSE))</f>
        <v>372.907058516452</v>
      </c>
      <c r="AC156">
        <f>IF(Capacity_wind!$AD157=0,Capacity_wind!AC157*CostRed_wind!N$30,Capacity_wind!AC157*VLOOKUP($A156,CostRed_wind!$A$17:$N$30,N$1-2009,FALSE))</f>
        <v>115.399113233943</v>
      </c>
      <c r="AD156" s="1">
        <f>SUM(Q156:AB156)</f>
        <v>3230.03376286529</v>
      </c>
    </row>
    <row r="157" spans="1:30">
      <c r="A157" s="1" t="s">
        <v>474</v>
      </c>
      <c r="B157">
        <f>SUM(B2:B156)</f>
        <v>1162.2011925693</v>
      </c>
      <c r="C157">
        <f t="shared" ref="C157:M157" si="12">SUM(C2:C156)</f>
        <v>3477.8653291738</v>
      </c>
      <c r="D157">
        <f t="shared" si="12"/>
        <v>2384.54928694804</v>
      </c>
      <c r="E157">
        <f t="shared" si="12"/>
        <v>4920.08925691524</v>
      </c>
      <c r="F157">
        <f t="shared" si="12"/>
        <v>10450.5724556847</v>
      </c>
      <c r="G157">
        <f t="shared" si="12"/>
        <v>8172.727438805</v>
      </c>
      <c r="H157">
        <f t="shared" si="12"/>
        <v>7885.58915956431</v>
      </c>
      <c r="I157">
        <f t="shared" si="12"/>
        <v>10167.0831575608</v>
      </c>
      <c r="J157">
        <f t="shared" si="12"/>
        <v>13360.8701937546</v>
      </c>
      <c r="K157">
        <f t="shared" si="12"/>
        <v>36823.0994329237</v>
      </c>
      <c r="L157">
        <f t="shared" si="12"/>
        <v>25642.2053998898</v>
      </c>
      <c r="M157">
        <f t="shared" si="12"/>
        <v>24433.3358821663</v>
      </c>
      <c r="N157">
        <f>SUM(N2:N156)</f>
        <v>45213.0278040753</v>
      </c>
      <c r="O157" s="3">
        <f>SUM(B157:M157)</f>
        <v>148880.188185956</v>
      </c>
      <c r="P157" s="1" t="s">
        <v>474</v>
      </c>
      <c r="Q157">
        <f>SUM(Q2:Q156)</f>
        <v>5155.42528639757</v>
      </c>
      <c r="R157">
        <f t="shared" ref="R157:AB157" si="13">SUM(R2:R156)</f>
        <v>12836.2241936165</v>
      </c>
      <c r="S157">
        <f t="shared" si="13"/>
        <v>9272.56975884094</v>
      </c>
      <c r="T157">
        <f t="shared" si="13"/>
        <v>19468.7827821883</v>
      </c>
      <c r="U157">
        <f t="shared" si="13"/>
        <v>27816.6998634163</v>
      </c>
      <c r="V157">
        <f t="shared" si="13"/>
        <v>26782.0125418104</v>
      </c>
      <c r="W157">
        <f t="shared" si="13"/>
        <v>26080.0698352426</v>
      </c>
      <c r="X157">
        <f t="shared" si="13"/>
        <v>28664.5906115519</v>
      </c>
      <c r="Y157">
        <f t="shared" si="13"/>
        <v>32068.617085326</v>
      </c>
      <c r="Z157">
        <f t="shared" si="13"/>
        <v>48479.1809890951</v>
      </c>
      <c r="AA157">
        <f t="shared" si="13"/>
        <v>52723.8902932919</v>
      </c>
      <c r="AB157">
        <f t="shared" si="13"/>
        <v>46968.5948324094</v>
      </c>
      <c r="AC157">
        <f>SUM(AC2:AC156)</f>
        <v>53861.2728617662</v>
      </c>
      <c r="AD157" s="1">
        <f>SUM(Q157:AB157)</f>
        <v>336316.658073187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Overall</vt:lpstr>
      <vt:lpstr>Categories</vt:lpstr>
      <vt:lpstr>Capacity_solar</vt:lpstr>
      <vt:lpstr>Capacity_wind</vt:lpstr>
      <vt:lpstr>CostRed_solar</vt:lpstr>
      <vt:lpstr>CostRed_wind</vt:lpstr>
      <vt:lpstr>Savings_solar</vt:lpstr>
      <vt:lpstr>Savings_wind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关钰生</dc:creator>
  <cp:lastModifiedBy>Yusheng Guan</cp:lastModifiedBy>
  <dcterms:created xsi:type="dcterms:W3CDTF">2023-05-12T11:15:00Z</dcterms:created>
  <dcterms:modified xsi:type="dcterms:W3CDTF">2025-05-17T08:13:13Z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2052-12.1.0.16412</vt:lpwstr>
  </property>
  <property fmtid="{D5CDD505-2E9C-101B-9397-08002B2CF9AE}" pid="3" name="ICV">
    <vt:lpwstr>AAA58728B11C4074B1B1FC358E81BFF7_12</vt:lpwstr>
  </property>
</Properties>
</file>