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Overall" sheetId="8" r:id="rId1"/>
    <sheet name="Categories" sheetId="1" r:id="rId2"/>
    <sheet name="Capacity_solar" sheetId="2" r:id="rId3"/>
    <sheet name="Capacity_wind" sheetId="3" r:id="rId4"/>
    <sheet name="CostRed_solar" sheetId="4" r:id="rId5"/>
    <sheet name="CostRed_wind" sheetId="5" r:id="rId6"/>
    <sheet name="Savings_solar" sheetId="6" r:id="rId7"/>
    <sheet name="Savings_wind" sheetId="7" r:id="rId8"/>
  </sheets>
  <externalReferences>
    <externalReference r:id="rId9"/>
  </externalReferences>
  <definedNames>
    <definedName name="_xlnm._FilterDatabase" localSheetId="1" hidden="1">Categories!$D$1:$F$196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<sst xmlns="http://schemas.openxmlformats.org/spreadsheetml/2006/main" count="2815" uniqueCount="505">
  <si>
    <t>NE_solar</t>
  </si>
  <si>
    <t>NE_wind</t>
  </si>
  <si>
    <t>NE_total</t>
  </si>
  <si>
    <t>GE_solar</t>
  </si>
  <si>
    <t>GE_wind</t>
  </si>
  <si>
    <t>GE_total</t>
  </si>
  <si>
    <t>GDP</t>
  </si>
  <si>
    <t>NEshare</t>
  </si>
  <si>
    <t>GEshare</t>
  </si>
  <si>
    <t>GEdominate</t>
  </si>
  <si>
    <t>AddedCapacity_solar</t>
  </si>
  <si>
    <t>AddedCapacity_wind</t>
  </si>
  <si>
    <t>China</t>
  </si>
  <si>
    <t>India</t>
  </si>
  <si>
    <t>United States</t>
  </si>
  <si>
    <t>developed</t>
  </si>
  <si>
    <t>developing</t>
  </si>
  <si>
    <t>ldc</t>
  </si>
  <si>
    <t>DevelopingExceptChinaAndIndia</t>
  </si>
  <si>
    <t>DevelopedExceptUSA</t>
  </si>
  <si>
    <t>HDI</t>
  </si>
  <si>
    <t>Very high human development</t>
  </si>
  <si>
    <t>High human development</t>
  </si>
  <si>
    <t>Medium human development</t>
  </si>
  <si>
    <t>Low human development</t>
  </si>
  <si>
    <t>VH except USA</t>
  </si>
  <si>
    <t>H except CHN</t>
  </si>
  <si>
    <t>M except India</t>
  </si>
  <si>
    <t>Income</t>
  </si>
  <si>
    <t>High income</t>
  </si>
  <si>
    <t>Upper middle income</t>
  </si>
  <si>
    <t>Lower middle income</t>
  </si>
  <si>
    <t>Low income</t>
  </si>
  <si>
    <t>H except USA</t>
  </si>
  <si>
    <t>UM except CHN</t>
  </si>
  <si>
    <t>LM except India</t>
  </si>
  <si>
    <t>ISO3</t>
  </si>
  <si>
    <t>Country</t>
  </si>
  <si>
    <t>Country group by developed countries, developing countries and LDCs</t>
  </si>
  <si>
    <t>UNDP HDI tiers</t>
  </si>
  <si>
    <t>World Bank income classification</t>
  </si>
  <si>
    <t>Population (thousand)</t>
  </si>
  <si>
    <t>10-year government bond yield</t>
  </si>
  <si>
    <t>GDP(PPP)($)</t>
  </si>
  <si>
    <t>GDP(MER)($)</t>
  </si>
  <si>
    <t>Historical fossil fuel sales (considering colonies)(Millon $)</t>
  </si>
  <si>
    <t>Historical fossil fuel sales (not considering colonies)(Millon $)</t>
  </si>
  <si>
    <t>GDP2022</t>
  </si>
  <si>
    <t>AFG</t>
  </si>
  <si>
    <t>Afghanistan</t>
  </si>
  <si>
    <t>AGO</t>
  </si>
  <si>
    <t>Angola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</si>
  <si>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</si>
  <si>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</si>
  <si>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</si>
  <si>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</si>
  <si>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</si>
  <si>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</si>
  <si>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</si>
  <si>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</si>
  <si>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</si>
  <si>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</si>
  <si>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</si>
  <si>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</si>
  <si>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</si>
  <si>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</si>
  <si>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</si>
  <si>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</si>
  <si>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</si>
  <si>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</si>
  <si>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</si>
  <si>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</si>
  <si>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</si>
  <si>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</si>
  <si>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</si>
  <si>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</si>
  <si>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</si>
  <si>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</si>
  <si>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</si>
  <si>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</si>
  <si>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</si>
  <si>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</si>
  <si>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</si>
  <si>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</si>
  <si>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</si>
  <si>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</si>
  <si>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</si>
  <si>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</si>
  <si>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</si>
  <si>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</si>
  <si>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</si>
  <si>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</si>
  <si>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</si>
  <si>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</si>
  <si>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</si>
  <si>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</si>
  <si>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</si>
  <si>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</si>
  <si>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</si>
  <si>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</si>
  <si>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</si>
  <si>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</si>
  <si>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</si>
  <si>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</si>
  <si>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</si>
  <si>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</si>
  <si>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</si>
  <si>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</si>
  <si>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</si>
  <si>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</si>
  <si>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</si>
  <si>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</si>
  <si>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</si>
  <si>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CIV</t>
  </si>
  <si>
    <t>Cote d'Ivoire</t>
  </si>
  <si>
    <t>CMR</t>
  </si>
  <si>
    <t>Cameroon</t>
  </si>
  <si>
    <t>COD</t>
  </si>
  <si>
    <t>DR Congo</t>
  </si>
  <si>
    <t>COG</t>
  </si>
  <si>
    <t>Congo Republic</t>
  </si>
  <si>
    <t>COK</t>
  </si>
  <si>
    <t>Cook Islands</t>
  </si>
  <si>
    <t>Not classified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</si>
  <si>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</si>
  <si>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</si>
  <si>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</si>
  <si>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</si>
  <si>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</si>
  <si>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</si>
  <si>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</si>
  <si>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</si>
  <si>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</si>
  <si>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</si>
  <si>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</si>
  <si>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</si>
  <si>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</si>
  <si>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</si>
  <si>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</si>
  <si>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</si>
  <si>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</si>
  <si>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</si>
  <si>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</si>
  <si>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</si>
  <si>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</si>
  <si>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</si>
  <si>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</si>
  <si>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</si>
  <si>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</si>
  <si>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</si>
  <si>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</si>
  <si>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</si>
  <si>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</si>
  <si>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</si>
  <si>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</si>
  <si>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</si>
  <si>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</si>
  <si>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</si>
  <si>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</si>
  <si>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</si>
  <si>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</si>
  <si>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</si>
  <si>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</si>
  <si>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</si>
  <si>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</si>
  <si>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</si>
  <si>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</si>
  <si>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</si>
  <si>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</si>
  <si>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 (country)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</si>
  <si>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</si>
  <si>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</si>
  <si>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</si>
  <si>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</si>
  <si>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</si>
  <si>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</si>
  <si>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</si>
  <si>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</si>
  <si>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</si>
  <si>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</si>
  <si>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</si>
  <si>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</si>
  <si>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</si>
  <si>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</si>
  <si>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</si>
  <si>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</si>
  <si>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</si>
  <si>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</si>
  <si>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</si>
  <si>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</si>
  <si>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</si>
  <si>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</si>
  <si>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</si>
  <si>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</si>
  <si>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</si>
  <si>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</si>
  <si>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</si>
  <si>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</si>
  <si>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</si>
  <si>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</si>
  <si>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</si>
  <si>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</si>
  <si>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</si>
  <si>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</si>
  <si>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</si>
  <si>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</si>
  <si>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</si>
  <si>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</si>
  <si>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</si>
  <si>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</si>
  <si>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</si>
  <si>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</si>
  <si>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</si>
  <si>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</si>
  <si>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</si>
  <si>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</si>
  <si>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</si>
  <si>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</si>
  <si>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</si>
  <si>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</si>
  <si>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</si>
  <si>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</si>
  <si>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</si>
  <si>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</si>
  <si>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</si>
  <si>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</si>
  <si>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</si>
  <si>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</si>
  <si>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</si>
  <si>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</si>
  <si>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</si>
  <si>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</si>
  <si>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</si>
  <si>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</si>
  <si>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Saint Kitts and Nevis</t>
  </si>
  <si>
    <t>KOR</t>
  </si>
  <si>
    <t>South Korea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</si>
  <si>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</si>
  <si>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</si>
  <si>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</si>
  <si>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</si>
  <si>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</si>
  <si>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</si>
  <si>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</si>
  <si>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</si>
  <si>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</si>
  <si>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</si>
  <si>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</si>
  <si>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</si>
  <si>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</si>
  <si>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</si>
  <si>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</si>
  <si>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</si>
  <si>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</si>
  <si>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</si>
  <si>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</si>
  <si>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</si>
  <si>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</si>
  <si>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</si>
  <si>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</si>
  <si>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</si>
  <si>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</si>
  <si>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</si>
  <si>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</si>
  <si>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</si>
  <si>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</si>
  <si>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</si>
  <si>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</si>
  <si>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</si>
  <si>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</si>
  <si>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</si>
  <si>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</si>
  <si>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</si>
  <si>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</si>
  <si>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</si>
  <si>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</si>
  <si>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</si>
  <si>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</si>
  <si>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</si>
  <si>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</si>
  <si>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</si>
  <si>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</si>
  <si>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</si>
  <si>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</si>
  <si>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</si>
  <si>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</si>
  <si>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</si>
  <si>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</si>
  <si>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</si>
  <si>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</si>
  <si>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</si>
  <si>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</si>
  <si>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</si>
  <si>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</si>
  <si>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</si>
  <si>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</si>
  <si>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</si>
  <si>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</si>
  <si>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</si>
  <si>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</si>
  <si>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</si>
  <si>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</si>
  <si>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</si>
  <si>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</si>
  <si>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</si>
  <si>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</si>
  <si>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</si>
  <si>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</si>
  <si>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</si>
  <si>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</si>
  <si>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</si>
  <si>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</si>
  <si>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</si>
  <si>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</si>
  <si>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</si>
  <si>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</si>
  <si>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</si>
  <si>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</si>
  <si>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</si>
  <si>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</si>
  <si>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</si>
  <si>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</si>
  <si>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</si>
  <si>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</si>
  <si>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</si>
  <si>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</si>
  <si>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</si>
  <si>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</si>
  <si>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</si>
  <si>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</si>
  <si>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</si>
  <si>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</si>
  <si>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</si>
  <si>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PRK</t>
  </si>
  <si>
    <t>North Korea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</si>
  <si>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</si>
  <si>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</si>
  <si>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</si>
  <si>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</si>
  <si>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</si>
  <si>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</si>
  <si>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</si>
  <si>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</si>
  <si>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</si>
  <si>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</si>
  <si>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</si>
  <si>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</si>
  <si>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</si>
  <si>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</si>
  <si>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</si>
  <si>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</si>
  <si>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</si>
  <si>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</si>
  <si>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</si>
  <si>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</si>
  <si>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</si>
  <si>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</si>
  <si>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</si>
  <si>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</si>
  <si>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</si>
  <si>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</si>
  <si>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</si>
  <si>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</si>
  <si>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</si>
  <si>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</si>
  <si>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</si>
  <si>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</si>
  <si>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</si>
  <si>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</si>
  <si>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</si>
  <si>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</si>
  <si>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</si>
  <si>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</si>
  <si>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</si>
  <si>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</si>
  <si>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</si>
  <si>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</si>
  <si>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</si>
  <si>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</si>
  <si>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</si>
  <si>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</si>
  <si>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SYC</t>
  </si>
  <si>
    <t>Seychelles</t>
  </si>
  <si>
    <t>SYR</t>
  </si>
  <si>
    <t>Syria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</si>
  <si>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</si>
  <si>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</si>
  <si>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</si>
  <si>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</si>
  <si>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</si>
  <si>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</si>
  <si>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</si>
  <si>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</si>
  <si>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</si>
  <si>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</si>
  <si>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</si>
  <si>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</si>
  <si>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</si>
  <si>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</si>
  <si>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</si>
  <si>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</si>
  <si>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</si>
  <si>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</si>
  <si>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</si>
  <si>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Türkiye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</si>
  <si>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</si>
  <si>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</si>
  <si>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</si>
  <si>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</si>
  <si>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</si>
  <si>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</si>
  <si>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</si>
  <si>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</si>
  <si>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</si>
  <si>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</si>
  <si>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</si>
  <si>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UZB</t>
  </si>
  <si>
    <t>Uzbekistan</t>
  </si>
  <si>
    <t>VCT</t>
  </si>
  <si>
    <t>St. Vincent and the Grenadines</t>
  </si>
  <si>
    <t>VEN</t>
  </si>
  <si>
    <t>Venezuela</t>
  </si>
  <si>
    <t>VNM</t>
  </si>
  <si>
    <t>Vietnam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</si>
  <si>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</si>
  <si>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</si>
  <si>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</si>
  <si>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</si>
  <si>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</si>
  <si>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</si>
  <si>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</si>
  <si>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</si>
  <si>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</si>
  <si>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</si>
  <si>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</si>
  <si>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</si>
  <si>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Cumulative capacity, unit: GW</t>
  </si>
  <si>
    <t>Annual added, unit: GW</t>
  </si>
  <si>
    <t>Year</t>
  </si>
  <si>
    <t>Africa</t>
  </si>
  <si>
    <t>Africa (IRENA)</t>
  </si>
  <si>
    <t>American Samoa</t>
  </si>
  <si>
    <t>Anguilla</t>
  </si>
  <si>
    <t>Aruba</t>
  </si>
  <si>
    <t>Asia</t>
  </si>
  <si>
    <t>Asia (IRENA)</t>
  </si>
  <si>
    <t>Bonaire Sint Eustatius and Saba</t>
  </si>
  <si>
    <t>British Virgin Islands</t>
  </si>
  <si>
    <t>Brunei</t>
  </si>
  <si>
    <t>Cayman Islands</t>
  </si>
  <si>
    <t>Central America and the Caribbean (IRENA)</t>
  </si>
  <si>
    <t>Congo</t>
  </si>
  <si>
    <t>Curacao</t>
  </si>
  <si>
    <t>Democratic Republic of Congo</t>
  </si>
  <si>
    <t>East Timor</t>
  </si>
  <si>
    <t>Eurasia (IRENA)</t>
  </si>
  <si>
    <t>Europe</t>
  </si>
  <si>
    <t>Europe (IRENA)</t>
  </si>
  <si>
    <t>European Union (27)</t>
  </si>
  <si>
    <t>Falkland Islands</t>
  </si>
  <si>
    <t>Faroe Islands</t>
  </si>
  <si>
    <t>French Guiana</t>
  </si>
  <si>
    <t>French Polynesia</t>
  </si>
  <si>
    <t>Greenland</t>
  </si>
  <si>
    <t>Guadeloupe</t>
  </si>
  <si>
    <t>Guam</t>
  </si>
  <si>
    <t>High-income countries</t>
  </si>
  <si>
    <t>Hong Kong</t>
  </si>
  <si>
    <t>Kosovo</t>
  </si>
  <si>
    <t>Lower-middle-income countries</t>
  </si>
  <si>
    <t>Low-income countries</t>
  </si>
  <si>
    <t>Martinique</t>
  </si>
  <si>
    <t>Mayotte</t>
  </si>
  <si>
    <t>Middle East (IRENA)</t>
  </si>
  <si>
    <t>Montserrat</t>
  </si>
  <si>
    <t>New Caledonia</t>
  </si>
  <si>
    <t>North America</t>
  </si>
  <si>
    <t>North America (IRENA)</t>
  </si>
  <si>
    <t>Oceania</t>
  </si>
  <si>
    <t>Oceania (IRENA)</t>
  </si>
  <si>
    <t>Palestine</t>
  </si>
  <si>
    <t>Puerto Rico</t>
  </si>
  <si>
    <t>Reunion</t>
  </si>
  <si>
    <t>Saint Barthelemy</t>
  </si>
  <si>
    <t>Saint Lucia</t>
  </si>
  <si>
    <t>Saint Martin (French part)</t>
  </si>
  <si>
    <t>Saint Vincent and the Grenadines</t>
  </si>
  <si>
    <t>South America</t>
  </si>
  <si>
    <t>South America (IRENA)</t>
  </si>
  <si>
    <t>Taiwan</t>
  </si>
  <si>
    <t>Tokelau</t>
  </si>
  <si>
    <t>Turkey</t>
  </si>
  <si>
    <t>Turks and Caicos Islands</t>
  </si>
  <si>
    <t>United States Virgin Islands</t>
  </si>
  <si>
    <t>Upper-middle-income countries</t>
  </si>
  <si>
    <t>World</t>
  </si>
  <si>
    <t>总计</t>
  </si>
  <si>
    <t>Cumalative, unit: GW</t>
  </si>
  <si>
    <t>costRed</t>
  </si>
  <si>
    <t>Saint Pierre and Miquelon</t>
  </si>
  <si>
    <t>South Georgia and the South Sandwich Islands</t>
  </si>
  <si>
    <t>NE</t>
  </si>
  <si>
    <t>Others</t>
  </si>
  <si>
    <t>GE</t>
  </si>
  <si>
    <t>Sum (million $)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</si>
</sst>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7293\Desktop\API_NY.GDP.MKTP.CD_DS2_en_excel_v2_4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5">
          <cell r="B5" t="str">
            <v>ABW</v>
          </cell>
          <cell r="C5" t="str">
            <v>GDP (current US$)</v>
          </cell>
          <cell r="D5" t="str">
            <v>NY.GDP.MKTP.CD</v>
          </cell>
        </row>
        <row r="5">
          <cell r="AE5">
            <v>405586592.178771</v>
          </cell>
          <cell r="AF5">
            <v>487709497.206704</v>
          </cell>
          <cell r="AG5">
            <v>596648044.692737</v>
          </cell>
          <cell r="AH5">
            <v>695530726.256983</v>
          </cell>
          <cell r="AI5">
            <v>764804469.273743</v>
          </cell>
          <cell r="AJ5">
            <v>872067039.106145</v>
          </cell>
          <cell r="AK5">
            <v>958659217.877095</v>
          </cell>
          <cell r="AL5">
            <v>1083240223.46369</v>
          </cell>
          <cell r="AM5">
            <v>1245810055.86592</v>
          </cell>
          <cell r="AN5">
            <v>1320670391.06145</v>
          </cell>
          <cell r="AO5">
            <v>1379888268.15642</v>
          </cell>
          <cell r="AP5">
            <v>1531843575.41899</v>
          </cell>
          <cell r="AQ5">
            <v>1665363128.49162</v>
          </cell>
          <cell r="AR5">
            <v>1722905027.93296</v>
          </cell>
          <cell r="AS5">
            <v>1873452513.96648</v>
          </cell>
          <cell r="AT5">
            <v>1896456983.24022</v>
          </cell>
          <cell r="AU5">
            <v>1961843575.41899</v>
          </cell>
          <cell r="AV5">
            <v>2044111731.84358</v>
          </cell>
          <cell r="AW5">
            <v>2254830726.25698</v>
          </cell>
          <cell r="AX5">
            <v>2360017318.43575</v>
          </cell>
          <cell r="AY5">
            <v>2469782681.56425</v>
          </cell>
          <cell r="AZ5">
            <v>2677641340.78212</v>
          </cell>
          <cell r="BA5">
            <v>2843024581.00559</v>
          </cell>
          <cell r="BB5">
            <v>2553793296.08939</v>
          </cell>
          <cell r="BC5">
            <v>2453597206.70391</v>
          </cell>
          <cell r="BD5">
            <v>2637859217.87709</v>
          </cell>
          <cell r="BE5">
            <v>2615208379.88827</v>
          </cell>
          <cell r="BF5">
            <v>2727849720.67039</v>
          </cell>
          <cell r="BG5">
            <v>2790849720.67039</v>
          </cell>
          <cell r="BH5">
            <v>2962907262.56983</v>
          </cell>
          <cell r="BI5">
            <v>2983635195.53073</v>
          </cell>
          <cell r="BJ5">
            <v>3092429050.27933</v>
          </cell>
          <cell r="BK5">
            <v>3276184357.5419</v>
          </cell>
          <cell r="BL5">
            <v>3395798882.68156</v>
          </cell>
          <cell r="BM5">
            <v>2558906303.88098</v>
          </cell>
          <cell r="BN5">
            <v>3103184101.51354</v>
          </cell>
          <cell r="BO5">
            <v>3544707788.05664</v>
          </cell>
        </row>
        <row r="6">
          <cell r="B6" t="str">
            <v>AFE</v>
          </cell>
          <cell r="C6" t="str">
            <v>GDP (current US$)</v>
          </cell>
          <cell r="D6" t="str">
            <v>NY.GDP.MKTP.CD</v>
          </cell>
          <cell r="E6">
            <v>21216962289.5576</v>
          </cell>
          <cell r="F6">
            <v>22307471355.6779</v>
          </cell>
          <cell r="G6">
            <v>23702472100.0023</v>
          </cell>
          <cell r="H6">
            <v>25779376632.7218</v>
          </cell>
          <cell r="I6">
            <v>28049537324.8574</v>
          </cell>
          <cell r="J6">
            <v>30374910059.5078</v>
          </cell>
          <cell r="K6">
            <v>33049155473.4976</v>
          </cell>
          <cell r="L6">
            <v>35933757401.7631</v>
          </cell>
          <cell r="M6">
            <v>38749864977.0221</v>
          </cell>
          <cell r="N6">
            <v>42964345101.1725</v>
          </cell>
          <cell r="O6">
            <v>43702318276.3353</v>
          </cell>
          <cell r="P6">
            <v>47632993912.8398</v>
          </cell>
          <cell r="Q6">
            <v>51627511756.5395</v>
          </cell>
          <cell r="R6">
            <v>66610917871.4537</v>
          </cell>
          <cell r="S6">
            <v>81658052383.2557</v>
          </cell>
          <cell r="T6">
            <v>86883552689.3195</v>
          </cell>
          <cell r="U6">
            <v>88290755580.5163</v>
          </cell>
          <cell r="V6">
            <v>98868135189.6069</v>
          </cell>
          <cell r="W6">
            <v>110802408134.927</v>
          </cell>
          <cell r="X6">
            <v>129780974539.911</v>
          </cell>
          <cell r="Y6">
            <v>168165164238.413</v>
          </cell>
          <cell r="Z6">
            <v>177750099368.148</v>
          </cell>
          <cell r="AA6">
            <v>169302766914.395</v>
          </cell>
          <cell r="AB6">
            <v>179897833535.127</v>
          </cell>
          <cell r="AC6">
            <v>166208098815.079</v>
          </cell>
          <cell r="AD6">
            <v>143249519478.307</v>
          </cell>
          <cell r="AE6">
            <v>154792610860.847</v>
          </cell>
          <cell r="AF6">
            <v>185812458342.955</v>
          </cell>
          <cell r="AG6">
            <v>202092611345.541</v>
          </cell>
          <cell r="AH6">
            <v>214473497464.094</v>
          </cell>
          <cell r="AI6">
            <v>251211844157.14</v>
          </cell>
          <cell r="AJ6">
            <v>273542601824.325</v>
          </cell>
          <cell r="AK6">
            <v>239433170776.128</v>
          </cell>
          <cell r="AL6">
            <v>240271389187.381</v>
          </cell>
          <cell r="AM6">
            <v>243564813413.467</v>
          </cell>
          <cell r="AN6">
            <v>273433056168.814</v>
          </cell>
          <cell r="AO6">
            <v>272519342675.993</v>
          </cell>
          <cell r="AP6">
            <v>288405283765.897</v>
          </cell>
          <cell r="AQ6">
            <v>268833638136.368</v>
          </cell>
          <cell r="AR6">
            <v>265429291621.998</v>
          </cell>
          <cell r="AS6">
            <v>287201651448.678</v>
          </cell>
          <cell r="AT6">
            <v>260992227336.281</v>
          </cell>
          <cell r="AU6">
            <v>267815037918.24</v>
          </cell>
          <cell r="AV6">
            <v>355716369427.671</v>
          </cell>
          <cell r="AW6">
            <v>442696185471.329</v>
          </cell>
          <cell r="AX6">
            <v>516661066465.534</v>
          </cell>
          <cell r="AY6">
            <v>580240749509.224</v>
          </cell>
          <cell r="AZ6">
            <v>665598701583.95</v>
          </cell>
          <cell r="BA6">
            <v>713502105052.171</v>
          </cell>
          <cell r="BB6">
            <v>715485327250.406</v>
          </cell>
          <cell r="BC6">
            <v>849409658737.661</v>
          </cell>
          <cell r="BD6">
            <v>945439147816.613</v>
          </cell>
          <cell r="BE6">
            <v>952675592818.555</v>
          </cell>
          <cell r="BF6">
            <v>963347276805.076</v>
          </cell>
          <cell r="BG6">
            <v>979689662429.07</v>
          </cell>
          <cell r="BH6">
            <v>899295676086.836</v>
          </cell>
          <cell r="BI6">
            <v>829829959319.292</v>
          </cell>
          <cell r="BJ6">
            <v>940105480733.676</v>
          </cell>
          <cell r="BK6">
            <v>1012719339457.72</v>
          </cell>
          <cell r="BL6">
            <v>1006527294483.09</v>
          </cell>
          <cell r="BM6">
            <v>929074086484.093</v>
          </cell>
          <cell r="BN6">
            <v>1086772164579.87</v>
          </cell>
          <cell r="BO6">
            <v>1183962133998.87</v>
          </cell>
        </row>
        <row r="7">
          <cell r="B7" t="str">
            <v>AFG</v>
          </cell>
          <cell r="C7" t="str">
            <v>GDP (current US$)</v>
          </cell>
          <cell r="D7" t="str">
            <v>NY.GDP.MKTP.CD</v>
          </cell>
        </row>
        <row r="7">
          <cell r="AS7">
            <v>3521418059.92345</v>
          </cell>
          <cell r="AT7">
            <v>2813571753.87253</v>
          </cell>
          <cell r="AU7">
            <v>3825701438.99963</v>
          </cell>
          <cell r="AV7">
            <v>4520946818.54581</v>
          </cell>
          <cell r="AW7">
            <v>5224896718.67782</v>
          </cell>
          <cell r="AX7">
            <v>6203256538.70967</v>
          </cell>
          <cell r="AY7">
            <v>6971758282.29351</v>
          </cell>
          <cell r="AZ7">
            <v>9747886187.39393</v>
          </cell>
          <cell r="BA7">
            <v>10109297047.5432</v>
          </cell>
          <cell r="BB7">
            <v>12416152732.0567</v>
          </cell>
          <cell r="BC7">
            <v>15856668555.8336</v>
          </cell>
          <cell r="BD7">
            <v>17805098206.3141</v>
          </cell>
          <cell r="BE7">
            <v>19907329777.5872</v>
          </cell>
          <cell r="BF7">
            <v>20146416757.5987</v>
          </cell>
          <cell r="BG7">
            <v>20497128555.6972</v>
          </cell>
          <cell r="BH7">
            <v>19134221644.7325</v>
          </cell>
          <cell r="BI7">
            <v>18116572395.0772</v>
          </cell>
          <cell r="BJ7">
            <v>18753456497.8159</v>
          </cell>
          <cell r="BK7">
            <v>18053222687.4126</v>
          </cell>
          <cell r="BL7">
            <v>18799444490.1128</v>
          </cell>
          <cell r="BM7">
            <v>19955929052.1496</v>
          </cell>
          <cell r="BN7">
            <v>14266499429.8746</v>
          </cell>
          <cell r="BO7">
            <v>14502158192.0904</v>
          </cell>
        </row>
        <row r="8">
          <cell r="B8" t="str">
            <v>AFW</v>
          </cell>
          <cell r="C8" t="str">
            <v>GDP (current US$)</v>
          </cell>
          <cell r="D8" t="str">
            <v>NY.GDP.MKTP.CD</v>
          </cell>
          <cell r="E8">
            <v>11884128412.3564</v>
          </cell>
          <cell r="F8">
            <v>12685662254.5483</v>
          </cell>
          <cell r="G8">
            <v>13606829296.9535</v>
          </cell>
          <cell r="H8">
            <v>14439975113.7629</v>
          </cell>
          <cell r="I8">
            <v>15769107619.6443</v>
          </cell>
          <cell r="J8">
            <v>16934480009.6751</v>
          </cell>
          <cell r="K8">
            <v>18048039301.7653</v>
          </cell>
          <cell r="L8">
            <v>16495768073.4409</v>
          </cell>
          <cell r="M8">
            <v>17022696447.0261</v>
          </cell>
          <cell r="N8">
            <v>19301308226.6821</v>
          </cell>
          <cell r="O8">
            <v>26697107727.5705</v>
          </cell>
          <cell r="P8">
            <v>24507115744.8399</v>
          </cell>
          <cell r="Q8">
            <v>29493915342.4969</v>
          </cell>
          <cell r="R8">
            <v>36902672687.4935</v>
          </cell>
          <cell r="S8">
            <v>49688193508.8011</v>
          </cell>
          <cell r="T8">
            <v>57280847233.579</v>
          </cell>
          <cell r="U8">
            <v>68386320009.2441</v>
          </cell>
          <cell r="V8">
            <v>71790695539.8936</v>
          </cell>
          <cell r="W8">
            <v>78779099935.405</v>
          </cell>
          <cell r="X8">
            <v>96682239143.4334</v>
          </cell>
          <cell r="Y8">
            <v>120501079996.362</v>
          </cell>
          <cell r="Z8">
            <v>216911025160.501</v>
          </cell>
          <cell r="AA8">
            <v>195917937082.072</v>
          </cell>
          <cell r="AB8">
            <v>151222762742.845</v>
          </cell>
          <cell r="AC8">
            <v>131218159345.53</v>
          </cell>
          <cell r="AD8">
            <v>137802915765.208</v>
          </cell>
          <cell r="AE8">
            <v>109237001606.117</v>
          </cell>
          <cell r="AF8">
            <v>112294774121.175</v>
          </cell>
          <cell r="AG8">
            <v>111227154884.747</v>
          </cell>
          <cell r="AH8">
            <v>103934371464.607</v>
          </cell>
          <cell r="AI8">
            <v>123711320144.874</v>
          </cell>
          <cell r="AJ8">
            <v>129942000513.294</v>
          </cell>
          <cell r="AK8">
            <v>124599388202.387</v>
          </cell>
          <cell r="AL8">
            <v>129732548073.785</v>
          </cell>
          <cell r="AM8">
            <v>134776896049.753</v>
          </cell>
          <cell r="AN8">
            <v>207176985178.439</v>
          </cell>
          <cell r="AO8">
            <v>262600907503.915</v>
          </cell>
          <cell r="AP8">
            <v>275742235273.2</v>
          </cell>
          <cell r="AQ8">
            <v>296152435737.045</v>
          </cell>
          <cell r="AR8">
            <v>139468348132.66</v>
          </cell>
          <cell r="AS8">
            <v>142140083285.948</v>
          </cell>
          <cell r="AT8">
            <v>149451860838.109</v>
          </cell>
          <cell r="AU8">
            <v>178692437188.28</v>
          </cell>
          <cell r="AV8">
            <v>206982053949.069</v>
          </cell>
          <cell r="AW8">
            <v>256100640349.771</v>
          </cell>
          <cell r="AX8">
            <v>312409315139.612</v>
          </cell>
          <cell r="AY8">
            <v>397088785487.807</v>
          </cell>
          <cell r="AZ8">
            <v>465683513908.341</v>
          </cell>
          <cell r="BA8">
            <v>567937963599.451</v>
          </cell>
          <cell r="BB8">
            <v>508552578501.962</v>
          </cell>
          <cell r="BC8">
            <v>598697706331.002</v>
          </cell>
          <cell r="BD8">
            <v>682233324561.043</v>
          </cell>
          <cell r="BE8">
            <v>737799647336.195</v>
          </cell>
          <cell r="BF8">
            <v>834160608935.995</v>
          </cell>
          <cell r="BG8">
            <v>894585438237.958</v>
          </cell>
          <cell r="BH8">
            <v>769367317617.821</v>
          </cell>
          <cell r="BI8">
            <v>692181085843.488</v>
          </cell>
          <cell r="BJ8">
            <v>685750159763.133</v>
          </cell>
          <cell r="BK8">
            <v>768189587833.624</v>
          </cell>
          <cell r="BL8">
            <v>823933630796.516</v>
          </cell>
          <cell r="BM8">
            <v>787146719022.421</v>
          </cell>
          <cell r="BN8">
            <v>845993047006.805</v>
          </cell>
          <cell r="BO8">
            <v>877140805320.357</v>
          </cell>
        </row>
        <row r="9">
          <cell r="B9" t="str">
            <v>AGO</v>
          </cell>
          <cell r="C9" t="str">
            <v>GDP (current US$)</v>
          </cell>
          <cell r="D9" t="str">
            <v>NY.GDP.MKTP.CD</v>
          </cell>
        </row>
        <row r="9">
          <cell r="AL9">
            <v>5880000000</v>
          </cell>
          <cell r="AM9">
            <v>4432026143.79085</v>
          </cell>
          <cell r="AN9">
            <v>5538657322.02139</v>
          </cell>
          <cell r="AO9">
            <v>6535458385.48185</v>
          </cell>
          <cell r="AP9">
            <v>7675423799.36293</v>
          </cell>
          <cell r="AQ9">
            <v>6506387246.89039</v>
          </cell>
          <cell r="AR9">
            <v>6152923310.44546</v>
          </cell>
          <cell r="AS9">
            <v>9129594970.15301</v>
          </cell>
          <cell r="AT9">
            <v>8936079117.73136</v>
          </cell>
          <cell r="AU9">
            <v>15285592370.374</v>
          </cell>
          <cell r="AV9">
            <v>17812704586.4397</v>
          </cell>
          <cell r="AW9">
            <v>23552057679.4994</v>
          </cell>
          <cell r="AX9">
            <v>36970900883.8109</v>
          </cell>
          <cell r="AY9">
            <v>52381025141.4268</v>
          </cell>
          <cell r="AZ9">
            <v>65266415494.2584</v>
          </cell>
          <cell r="BA9">
            <v>88538665084.8634</v>
          </cell>
          <cell r="BB9">
            <v>70307196181.6539</v>
          </cell>
          <cell r="BC9">
            <v>83799474069.7315</v>
          </cell>
          <cell r="BD9">
            <v>111789747670.59</v>
          </cell>
          <cell r="BE9">
            <v>128052915766.343</v>
          </cell>
          <cell r="BF9">
            <v>132339109040.232</v>
          </cell>
          <cell r="BG9">
            <v>135966802586.713</v>
          </cell>
          <cell r="BH9">
            <v>90496420506.5957</v>
          </cell>
          <cell r="BI9">
            <v>52761617225.9253</v>
          </cell>
          <cell r="BJ9">
            <v>73690154990.7312</v>
          </cell>
          <cell r="BK9">
            <v>79450688259.3664</v>
          </cell>
          <cell r="BL9">
            <v>70897962732.0277</v>
          </cell>
          <cell r="BM9">
            <v>48501561203.5686</v>
          </cell>
          <cell r="BN9">
            <v>66505129987.7235</v>
          </cell>
          <cell r="BO9">
            <v>104399746853.401</v>
          </cell>
        </row>
        <row r="10">
          <cell r="B10" t="str">
            <v>ALB</v>
          </cell>
          <cell r="C10" t="str">
            <v>GDP (current US$)</v>
          </cell>
          <cell r="D10" t="str">
            <v>NY.GDP.MKTP.CD</v>
          </cell>
        </row>
        <row r="10">
          <cell r="AC10">
            <v>1857337995.338</v>
          </cell>
          <cell r="AD10">
            <v>1897050116.55012</v>
          </cell>
          <cell r="AE10">
            <v>2097326250</v>
          </cell>
          <cell r="AF10">
            <v>2080796250</v>
          </cell>
          <cell r="AG10">
            <v>2051236250</v>
          </cell>
          <cell r="AH10">
            <v>2253090000</v>
          </cell>
          <cell r="AI10">
            <v>2028553750</v>
          </cell>
          <cell r="AJ10">
            <v>1099559027.77778</v>
          </cell>
          <cell r="AK10">
            <v>652174990.837304</v>
          </cell>
          <cell r="AL10">
            <v>1185315468.46295</v>
          </cell>
          <cell r="AM10">
            <v>1880950864.41311</v>
          </cell>
          <cell r="AN10">
            <v>2392764853.42107</v>
          </cell>
          <cell r="AO10">
            <v>3199640815.4163</v>
          </cell>
          <cell r="AP10">
            <v>2258513974.0968</v>
          </cell>
          <cell r="AQ10">
            <v>2545964540.88383</v>
          </cell>
          <cell r="AR10">
            <v>3212121650.97755</v>
          </cell>
          <cell r="AS10">
            <v>3480355258.04122</v>
          </cell>
          <cell r="AT10">
            <v>3922100793.5403</v>
          </cell>
          <cell r="AU10">
            <v>4348068242.19512</v>
          </cell>
          <cell r="AV10">
            <v>5611496257.14231</v>
          </cell>
          <cell r="AW10">
            <v>7184685781.51876</v>
          </cell>
          <cell r="AX10">
            <v>8052077248.14638</v>
          </cell>
          <cell r="AY10">
            <v>8896075004.63516</v>
          </cell>
          <cell r="AZ10">
            <v>10677324852.8822</v>
          </cell>
          <cell r="BA10">
            <v>12881352893.6855</v>
          </cell>
          <cell r="BB10">
            <v>12044205549.6571</v>
          </cell>
          <cell r="BC10">
            <v>11926926615.8015</v>
          </cell>
          <cell r="BD10">
            <v>12890760315.146</v>
          </cell>
          <cell r="BE10">
            <v>12319834195.331</v>
          </cell>
          <cell r="BF10">
            <v>12776224496.9718</v>
          </cell>
          <cell r="BG10">
            <v>13228147516.1168</v>
          </cell>
          <cell r="BH10">
            <v>11386853113.0189</v>
          </cell>
          <cell r="BI10">
            <v>11861199830.8396</v>
          </cell>
          <cell r="BJ10">
            <v>13019726211.7369</v>
          </cell>
          <cell r="BK10">
            <v>15156424015.1977</v>
          </cell>
          <cell r="BL10">
            <v>15401826127.2539</v>
          </cell>
          <cell r="BM10">
            <v>15162734205.2462</v>
          </cell>
          <cell r="BN10">
            <v>17930565118.8176</v>
          </cell>
          <cell r="BO10">
            <v>18916378860.5488</v>
          </cell>
        </row>
        <row r="11">
          <cell r="B11" t="str">
            <v>AND</v>
          </cell>
          <cell r="C11" t="str">
            <v>GDP (current US$)</v>
          </cell>
          <cell r="D11" t="str">
            <v>NY.GDP.MKTP.CD</v>
          </cell>
        </row>
        <row r="11">
          <cell r="O11">
            <v>78617711.0965325</v>
          </cell>
          <cell r="P11">
            <v>89406608.1458151</v>
          </cell>
          <cell r="Q11">
            <v>113414397.365635</v>
          </cell>
          <cell r="R11">
            <v>150841639.297444</v>
          </cell>
          <cell r="S11">
            <v>186557081.998137</v>
          </cell>
          <cell r="T11">
            <v>220112572.205331</v>
          </cell>
          <cell r="U11">
            <v>227283850.831271</v>
          </cell>
          <cell r="V11">
            <v>253997897.226968</v>
          </cell>
          <cell r="W11">
            <v>308020261.164149</v>
          </cell>
          <cell r="X11">
            <v>411548748.354729</v>
          </cell>
          <cell r="Y11">
            <v>446377776.798001</v>
          </cell>
          <cell r="Z11">
            <v>388983266.199886</v>
          </cell>
          <cell r="AA11">
            <v>375914743.581006</v>
          </cell>
          <cell r="AB11">
            <v>327850042.515872</v>
          </cell>
          <cell r="AC11">
            <v>330073080.637098</v>
          </cell>
          <cell r="AD11">
            <v>346742714.675152</v>
          </cell>
          <cell r="AE11">
            <v>481996012.869071</v>
          </cell>
          <cell r="AF11">
            <v>611299924.540506</v>
          </cell>
          <cell r="AG11">
            <v>721425939.15155</v>
          </cell>
          <cell r="AH11">
            <v>795489582.04491</v>
          </cell>
          <cell r="AI11">
            <v>1028989692.06787</v>
          </cell>
          <cell r="AJ11">
            <v>1106891361.53948</v>
          </cell>
          <cell r="AK11">
            <v>1209992020.29543</v>
          </cell>
          <cell r="AL11">
            <v>1007090269.86956</v>
          </cell>
          <cell r="AM11">
            <v>1017544068.8408</v>
          </cell>
          <cell r="AN11">
            <v>1178745282.8678</v>
          </cell>
          <cell r="AO11">
            <v>1224024139.21295</v>
          </cell>
          <cell r="AP11">
            <v>1180645571.8643</v>
          </cell>
          <cell r="AQ11">
            <v>1211953994.05714</v>
          </cell>
          <cell r="AR11">
            <v>1240295103.07939</v>
          </cell>
          <cell r="AS11">
            <v>1432606188.69324</v>
          </cell>
          <cell r="AT11">
            <v>1548265808.05802</v>
          </cell>
          <cell r="AU11">
            <v>1764279824.29752</v>
          </cell>
          <cell r="AV11">
            <v>2366941808.94404</v>
          </cell>
          <cell r="AW11">
            <v>2900245324.49221</v>
          </cell>
          <cell r="AX11">
            <v>3161084091.11674</v>
          </cell>
          <cell r="AY11">
            <v>3459337986.44948</v>
          </cell>
          <cell r="AZ11">
            <v>3957625367.21959</v>
          </cell>
          <cell r="BA11">
            <v>4102319399.02343</v>
          </cell>
          <cell r="BB11">
            <v>3688976340.7549</v>
          </cell>
          <cell r="BC11">
            <v>3449925738.86069</v>
          </cell>
          <cell r="BD11">
            <v>3629133574.27783</v>
          </cell>
          <cell r="BE11">
            <v>3188652765.36184</v>
          </cell>
          <cell r="BF11">
            <v>3193512950.02419</v>
          </cell>
          <cell r="BG11">
            <v>3271685596.66321</v>
          </cell>
          <cell r="BH11">
            <v>2789881258.50362</v>
          </cell>
          <cell r="BI11">
            <v>2896610479.73077</v>
          </cell>
          <cell r="BJ11">
            <v>3000162081.11976</v>
          </cell>
          <cell r="BK11">
            <v>3218419896.9641</v>
          </cell>
          <cell r="BL11">
            <v>3155149347.80639</v>
          </cell>
          <cell r="BM11">
            <v>2891001149.3611</v>
          </cell>
          <cell r="BN11">
            <v>3324683011.5903</v>
          </cell>
          <cell r="BO11">
            <v>3380602042.84283</v>
          </cell>
        </row>
        <row r="12">
          <cell r="B12" t="str">
            <v>ARB</v>
          </cell>
          <cell r="C12" t="str">
            <v>GDP (current US$)</v>
          </cell>
          <cell r="D12" t="str">
            <v>NY.GDP.MKTP.CD</v>
          </cell>
        </row>
        <row r="12">
          <cell r="J12">
            <v>26772088212.0984</v>
          </cell>
          <cell r="K12">
            <v>28352060773.2281</v>
          </cell>
          <cell r="L12">
            <v>30601967880.9874</v>
          </cell>
          <cell r="M12">
            <v>34974202379.5223</v>
          </cell>
          <cell r="N12">
            <v>38564894020.0476</v>
          </cell>
          <cell r="O12">
            <v>43095586226.7621</v>
          </cell>
          <cell r="P12">
            <v>49931740624.5472</v>
          </cell>
          <cell r="Q12">
            <v>59972469492.2244</v>
          </cell>
          <cell r="R12">
            <v>79132917458.6291</v>
          </cell>
          <cell r="S12">
            <v>152202083224.961</v>
          </cell>
          <cell r="T12">
            <v>168173601402.787</v>
          </cell>
          <cell r="U12">
            <v>210012101145.604</v>
          </cell>
          <cell r="V12">
            <v>242292495289.487</v>
          </cell>
          <cell r="W12">
            <v>265427508130.785</v>
          </cell>
          <cell r="X12">
            <v>358140569341.464</v>
          </cell>
          <cell r="Y12">
            <v>486440975212.356</v>
          </cell>
          <cell r="Z12">
            <v>494949357407.862</v>
          </cell>
          <cell r="AA12">
            <v>463116781558.681</v>
          </cell>
          <cell r="AB12">
            <v>437502791694.113</v>
          </cell>
          <cell r="AC12">
            <v>440213958688.439</v>
          </cell>
          <cell r="AD12">
            <v>432899572101.063</v>
          </cell>
          <cell r="AE12">
            <v>405502496535.095</v>
          </cell>
          <cell r="AF12">
            <v>431288831867.965</v>
          </cell>
          <cell r="AG12">
            <v>429413862085.537</v>
          </cell>
          <cell r="AH12">
            <v>457402110666.693</v>
          </cell>
          <cell r="AI12">
            <v>640090916280.622</v>
          </cell>
          <cell r="AJ12">
            <v>466374353043.271</v>
          </cell>
          <cell r="AK12">
            <v>466062663007.974</v>
          </cell>
          <cell r="AL12">
            <v>477189600616.462</v>
          </cell>
          <cell r="AM12">
            <v>498083764817.621</v>
          </cell>
          <cell r="AN12">
            <v>526560849591.849</v>
          </cell>
          <cell r="AO12">
            <v>568785405470.355</v>
          </cell>
          <cell r="AP12">
            <v>612394626427.844</v>
          </cell>
          <cell r="AQ12">
            <v>596742288704.401</v>
          </cell>
          <cell r="AR12">
            <v>663176057519.824</v>
          </cell>
          <cell r="AS12">
            <v>760659530858.826</v>
          </cell>
          <cell r="AT12">
            <v>741974816657.261</v>
          </cell>
          <cell r="AU12">
            <v>743726477660.187</v>
          </cell>
          <cell r="AV12">
            <v>826976496725.027</v>
          </cell>
          <cell r="AW12">
            <v>983700787595.348</v>
          </cell>
          <cell r="AX12">
            <v>1205595865007.25</v>
          </cell>
          <cell r="AY12">
            <v>1434109187806.89</v>
          </cell>
          <cell r="AZ12">
            <v>1668426022116.89</v>
          </cell>
          <cell r="BA12">
            <v>2109171849559.77</v>
          </cell>
          <cell r="BB12">
            <v>1822783841737.67</v>
          </cell>
          <cell r="BC12">
            <v>2154252309110.19</v>
          </cell>
          <cell r="BD12">
            <v>2559855182439.78</v>
          </cell>
          <cell r="BE12">
            <v>2793775680472.15</v>
          </cell>
          <cell r="BF12">
            <v>2857872049304.91</v>
          </cell>
          <cell r="BG12">
            <v>2905075942181.62</v>
          </cell>
          <cell r="BH12">
            <v>2544136348540.18</v>
          </cell>
          <cell r="BI12">
            <v>2499965913229.88</v>
          </cell>
          <cell r="BJ12">
            <v>2571053716382.94</v>
          </cell>
          <cell r="BK12">
            <v>2865543585777.95</v>
          </cell>
          <cell r="BL12">
            <v>2898668715645.56</v>
          </cell>
          <cell r="BM12">
            <v>2576553324185.61</v>
          </cell>
          <cell r="BN12">
            <v>2969116805615.58</v>
          </cell>
          <cell r="BO12">
            <v>3613682354462.24</v>
          </cell>
        </row>
        <row r="13">
          <cell r="B13" t="str">
            <v>ARE</v>
          </cell>
          <cell r="C13" t="str">
            <v>GDP (current US$)</v>
          </cell>
          <cell r="D13" t="str">
            <v>NY.GDP.MKTP.CD</v>
          </cell>
        </row>
        <row r="13">
          <cell r="O13">
            <v>685986701.34692</v>
          </cell>
          <cell r="P13">
            <v>939893599.61414</v>
          </cell>
          <cell r="Q13">
            <v>1415086929.21309</v>
          </cell>
          <cell r="R13">
            <v>4231243615.87142</v>
          </cell>
          <cell r="S13">
            <v>11651505689.5341</v>
          </cell>
          <cell r="T13">
            <v>14720728248.5355</v>
          </cell>
          <cell r="U13">
            <v>19213158778.7928</v>
          </cell>
          <cell r="V13">
            <v>24871775164.6043</v>
          </cell>
          <cell r="W13">
            <v>23775764224.6831</v>
          </cell>
          <cell r="X13">
            <v>31225659620.9951</v>
          </cell>
          <cell r="Y13">
            <v>43599160050.3322</v>
          </cell>
          <cell r="Z13">
            <v>49333424135.1131</v>
          </cell>
          <cell r="AA13">
            <v>46622718605.2847</v>
          </cell>
          <cell r="AB13">
            <v>42803323345.1376</v>
          </cell>
          <cell r="AC13">
            <v>41807954235.903</v>
          </cell>
          <cell r="AD13">
            <v>40603650231.5445</v>
          </cell>
          <cell r="AE13">
            <v>33943612094.7971</v>
          </cell>
          <cell r="AF13">
            <v>36384908744.2114</v>
          </cell>
          <cell r="AG13">
            <v>36275674203.2144</v>
          </cell>
          <cell r="AH13">
            <v>41464995913.9199</v>
          </cell>
          <cell r="AI13">
            <v>50701443748.2975</v>
          </cell>
          <cell r="AJ13">
            <v>51552165622.4462</v>
          </cell>
          <cell r="AK13">
            <v>54239171887.769</v>
          </cell>
          <cell r="AL13">
            <v>55625170253.337</v>
          </cell>
          <cell r="AM13">
            <v>59305093979.842</v>
          </cell>
          <cell r="AN13">
            <v>65743666575.8649</v>
          </cell>
          <cell r="AO13">
            <v>73571233996.1863</v>
          </cell>
          <cell r="AP13">
            <v>78839008444.5655</v>
          </cell>
          <cell r="AQ13">
            <v>75674336283.1858</v>
          </cell>
          <cell r="AR13">
            <v>84445473110.9598</v>
          </cell>
          <cell r="AS13">
            <v>104337372362.151</v>
          </cell>
          <cell r="AT13">
            <v>103311640571.818</v>
          </cell>
          <cell r="AU13">
            <v>109816201497.617</v>
          </cell>
          <cell r="AV13">
            <v>124346358066.712</v>
          </cell>
          <cell r="AW13">
            <v>147824370319.946</v>
          </cell>
          <cell r="AX13">
            <v>180617467964.602</v>
          </cell>
          <cell r="AY13">
            <v>222116541865.214</v>
          </cell>
          <cell r="AZ13">
            <v>257916133424.098</v>
          </cell>
          <cell r="BA13">
            <v>315474615738.598</v>
          </cell>
          <cell r="BB13">
            <v>253547358747.447</v>
          </cell>
          <cell r="BC13">
            <v>300189052688.904</v>
          </cell>
          <cell r="BD13">
            <v>360832739550.715</v>
          </cell>
          <cell r="BE13">
            <v>384610125391.423</v>
          </cell>
          <cell r="BF13">
            <v>400218529748.128</v>
          </cell>
          <cell r="BG13">
            <v>414105366752.893</v>
          </cell>
          <cell r="BH13">
            <v>370275469571.137</v>
          </cell>
          <cell r="BI13">
            <v>369255326235.534</v>
          </cell>
          <cell r="BJ13">
            <v>390516804029.952</v>
          </cell>
          <cell r="BK13">
            <v>427049432157.931</v>
          </cell>
          <cell r="BL13">
            <v>417989721742.682</v>
          </cell>
          <cell r="BM13">
            <v>349473015330.157</v>
          </cell>
          <cell r="BN13">
            <v>415178792756.978</v>
          </cell>
          <cell r="BO13">
            <v>507063968277.74</v>
          </cell>
        </row>
        <row r="14">
          <cell r="B14" t="str">
            <v>ARG</v>
          </cell>
          <cell r="C14" t="str">
            <v>GDP (current US$)</v>
          </cell>
          <cell r="D14" t="str">
            <v>NY.GDP.MKTP.CD</v>
          </cell>
        </row>
        <row r="14">
          <cell r="AB14">
            <v>109490000000</v>
          </cell>
          <cell r="AC14">
            <v>112988571428.571</v>
          </cell>
          <cell r="AD14">
            <v>88416666666.6667</v>
          </cell>
          <cell r="AE14">
            <v>106213829787.234</v>
          </cell>
          <cell r="AF14">
            <v>109029439252.336</v>
          </cell>
          <cell r="AG14">
            <v>126928000000</v>
          </cell>
          <cell r="AH14">
            <v>76629657863.6557</v>
          </cell>
          <cell r="AI14">
            <v>141352654305.163</v>
          </cell>
          <cell r="AJ14">
            <v>189719984268.485</v>
          </cell>
          <cell r="AK14">
            <v>228778917308.17</v>
          </cell>
          <cell r="AL14">
            <v>236741715015.015</v>
          </cell>
          <cell r="AM14">
            <v>257440000000</v>
          </cell>
          <cell r="AN14">
            <v>258031750000</v>
          </cell>
          <cell r="AO14">
            <v>272149750000</v>
          </cell>
          <cell r="AP14">
            <v>292859000000</v>
          </cell>
          <cell r="AQ14">
            <v>298948250000</v>
          </cell>
          <cell r="AR14">
            <v>283523000000</v>
          </cell>
          <cell r="AS14">
            <v>284203750000</v>
          </cell>
          <cell r="AT14">
            <v>268696750000</v>
          </cell>
          <cell r="AU14">
            <v>97724004251.8602</v>
          </cell>
          <cell r="AV14">
            <v>127586973492.177</v>
          </cell>
          <cell r="AW14">
            <v>164657930452.787</v>
          </cell>
          <cell r="AX14">
            <v>198737095012.282</v>
          </cell>
          <cell r="AY14">
            <v>232557260817.308</v>
          </cell>
          <cell r="AZ14">
            <v>287530508430.568</v>
          </cell>
          <cell r="BA14">
            <v>361558037110.419</v>
          </cell>
          <cell r="BB14">
            <v>332976484577.619</v>
          </cell>
          <cell r="BC14">
            <v>423627422092.49</v>
          </cell>
          <cell r="BD14">
            <v>530158122010.442</v>
          </cell>
          <cell r="BE14">
            <v>545982375701.128</v>
          </cell>
          <cell r="BF14">
            <v>552025140252.246</v>
          </cell>
          <cell r="BG14">
            <v>526319673731.638</v>
          </cell>
          <cell r="BH14">
            <v>594749285413.212</v>
          </cell>
          <cell r="BI14">
            <v>557532320662.955</v>
          </cell>
          <cell r="BJ14">
            <v>643628393281.364</v>
          </cell>
          <cell r="BK14">
            <v>524819892360.176</v>
          </cell>
          <cell r="BL14">
            <v>447754683615.225</v>
          </cell>
          <cell r="BM14">
            <v>385740508436.965</v>
          </cell>
          <cell r="BN14">
            <v>487902572164.348</v>
          </cell>
          <cell r="BO14">
            <v>631133384439.944</v>
          </cell>
        </row>
        <row r="15">
          <cell r="B15" t="str">
            <v>ARM</v>
          </cell>
          <cell r="C15" t="str">
            <v>GDP (current US$)</v>
          </cell>
          <cell r="D15" t="str">
            <v>NY.GDP.MKTP.CD</v>
          </cell>
        </row>
        <row r="15">
          <cell r="AI15">
            <v>2256863448.77086</v>
          </cell>
          <cell r="AJ15">
            <v>2069870129.87013</v>
          </cell>
          <cell r="AK15">
            <v>1272835453.42634</v>
          </cell>
          <cell r="AL15">
            <v>1201312829.27524</v>
          </cell>
          <cell r="AM15">
            <v>1315158636.67553</v>
          </cell>
          <cell r="AN15">
            <v>1468317435.20148</v>
          </cell>
          <cell r="AO15">
            <v>1596968946.23708</v>
          </cell>
          <cell r="AP15">
            <v>1639492444.76152</v>
          </cell>
          <cell r="AQ15">
            <v>1893726437.26462</v>
          </cell>
          <cell r="AR15">
            <v>1845482173.02732</v>
          </cell>
          <cell r="AS15">
            <v>1911563668.85006</v>
          </cell>
          <cell r="AT15">
            <v>2118467913.37873</v>
          </cell>
          <cell r="AU15">
            <v>2376335048.39976</v>
          </cell>
          <cell r="AV15">
            <v>2807061008.69084</v>
          </cell>
          <cell r="AW15">
            <v>3576615240.41616</v>
          </cell>
          <cell r="AX15">
            <v>4900469511.10191</v>
          </cell>
          <cell r="AY15">
            <v>6384452066.5146</v>
          </cell>
          <cell r="AZ15">
            <v>9206301269.79164</v>
          </cell>
          <cell r="BA15">
            <v>11662040713.8753</v>
          </cell>
          <cell r="BB15">
            <v>8647937081.2562</v>
          </cell>
          <cell r="BC15">
            <v>9260285755.62424</v>
          </cell>
          <cell r="BD15">
            <v>10142111824.5835</v>
          </cell>
          <cell r="BE15">
            <v>10619320682.9474</v>
          </cell>
          <cell r="BF15">
            <v>11121464437.0415</v>
          </cell>
          <cell r="BG15">
            <v>11609513246.7958</v>
          </cell>
          <cell r="BH15">
            <v>10553337518.414</v>
          </cell>
          <cell r="BI15">
            <v>10546136235.5219</v>
          </cell>
          <cell r="BJ15">
            <v>11527458709.0158</v>
          </cell>
          <cell r="BK15">
            <v>12457940694.7395</v>
          </cell>
          <cell r="BL15">
            <v>13619290539.2116</v>
          </cell>
          <cell r="BM15">
            <v>12641698583.2152</v>
          </cell>
          <cell r="BN15">
            <v>13878908628.9378</v>
          </cell>
          <cell r="BO15">
            <v>19513474648.2429</v>
          </cell>
        </row>
        <row r="16">
          <cell r="B16" t="str">
            <v>ASM</v>
          </cell>
          <cell r="C16" t="str">
            <v>GDP (current US$)</v>
          </cell>
          <cell r="D16" t="str">
            <v>NY.GDP.MKTP.CD</v>
          </cell>
        </row>
        <row r="16">
          <cell r="AU16">
            <v>512000000</v>
          </cell>
          <cell r="AV16">
            <v>524000000</v>
          </cell>
          <cell r="AW16">
            <v>509000000</v>
          </cell>
          <cell r="AX16">
            <v>500000000</v>
          </cell>
          <cell r="AY16">
            <v>493000000</v>
          </cell>
          <cell r="AZ16">
            <v>518000000</v>
          </cell>
          <cell r="BA16">
            <v>560000000</v>
          </cell>
          <cell r="BB16">
            <v>675000000</v>
          </cell>
          <cell r="BC16">
            <v>573000000</v>
          </cell>
          <cell r="BD16">
            <v>570000000</v>
          </cell>
          <cell r="BE16">
            <v>640000000</v>
          </cell>
          <cell r="BF16">
            <v>638000000</v>
          </cell>
          <cell r="BG16">
            <v>643000000</v>
          </cell>
          <cell r="BH16">
            <v>673000000</v>
          </cell>
          <cell r="BI16">
            <v>671000000</v>
          </cell>
          <cell r="BJ16">
            <v>612000000</v>
          </cell>
          <cell r="BK16">
            <v>639000000</v>
          </cell>
          <cell r="BL16">
            <v>647000000</v>
          </cell>
          <cell r="BM16">
            <v>721000000</v>
          </cell>
          <cell r="BN16">
            <v>750000000</v>
          </cell>
          <cell r="BO16">
            <v>871000000</v>
          </cell>
        </row>
        <row r="17">
          <cell r="B17" t="str">
            <v>ATG</v>
          </cell>
          <cell r="C17" t="str">
            <v>GDP (current US$)</v>
          </cell>
          <cell r="D17" t="str">
            <v>NY.GDP.MKTP.CD</v>
          </cell>
        </row>
        <row r="17">
          <cell r="V17">
            <v>77496296.2962963</v>
          </cell>
          <cell r="W17">
            <v>88033333.3333333</v>
          </cell>
          <cell r="X17">
            <v>109585185.185185</v>
          </cell>
          <cell r="Y17">
            <v>132440740.740741</v>
          </cell>
          <cell r="Z17">
            <v>149377777.777778</v>
          </cell>
          <cell r="AA17">
            <v>166425925.925926</v>
          </cell>
          <cell r="AB17">
            <v>184848148.148148</v>
          </cell>
          <cell r="AC17">
            <v>212192592.592593</v>
          </cell>
          <cell r="AD17">
            <v>246344444.444444</v>
          </cell>
          <cell r="AE17">
            <v>297537037.037037</v>
          </cell>
          <cell r="AF17">
            <v>346840740.740741</v>
          </cell>
          <cell r="AG17">
            <v>411374074.074074</v>
          </cell>
          <cell r="AH17">
            <v>455148148.148148</v>
          </cell>
          <cell r="AI17">
            <v>478692592.592593</v>
          </cell>
          <cell r="AJ17">
            <v>504307407.407407</v>
          </cell>
          <cell r="AK17">
            <v>525103703.703704</v>
          </cell>
          <cell r="AL17">
            <v>565633333.333333</v>
          </cell>
          <cell r="AM17">
            <v>625051851.851852</v>
          </cell>
          <cell r="AN17">
            <v>616014814.814815</v>
          </cell>
          <cell r="AO17">
            <v>679111111.111111</v>
          </cell>
          <cell r="AP17">
            <v>734392592.592593</v>
          </cell>
          <cell r="AQ17">
            <v>789762962.962963</v>
          </cell>
          <cell r="AR17">
            <v>835514814.814815</v>
          </cell>
          <cell r="AS17">
            <v>900551851.851852</v>
          </cell>
          <cell r="AT17">
            <v>877514814.814815</v>
          </cell>
          <cell r="AU17">
            <v>897988888.888889</v>
          </cell>
          <cell r="AV17">
            <v>947955555.555555</v>
          </cell>
          <cell r="AW17">
            <v>1026181481.48148</v>
          </cell>
          <cell r="AX17">
            <v>1143714814.81481</v>
          </cell>
          <cell r="AY17">
            <v>1303548148.14815</v>
          </cell>
          <cell r="AZ17">
            <v>1487300000</v>
          </cell>
          <cell r="BA17">
            <v>1557540740.74074</v>
          </cell>
          <cell r="BB17">
            <v>1386444444.44444</v>
          </cell>
          <cell r="BC17">
            <v>1298255555.55556</v>
          </cell>
          <cell r="BD17">
            <v>1281337037.03704</v>
          </cell>
          <cell r="BE17">
            <v>1327107407.40741</v>
          </cell>
          <cell r="BF17">
            <v>1325425925.92593</v>
          </cell>
          <cell r="BG17">
            <v>1378829629.62963</v>
          </cell>
          <cell r="BH17">
            <v>1437755555.55556</v>
          </cell>
          <cell r="BI17">
            <v>1489692592.59259</v>
          </cell>
          <cell r="BJ17">
            <v>1531151851.85185</v>
          </cell>
          <cell r="BK17">
            <v>1661529629.62963</v>
          </cell>
          <cell r="BL17">
            <v>1725351851.85185</v>
          </cell>
          <cell r="BM17">
            <v>1410796296.2963</v>
          </cell>
          <cell r="BN17">
            <v>1601366666.66667</v>
          </cell>
          <cell r="BO17">
            <v>1867733333.33333</v>
          </cell>
        </row>
        <row r="18">
          <cell r="B18" t="str">
            <v>AUS</v>
          </cell>
          <cell r="C18" t="str">
            <v>GDP (current US$)</v>
          </cell>
          <cell r="D18" t="str">
            <v>NY.GDP.MKTP.CD</v>
          </cell>
          <cell r="E18">
            <v>18606562977.0501</v>
          </cell>
          <cell r="F18">
            <v>19682883149.2613</v>
          </cell>
          <cell r="G18">
            <v>19922563187.6101</v>
          </cell>
          <cell r="H18">
            <v>21539843446.375</v>
          </cell>
          <cell r="I18">
            <v>23801123808.1798</v>
          </cell>
          <cell r="J18">
            <v>25976164156.1863</v>
          </cell>
          <cell r="K18">
            <v>27307844369.2551</v>
          </cell>
          <cell r="L18">
            <v>30442724870.836</v>
          </cell>
          <cell r="M18">
            <v>32714085234.2536</v>
          </cell>
          <cell r="N18">
            <v>36683365869.3385</v>
          </cell>
          <cell r="O18">
            <v>41333606613.3771</v>
          </cell>
          <cell r="P18">
            <v>45216647234.6636</v>
          </cell>
          <cell r="Q18">
            <v>52040887850.4673</v>
          </cell>
          <cell r="R18">
            <v>63830877642.5368</v>
          </cell>
          <cell r="S18">
            <v>88963890935.888</v>
          </cell>
          <cell r="T18">
            <v>97303017888.8434</v>
          </cell>
          <cell r="U18">
            <v>105059356494.425</v>
          </cell>
          <cell r="V18">
            <v>110349850883.23</v>
          </cell>
          <cell r="W18">
            <v>118491633469.73</v>
          </cell>
          <cell r="X18">
            <v>134898330114.734</v>
          </cell>
          <cell r="Y18">
            <v>149985515320.334</v>
          </cell>
          <cell r="Z18">
            <v>176893068617.207</v>
          </cell>
          <cell r="AA18">
            <v>194038397881.496</v>
          </cell>
          <cell r="AB18">
            <v>177265418961.893</v>
          </cell>
          <cell r="AC18">
            <v>193518998163.396</v>
          </cell>
          <cell r="AD18">
            <v>180637129503.847</v>
          </cell>
          <cell r="AE18">
            <v>182475517627.308</v>
          </cell>
          <cell r="AF18">
            <v>189487162519.852</v>
          </cell>
          <cell r="AG18">
            <v>236154038684.292</v>
          </cell>
          <cell r="AH18">
            <v>299871835376.042</v>
          </cell>
          <cell r="AI18">
            <v>311420509067.628</v>
          </cell>
          <cell r="AJ18">
            <v>325966686052.581</v>
          </cell>
          <cell r="AK18">
            <v>325518458076.533</v>
          </cell>
          <cell r="AL18">
            <v>312128302417.088</v>
          </cell>
          <cell r="AM18">
            <v>322802490487.721</v>
          </cell>
          <cell r="AN18">
            <v>368166023166.023</v>
          </cell>
          <cell r="AO18">
            <v>401341880620.728</v>
          </cell>
          <cell r="AP18">
            <v>435642611296.586</v>
          </cell>
          <cell r="AQ18">
            <v>399674421759.479</v>
          </cell>
          <cell r="AR18">
            <v>389652212056.649</v>
          </cell>
          <cell r="AS18">
            <v>416167815092.908</v>
          </cell>
          <cell r="AT18">
            <v>379629301675.108</v>
          </cell>
          <cell r="AU18">
            <v>395788696012.059</v>
          </cell>
          <cell r="AV18">
            <v>467739079790.332</v>
          </cell>
          <cell r="AW18">
            <v>614659980082.515</v>
          </cell>
          <cell r="AX18">
            <v>695692898676.56</v>
          </cell>
          <cell r="AY18">
            <v>748417562769.636</v>
          </cell>
          <cell r="AZ18">
            <v>855007458585.224</v>
          </cell>
          <cell r="BA18">
            <v>1056112427190.38</v>
          </cell>
          <cell r="BB18">
            <v>928762122698.05</v>
          </cell>
          <cell r="BC18">
            <v>1148890200292.42</v>
          </cell>
          <cell r="BD18">
            <v>1398701323029.63</v>
          </cell>
          <cell r="BE18">
            <v>1547649835732.89</v>
          </cell>
          <cell r="BF18">
            <v>1577301840200.01</v>
          </cell>
          <cell r="BG18">
            <v>1468597690006.22</v>
          </cell>
          <cell r="BH18">
            <v>1351768945139.11</v>
          </cell>
          <cell r="BI18">
            <v>1207580901578.72</v>
          </cell>
          <cell r="BJ18">
            <v>1326882104817</v>
          </cell>
          <cell r="BK18">
            <v>1429733668185.91</v>
          </cell>
          <cell r="BL18">
            <v>1394671325960.57</v>
          </cell>
          <cell r="BM18">
            <v>1330381544909.3</v>
          </cell>
          <cell r="BN18">
            <v>1559033756285.13</v>
          </cell>
          <cell r="BO18">
            <v>1692956646855.7</v>
          </cell>
        </row>
        <row r="19">
          <cell r="B19" t="str">
            <v>AUT</v>
          </cell>
          <cell r="C19" t="str">
            <v>GDP (current US$)</v>
          </cell>
          <cell r="D19" t="str">
            <v>NY.GDP.MKTP.CD</v>
          </cell>
          <cell r="E19">
            <v>6650133914.54795</v>
          </cell>
          <cell r="F19">
            <v>7375454614.28047</v>
          </cell>
          <cell r="G19">
            <v>7823686765.35079</v>
          </cell>
          <cell r="H19">
            <v>8447136819.83966</v>
          </cell>
          <cell r="I19">
            <v>9249879078.75759</v>
          </cell>
          <cell r="J19">
            <v>10081145818.0761</v>
          </cell>
          <cell r="K19">
            <v>10982543233.3682</v>
          </cell>
          <cell r="L19">
            <v>11680319624.6728</v>
          </cell>
          <cell r="M19">
            <v>12549016578.695</v>
          </cell>
          <cell r="N19">
            <v>13701141219.2459</v>
          </cell>
          <cell r="O19">
            <v>15373005557.0257</v>
          </cell>
          <cell r="P19">
            <v>17858486066.7474</v>
          </cell>
          <cell r="Q19">
            <v>22059612476.9332</v>
          </cell>
          <cell r="R19">
            <v>29515467706.796</v>
          </cell>
          <cell r="S19">
            <v>35189299911.6608</v>
          </cell>
          <cell r="T19">
            <v>40059206763.056</v>
          </cell>
          <cell r="U19">
            <v>42959976221.5234</v>
          </cell>
          <cell r="V19">
            <v>51545758887.6863</v>
          </cell>
          <cell r="W19">
            <v>62052259073.2493</v>
          </cell>
          <cell r="X19">
            <v>73937296963.4586</v>
          </cell>
          <cell r="Y19">
            <v>82058912997.2346</v>
          </cell>
          <cell r="Z19">
            <v>71034228443.062</v>
          </cell>
          <cell r="AA19">
            <v>71275287569.5733</v>
          </cell>
          <cell r="AB19">
            <v>72121016546.6524</v>
          </cell>
          <cell r="AC19">
            <v>67985344886.8716</v>
          </cell>
          <cell r="AD19">
            <v>69386774408.0872</v>
          </cell>
          <cell r="AE19">
            <v>99036164939.1618</v>
          </cell>
          <cell r="AF19">
            <v>124168442533.74</v>
          </cell>
          <cell r="AG19">
            <v>133339397080.129</v>
          </cell>
          <cell r="AH19">
            <v>133105805512.22</v>
          </cell>
          <cell r="AI19">
            <v>166463386179.354</v>
          </cell>
          <cell r="AJ19">
            <v>173794177961.108</v>
          </cell>
          <cell r="AK19">
            <v>195078126721.763</v>
          </cell>
          <cell r="AL19">
            <v>190379720809.18</v>
          </cell>
          <cell r="AM19">
            <v>203535242741.838</v>
          </cell>
          <cell r="AN19">
            <v>241038283062.645</v>
          </cell>
          <cell r="AO19">
            <v>237250948791.266</v>
          </cell>
          <cell r="AP19">
            <v>212790348404.555</v>
          </cell>
          <cell r="AQ19">
            <v>218259904401.956</v>
          </cell>
          <cell r="AR19">
            <v>217259147049.954</v>
          </cell>
          <cell r="AS19">
            <v>197289625479.906</v>
          </cell>
          <cell r="AT19">
            <v>197508773215.323</v>
          </cell>
          <cell r="AU19">
            <v>214394866675.24</v>
          </cell>
          <cell r="AV19">
            <v>262273631180.054</v>
          </cell>
          <cell r="AW19">
            <v>301457562038.541</v>
          </cell>
          <cell r="AX19">
            <v>316092273276.015</v>
          </cell>
          <cell r="AY19">
            <v>336280064332.411</v>
          </cell>
          <cell r="AZ19">
            <v>389185571506.052</v>
          </cell>
          <cell r="BA19">
            <v>432051935642.945</v>
          </cell>
          <cell r="BB19">
            <v>401758735822.211</v>
          </cell>
          <cell r="BC19">
            <v>392275107258.667</v>
          </cell>
          <cell r="BD19">
            <v>431685217367.511</v>
          </cell>
          <cell r="BE19">
            <v>409401816050.531</v>
          </cell>
          <cell r="BF19">
            <v>430190979705.962</v>
          </cell>
          <cell r="BG19">
            <v>442584815286.034</v>
          </cell>
          <cell r="BH19">
            <v>381971148530.543</v>
          </cell>
          <cell r="BI19">
            <v>395837353031.499</v>
          </cell>
          <cell r="BJ19">
            <v>417261151844.977</v>
          </cell>
          <cell r="BK19">
            <v>454991174096.102</v>
          </cell>
          <cell r="BL19">
            <v>444596155845.254</v>
          </cell>
          <cell r="BM19">
            <v>435049316955.737</v>
          </cell>
          <cell r="BN19">
            <v>479295362747.047</v>
          </cell>
          <cell r="BO19">
            <v>470941926750.741</v>
          </cell>
        </row>
        <row r="20">
          <cell r="B20" t="str">
            <v>AZE</v>
          </cell>
          <cell r="C20" t="str">
            <v>GDP (current US$)</v>
          </cell>
          <cell r="D20" t="str">
            <v>NY.GDP.MKTP.CD</v>
          </cell>
        </row>
        <row r="20">
          <cell r="AI20">
            <v>8884848484.84848</v>
          </cell>
          <cell r="AJ20">
            <v>5344000000</v>
          </cell>
          <cell r="AK20">
            <v>444658671.586716</v>
          </cell>
          <cell r="AL20">
            <v>1570392598.14954</v>
          </cell>
          <cell r="AM20">
            <v>1193141110.35043</v>
          </cell>
          <cell r="AN20">
            <v>2417331192.9526</v>
          </cell>
          <cell r="AO20">
            <v>3176507376.31836</v>
          </cell>
          <cell r="AP20">
            <v>3962362387.47922</v>
          </cell>
          <cell r="AQ20">
            <v>4446368570.6901</v>
          </cell>
          <cell r="AR20">
            <v>4581248566.50158</v>
          </cell>
          <cell r="AS20">
            <v>5272615722.96892</v>
          </cell>
          <cell r="AT20">
            <v>5707616203.72011</v>
          </cell>
          <cell r="AU20">
            <v>6236087738.28284</v>
          </cell>
          <cell r="AV20">
            <v>7276413079.11451</v>
          </cell>
          <cell r="AW20">
            <v>8680405740.94125</v>
          </cell>
          <cell r="AX20">
            <v>13245421880.834</v>
          </cell>
          <cell r="AY20">
            <v>20981929497.6188</v>
          </cell>
          <cell r="AZ20">
            <v>33049419431.2244</v>
          </cell>
          <cell r="BA20">
            <v>48851293785.4483</v>
          </cell>
          <cell r="BB20">
            <v>44292427184.9492</v>
          </cell>
          <cell r="BC20">
            <v>52909294791.9262</v>
          </cell>
          <cell r="BD20">
            <v>65952796427.9473</v>
          </cell>
          <cell r="BE20">
            <v>69679944504.1972</v>
          </cell>
          <cell r="BF20">
            <v>74160560123.6902</v>
          </cell>
          <cell r="BG20">
            <v>75239785452.1022</v>
          </cell>
          <cell r="BH20">
            <v>53076235354.746</v>
          </cell>
          <cell r="BI20">
            <v>37866996882.9157</v>
          </cell>
          <cell r="BJ20">
            <v>40866627351.9817</v>
          </cell>
          <cell r="BK20">
            <v>47112470051.7701</v>
          </cell>
          <cell r="BL20">
            <v>48174235294.1176</v>
          </cell>
          <cell r="BM20">
            <v>42693000000</v>
          </cell>
          <cell r="BN20">
            <v>54825411764.7059</v>
          </cell>
          <cell r="BO20">
            <v>78807470588.2353</v>
          </cell>
        </row>
        <row r="21">
          <cell r="B21" t="str">
            <v>BDI</v>
          </cell>
          <cell r="C21" t="str">
            <v>GDP (current US$)</v>
          </cell>
          <cell r="D21" t="str">
            <v>NY.GDP.MKTP.CD</v>
          </cell>
          <cell r="E21">
            <v>195999990</v>
          </cell>
          <cell r="F21">
            <v>202999992</v>
          </cell>
          <cell r="G21">
            <v>213500006</v>
          </cell>
          <cell r="H21">
            <v>232749998</v>
          </cell>
          <cell r="I21">
            <v>260750008</v>
          </cell>
          <cell r="J21">
            <v>158994962.962963</v>
          </cell>
          <cell r="K21">
            <v>165444571.428571</v>
          </cell>
          <cell r="L21">
            <v>178297142.857143</v>
          </cell>
          <cell r="M21">
            <v>183200000</v>
          </cell>
          <cell r="N21">
            <v>190205714.285714</v>
          </cell>
          <cell r="O21">
            <v>242732571.428571</v>
          </cell>
          <cell r="P21">
            <v>252842285.714286</v>
          </cell>
          <cell r="Q21">
            <v>246804571.428571</v>
          </cell>
          <cell r="R21">
            <v>304339839.552146</v>
          </cell>
          <cell r="S21">
            <v>345263492.063492</v>
          </cell>
          <cell r="T21">
            <v>420986666.666667</v>
          </cell>
          <cell r="U21">
            <v>448412753.623188</v>
          </cell>
          <cell r="V21">
            <v>547535555.555556</v>
          </cell>
          <cell r="W21">
            <v>610225555.555556</v>
          </cell>
          <cell r="X21">
            <v>782496666.666667</v>
          </cell>
          <cell r="Y21">
            <v>919726666.666667</v>
          </cell>
          <cell r="Z21">
            <v>969046666.666667</v>
          </cell>
          <cell r="AA21">
            <v>1013222222.22222</v>
          </cell>
          <cell r="AB21">
            <v>1082926304.46477</v>
          </cell>
          <cell r="AC21">
            <v>987143931.166987</v>
          </cell>
          <cell r="AD21">
            <v>1149979285.77347</v>
          </cell>
          <cell r="AE21">
            <v>1201725497.06578</v>
          </cell>
          <cell r="AF21">
            <v>1131466494.01101</v>
          </cell>
          <cell r="AG21">
            <v>1082403219.48787</v>
          </cell>
          <cell r="AH21">
            <v>1113924130.41149</v>
          </cell>
          <cell r="AI21">
            <v>1132101252.51817</v>
          </cell>
          <cell r="AJ21">
            <v>1167398478.3459</v>
          </cell>
          <cell r="AK21">
            <v>1083037670.60484</v>
          </cell>
          <cell r="AL21">
            <v>938632612.026359</v>
          </cell>
          <cell r="AM21">
            <v>925030590.153683</v>
          </cell>
          <cell r="AN21">
            <v>1000428393.88528</v>
          </cell>
          <cell r="AO21">
            <v>869033856.317093</v>
          </cell>
          <cell r="AP21">
            <v>972896267.915425</v>
          </cell>
          <cell r="AQ21">
            <v>893770740.207416</v>
          </cell>
          <cell r="AR21">
            <v>808077223.365746</v>
          </cell>
          <cell r="AS21">
            <v>870486065.883137</v>
          </cell>
          <cell r="AT21">
            <v>876794723.068586</v>
          </cell>
          <cell r="AU21">
            <v>825394519.423728</v>
          </cell>
          <cell r="AV21">
            <v>784654423.620476</v>
          </cell>
          <cell r="AW21">
            <v>915257323.3961</v>
          </cell>
          <cell r="AX21">
            <v>1117113079.73645</v>
          </cell>
          <cell r="AY21">
            <v>1273375078.44844</v>
          </cell>
          <cell r="AZ21">
            <v>1356199387.42308</v>
          </cell>
          <cell r="BA21">
            <v>1611835857.04588</v>
          </cell>
          <cell r="BB21">
            <v>1781455139.85931</v>
          </cell>
          <cell r="BC21">
            <v>2032135192.01248</v>
          </cell>
          <cell r="BD21">
            <v>2235820809.32006</v>
          </cell>
          <cell r="BE21">
            <v>2333341334.45753</v>
          </cell>
          <cell r="BF21">
            <v>2451606632.29246</v>
          </cell>
          <cell r="BG21">
            <v>2705783329.80483</v>
          </cell>
          <cell r="BH21">
            <v>3104003546.26497</v>
          </cell>
          <cell r="BI21">
            <v>2644487776.50077</v>
          </cell>
          <cell r="BJ21">
            <v>2723586962.84034</v>
          </cell>
          <cell r="BK21">
            <v>2667182199.51333</v>
          </cell>
          <cell r="BL21">
            <v>2576518879.82353</v>
          </cell>
          <cell r="BM21">
            <v>2649680261.44299</v>
          </cell>
          <cell r="BN21">
            <v>2775798697.46022</v>
          </cell>
          <cell r="BO21">
            <v>3338722827.65691</v>
          </cell>
        </row>
        <row r="22">
          <cell r="B22" t="str">
            <v>BEL</v>
          </cell>
          <cell r="C22" t="str">
            <v>GDP (current US$)</v>
          </cell>
          <cell r="D22" t="str">
            <v>NY.GDP.MKTP.CD</v>
          </cell>
          <cell r="E22">
            <v>11810619368.3874</v>
          </cell>
          <cell r="F22">
            <v>12561701694.3319</v>
          </cell>
          <cell r="G22">
            <v>13436827166.5187</v>
          </cell>
          <cell r="H22">
            <v>14445805381.3872</v>
          </cell>
          <cell r="I22">
            <v>16168044450.2523</v>
          </cell>
          <cell r="J22">
            <v>17597783297.4583</v>
          </cell>
          <cell r="K22">
            <v>18894891312.2977</v>
          </cell>
          <cell r="L22">
            <v>20252508995.4745</v>
          </cell>
          <cell r="M22">
            <v>21654856965.4281</v>
          </cell>
          <cell r="N22">
            <v>24019653474.9959</v>
          </cell>
          <cell r="O22">
            <v>26706196046.7931</v>
          </cell>
          <cell r="P22">
            <v>29821661869.912</v>
          </cell>
          <cell r="Q22">
            <v>37209418018.5134</v>
          </cell>
          <cell r="R22">
            <v>47743801490.3747</v>
          </cell>
          <cell r="S22">
            <v>56033077879.0389</v>
          </cell>
          <cell r="T22">
            <v>65678189097.2908</v>
          </cell>
          <cell r="U22">
            <v>71113882967.6071</v>
          </cell>
          <cell r="V22">
            <v>82839905458.6382</v>
          </cell>
          <cell r="W22">
            <v>101246526194.441</v>
          </cell>
          <cell r="X22">
            <v>116315456796.918</v>
          </cell>
          <cell r="Y22">
            <v>126829314388.191</v>
          </cell>
          <cell r="Z22">
            <v>104730018470.23</v>
          </cell>
          <cell r="AA22">
            <v>92095926187.5331</v>
          </cell>
          <cell r="AB22">
            <v>87184239053.2544</v>
          </cell>
          <cell r="AC22">
            <v>83349530159.1734</v>
          </cell>
          <cell r="AD22">
            <v>86268264148.3796</v>
          </cell>
          <cell r="AE22">
            <v>120018787249.413</v>
          </cell>
          <cell r="AF22">
            <v>149394404105.889</v>
          </cell>
          <cell r="AG22">
            <v>162299103675.261</v>
          </cell>
          <cell r="AH22">
            <v>164221056511.057</v>
          </cell>
          <cell r="AI22">
            <v>205331747947.851</v>
          </cell>
          <cell r="AJ22">
            <v>210510999409.333</v>
          </cell>
          <cell r="AK22">
            <v>234781652446.675</v>
          </cell>
          <cell r="AL22">
            <v>224721795708.955</v>
          </cell>
          <cell r="AM22">
            <v>244884129491.198</v>
          </cell>
          <cell r="AN22">
            <v>288025588396.278</v>
          </cell>
          <cell r="AO22">
            <v>279201433224.756</v>
          </cell>
          <cell r="AP22">
            <v>252708051420.839</v>
          </cell>
          <cell r="AQ22">
            <v>258528339631.029</v>
          </cell>
          <cell r="AR22">
            <v>258245733221.468</v>
          </cell>
          <cell r="AS22">
            <v>236792460312.471</v>
          </cell>
          <cell r="AT22">
            <v>236746141604.37</v>
          </cell>
          <cell r="AU22">
            <v>258383599375.177</v>
          </cell>
          <cell r="AV22">
            <v>318082528506.588</v>
          </cell>
          <cell r="AW22">
            <v>369214712443.206</v>
          </cell>
          <cell r="AX22">
            <v>385714762230.039</v>
          </cell>
          <cell r="AY22">
            <v>408259840868.823</v>
          </cell>
          <cell r="AZ22">
            <v>470922156309.453</v>
          </cell>
          <cell r="BA22">
            <v>517328087920.078</v>
          </cell>
          <cell r="BB22">
            <v>483254171097.812</v>
          </cell>
          <cell r="BC22">
            <v>481420882905.001</v>
          </cell>
          <cell r="BD22">
            <v>523330354138.133</v>
          </cell>
          <cell r="BE22">
            <v>496152879924.727</v>
          </cell>
          <cell r="BF22">
            <v>521791015247.06</v>
          </cell>
          <cell r="BG22">
            <v>535390200131.018</v>
          </cell>
          <cell r="BH22">
            <v>462335574841.484</v>
          </cell>
          <cell r="BI22">
            <v>476062757356.927</v>
          </cell>
          <cell r="BJ22">
            <v>502764720556.354</v>
          </cell>
          <cell r="BK22">
            <v>543299066998.902</v>
          </cell>
          <cell r="BL22">
            <v>535865804349.803</v>
          </cell>
          <cell r="BM22">
            <v>526021513474.243</v>
          </cell>
          <cell r="BN22">
            <v>600904461226.347</v>
          </cell>
          <cell r="BO22">
            <v>583613982019.263</v>
          </cell>
        </row>
        <row r="23">
          <cell r="B23" t="str">
            <v>BEN</v>
          </cell>
          <cell r="C23" t="str">
            <v>GDP (current US$)</v>
          </cell>
          <cell r="D23" t="str">
            <v>NY.GDP.MKTP.CD</v>
          </cell>
          <cell r="E23">
            <v>226195578.434497</v>
          </cell>
          <cell r="F23">
            <v>235668220.508202</v>
          </cell>
          <cell r="G23">
            <v>236434954.038578</v>
          </cell>
          <cell r="H23">
            <v>253927697.25805</v>
          </cell>
          <cell r="I23">
            <v>269819005.87814</v>
          </cell>
          <cell r="J23">
            <v>289908680.426395</v>
          </cell>
          <cell r="K23">
            <v>302925235.151997</v>
          </cell>
          <cell r="L23">
            <v>306221953.104911</v>
          </cell>
          <cell r="M23">
            <v>326323105.26476</v>
          </cell>
          <cell r="N23">
            <v>330748244.539574</v>
          </cell>
          <cell r="O23">
            <v>333627713.494438</v>
          </cell>
          <cell r="P23">
            <v>335073027.54117</v>
          </cell>
          <cell r="Q23">
            <v>410331856.991218</v>
          </cell>
          <cell r="R23">
            <v>504376074.185709</v>
          </cell>
          <cell r="S23">
            <v>554654860.702577</v>
          </cell>
          <cell r="T23">
            <v>676870140.341529</v>
          </cell>
          <cell r="U23">
            <v>698408261.922237</v>
          </cell>
          <cell r="V23">
            <v>750049778.84069</v>
          </cell>
          <cell r="W23">
            <v>928843469.431727</v>
          </cell>
          <cell r="X23">
            <v>1186231019.82044</v>
          </cell>
          <cell r="Y23">
            <v>1405251846.54048</v>
          </cell>
          <cell r="Z23">
            <v>1291120188.43104</v>
          </cell>
          <cell r="AA23">
            <v>1267778670.35902</v>
          </cell>
          <cell r="AB23">
            <v>1095348199.43911</v>
          </cell>
          <cell r="AC23">
            <v>1051134008.78979</v>
          </cell>
          <cell r="AD23">
            <v>1045712789.14884</v>
          </cell>
          <cell r="AE23">
            <v>1336102025.27763</v>
          </cell>
          <cell r="AF23">
            <v>1562412227.90058</v>
          </cell>
          <cell r="AG23">
            <v>1620246083.79478</v>
          </cell>
          <cell r="AH23">
            <v>1502294416.17129</v>
          </cell>
          <cell r="AI23">
            <v>1959965330.14765</v>
          </cell>
          <cell r="AJ23">
            <v>1986437796.53053</v>
          </cell>
          <cell r="AK23">
            <v>1695315305.70308</v>
          </cell>
          <cell r="AL23">
            <v>2274558082.76135</v>
          </cell>
          <cell r="AM23">
            <v>1598075943.86774</v>
          </cell>
          <cell r="AN23">
            <v>2169627137.9207</v>
          </cell>
          <cell r="AO23">
            <v>2361116449.39308</v>
          </cell>
          <cell r="AP23">
            <v>2268301646.46707</v>
          </cell>
          <cell r="AQ23">
            <v>2455092686.34712</v>
          </cell>
          <cell r="AR23">
            <v>3677393998.74486</v>
          </cell>
          <cell r="AS23">
            <v>3519991440.47913</v>
          </cell>
          <cell r="AT23">
            <v>3666222635.13875</v>
          </cell>
          <cell r="AU23">
            <v>4194342686.2178</v>
          </cell>
          <cell r="AV23">
            <v>5349258094.48239</v>
          </cell>
          <cell r="AW23">
            <v>6190270380.49856</v>
          </cell>
          <cell r="AX23">
            <v>6567654954.38903</v>
          </cell>
          <cell r="AY23">
            <v>7034111314.88812</v>
          </cell>
          <cell r="AZ23">
            <v>8169048382.83875</v>
          </cell>
          <cell r="BA23">
            <v>9787734526.23965</v>
          </cell>
          <cell r="BB23">
            <v>9738626517.00319</v>
          </cell>
          <cell r="BC23">
            <v>9535345015.78355</v>
          </cell>
          <cell r="BD23">
            <v>10693321363.6574</v>
          </cell>
          <cell r="BE23">
            <v>11141358115.8991</v>
          </cell>
          <cell r="BF23">
            <v>12517845123.9315</v>
          </cell>
          <cell r="BG23">
            <v>13284527846.9081</v>
          </cell>
          <cell r="BH23">
            <v>11388160996.7738</v>
          </cell>
          <cell r="BI23">
            <v>11821065853.3838</v>
          </cell>
          <cell r="BJ23">
            <v>12701655836.9467</v>
          </cell>
          <cell r="BK23">
            <v>14262408089.9261</v>
          </cell>
          <cell r="BL23">
            <v>14390708751.025</v>
          </cell>
          <cell r="BM23">
            <v>15686741883.934</v>
          </cell>
          <cell r="BN23">
            <v>17687623530.3355</v>
          </cell>
          <cell r="BO23">
            <v>17425418044.2906</v>
          </cell>
        </row>
        <row r="24">
          <cell r="B24" t="str">
            <v>BFA</v>
          </cell>
          <cell r="C24" t="str">
            <v>GDP (current US$)</v>
          </cell>
          <cell r="D24" t="str">
            <v>NY.GDP.MKTP.CD</v>
          </cell>
          <cell r="E24">
            <v>330442815.821186</v>
          </cell>
          <cell r="F24">
            <v>350247234.260712</v>
          </cell>
          <cell r="G24">
            <v>379567099.249422</v>
          </cell>
          <cell r="H24">
            <v>394040667.106335</v>
          </cell>
          <cell r="I24">
            <v>410321644.964911</v>
          </cell>
          <cell r="J24">
            <v>422916789.7483</v>
          </cell>
          <cell r="K24">
            <v>433889766.239436</v>
          </cell>
          <cell r="L24">
            <v>450753923.548048</v>
          </cell>
          <cell r="M24">
            <v>460442689.376378</v>
          </cell>
          <cell r="N24">
            <v>478298645.39382</v>
          </cell>
          <cell r="O24">
            <v>458404268.761971</v>
          </cell>
          <cell r="P24">
            <v>482411179.121178</v>
          </cell>
          <cell r="Q24">
            <v>578595521.990135</v>
          </cell>
          <cell r="R24">
            <v>674773569.877548</v>
          </cell>
          <cell r="S24">
            <v>751133430.449301</v>
          </cell>
          <cell r="T24">
            <v>939972703.463021</v>
          </cell>
          <cell r="U24">
            <v>976547188.054778</v>
          </cell>
          <cell r="V24">
            <v>1131224878.18865</v>
          </cell>
          <cell r="W24">
            <v>1475583644.93614</v>
          </cell>
          <cell r="X24">
            <v>1748480620.52397</v>
          </cell>
          <cell r="Y24">
            <v>1928719888.20688</v>
          </cell>
          <cell r="Z24">
            <v>1775842333.57042</v>
          </cell>
          <cell r="AA24">
            <v>1754450096.23721</v>
          </cell>
          <cell r="AB24">
            <v>1600278605.25465</v>
          </cell>
          <cell r="AC24">
            <v>1459880132.14107</v>
          </cell>
          <cell r="AD24">
            <v>1552493196.28424</v>
          </cell>
          <cell r="AE24">
            <v>2036303357.68113</v>
          </cell>
          <cell r="AF24">
            <v>2369834949.73234</v>
          </cell>
          <cell r="AG24">
            <v>2616040478.99309</v>
          </cell>
          <cell r="AH24">
            <v>2615587733.97303</v>
          </cell>
          <cell r="AI24">
            <v>3101300778.56414</v>
          </cell>
          <cell r="AJ24">
            <v>3135045584.08387</v>
          </cell>
          <cell r="AK24">
            <v>3356692505.18266</v>
          </cell>
          <cell r="AL24">
            <v>3199536465.23328</v>
          </cell>
          <cell r="AM24">
            <v>1895290637.09504</v>
          </cell>
          <cell r="AN24">
            <v>2379517975.28056</v>
          </cell>
          <cell r="AO24">
            <v>2586550595.41013</v>
          </cell>
          <cell r="AP24">
            <v>2447669101.95178</v>
          </cell>
          <cell r="AQ24">
            <v>2804902367.14687</v>
          </cell>
          <cell r="AR24">
            <v>3389566712.66037</v>
          </cell>
          <cell r="AS24">
            <v>2968370087.59759</v>
          </cell>
          <cell r="AT24">
            <v>3190371080.94768</v>
          </cell>
          <cell r="AU24">
            <v>3622350062.96053</v>
          </cell>
          <cell r="AV24">
            <v>4740768142.67494</v>
          </cell>
          <cell r="AW24">
            <v>5451688537.60959</v>
          </cell>
          <cell r="AX24">
            <v>6146353173.34929</v>
          </cell>
          <cell r="AY24">
            <v>6547419820.38113</v>
          </cell>
          <cell r="AZ24">
            <v>7625722836.76847</v>
          </cell>
          <cell r="BA24">
            <v>9451435490.11467</v>
          </cell>
          <cell r="BB24">
            <v>9450696873.34326</v>
          </cell>
          <cell r="BC24">
            <v>10109619740.6994</v>
          </cell>
          <cell r="BD24">
            <v>12080295977.5632</v>
          </cell>
          <cell r="BE24">
            <v>12561015156.5683</v>
          </cell>
          <cell r="BF24">
            <v>13444300485.8412</v>
          </cell>
          <cell r="BG24">
            <v>13943016076.7436</v>
          </cell>
          <cell r="BH24">
            <v>11832159315.6298</v>
          </cell>
          <cell r="BI24">
            <v>12833363045.3367</v>
          </cell>
          <cell r="BJ24">
            <v>14106955615.3442</v>
          </cell>
          <cell r="BK24">
            <v>15890066221.2882</v>
          </cell>
          <cell r="BL24">
            <v>16032813501.6639</v>
          </cell>
          <cell r="BM24">
            <v>17725010530.7894</v>
          </cell>
          <cell r="BN24">
            <v>19643166853.6641</v>
          </cell>
          <cell r="BO24">
            <v>18820219331.2261</v>
          </cell>
        </row>
        <row r="25">
          <cell r="B25" t="str">
            <v>BGD</v>
          </cell>
          <cell r="C25" t="str">
            <v>GDP (current US$)</v>
          </cell>
          <cell r="D25" t="str">
            <v>NY.GDP.MKTP.CD</v>
          </cell>
          <cell r="E25">
            <v>4274894083.33333</v>
          </cell>
          <cell r="F25">
            <v>4817580375</v>
          </cell>
          <cell r="G25">
            <v>5081413541.66667</v>
          </cell>
          <cell r="H25">
            <v>5319458562.5</v>
          </cell>
          <cell r="I25">
            <v>5386054833.33333</v>
          </cell>
          <cell r="J25">
            <v>5906636791.66667</v>
          </cell>
          <cell r="K25">
            <v>6439687854.16667</v>
          </cell>
          <cell r="L25">
            <v>7253575687.5</v>
          </cell>
          <cell r="M25">
            <v>7483685770.83333</v>
          </cell>
          <cell r="N25">
            <v>8471006437.5</v>
          </cell>
          <cell r="O25">
            <v>8992722166.66667</v>
          </cell>
          <cell r="P25">
            <v>8751843187.5</v>
          </cell>
          <cell r="Q25">
            <v>6288245866.66667</v>
          </cell>
          <cell r="R25">
            <v>8086725729.3407</v>
          </cell>
          <cell r="S25">
            <v>12512460519.7088</v>
          </cell>
          <cell r="T25">
            <v>19448348073.4565</v>
          </cell>
          <cell r="U25">
            <v>10117113333.3333</v>
          </cell>
          <cell r="V25">
            <v>9651149301.8746</v>
          </cell>
          <cell r="W25">
            <v>13281767142.8571</v>
          </cell>
          <cell r="X25">
            <v>15565480321.9448</v>
          </cell>
          <cell r="Y25">
            <v>18138049095.6072</v>
          </cell>
          <cell r="Z25">
            <v>20249694002.448</v>
          </cell>
          <cell r="AA25">
            <v>18525399201.5968</v>
          </cell>
          <cell r="AB25">
            <v>17609048821.5488</v>
          </cell>
          <cell r="AC25">
            <v>18920840000</v>
          </cell>
          <cell r="AD25">
            <v>22278423076.9231</v>
          </cell>
          <cell r="AE25">
            <v>21774033333.3333</v>
          </cell>
          <cell r="AF25">
            <v>24298032258.0645</v>
          </cell>
          <cell r="AG25">
            <v>26579005558.3652</v>
          </cell>
          <cell r="AH25">
            <v>28781715188.8919</v>
          </cell>
          <cell r="AI25">
            <v>31598340778.2164</v>
          </cell>
          <cell r="AJ25">
            <v>30957483949.5798</v>
          </cell>
          <cell r="AK25">
            <v>31708874594.1645</v>
          </cell>
          <cell r="AL25">
            <v>33166519417.9894</v>
          </cell>
          <cell r="AM25">
            <v>33768660882.793</v>
          </cell>
          <cell r="AN25">
            <v>37939748768.6567</v>
          </cell>
          <cell r="AO25">
            <v>46438484107.5795</v>
          </cell>
          <cell r="AP25">
            <v>48244309133.4895</v>
          </cell>
          <cell r="AQ25">
            <v>49984559471.3656</v>
          </cell>
          <cell r="AR25">
            <v>51270569883.5275</v>
          </cell>
          <cell r="AS25">
            <v>53369787318.6245</v>
          </cell>
          <cell r="AT25">
            <v>53991289844.3291</v>
          </cell>
          <cell r="AU25">
            <v>54724081490.5102</v>
          </cell>
          <cell r="AV25">
            <v>60158929188.2556</v>
          </cell>
          <cell r="AW25">
            <v>65108544250.0425</v>
          </cell>
          <cell r="AX25">
            <v>69476001429.8626</v>
          </cell>
          <cell r="AY25">
            <v>71795735672.0149</v>
          </cell>
          <cell r="AZ25">
            <v>79611644984.3557</v>
          </cell>
          <cell r="BA25">
            <v>91636997445.2424</v>
          </cell>
          <cell r="BB25">
            <v>102475158462.511</v>
          </cell>
          <cell r="BC25">
            <v>115275540861.36</v>
          </cell>
          <cell r="BD25">
            <v>128607482927.468</v>
          </cell>
          <cell r="BE25">
            <v>133310747047.528</v>
          </cell>
          <cell r="BF25">
            <v>149998957327.029</v>
          </cell>
          <cell r="BG25">
            <v>172886611131.255</v>
          </cell>
          <cell r="BH25">
            <v>195146607942.291</v>
          </cell>
          <cell r="BI25">
            <v>265224514652.992</v>
          </cell>
          <cell r="BJ25">
            <v>293732447017.328</v>
          </cell>
          <cell r="BK25">
            <v>321362751137.574</v>
          </cell>
          <cell r="BL25">
            <v>351231655150.827</v>
          </cell>
          <cell r="BM25">
            <v>373979442653.343</v>
          </cell>
          <cell r="BN25">
            <v>416271647002.435</v>
          </cell>
          <cell r="BO25">
            <v>460131688909.301</v>
          </cell>
        </row>
        <row r="26">
          <cell r="B26" t="str">
            <v>BGR</v>
          </cell>
          <cell r="C26" t="str">
            <v>GDP (current US$)</v>
          </cell>
          <cell r="D26" t="str">
            <v>NY.GDP.MKTP.CD</v>
          </cell>
        </row>
        <row r="26">
          <cell r="Y26">
            <v>19839230769.2308</v>
          </cell>
          <cell r="Z26">
            <v>19870000000</v>
          </cell>
          <cell r="AA26">
            <v>19342000000</v>
          </cell>
          <cell r="AB26">
            <v>16563666666.6667</v>
          </cell>
          <cell r="AC26">
            <v>17594944444.4444</v>
          </cell>
          <cell r="AD26">
            <v>17155421052.6316</v>
          </cell>
          <cell r="AE26">
            <v>20249294117.6471</v>
          </cell>
          <cell r="AF26">
            <v>28101000000</v>
          </cell>
          <cell r="AG26">
            <v>22555941176.4706</v>
          </cell>
          <cell r="AH26">
            <v>21988444444.4444</v>
          </cell>
          <cell r="AI26">
            <v>20632090909.0909</v>
          </cell>
          <cell r="AJ26">
            <v>10943548387.0968</v>
          </cell>
          <cell r="AK26">
            <v>10350515463.9175</v>
          </cell>
          <cell r="AL26">
            <v>10832064941.654</v>
          </cell>
          <cell r="AM26">
            <v>9697416974.16974</v>
          </cell>
          <cell r="AN26">
            <v>18991484420.36</v>
          </cell>
          <cell r="AO26">
            <v>12294964837.6235</v>
          </cell>
          <cell r="AP26">
            <v>11316127378.9613</v>
          </cell>
          <cell r="AQ26">
            <v>15031055046.7575</v>
          </cell>
          <cell r="AR26">
            <v>13627325461.1743</v>
          </cell>
          <cell r="AS26">
            <v>13245990274.4581</v>
          </cell>
          <cell r="AT26">
            <v>14183446025.7389</v>
          </cell>
          <cell r="AU26">
            <v>16403043849.8297</v>
          </cell>
          <cell r="AV26">
            <v>21144957990.4681</v>
          </cell>
          <cell r="AW26">
            <v>26157743368.8716</v>
          </cell>
          <cell r="AX26">
            <v>29868657858.0082</v>
          </cell>
          <cell r="AY26">
            <v>34380536495.6739</v>
          </cell>
          <cell r="AZ26">
            <v>44432811756.4731</v>
          </cell>
          <cell r="BA26">
            <v>54480684188.4442</v>
          </cell>
          <cell r="BB26">
            <v>52023801230.12</v>
          </cell>
          <cell r="BC26">
            <v>50760929302.5147</v>
          </cell>
          <cell r="BD26">
            <v>57737040780.0157</v>
          </cell>
          <cell r="BE26">
            <v>54288135058.7926</v>
          </cell>
          <cell r="BF26">
            <v>55852123989.9504</v>
          </cell>
          <cell r="BG26">
            <v>57157782909.9307</v>
          </cell>
          <cell r="BH26">
            <v>50811995688.6771</v>
          </cell>
          <cell r="BI26">
            <v>53964253211.84</v>
          </cell>
          <cell r="BJ26">
            <v>59309748166.1179</v>
          </cell>
          <cell r="BK26">
            <v>66370132238.3914</v>
          </cell>
          <cell r="BL26">
            <v>68881010245.5498</v>
          </cell>
          <cell r="BM26">
            <v>70368758395.141</v>
          </cell>
          <cell r="BN26">
            <v>84041493015.6618</v>
          </cell>
          <cell r="BO26">
            <v>90346169914.9349</v>
          </cell>
        </row>
        <row r="27">
          <cell r="B27" t="str">
            <v>BHR</v>
          </cell>
          <cell r="C27" t="str">
            <v>GDP (current US$)</v>
          </cell>
          <cell r="D27" t="str">
            <v>NY.GDP.MKTP.CD</v>
          </cell>
        </row>
        <row r="27">
          <cell r="O27">
            <v>391577364.829337</v>
          </cell>
          <cell r="P27">
            <v>422181562.09903</v>
          </cell>
          <cell r="Q27">
            <v>534081183.553812</v>
          </cell>
          <cell r="R27">
            <v>761132544.607707</v>
          </cell>
          <cell r="S27">
            <v>1042176882.5479</v>
          </cell>
          <cell r="T27">
            <v>1099107600.25968</v>
          </cell>
          <cell r="U27">
            <v>1581709519.29857</v>
          </cell>
          <cell r="V27">
            <v>1989060283.11058</v>
          </cell>
          <cell r="W27">
            <v>2272042966.44251</v>
          </cell>
          <cell r="X27">
            <v>2710160740.28359</v>
          </cell>
          <cell r="Y27">
            <v>3493834466.83943</v>
          </cell>
          <cell r="Z27">
            <v>3943109531.79561</v>
          </cell>
          <cell r="AA27">
            <v>4145421079.97963</v>
          </cell>
          <cell r="AB27">
            <v>4247030467.40835</v>
          </cell>
          <cell r="AC27">
            <v>4440874566.63997</v>
          </cell>
          <cell r="AD27">
            <v>4152376484.47622</v>
          </cell>
          <cell r="AE27">
            <v>3470746843.80843</v>
          </cell>
          <cell r="AF27">
            <v>3856922695.40699</v>
          </cell>
          <cell r="AG27">
            <v>4209834173.79606</v>
          </cell>
          <cell r="AH27">
            <v>4393093961.83718</v>
          </cell>
          <cell r="AI27">
            <v>4809511004.96032</v>
          </cell>
          <cell r="AJ27">
            <v>5248911170.21277</v>
          </cell>
          <cell r="AK27">
            <v>5402232446.80851</v>
          </cell>
          <cell r="AL27">
            <v>5913001063.82979</v>
          </cell>
          <cell r="AM27">
            <v>6330627925.53191</v>
          </cell>
          <cell r="AN27">
            <v>6651180851.06383</v>
          </cell>
          <cell r="AO27">
            <v>6938166755.31915</v>
          </cell>
          <cell r="AP27">
            <v>7219407712.76596</v>
          </cell>
          <cell r="AQ27">
            <v>7031309042.55319</v>
          </cell>
          <cell r="AR27">
            <v>7528469148.93617</v>
          </cell>
          <cell r="AS27">
            <v>9062898936.17021</v>
          </cell>
          <cell r="AT27">
            <v>8976196808.51064</v>
          </cell>
          <cell r="AU27">
            <v>9593510638.29787</v>
          </cell>
          <cell r="AV27">
            <v>11074813829.7872</v>
          </cell>
          <cell r="AW27">
            <v>13150159574.4681</v>
          </cell>
          <cell r="AX27">
            <v>15968723404.2553</v>
          </cell>
          <cell r="AY27">
            <v>18504760638.2979</v>
          </cell>
          <cell r="AZ27">
            <v>21730000000</v>
          </cell>
          <cell r="BA27">
            <v>25710904255.3191</v>
          </cell>
          <cell r="BB27">
            <v>22938218085.1064</v>
          </cell>
          <cell r="BC27">
            <v>25713271276.5957</v>
          </cell>
          <cell r="BD27">
            <v>28776595744.6809</v>
          </cell>
          <cell r="BE27">
            <v>30749308510.6383</v>
          </cell>
          <cell r="BF27">
            <v>32539468085.1064</v>
          </cell>
          <cell r="BG27">
            <v>33387712765.9574</v>
          </cell>
          <cell r="BH27">
            <v>31125851063.8298</v>
          </cell>
          <cell r="BI27">
            <v>32250132978.7234</v>
          </cell>
          <cell r="BJ27">
            <v>35423643617.0213</v>
          </cell>
          <cell r="BK27">
            <v>37802005319.1489</v>
          </cell>
          <cell r="BL27">
            <v>38653318085.1064</v>
          </cell>
          <cell r="BM27">
            <v>34621807712.766</v>
          </cell>
          <cell r="BN27">
            <v>39288670212.766</v>
          </cell>
          <cell r="BO27">
            <v>44383297872.3404</v>
          </cell>
        </row>
        <row r="28">
          <cell r="B28" t="str">
            <v>BHS</v>
          </cell>
          <cell r="C28" t="str">
            <v>GDP (current US$)</v>
          </cell>
          <cell r="D28" t="str">
            <v>NY.GDP.MKTP.CD</v>
          </cell>
          <cell r="E28">
            <v>169803921.568627</v>
          </cell>
          <cell r="F28">
            <v>190098039.215686</v>
          </cell>
          <cell r="G28">
            <v>212254901.960784</v>
          </cell>
          <cell r="H28">
            <v>237745098.039216</v>
          </cell>
          <cell r="I28">
            <v>266666666.666667</v>
          </cell>
          <cell r="J28">
            <v>300392156.862745</v>
          </cell>
          <cell r="K28">
            <v>340000000</v>
          </cell>
          <cell r="L28">
            <v>390196078.431373</v>
          </cell>
          <cell r="M28">
            <v>444901960.784314</v>
          </cell>
          <cell r="N28">
            <v>528137254.901961</v>
          </cell>
          <cell r="O28">
            <v>538423153.692615</v>
          </cell>
          <cell r="P28">
            <v>573400000</v>
          </cell>
          <cell r="Q28">
            <v>590900000</v>
          </cell>
          <cell r="R28">
            <v>670900000</v>
          </cell>
          <cell r="S28">
            <v>632400000</v>
          </cell>
          <cell r="T28">
            <v>596200000</v>
          </cell>
          <cell r="U28">
            <v>642100000</v>
          </cell>
          <cell r="V28">
            <v>713000000</v>
          </cell>
          <cell r="W28">
            <v>832400000</v>
          </cell>
          <cell r="X28">
            <v>1139800100</v>
          </cell>
          <cell r="Y28">
            <v>1335300000</v>
          </cell>
          <cell r="Z28">
            <v>1426500000</v>
          </cell>
          <cell r="AA28">
            <v>1578300000</v>
          </cell>
          <cell r="AB28">
            <v>1732800000</v>
          </cell>
          <cell r="AC28">
            <v>2041100000</v>
          </cell>
          <cell r="AD28">
            <v>2320699900</v>
          </cell>
          <cell r="AE28">
            <v>2472500000</v>
          </cell>
          <cell r="AF28">
            <v>2713999900</v>
          </cell>
          <cell r="AG28">
            <v>2817900000</v>
          </cell>
          <cell r="AH28">
            <v>3062000000</v>
          </cell>
          <cell r="AI28">
            <v>3166000000</v>
          </cell>
          <cell r="AJ28">
            <v>3111160000</v>
          </cell>
          <cell r="AK28">
            <v>3109000000</v>
          </cell>
          <cell r="AL28">
            <v>3092000000</v>
          </cell>
          <cell r="AM28">
            <v>3259000000</v>
          </cell>
          <cell r="AN28">
            <v>3429000000</v>
          </cell>
          <cell r="AO28">
            <v>3609000000</v>
          </cell>
          <cell r="AP28">
            <v>6332360000</v>
          </cell>
          <cell r="AQ28">
            <v>6833220000</v>
          </cell>
          <cell r="AR28">
            <v>7683870000</v>
          </cell>
          <cell r="AS28">
            <v>8076470000</v>
          </cell>
          <cell r="AT28">
            <v>8317830000</v>
          </cell>
          <cell r="AU28">
            <v>8881160000</v>
          </cell>
          <cell r="AV28">
            <v>8870090000</v>
          </cell>
          <cell r="AW28">
            <v>9055290000</v>
          </cell>
          <cell r="AX28">
            <v>9836200000</v>
          </cell>
          <cell r="AY28">
            <v>10167250000</v>
          </cell>
          <cell r="AZ28">
            <v>10618340000</v>
          </cell>
          <cell r="BA28">
            <v>10526000000</v>
          </cell>
          <cell r="BB28">
            <v>9981960000</v>
          </cell>
          <cell r="BC28">
            <v>10095760000</v>
          </cell>
          <cell r="BD28">
            <v>10070450000</v>
          </cell>
          <cell r="BE28">
            <v>10720500000</v>
          </cell>
          <cell r="BF28">
            <v>10395800000</v>
          </cell>
          <cell r="BG28">
            <v>10974100000</v>
          </cell>
          <cell r="BH28">
            <v>11671900000</v>
          </cell>
          <cell r="BI28">
            <v>11745100000</v>
          </cell>
          <cell r="BJ28">
            <v>12236700000</v>
          </cell>
          <cell r="BK28">
            <v>12615800000</v>
          </cell>
          <cell r="BL28">
            <v>13016200000</v>
          </cell>
          <cell r="BM28">
            <v>9958200000</v>
          </cell>
          <cell r="BN28">
            <v>11368900000</v>
          </cell>
          <cell r="BO28">
            <v>13136400000</v>
          </cell>
        </row>
        <row r="29">
          <cell r="B29" t="str">
            <v>BIH</v>
          </cell>
          <cell r="C29" t="str">
            <v>GDP (current US$)</v>
          </cell>
          <cell r="D29" t="str">
            <v>NY.GDP.MKTP.CD</v>
          </cell>
        </row>
        <row r="29">
          <cell r="AI29">
            <v>7753478260.86957</v>
          </cell>
          <cell r="AJ29">
            <v>6122959183.67347</v>
          </cell>
          <cell r="AK29">
            <v>4735044707.23969</v>
          </cell>
          <cell r="AL29">
            <v>3630668949.83246</v>
          </cell>
          <cell r="AM29">
            <v>1255802469.1358</v>
          </cell>
          <cell r="AN29">
            <v>1866572953.73665</v>
          </cell>
          <cell r="AO29">
            <v>2786045321.63743</v>
          </cell>
          <cell r="AP29">
            <v>3671909673.04401</v>
          </cell>
          <cell r="AQ29">
            <v>4116774300.60671</v>
          </cell>
          <cell r="AR29">
            <v>4686256363.04707</v>
          </cell>
          <cell r="AS29">
            <v>5567772768.81188</v>
          </cell>
          <cell r="AT29">
            <v>5800615466.26648</v>
          </cell>
          <cell r="AU29">
            <v>6728220886.64546</v>
          </cell>
          <cell r="AV29">
            <v>8498894359.38629</v>
          </cell>
          <cell r="AW29">
            <v>10156541538.399</v>
          </cell>
          <cell r="AX29">
            <v>11222796336.5426</v>
          </cell>
          <cell r="AY29">
            <v>12864841905.9543</v>
          </cell>
          <cell r="AZ29">
            <v>15778734264.3787</v>
          </cell>
          <cell r="BA29">
            <v>19112796623.1175</v>
          </cell>
          <cell r="BB29">
            <v>17613949091.2294</v>
          </cell>
          <cell r="BC29">
            <v>17176315803.7298</v>
          </cell>
          <cell r="BD29">
            <v>18644233537.1093</v>
          </cell>
          <cell r="BE29">
            <v>17226735995.6905</v>
          </cell>
          <cell r="BF29">
            <v>18179108530.5261</v>
          </cell>
          <cell r="BG29">
            <v>18558733564.4692</v>
          </cell>
          <cell r="BH29">
            <v>16404348871.4437</v>
          </cell>
          <cell r="BI29">
            <v>17116926327.6247</v>
          </cell>
          <cell r="BJ29">
            <v>18326373366.1105</v>
          </cell>
          <cell r="BK29">
            <v>20484053868.9246</v>
          </cell>
          <cell r="BL29">
            <v>20482608755.379</v>
          </cell>
          <cell r="BM29">
            <v>20226036564.4129</v>
          </cell>
          <cell r="BN29">
            <v>23672712242.2149</v>
          </cell>
          <cell r="BO29">
            <v>24534663636.1778</v>
          </cell>
        </row>
        <row r="30">
          <cell r="B30" t="str">
            <v>BLR</v>
          </cell>
          <cell r="C30" t="str">
            <v>GDP (current US$)</v>
          </cell>
          <cell r="D30" t="str">
            <v>NY.GDP.MKTP.CD</v>
          </cell>
        </row>
        <row r="30">
          <cell r="AK30">
            <v>9200000000</v>
          </cell>
          <cell r="AL30">
            <v>16416666666.6667</v>
          </cell>
          <cell r="AM30">
            <v>14952100840.3361</v>
          </cell>
          <cell r="AN30">
            <v>13970425776.7549</v>
          </cell>
          <cell r="AO30">
            <v>14756846153.8462</v>
          </cell>
          <cell r="AP30">
            <v>14130585516.1787</v>
          </cell>
          <cell r="AQ30">
            <v>15221352698.8944</v>
          </cell>
          <cell r="AR30">
            <v>12138243080.6258</v>
          </cell>
          <cell r="AS30">
            <v>12736780455.1539</v>
          </cell>
          <cell r="AT30">
            <v>12354820143.8849</v>
          </cell>
          <cell r="AU30">
            <v>14594900944.7658</v>
          </cell>
          <cell r="AV30">
            <v>17825444724.4878</v>
          </cell>
          <cell r="AW30">
            <v>23141566292.9462</v>
          </cell>
          <cell r="AX30">
            <v>30210091836.8294</v>
          </cell>
          <cell r="AY30">
            <v>36961894281.3444</v>
          </cell>
          <cell r="AZ30">
            <v>45275711995.825</v>
          </cell>
          <cell r="BA30">
            <v>60752106347.126</v>
          </cell>
          <cell r="BB30">
            <v>50873167326.0414</v>
          </cell>
          <cell r="BC30">
            <v>57231904542.8755</v>
          </cell>
          <cell r="BD30">
            <v>61762382327.9319</v>
          </cell>
          <cell r="BE30">
            <v>65685890438.8922</v>
          </cell>
          <cell r="BF30">
            <v>75527558966.4473</v>
          </cell>
          <cell r="BG30">
            <v>78812805039.0743</v>
          </cell>
          <cell r="BH30">
            <v>56454889146.6088</v>
          </cell>
          <cell r="BI30">
            <v>47723545321.259</v>
          </cell>
          <cell r="BJ30">
            <v>54725302249.8088</v>
          </cell>
          <cell r="BK30">
            <v>60031173807.7196</v>
          </cell>
          <cell r="BL30">
            <v>64410122847.3508</v>
          </cell>
          <cell r="BM30">
            <v>61371755326.2351</v>
          </cell>
          <cell r="BN30">
            <v>69673747131.87</v>
          </cell>
          <cell r="BO30">
            <v>73775179924.603</v>
          </cell>
        </row>
        <row r="31">
          <cell r="B31" t="str">
            <v>BLZ</v>
          </cell>
          <cell r="C31" t="str">
            <v>GDP (current US$)</v>
          </cell>
          <cell r="D31" t="str">
            <v>NY.GDP.MKTP.CD</v>
          </cell>
          <cell r="E31">
            <v>28072478.0724781</v>
          </cell>
          <cell r="F31">
            <v>29964999.965</v>
          </cell>
          <cell r="G31">
            <v>31857591.8575919</v>
          </cell>
          <cell r="H31">
            <v>33750113.7501138</v>
          </cell>
          <cell r="I31">
            <v>36194586.1945862</v>
          </cell>
          <cell r="J31">
            <v>40110040.1100401</v>
          </cell>
          <cell r="K31">
            <v>44450044.4500445</v>
          </cell>
          <cell r="L31">
            <v>47431255.747674</v>
          </cell>
          <cell r="M31">
            <v>44999910.00018</v>
          </cell>
          <cell r="N31">
            <v>47399905.2001896</v>
          </cell>
          <cell r="O31">
            <v>53339893.3202134</v>
          </cell>
          <cell r="P31">
            <v>59074687.1961851</v>
          </cell>
          <cell r="Q31">
            <v>65998069.3847631</v>
          </cell>
          <cell r="R31">
            <v>78214767.8301496</v>
          </cell>
          <cell r="S31">
            <v>103160450.445869</v>
          </cell>
          <cell r="T31">
            <v>118194026.251574</v>
          </cell>
          <cell r="U31">
            <v>97094227.2292471</v>
          </cell>
          <cell r="V31">
            <v>117650000</v>
          </cell>
          <cell r="W31">
            <v>136300000</v>
          </cell>
          <cell r="X31">
            <v>151800000</v>
          </cell>
          <cell r="Y31">
            <v>197938222.43</v>
          </cell>
          <cell r="Z31">
            <v>196089854.655</v>
          </cell>
          <cell r="AA31">
            <v>182206326.985</v>
          </cell>
          <cell r="AB31">
            <v>192103185.955</v>
          </cell>
          <cell r="AC31">
            <v>214381949.02</v>
          </cell>
          <cell r="AD31">
            <v>212643742.665</v>
          </cell>
          <cell r="AE31">
            <v>231638320.535</v>
          </cell>
          <cell r="AF31">
            <v>281082558.585</v>
          </cell>
          <cell r="AG31">
            <v>320093360.27</v>
          </cell>
          <cell r="AH31">
            <v>369133890.705</v>
          </cell>
          <cell r="AI31">
            <v>545686365.523175</v>
          </cell>
          <cell r="AJ31">
            <v>594975697.04556</v>
          </cell>
          <cell r="AK31">
            <v>693625168.24559</v>
          </cell>
          <cell r="AL31">
            <v>750018765.327715</v>
          </cell>
          <cell r="AM31">
            <v>769649509.481095</v>
          </cell>
          <cell r="AN31">
            <v>816491620.228815</v>
          </cell>
          <cell r="AO31">
            <v>848205276.869645</v>
          </cell>
          <cell r="AP31">
            <v>870861115.17749</v>
          </cell>
          <cell r="AQ31">
            <v>926550756.039735</v>
          </cell>
          <cell r="AR31">
            <v>996906468.694785</v>
          </cell>
          <cell r="AS31">
            <v>1134756760.62071</v>
          </cell>
          <cell r="AT31">
            <v>1168127973.94349</v>
          </cell>
          <cell r="AU31">
            <v>1240059540.09348</v>
          </cell>
          <cell r="AV31">
            <v>1303381860.75674</v>
          </cell>
          <cell r="AW31">
            <v>1394273990.60003</v>
          </cell>
          <cell r="AX31">
            <v>1468145956.19917</v>
          </cell>
          <cell r="AY31">
            <v>1584207353.22049</v>
          </cell>
          <cell r="AZ31">
            <v>1699214298.91439</v>
          </cell>
          <cell r="BA31">
            <v>1731921564.0667</v>
          </cell>
          <cell r="BB31">
            <v>1681473348.43468</v>
          </cell>
          <cell r="BC31">
            <v>1739070295.44027</v>
          </cell>
          <cell r="BD31">
            <v>1818831938.17757</v>
          </cell>
          <cell r="BE31">
            <v>1899503249.8643</v>
          </cell>
          <cell r="BF31">
            <v>2021757434.18064</v>
          </cell>
          <cell r="BG31">
            <v>2125125606.25723</v>
          </cell>
          <cell r="BH31">
            <v>2194709309.24204</v>
          </cell>
          <cell r="BI31">
            <v>2240593542.9757</v>
          </cell>
          <cell r="BJ31">
            <v>2266664817.08822</v>
          </cell>
          <cell r="BK31">
            <v>2292787335.62452</v>
          </cell>
          <cell r="BL31">
            <v>2386792476.10637</v>
          </cell>
          <cell r="BM31">
            <v>2047727810.06777</v>
          </cell>
          <cell r="BN31">
            <v>2424575179.3783</v>
          </cell>
          <cell r="BO31">
            <v>2830507575.6841</v>
          </cell>
        </row>
        <row r="32">
          <cell r="B32" t="str">
            <v>BMU</v>
          </cell>
          <cell r="C32" t="str">
            <v>GDP (current US$)</v>
          </cell>
          <cell r="D32" t="str">
            <v>NY.GDP.MKTP.CD</v>
          </cell>
          <cell r="E32">
            <v>84466652.5888912</v>
          </cell>
          <cell r="F32">
            <v>89249985.1250025</v>
          </cell>
          <cell r="G32">
            <v>94149984.3083359</v>
          </cell>
          <cell r="H32">
            <v>96366650.6055582</v>
          </cell>
          <cell r="I32">
            <v>107566648.738892</v>
          </cell>
          <cell r="J32">
            <v>114339050.285848</v>
          </cell>
          <cell r="K32">
            <v>134173375.335433</v>
          </cell>
          <cell r="L32">
            <v>155102980.09435</v>
          </cell>
          <cell r="M32">
            <v>150000000</v>
          </cell>
          <cell r="N32">
            <v>164900000</v>
          </cell>
          <cell r="O32">
            <v>186300000</v>
          </cell>
          <cell r="P32">
            <v>211100000</v>
          </cell>
          <cell r="Q32">
            <v>235400000</v>
          </cell>
          <cell r="R32">
            <v>269500000</v>
          </cell>
          <cell r="S32">
            <v>312600000</v>
          </cell>
          <cell r="T32">
            <v>345000000</v>
          </cell>
          <cell r="U32">
            <v>386300000</v>
          </cell>
          <cell r="V32">
            <v>447000000</v>
          </cell>
          <cell r="W32">
            <v>475800000</v>
          </cell>
          <cell r="X32">
            <v>517200000</v>
          </cell>
          <cell r="Y32">
            <v>613299968</v>
          </cell>
          <cell r="Z32">
            <v>739100032</v>
          </cell>
          <cell r="AA32">
            <v>785500032</v>
          </cell>
          <cell r="AB32">
            <v>889400000</v>
          </cell>
          <cell r="AC32">
            <v>985699968</v>
          </cell>
          <cell r="AD32">
            <v>1039500032</v>
          </cell>
          <cell r="AE32">
            <v>1173500032</v>
          </cell>
          <cell r="AF32">
            <v>1296499968</v>
          </cell>
          <cell r="AG32">
            <v>1415100032</v>
          </cell>
          <cell r="AH32">
            <v>1501500032</v>
          </cell>
          <cell r="AI32">
            <v>1592400000</v>
          </cell>
          <cell r="AJ32">
            <v>1634900000</v>
          </cell>
          <cell r="AK32">
            <v>1679900000</v>
          </cell>
          <cell r="AL32">
            <v>1820359900</v>
          </cell>
          <cell r="AM32">
            <v>1867160100</v>
          </cell>
          <cell r="AN32">
            <v>2030750000</v>
          </cell>
          <cell r="AO32">
            <v>2695390000</v>
          </cell>
          <cell r="AP32">
            <v>2932827000</v>
          </cell>
          <cell r="AQ32">
            <v>3130748000</v>
          </cell>
          <cell r="AR32">
            <v>3324433000</v>
          </cell>
          <cell r="AS32">
            <v>3480219000</v>
          </cell>
          <cell r="AT32">
            <v>3680483000</v>
          </cell>
          <cell r="AU32">
            <v>3937228000</v>
          </cell>
          <cell r="AV32">
            <v>4186525000</v>
          </cell>
          <cell r="AW32">
            <v>4484703000</v>
          </cell>
          <cell r="AX32">
            <v>4868136000</v>
          </cell>
          <cell r="AY32">
            <v>6144000000</v>
          </cell>
          <cell r="AZ32">
            <v>6767000000</v>
          </cell>
          <cell r="BA32">
            <v>6980000000</v>
          </cell>
          <cell r="BB32">
            <v>6656000000</v>
          </cell>
          <cell r="BC32">
            <v>6634526000</v>
          </cell>
          <cell r="BD32">
            <v>6312691000</v>
          </cell>
          <cell r="BE32">
            <v>6378188000</v>
          </cell>
          <cell r="BF32">
            <v>6465756000</v>
          </cell>
          <cell r="BG32">
            <v>6413988000</v>
          </cell>
          <cell r="BH32">
            <v>6654541000</v>
          </cell>
          <cell r="BI32">
            <v>6899911000</v>
          </cell>
          <cell r="BJ32">
            <v>7142316000</v>
          </cell>
          <cell r="BK32">
            <v>7225977000</v>
          </cell>
          <cell r="BL32">
            <v>7423465000</v>
          </cell>
          <cell r="BM32">
            <v>6887147000</v>
          </cell>
          <cell r="BN32">
            <v>7286607000</v>
          </cell>
          <cell r="BO32">
            <v>7827980000</v>
          </cell>
        </row>
        <row r="33">
          <cell r="B33" t="str">
            <v>BOL</v>
          </cell>
          <cell r="C33" t="str">
            <v>GDP (current US$)</v>
          </cell>
          <cell r="D33" t="str">
            <v>NY.GDP.MKTP.CD</v>
          </cell>
          <cell r="E33">
            <v>373250000</v>
          </cell>
          <cell r="F33">
            <v>406000000</v>
          </cell>
          <cell r="G33">
            <v>443916666.666667</v>
          </cell>
          <cell r="H33">
            <v>478000000</v>
          </cell>
          <cell r="I33">
            <v>538583333.333333</v>
          </cell>
          <cell r="J33">
            <v>598333333.333333</v>
          </cell>
          <cell r="K33">
            <v>662500000</v>
          </cell>
          <cell r="L33">
            <v>748250000</v>
          </cell>
          <cell r="M33">
            <v>849333333.333333</v>
          </cell>
          <cell r="N33">
            <v>920333333.333333</v>
          </cell>
          <cell r="O33">
            <v>1006833333.33333</v>
          </cell>
          <cell r="P33">
            <v>1084666666.66667</v>
          </cell>
          <cell r="Q33">
            <v>1286153846.15385</v>
          </cell>
          <cell r="R33">
            <v>1263600000</v>
          </cell>
          <cell r="S33">
            <v>2101300000</v>
          </cell>
          <cell r="T33">
            <v>2405900000</v>
          </cell>
          <cell r="U33">
            <v>2733350000</v>
          </cell>
          <cell r="V33">
            <v>3229050000</v>
          </cell>
          <cell r="W33">
            <v>3760100000</v>
          </cell>
          <cell r="X33">
            <v>4510500000</v>
          </cell>
          <cell r="Y33">
            <v>4450368036.69452</v>
          </cell>
          <cell r="Z33">
            <v>5778487836.53844</v>
          </cell>
          <cell r="AA33">
            <v>5600385567.80759</v>
          </cell>
          <cell r="AB33">
            <v>5414008064.03461</v>
          </cell>
          <cell r="AC33">
            <v>6169304491.53731</v>
          </cell>
          <cell r="AD33">
            <v>5377276656.9045</v>
          </cell>
          <cell r="AE33">
            <v>3959383519.78036</v>
          </cell>
          <cell r="AF33">
            <v>4347956337.83337</v>
          </cell>
          <cell r="AG33">
            <v>4597611710.02127</v>
          </cell>
          <cell r="AH33">
            <v>4715973437.39371</v>
          </cell>
          <cell r="AI33">
            <v>4867582597.52327</v>
          </cell>
          <cell r="AJ33">
            <v>5343262457.10226</v>
          </cell>
          <cell r="AK33">
            <v>5643868748.68126</v>
          </cell>
          <cell r="AL33">
            <v>5734699488.84934</v>
          </cell>
          <cell r="AM33">
            <v>5981222858.82727</v>
          </cell>
          <cell r="AN33">
            <v>6715161732.22658</v>
          </cell>
          <cell r="AO33">
            <v>7396949126.35685</v>
          </cell>
          <cell r="AP33">
            <v>7925736821.45034</v>
          </cell>
          <cell r="AQ33">
            <v>8497494652.12546</v>
          </cell>
          <cell r="AR33">
            <v>8285064434.56826</v>
          </cell>
          <cell r="AS33">
            <v>8397855484.76908</v>
          </cell>
          <cell r="AT33">
            <v>8141516928.39489</v>
          </cell>
          <cell r="AU33">
            <v>7905485146.44351</v>
          </cell>
          <cell r="AV33">
            <v>8082399639.54305</v>
          </cell>
          <cell r="AW33">
            <v>8773451751.5121</v>
          </cell>
          <cell r="AX33">
            <v>9549122905.32852</v>
          </cell>
          <cell r="AY33">
            <v>11451844902.2214</v>
          </cell>
          <cell r="AZ33">
            <v>13120108008.3477</v>
          </cell>
          <cell r="BA33">
            <v>16674276285.8956</v>
          </cell>
          <cell r="BB33">
            <v>17339992193.7322</v>
          </cell>
          <cell r="BC33">
            <v>19649723722.1034</v>
          </cell>
          <cell r="BD33">
            <v>23963164696.592</v>
          </cell>
          <cell r="BE33">
            <v>27084497481.9103</v>
          </cell>
          <cell r="BF33">
            <v>30659338885.6729</v>
          </cell>
          <cell r="BG33">
            <v>32996188017.3661</v>
          </cell>
          <cell r="BH33">
            <v>33000198248.9146</v>
          </cell>
          <cell r="BI33">
            <v>33941126193.9219</v>
          </cell>
          <cell r="BJ33">
            <v>37508642170.767</v>
          </cell>
          <cell r="BK33">
            <v>40287647930.5355</v>
          </cell>
          <cell r="BL33">
            <v>40895322850.9407</v>
          </cell>
          <cell r="BM33">
            <v>36629843806.0781</v>
          </cell>
          <cell r="BN33">
            <v>40406111693.1983</v>
          </cell>
          <cell r="BO33">
            <v>44008282879.8842</v>
          </cell>
        </row>
        <row r="34">
          <cell r="B34" t="str">
            <v>BRA</v>
          </cell>
          <cell r="C34" t="str">
            <v>GDP (current US$)</v>
          </cell>
          <cell r="D34" t="str">
            <v>NY.GDP.MKTP.CD</v>
          </cell>
        </row>
        <row r="34">
          <cell r="AH34">
            <v>425595310393.455</v>
          </cell>
          <cell r="AI34">
            <v>384959818181.817</v>
          </cell>
          <cell r="AJ34">
            <v>342534090909.091</v>
          </cell>
          <cell r="AK34">
            <v>328191909882.232</v>
          </cell>
          <cell r="AL34">
            <v>368292034380.96</v>
          </cell>
          <cell r="AM34">
            <v>525369467295.737</v>
          </cell>
          <cell r="AN34">
            <v>769333050986.905</v>
          </cell>
          <cell r="AO34">
            <v>850426432991.742</v>
          </cell>
          <cell r="AP34">
            <v>883206179730.462</v>
          </cell>
          <cell r="AQ34">
            <v>863710759256.435</v>
          </cell>
          <cell r="AR34">
            <v>599642024319.531</v>
          </cell>
          <cell r="AS34">
            <v>655448231983.527</v>
          </cell>
          <cell r="AT34">
            <v>559983634798.981</v>
          </cell>
          <cell r="AU34">
            <v>509795273806.715</v>
          </cell>
          <cell r="AV34">
            <v>558233745651.874</v>
          </cell>
          <cell r="AW34">
            <v>669289424806.307</v>
          </cell>
          <cell r="AX34">
            <v>891633839853.105</v>
          </cell>
          <cell r="AY34">
            <v>1107626541710.74</v>
          </cell>
          <cell r="AZ34">
            <v>1397114486471.38</v>
          </cell>
          <cell r="BA34">
            <v>1695855083552.05</v>
          </cell>
          <cell r="BB34">
            <v>1666996438681.46</v>
          </cell>
          <cell r="BC34">
            <v>2208837745214.23</v>
          </cell>
          <cell r="BD34">
            <v>2616156223977.47</v>
          </cell>
          <cell r="BE34">
            <v>2465227803011.57</v>
          </cell>
          <cell r="BF34">
            <v>2472819535742.73</v>
          </cell>
          <cell r="BG34">
            <v>2456043727198.85</v>
          </cell>
          <cell r="BH34">
            <v>1802212206904.68</v>
          </cell>
          <cell r="BI34">
            <v>1795693482652.52</v>
          </cell>
          <cell r="BJ34">
            <v>2063514977334.32</v>
          </cell>
          <cell r="BK34">
            <v>1916933898038.36</v>
          </cell>
          <cell r="BL34">
            <v>1873288205186.45</v>
          </cell>
          <cell r="BM34">
            <v>1476107231194.11</v>
          </cell>
          <cell r="BN34">
            <v>1670647399034.67</v>
          </cell>
          <cell r="BO34">
            <v>1951923942083.32</v>
          </cell>
        </row>
        <row r="35">
          <cell r="B35" t="str">
            <v>BRB</v>
          </cell>
          <cell r="C35" t="str">
            <v>GDP (current US$)</v>
          </cell>
          <cell r="D35" t="str">
            <v>NY.GDP.MKTP.CD</v>
          </cell>
          <cell r="E35">
            <v>80021380.2934078</v>
          </cell>
          <cell r="F35">
            <v>85363261.4878942</v>
          </cell>
          <cell r="G35">
            <v>88782065.452366</v>
          </cell>
          <cell r="H35">
            <v>99893178.3368979</v>
          </cell>
          <cell r="I35">
            <v>99252152.5935595</v>
          </cell>
          <cell r="J35">
            <v>105021384.283605</v>
          </cell>
          <cell r="K35">
            <v>113194462.511169</v>
          </cell>
          <cell r="L35">
            <v>125553936.242223</v>
          </cell>
          <cell r="M35">
            <v>125733668.572354</v>
          </cell>
          <cell r="N35">
            <v>141393142.225575</v>
          </cell>
          <cell r="O35">
            <v>166210202.810505</v>
          </cell>
          <cell r="P35">
            <v>186824232.861676</v>
          </cell>
          <cell r="Q35">
            <v>213723103.116534</v>
          </cell>
          <cell r="R35">
            <v>260770622.817619</v>
          </cell>
          <cell r="S35">
            <v>311809337.473213</v>
          </cell>
          <cell r="T35">
            <v>402178605.019554</v>
          </cell>
          <cell r="U35">
            <v>435911268.58968</v>
          </cell>
          <cell r="V35">
            <v>495097667.929041</v>
          </cell>
          <cell r="W35">
            <v>552883707.055138</v>
          </cell>
          <cell r="X35">
            <v>670362452.145379</v>
          </cell>
          <cell r="Y35">
            <v>1012280614.52792</v>
          </cell>
          <cell r="Z35">
            <v>1114204743.20091</v>
          </cell>
          <cell r="AA35">
            <v>1163923830.35847</v>
          </cell>
          <cell r="AB35">
            <v>1236016506.73694</v>
          </cell>
          <cell r="AC35">
            <v>1346890071.09829</v>
          </cell>
          <cell r="AD35">
            <v>1409536120.91682</v>
          </cell>
          <cell r="AE35">
            <v>1547755183.21484</v>
          </cell>
          <cell r="AF35">
            <v>1704370307.76115</v>
          </cell>
          <cell r="AG35">
            <v>1812757917.76463</v>
          </cell>
          <cell r="AH35">
            <v>2006165166.80754</v>
          </cell>
          <cell r="AI35">
            <v>2012131457.26644</v>
          </cell>
          <cell r="AJ35">
            <v>2020583702.08323</v>
          </cell>
          <cell r="AK35">
            <v>1957000000</v>
          </cell>
          <cell r="AL35">
            <v>2063342117.03873</v>
          </cell>
          <cell r="AM35">
            <v>2151344901.30761</v>
          </cell>
          <cell r="AN35">
            <v>2216974096.35559</v>
          </cell>
          <cell r="AO35">
            <v>2363645403.47039</v>
          </cell>
          <cell r="AP35">
            <v>2498384129.66738</v>
          </cell>
          <cell r="AQ35">
            <v>2817083478.34734</v>
          </cell>
          <cell r="AR35">
            <v>2951822204.54432</v>
          </cell>
          <cell r="AS35">
            <v>3059500000</v>
          </cell>
          <cell r="AT35">
            <v>3054500000</v>
          </cell>
          <cell r="AU35">
            <v>3106500000</v>
          </cell>
          <cell r="AV35">
            <v>3209500000</v>
          </cell>
          <cell r="AW35">
            <v>3444500000</v>
          </cell>
          <cell r="AX35">
            <v>3819500000</v>
          </cell>
          <cell r="AY35">
            <v>4217323400</v>
          </cell>
          <cell r="AZ35">
            <v>4675767950</v>
          </cell>
          <cell r="BA35">
            <v>4790410400</v>
          </cell>
          <cell r="BB35">
            <v>4466809600</v>
          </cell>
          <cell r="BC35">
            <v>4534772750</v>
          </cell>
          <cell r="BD35">
            <v>4662343500</v>
          </cell>
          <cell r="BE35">
            <v>4622687600</v>
          </cell>
          <cell r="BF35">
            <v>4693452700</v>
          </cell>
          <cell r="BG35">
            <v>4711838650</v>
          </cell>
          <cell r="BH35">
            <v>4738650450</v>
          </cell>
          <cell r="BI35">
            <v>4848210350</v>
          </cell>
          <cell r="BJ35">
            <v>5000457800</v>
          </cell>
          <cell r="BK35">
            <v>5128345200</v>
          </cell>
          <cell r="BL35">
            <v>5367139250</v>
          </cell>
          <cell r="BM35">
            <v>4779756550</v>
          </cell>
          <cell r="BN35">
            <v>4945276000</v>
          </cell>
          <cell r="BO35">
            <v>5840673700</v>
          </cell>
        </row>
        <row r="36">
          <cell r="B36" t="str">
            <v>BRN</v>
          </cell>
          <cell r="C36" t="str">
            <v>GDP (current US$)</v>
          </cell>
          <cell r="D36" t="str">
            <v>NY.GDP.MKTP.CD</v>
          </cell>
        </row>
        <row r="36">
          <cell r="J36">
            <v>114039500.591268</v>
          </cell>
          <cell r="K36">
            <v>132757528.044374</v>
          </cell>
          <cell r="L36">
            <v>139029537.243321</v>
          </cell>
          <cell r="M36">
            <v>160818235.866746</v>
          </cell>
          <cell r="N36">
            <v>161210236.44168</v>
          </cell>
          <cell r="O36">
            <v>179078929.315763</v>
          </cell>
          <cell r="P36">
            <v>197525767.791735</v>
          </cell>
          <cell r="Q36">
            <v>270822782.026674</v>
          </cell>
          <cell r="R36">
            <v>433095526.686136</v>
          </cell>
          <cell r="S36">
            <v>1073591623.99918</v>
          </cell>
          <cell r="T36">
            <v>1168304305.65513</v>
          </cell>
          <cell r="U36">
            <v>1423037167.08717</v>
          </cell>
          <cell r="V36">
            <v>1732721160.94122</v>
          </cell>
          <cell r="W36">
            <v>1941579358.18648</v>
          </cell>
          <cell r="X36">
            <v>2803834158.48186</v>
          </cell>
          <cell r="Y36">
            <v>4928806542.84871</v>
          </cell>
          <cell r="Z36">
            <v>4366230382.84804</v>
          </cell>
          <cell r="AA36">
            <v>4264202520.99859</v>
          </cell>
          <cell r="AB36">
            <v>3844632166.77315</v>
          </cell>
          <cell r="AC36">
            <v>3782553233.98105</v>
          </cell>
          <cell r="AD36">
            <v>3523532486.42138</v>
          </cell>
          <cell r="AE36">
            <v>2358574402.60639</v>
          </cell>
          <cell r="AF36">
            <v>2754485672.48643</v>
          </cell>
          <cell r="AG36">
            <v>2690684124.87422</v>
          </cell>
          <cell r="AH36">
            <v>2985532273.16591</v>
          </cell>
          <cell r="AI36">
            <v>3520487626.98389</v>
          </cell>
          <cell r="AJ36">
            <v>3701774188.88021</v>
          </cell>
          <cell r="AK36">
            <v>4183632940.38492</v>
          </cell>
          <cell r="AL36">
            <v>4105729020.64685</v>
          </cell>
          <cell r="AM36">
            <v>4087220218.87545</v>
          </cell>
          <cell r="AN36">
            <v>4734103536.46706</v>
          </cell>
          <cell r="AO36">
            <v>5115454089.63285</v>
          </cell>
          <cell r="AP36">
            <v>5197311972.06908</v>
          </cell>
          <cell r="AQ36">
            <v>4051142386.30212</v>
          </cell>
          <cell r="AR36">
            <v>4600116699.1257</v>
          </cell>
          <cell r="AS36">
            <v>6001282104.08228</v>
          </cell>
          <cell r="AT36">
            <v>5601018684.24974</v>
          </cell>
          <cell r="AU36">
            <v>5843368267.85391</v>
          </cell>
          <cell r="AV36">
            <v>6557397070.22741</v>
          </cell>
          <cell r="AW36">
            <v>7872202803.40877</v>
          </cell>
          <cell r="AX36">
            <v>9531420027.79385</v>
          </cell>
          <cell r="AY36">
            <v>11470464771.013</v>
          </cell>
          <cell r="AZ36">
            <v>12247677993.9248</v>
          </cell>
          <cell r="BA36">
            <v>14393434224.7597</v>
          </cell>
          <cell r="BB36">
            <v>10732595016.1182</v>
          </cell>
          <cell r="BC36">
            <v>13707280259.9763</v>
          </cell>
          <cell r="BD36">
            <v>18525128526.3766</v>
          </cell>
          <cell r="BE36">
            <v>19048443340.7732</v>
          </cell>
          <cell r="BF36">
            <v>18094321616.7959</v>
          </cell>
          <cell r="BG36">
            <v>17097802752.8728</v>
          </cell>
          <cell r="BH36">
            <v>12930291487.9581</v>
          </cell>
          <cell r="BI36">
            <v>11400466356.3898</v>
          </cell>
          <cell r="BJ36">
            <v>12128183904.4501</v>
          </cell>
          <cell r="BK36">
            <v>13566937673.7966</v>
          </cell>
          <cell r="BL36">
            <v>13469235364.7032</v>
          </cell>
          <cell r="BM36">
            <v>12005799653.9835</v>
          </cell>
          <cell r="BN36">
            <v>14006496617.4458</v>
          </cell>
          <cell r="BO36">
            <v>16681536466.7183</v>
          </cell>
        </row>
        <row r="37">
          <cell r="B37" t="str">
            <v>BTN</v>
          </cell>
          <cell r="C37" t="str">
            <v>GDP (current US$)</v>
          </cell>
          <cell r="D37" t="str">
            <v>NY.GDP.MKTP.CD</v>
          </cell>
        </row>
        <row r="37">
          <cell r="O37">
            <v>61812113.0382883</v>
          </cell>
          <cell r="P37">
            <v>66289450.3275192</v>
          </cell>
          <cell r="Q37">
            <v>70139866.7890002</v>
          </cell>
          <cell r="R37">
            <v>78900289.3107065</v>
          </cell>
          <cell r="S37">
            <v>92901784.5359058</v>
          </cell>
          <cell r="T37">
            <v>86820762.4696399</v>
          </cell>
          <cell r="U37">
            <v>88461262.7403635</v>
          </cell>
          <cell r="V37">
            <v>97884433.7563814</v>
          </cell>
          <cell r="W37">
            <v>94086227.653833</v>
          </cell>
          <cell r="X37">
            <v>105377995.188456</v>
          </cell>
          <cell r="Y37">
            <v>128669200.891015</v>
          </cell>
          <cell r="Z37">
            <v>139174178.055541</v>
          </cell>
          <cell r="AA37">
            <v>141439317.409847</v>
          </cell>
          <cell r="AB37">
            <v>156704289.90371</v>
          </cell>
          <cell r="AC37">
            <v>160423493.962596</v>
          </cell>
          <cell r="AD37">
            <v>163288815.320869</v>
          </cell>
          <cell r="AE37">
            <v>191218115.488485</v>
          </cell>
          <cell r="AF37">
            <v>242742766.354203</v>
          </cell>
          <cell r="AG37">
            <v>272298066.541674</v>
          </cell>
          <cell r="AH37">
            <v>264798626.162522</v>
          </cell>
          <cell r="AI37">
            <v>287765007.10715</v>
          </cell>
          <cell r="AJ37">
            <v>240294286.015925</v>
          </cell>
          <cell r="AK37">
            <v>240233531.160464</v>
          </cell>
          <cell r="AL37">
            <v>225973692.8371</v>
          </cell>
          <cell r="AM37">
            <v>258954708.048533</v>
          </cell>
          <cell r="AN37">
            <v>290490983.815778</v>
          </cell>
          <cell r="AO37">
            <v>303408345.620078</v>
          </cell>
          <cell r="AP37">
            <v>352229076.707627</v>
          </cell>
          <cell r="AQ37">
            <v>363458380.903342</v>
          </cell>
          <cell r="AR37">
            <v>399311199.50776</v>
          </cell>
          <cell r="AS37">
            <v>460733418.399276</v>
          </cell>
          <cell r="AT37">
            <v>496110225.710307</v>
          </cell>
          <cell r="AU37">
            <v>559345263.708309</v>
          </cell>
          <cell r="AV37">
            <v>651935430.314445</v>
          </cell>
          <cell r="AW37">
            <v>735348490.428435</v>
          </cell>
          <cell r="AX37">
            <v>860391000.221655</v>
          </cell>
          <cell r="AY37">
            <v>942879878.538879</v>
          </cell>
          <cell r="AZ37">
            <v>1255767964.00491</v>
          </cell>
          <cell r="BA37">
            <v>1317517834.59916</v>
          </cell>
          <cell r="BB37">
            <v>1331343797.77308</v>
          </cell>
          <cell r="BC37">
            <v>1673464261.27982</v>
          </cell>
          <cell r="BD37">
            <v>1938441288.7919</v>
          </cell>
          <cell r="BE37">
            <v>1939730676.17479</v>
          </cell>
          <cell r="BF37">
            <v>1913162477.22079</v>
          </cell>
          <cell r="BG37">
            <v>2057330872.73151</v>
          </cell>
          <cell r="BH37">
            <v>2154921010.65558</v>
          </cell>
          <cell r="BI37">
            <v>2322730512.46893</v>
          </cell>
          <cell r="BJ37">
            <v>2591358115.15844</v>
          </cell>
          <cell r="BK37">
            <v>2583335723.32125</v>
          </cell>
          <cell r="BL37">
            <v>2735683408.57651</v>
          </cell>
          <cell r="BM37">
            <v>2457604042.40959</v>
          </cell>
          <cell r="BN37">
            <v>2768802803.18141</v>
          </cell>
          <cell r="BO37">
            <v>2898227713.22315</v>
          </cell>
        </row>
        <row r="38">
          <cell r="B38" t="str">
            <v>BWA</v>
          </cell>
          <cell r="C38" t="str">
            <v>GDP (current US$)</v>
          </cell>
          <cell r="D38" t="str">
            <v>NY.GDP.MKTP.CD</v>
          </cell>
          <cell r="E38">
            <v>30411413.6552828</v>
          </cell>
          <cell r="F38">
            <v>32902612.8664855</v>
          </cell>
          <cell r="G38">
            <v>35644956.6430429</v>
          </cell>
          <cell r="H38">
            <v>38091842.8546863</v>
          </cell>
          <cell r="I38">
            <v>41616347.7906865</v>
          </cell>
          <cell r="J38">
            <v>45788696.3343915</v>
          </cell>
          <cell r="K38">
            <v>51465655.3921083</v>
          </cell>
          <cell r="L38">
            <v>58642354.089673</v>
          </cell>
          <cell r="M38">
            <v>66248441.4182466</v>
          </cell>
          <cell r="N38">
            <v>77361546.5067537</v>
          </cell>
          <cell r="O38">
            <v>96243233.6609837</v>
          </cell>
          <cell r="P38">
            <v>127448613.505061</v>
          </cell>
          <cell r="Q38">
            <v>164460914.977201</v>
          </cell>
          <cell r="R38">
            <v>244124164.042218</v>
          </cell>
          <cell r="S38">
            <v>306044207.530203</v>
          </cell>
          <cell r="T38">
            <v>355168571.536751</v>
          </cell>
          <cell r="U38">
            <v>372025093.006273</v>
          </cell>
          <cell r="V38">
            <v>451624780.274597</v>
          </cell>
          <cell r="W38">
            <v>590407374.447116</v>
          </cell>
          <cell r="X38">
            <v>819870258.783053</v>
          </cell>
          <cell r="Y38">
            <v>1060889703.75374</v>
          </cell>
          <cell r="Z38">
            <v>1073812830.30052</v>
          </cell>
          <cell r="AA38">
            <v>1014945695.71927</v>
          </cell>
          <cell r="AB38">
            <v>1172230396.58099</v>
          </cell>
          <cell r="AC38">
            <v>1240822167.43571</v>
          </cell>
          <cell r="AD38">
            <v>1114783342.71539</v>
          </cell>
          <cell r="AE38">
            <v>1392602163.53829</v>
          </cell>
          <cell r="AF38">
            <v>1965226890.04557</v>
          </cell>
          <cell r="AG38">
            <v>2644554158.72794</v>
          </cell>
          <cell r="AH38">
            <v>3083822112.02023</v>
          </cell>
          <cell r="AI38">
            <v>3790636324.44775</v>
          </cell>
          <cell r="AJ38">
            <v>3942876703.45184</v>
          </cell>
          <cell r="AK38">
            <v>4146464586.61674</v>
          </cell>
          <cell r="AL38">
            <v>4160129174.70569</v>
          </cell>
          <cell r="AM38">
            <v>4259259604.15623</v>
          </cell>
          <cell r="AN38">
            <v>4730599121.92704</v>
          </cell>
          <cell r="AO38">
            <v>4847757217.75815</v>
          </cell>
          <cell r="AP38">
            <v>5020265626.66489</v>
          </cell>
          <cell r="AQ38">
            <v>4790481509.17679</v>
          </cell>
          <cell r="AR38">
            <v>5484263346.88105</v>
          </cell>
          <cell r="AS38">
            <v>5788329609.15755</v>
          </cell>
          <cell r="AT38">
            <v>5489608299.66445</v>
          </cell>
          <cell r="AU38">
            <v>5438863982.88692</v>
          </cell>
          <cell r="AV38">
            <v>7511582173.37724</v>
          </cell>
          <cell r="AW38">
            <v>8957467706.5354</v>
          </cell>
          <cell r="AX38">
            <v>9918907108.09702</v>
          </cell>
          <cell r="AY38">
            <v>9919158482.41085</v>
          </cell>
          <cell r="AZ38">
            <v>10567270655.5027</v>
          </cell>
          <cell r="BA38">
            <v>10730829116.4105</v>
          </cell>
          <cell r="BB38">
            <v>10118459242.3183</v>
          </cell>
          <cell r="BC38">
            <v>12637273429.1339</v>
          </cell>
          <cell r="BD38">
            <v>15110643612.1729</v>
          </cell>
          <cell r="BE38">
            <v>13907464500.1489</v>
          </cell>
          <cell r="BF38">
            <v>14271738933.2042</v>
          </cell>
          <cell r="BG38">
            <v>15470088500.7414</v>
          </cell>
          <cell r="BH38">
            <v>13530748844.505</v>
          </cell>
          <cell r="BI38">
            <v>15082637184.0496</v>
          </cell>
          <cell r="BJ38">
            <v>16105155856.7708</v>
          </cell>
          <cell r="BK38">
            <v>17031943186.1353</v>
          </cell>
          <cell r="BL38">
            <v>16725908148.5481</v>
          </cell>
          <cell r="BM38">
            <v>14960291105.9316</v>
          </cell>
          <cell r="BN38">
            <v>18750946600.1423</v>
          </cell>
          <cell r="BO38">
            <v>20321958850.0363</v>
          </cell>
        </row>
        <row r="39">
          <cell r="B39" t="str">
            <v>CAF</v>
          </cell>
          <cell r="C39" t="str">
            <v>GDP (current US$)</v>
          </cell>
          <cell r="D39" t="str">
            <v>NY.GDP.MKTP.CD</v>
          </cell>
          <cell r="E39">
            <v>112155598.492157</v>
          </cell>
          <cell r="F39">
            <v>123134583.463559</v>
          </cell>
          <cell r="G39">
            <v>124482773.83306</v>
          </cell>
          <cell r="H39">
            <v>129379123.76305</v>
          </cell>
          <cell r="I39">
            <v>142025078.735754</v>
          </cell>
          <cell r="J39">
            <v>150574795.409863</v>
          </cell>
          <cell r="K39">
            <v>157930018.091087</v>
          </cell>
          <cell r="L39">
            <v>163820513.562432</v>
          </cell>
          <cell r="M39">
            <v>191767441.604577</v>
          </cell>
          <cell r="N39">
            <v>188039210.130379</v>
          </cell>
          <cell r="O39">
            <v>189106529.207011</v>
          </cell>
          <cell r="P39">
            <v>201450799.82635</v>
          </cell>
          <cell r="Q39">
            <v>230317883.36443</v>
          </cell>
          <cell r="R39">
            <v>271183082.043062</v>
          </cell>
          <cell r="S39">
            <v>281398705.570596</v>
          </cell>
          <cell r="T39">
            <v>378660016.265936</v>
          </cell>
          <cell r="U39">
            <v>451152461.31276</v>
          </cell>
          <cell r="V39">
            <v>507298147.526539</v>
          </cell>
          <cell r="W39">
            <v>610578631.992983</v>
          </cell>
          <cell r="X39">
            <v>700764747.756462</v>
          </cell>
          <cell r="Y39">
            <v>797048198.534875</v>
          </cell>
          <cell r="Z39">
            <v>694803622.898966</v>
          </cell>
          <cell r="AA39">
            <v>748312390.756606</v>
          </cell>
          <cell r="AB39">
            <v>658679332.681331</v>
          </cell>
          <cell r="AC39">
            <v>637820670.299604</v>
          </cell>
          <cell r="AD39">
            <v>864849836.286193</v>
          </cell>
          <cell r="AE39">
            <v>1122265013.42004</v>
          </cell>
          <cell r="AF39">
            <v>1200991977.80801</v>
          </cell>
          <cell r="AG39">
            <v>1264899287.51261</v>
          </cell>
          <cell r="AH39">
            <v>1233930280.91724</v>
          </cell>
          <cell r="AI39">
            <v>1440711459.16967</v>
          </cell>
          <cell r="AJ39">
            <v>1377374986.58709</v>
          </cell>
          <cell r="AK39">
            <v>1411917553.12436</v>
          </cell>
          <cell r="AL39">
            <v>1278781261.55928</v>
          </cell>
          <cell r="AM39">
            <v>851174356.781737</v>
          </cell>
          <cell r="AN39">
            <v>1115389673.69197</v>
          </cell>
          <cell r="AO39">
            <v>1007791127.09913</v>
          </cell>
          <cell r="AP39">
            <v>937741513.015352</v>
          </cell>
          <cell r="AQ39">
            <v>967338389.650578</v>
          </cell>
          <cell r="AR39">
            <v>999477510.686632</v>
          </cell>
          <cell r="AS39">
            <v>916777282.691659</v>
          </cell>
          <cell r="AT39">
            <v>932648604.751954</v>
          </cell>
          <cell r="AU39">
            <v>996068144.884889</v>
          </cell>
          <cell r="AV39">
            <v>1142315522.53864</v>
          </cell>
          <cell r="AW39">
            <v>1272360517.32373</v>
          </cell>
          <cell r="AX39">
            <v>1337894378.73743</v>
          </cell>
          <cell r="AY39">
            <v>1461859762.33459</v>
          </cell>
          <cell r="AZ39">
            <v>1699811294.94935</v>
          </cell>
          <cell r="BA39">
            <v>1993407888.49838</v>
          </cell>
          <cell r="BB39">
            <v>2067381665.25454</v>
          </cell>
          <cell r="BC39">
            <v>2142591540.40068</v>
          </cell>
          <cell r="BD39">
            <v>2437982705.12093</v>
          </cell>
          <cell r="BE39">
            <v>2510126512.22831</v>
          </cell>
          <cell r="BF39">
            <v>1691544110.18543</v>
          </cell>
          <cell r="BG39">
            <v>1894813389.40325</v>
          </cell>
          <cell r="BH39">
            <v>1695825714.19282</v>
          </cell>
          <cell r="BI39">
            <v>1825018144.65595</v>
          </cell>
          <cell r="BJ39">
            <v>2072349972.6818</v>
          </cell>
          <cell r="BK39">
            <v>2220979146.11241</v>
          </cell>
          <cell r="BL39">
            <v>2221301351.43918</v>
          </cell>
          <cell r="BM39">
            <v>2326720900.38047</v>
          </cell>
          <cell r="BN39">
            <v>2516498412.46384</v>
          </cell>
          <cell r="BO39">
            <v>2382618615.01694</v>
          </cell>
        </row>
        <row r="40">
          <cell r="B40" t="str">
            <v>CAN</v>
          </cell>
          <cell r="C40" t="str">
            <v>GDP (current US$)</v>
          </cell>
          <cell r="D40" t="str">
            <v>NY.GDP.MKTP.CD</v>
          </cell>
          <cell r="E40">
            <v>40563768946.9503</v>
          </cell>
          <cell r="F40">
            <v>41038192837.9035</v>
          </cell>
          <cell r="G40">
            <v>42336211555.8268</v>
          </cell>
          <cell r="H40">
            <v>45140337826.9869</v>
          </cell>
          <cell r="I40">
            <v>49503663836.3665</v>
          </cell>
          <cell r="J40">
            <v>54649410478.5226</v>
          </cell>
          <cell r="K40">
            <v>61252415404.686</v>
          </cell>
          <cell r="L40">
            <v>65856924423.9721</v>
          </cell>
          <cell r="M40">
            <v>72048833006.1602</v>
          </cell>
          <cell r="N40">
            <v>79405011124.8208</v>
          </cell>
          <cell r="O40">
            <v>88192257632.3093</v>
          </cell>
          <cell r="P40">
            <v>99606454743.5136</v>
          </cell>
          <cell r="Q40">
            <v>113463848873.624</v>
          </cell>
          <cell r="R40">
            <v>131764343565.643</v>
          </cell>
          <cell r="S40">
            <v>160949188139.059</v>
          </cell>
          <cell r="T40">
            <v>174419757176.563</v>
          </cell>
          <cell r="U40">
            <v>207271612576.065</v>
          </cell>
          <cell r="V40">
            <v>212325176304.654</v>
          </cell>
          <cell r="W40">
            <v>219369542386.254</v>
          </cell>
          <cell r="X40">
            <v>243891124295.715</v>
          </cell>
          <cell r="Y40">
            <v>274776566028.053</v>
          </cell>
          <cell r="Z40">
            <v>307246642755.859</v>
          </cell>
          <cell r="AA40">
            <v>314647807408.608</v>
          </cell>
          <cell r="AB40">
            <v>341866277182.733</v>
          </cell>
          <cell r="AC40">
            <v>356718400123.543</v>
          </cell>
          <cell r="AD40">
            <v>366186012449.652</v>
          </cell>
          <cell r="AE40">
            <v>379006836991.724</v>
          </cell>
          <cell r="AF40">
            <v>433134238310.709</v>
          </cell>
          <cell r="AG40">
            <v>509380027626.554</v>
          </cell>
          <cell r="AH40">
            <v>567211993243.243</v>
          </cell>
          <cell r="AI40">
            <v>596075591360.987</v>
          </cell>
          <cell r="AJ40">
            <v>612527712315.615</v>
          </cell>
          <cell r="AK40">
            <v>594387358318.855</v>
          </cell>
          <cell r="AL40">
            <v>579053561739.4</v>
          </cell>
          <cell r="AM40">
            <v>579944346807.264</v>
          </cell>
          <cell r="AN40">
            <v>605961090061.207</v>
          </cell>
          <cell r="AO40">
            <v>630607994132.747</v>
          </cell>
          <cell r="AP40">
            <v>654986999855.554</v>
          </cell>
          <cell r="AQ40">
            <v>634000000000</v>
          </cell>
          <cell r="AR40">
            <v>678412196271.118</v>
          </cell>
          <cell r="AS40">
            <v>744773415931.587</v>
          </cell>
          <cell r="AT40">
            <v>738981792355.372</v>
          </cell>
          <cell r="AU40">
            <v>760649334098.005</v>
          </cell>
          <cell r="AV40">
            <v>895540646634.787</v>
          </cell>
          <cell r="AW40">
            <v>1026690238278.25</v>
          </cell>
          <cell r="AX40">
            <v>1173108598778.68</v>
          </cell>
          <cell r="AY40">
            <v>1319264809590.97</v>
          </cell>
          <cell r="AZ40">
            <v>1468820407783.26</v>
          </cell>
          <cell r="BA40">
            <v>1552989690721.65</v>
          </cell>
          <cell r="BB40">
            <v>1374625142157.29</v>
          </cell>
          <cell r="BC40">
            <v>1617343367486.26</v>
          </cell>
          <cell r="BD40">
            <v>1793326630174.52</v>
          </cell>
          <cell r="BE40">
            <v>1828366481521.6</v>
          </cell>
          <cell r="BF40">
            <v>1846597421834.98</v>
          </cell>
          <cell r="BG40">
            <v>1805749878439.94</v>
          </cell>
          <cell r="BH40">
            <v>1556508816217.14</v>
          </cell>
          <cell r="BI40">
            <v>1527994741907.43</v>
          </cell>
          <cell r="BJ40">
            <v>1649265644244.09</v>
          </cell>
          <cell r="BK40">
            <v>1725329192783.02</v>
          </cell>
          <cell r="BL40">
            <v>1743725183672.52</v>
          </cell>
          <cell r="BM40">
            <v>1655684730000.19</v>
          </cell>
          <cell r="BN40">
            <v>2007472181464.15</v>
          </cell>
          <cell r="BO40">
            <v>2161483369422.01</v>
          </cell>
        </row>
        <row r="41">
          <cell r="B41" t="str">
            <v>CEB</v>
          </cell>
          <cell r="C41" t="str">
            <v>GDP (current US$)</v>
          </cell>
          <cell r="D41" t="str">
            <v>NY.GDP.MKTP.CD</v>
          </cell>
        </row>
        <row r="41">
          <cell r="AI41">
            <v>271637123369.426</v>
          </cell>
          <cell r="AJ41">
            <v>249770190038.705</v>
          </cell>
          <cell r="AK41">
            <v>256444334950.334</v>
          </cell>
          <cell r="AL41">
            <v>269826665737.783</v>
          </cell>
          <cell r="AM41">
            <v>308020664820.883</v>
          </cell>
          <cell r="AN41">
            <v>393418186688.965</v>
          </cell>
          <cell r="AO41">
            <v>416195415189.189</v>
          </cell>
          <cell r="AP41">
            <v>410169356215.544</v>
          </cell>
          <cell r="AQ41">
            <v>448894516191.064</v>
          </cell>
          <cell r="AR41">
            <v>435065687984.228</v>
          </cell>
          <cell r="AS41">
            <v>428597564395.942</v>
          </cell>
          <cell r="AT41">
            <v>468614167274.24</v>
          </cell>
          <cell r="AU41">
            <v>528074378315.022</v>
          </cell>
          <cell r="AV41">
            <v>634393988542.297</v>
          </cell>
          <cell r="AW41">
            <v>763090451335.703</v>
          </cell>
          <cell r="AX41">
            <v>886072339096.301</v>
          </cell>
          <cell r="AY41">
            <v>1001637213773.61</v>
          </cell>
          <cell r="AZ41">
            <v>1265565727257.36</v>
          </cell>
          <cell r="BA41">
            <v>1530718934020.82</v>
          </cell>
          <cell r="BB41">
            <v>1289853592526.98</v>
          </cell>
          <cell r="BC41">
            <v>1316548010141.42</v>
          </cell>
          <cell r="BD41">
            <v>1454732403908.46</v>
          </cell>
          <cell r="BE41">
            <v>1359052936743.23</v>
          </cell>
          <cell r="BF41">
            <v>1417557275930.7</v>
          </cell>
          <cell r="BG41">
            <v>1463823020682.85</v>
          </cell>
          <cell r="BH41">
            <v>1293623329358.52</v>
          </cell>
          <cell r="BI41">
            <v>1316821592128.16</v>
          </cell>
          <cell r="BJ41">
            <v>1461567745963.7</v>
          </cell>
          <cell r="BK41">
            <v>1649014249607.31</v>
          </cell>
          <cell r="BL41">
            <v>1674815945871.77</v>
          </cell>
          <cell r="BM41">
            <v>1665817489087.96</v>
          </cell>
          <cell r="BN41">
            <v>1908203520080.5</v>
          </cell>
          <cell r="BO41">
            <v>1943576044705.41</v>
          </cell>
        </row>
        <row r="42">
          <cell r="B42" t="str">
            <v>CHE</v>
          </cell>
          <cell r="C42" t="str">
            <v>GDP (current US$)</v>
          </cell>
          <cell r="D42" t="str">
            <v>NY.GDP.MKTP.CD</v>
          </cell>
          <cell r="E42">
            <v>10412232620.5258</v>
          </cell>
          <cell r="F42">
            <v>11713348834.3069</v>
          </cell>
          <cell r="G42">
            <v>12989649694.2812</v>
          </cell>
          <cell r="H42">
            <v>14283872299.0456</v>
          </cell>
          <cell r="I42">
            <v>15833133857.6281</v>
          </cell>
          <cell r="J42">
            <v>16780226225.085</v>
          </cell>
          <cell r="K42">
            <v>18019402373.5388</v>
          </cell>
          <cell r="L42">
            <v>19397044714.0963</v>
          </cell>
          <cell r="M42">
            <v>20712102793.8026</v>
          </cell>
          <cell r="N42">
            <v>22442043274.074</v>
          </cell>
          <cell r="O42">
            <v>24998066773.3821</v>
          </cell>
          <cell r="P42">
            <v>30040171750.6471</v>
          </cell>
          <cell r="Q42">
            <v>36844318854.2403</v>
          </cell>
          <cell r="R42">
            <v>49550006319.5147</v>
          </cell>
          <cell r="S42">
            <v>57103011445.6416</v>
          </cell>
          <cell r="T42">
            <v>65466081819.2384</v>
          </cell>
          <cell r="U42">
            <v>68476524643.943</v>
          </cell>
          <cell r="V42">
            <v>73135771167.048</v>
          </cell>
          <cell r="W42">
            <v>102280472035.794</v>
          </cell>
          <cell r="X42">
            <v>114970094424.731</v>
          </cell>
          <cell r="Y42">
            <v>122557843886.137</v>
          </cell>
          <cell r="Z42">
            <v>112244805518.786</v>
          </cell>
          <cell r="AA42">
            <v>115043365512.486</v>
          </cell>
          <cell r="AB42">
            <v>114634358534.61</v>
          </cell>
          <cell r="AC42">
            <v>109455312167.511</v>
          </cell>
          <cell r="AD42">
            <v>110980314191.527</v>
          </cell>
          <cell r="AE42">
            <v>159089921062.872</v>
          </cell>
          <cell r="AF42">
            <v>199236370037.554</v>
          </cell>
          <cell r="AG42">
            <v>215540625298.982</v>
          </cell>
          <cell r="AH42">
            <v>208105846934.409</v>
          </cell>
          <cell r="AI42">
            <v>265763573999.424</v>
          </cell>
          <cell r="AJ42">
            <v>268901693863.319</v>
          </cell>
          <cell r="AK42">
            <v>279921425828.474</v>
          </cell>
          <cell r="AL42">
            <v>272237527070.926</v>
          </cell>
          <cell r="AM42">
            <v>301375055202.164</v>
          </cell>
          <cell r="AN42">
            <v>352835806342.495</v>
          </cell>
          <cell r="AO42">
            <v>340103959546.926</v>
          </cell>
          <cell r="AP42">
            <v>294788198856.198</v>
          </cell>
          <cell r="AQ42">
            <v>303459014346.806</v>
          </cell>
          <cell r="AR42">
            <v>297873643323.126</v>
          </cell>
          <cell r="AS42">
            <v>279216033870.204</v>
          </cell>
          <cell r="AT42">
            <v>286582672434.226</v>
          </cell>
          <cell r="AU42">
            <v>309301422430.386</v>
          </cell>
          <cell r="AV42">
            <v>362075086507.76</v>
          </cell>
          <cell r="AW42">
            <v>403912891033.374</v>
          </cell>
          <cell r="AX42">
            <v>418284865884.998</v>
          </cell>
          <cell r="AY42">
            <v>441634672196.523</v>
          </cell>
          <cell r="AZ42">
            <v>490740715594.802</v>
          </cell>
          <cell r="BA42">
            <v>567267767519.158</v>
          </cell>
          <cell r="BB42">
            <v>554212916092.271</v>
          </cell>
          <cell r="BC42">
            <v>598851028906.58</v>
          </cell>
          <cell r="BD42">
            <v>715888126682.396</v>
          </cell>
          <cell r="BE42">
            <v>686420221557.99</v>
          </cell>
          <cell r="BF42">
            <v>706234937370.968</v>
          </cell>
          <cell r="BG42">
            <v>726537808338</v>
          </cell>
          <cell r="BH42">
            <v>694118186379.628</v>
          </cell>
          <cell r="BI42">
            <v>687895460902.713</v>
          </cell>
          <cell r="BJ42">
            <v>695200833086.499</v>
          </cell>
          <cell r="BK42">
            <v>725568717468.001</v>
          </cell>
          <cell r="BL42">
            <v>721369112726.724</v>
          </cell>
          <cell r="BM42">
            <v>741999406005.627</v>
          </cell>
          <cell r="BN42">
            <v>813408787222.499</v>
          </cell>
          <cell r="BO42">
            <v>818426550206.45</v>
          </cell>
        </row>
        <row r="43">
          <cell r="B43" t="str">
            <v>CHI</v>
          </cell>
          <cell r="C43" t="str">
            <v>GDP (current US$)</v>
          </cell>
          <cell r="D43" t="str">
            <v>NY.GDP.MKTP.CD</v>
          </cell>
        </row>
        <row r="43">
          <cell r="AQ43">
            <v>5945677376.61477</v>
          </cell>
          <cell r="AR43">
            <v>6262740656.85164</v>
          </cell>
          <cell r="AS43">
            <v>6439703434.71024</v>
          </cell>
          <cell r="AT43">
            <v>6232906290.4851</v>
          </cell>
          <cell r="AU43">
            <v>6663669064.7482</v>
          </cell>
          <cell r="AV43">
            <v>7332244897.95918</v>
          </cell>
          <cell r="AW43">
            <v>8553643354.08275</v>
          </cell>
          <cell r="AX43">
            <v>8827272727.27273</v>
          </cell>
          <cell r="AY43">
            <v>9676172953.08188</v>
          </cell>
          <cell r="AZ43">
            <v>11514605842.3369</v>
          </cell>
        </row>
        <row r="43">
          <cell r="BI43">
            <v>9072059721.02166</v>
          </cell>
          <cell r="BJ43">
            <v>9070980826.69076</v>
          </cell>
          <cell r="BK43">
            <v>9940766574.08511</v>
          </cell>
          <cell r="BL43">
            <v>9921386549.99805</v>
          </cell>
          <cell r="BM43">
            <v>9301349237.2106</v>
          </cell>
          <cell r="BN43">
            <v>11138490591.657</v>
          </cell>
          <cell r="BO43">
            <v>11228317318.7652</v>
          </cell>
        </row>
        <row r="44">
          <cell r="B44" t="str">
            <v>CHL</v>
          </cell>
          <cell r="C44" t="str">
            <v>GDP (current US$)</v>
          </cell>
          <cell r="D44" t="str">
            <v>NY.GDP.MKTP.CD</v>
          </cell>
          <cell r="E44">
            <v>4110000000</v>
          </cell>
          <cell r="F44">
            <v>4829238095.2381</v>
          </cell>
          <cell r="G44">
            <v>5631285444.2344</v>
          </cell>
          <cell r="H44">
            <v>5591307028.36005</v>
          </cell>
          <cell r="I44">
            <v>5964195925.4443</v>
          </cell>
          <cell r="J44">
            <v>6108679125.7523</v>
          </cell>
          <cell r="K44">
            <v>7162633082.31628</v>
          </cell>
          <cell r="L44">
            <v>7057478295.18548</v>
          </cell>
          <cell r="M44">
            <v>7192102966.84119</v>
          </cell>
          <cell r="N44">
            <v>8359596194.01253</v>
          </cell>
          <cell r="O44">
            <v>9144112431.28214</v>
          </cell>
          <cell r="P44">
            <v>10876091407.9777</v>
          </cell>
          <cell r="Q44">
            <v>11833904487.641</v>
          </cell>
          <cell r="R44">
            <v>16826390943.8597</v>
          </cell>
          <cell r="S44">
            <v>16209693232.0782</v>
          </cell>
          <cell r="T44">
            <v>7621570062.17598</v>
          </cell>
          <cell r="U44">
            <v>10338624019.4415</v>
          </cell>
          <cell r="V44">
            <v>13965595122.3247</v>
          </cell>
          <cell r="W44">
            <v>15992038535.2046</v>
          </cell>
          <cell r="X44">
            <v>21806136345.5074</v>
          </cell>
          <cell r="Y44">
            <v>29036709871.7949</v>
          </cell>
          <cell r="Z44">
            <v>34509878043.5897</v>
          </cell>
          <cell r="AA44">
            <v>19529291464.7274</v>
          </cell>
          <cell r="AB44">
            <v>20362016672.278</v>
          </cell>
          <cell r="AC44">
            <v>19671768024.4581</v>
          </cell>
          <cell r="AD44">
            <v>17717662227.8036</v>
          </cell>
          <cell r="AE44">
            <v>18897110625.5242</v>
          </cell>
          <cell r="AF44">
            <v>22250729666.7937</v>
          </cell>
          <cell r="AG44">
            <v>26042571615.5987</v>
          </cell>
          <cell r="AH44">
            <v>29936735491.4427</v>
          </cell>
          <cell r="AI44">
            <v>33137824762.0173</v>
          </cell>
          <cell r="AJ44">
            <v>37846188228.2702</v>
          </cell>
          <cell r="AK44">
            <v>45949608551.8086</v>
          </cell>
          <cell r="AL44">
            <v>49287378599.1612</v>
          </cell>
          <cell r="AM44">
            <v>56998601183.5492</v>
          </cell>
          <cell r="AN44">
            <v>73444831671.0169</v>
          </cell>
          <cell r="AO44">
            <v>78584098982.9097</v>
          </cell>
          <cell r="AP44">
            <v>85741415285.4035</v>
          </cell>
          <cell r="AQ44">
            <v>81990010703.843</v>
          </cell>
          <cell r="AR44">
            <v>75578685735.5219</v>
          </cell>
          <cell r="AS44">
            <v>78339750721.7352</v>
          </cell>
          <cell r="AT44">
            <v>71574739561.4329</v>
          </cell>
          <cell r="AU44">
            <v>70264045939.1322</v>
          </cell>
          <cell r="AV44">
            <v>76492579644.0605</v>
          </cell>
          <cell r="AW44">
            <v>99075985773.176</v>
          </cell>
          <cell r="AX44">
            <v>122294145162.835</v>
          </cell>
          <cell r="AY44">
            <v>153843518171.43</v>
          </cell>
          <cell r="AZ44">
            <v>172491076033.863</v>
          </cell>
          <cell r="BA44">
            <v>179894594475.98</v>
          </cell>
          <cell r="BB44">
            <v>171777900623.177</v>
          </cell>
          <cell r="BC44">
            <v>217051209240.298</v>
          </cell>
          <cell r="BD44">
            <v>251382573885.594</v>
          </cell>
          <cell r="BE44">
            <v>267024782480.28</v>
          </cell>
          <cell r="BF44">
            <v>277395018837.366</v>
          </cell>
          <cell r="BG44">
            <v>259560978231.552</v>
          </cell>
          <cell r="BH44">
            <v>242450355827.827</v>
          </cell>
          <cell r="BI44">
            <v>249344863933.461</v>
          </cell>
          <cell r="BJ44">
            <v>276154259987.103</v>
          </cell>
          <cell r="BK44">
            <v>295857562991.709</v>
          </cell>
          <cell r="BL44">
            <v>278285058719.466</v>
          </cell>
          <cell r="BM44">
            <v>254042159309.311</v>
          </cell>
          <cell r="BN44">
            <v>315515014838.539</v>
          </cell>
          <cell r="BO44">
            <v>302116539409.03</v>
          </cell>
        </row>
        <row r="45">
          <cell r="B45" t="str">
            <v>CHN</v>
          </cell>
          <cell r="C45" t="str">
            <v>GDP (current US$)</v>
          </cell>
          <cell r="D45" t="str">
            <v>NY.GDP.MKTP.CD</v>
          </cell>
          <cell r="E45">
            <v>59716249310.9742</v>
          </cell>
          <cell r="F45">
            <v>50056685957.359</v>
          </cell>
          <cell r="G45">
            <v>47209186415.3555</v>
          </cell>
          <cell r="H45">
            <v>50706614526.1472</v>
          </cell>
          <cell r="I45">
            <v>59708125203.8643</v>
          </cell>
          <cell r="J45">
            <v>70436008642.4251</v>
          </cell>
          <cell r="K45">
            <v>76720005491.8964</v>
          </cell>
          <cell r="L45">
            <v>72881364882.4909</v>
          </cell>
          <cell r="M45">
            <v>70846276051.4727</v>
          </cell>
          <cell r="N45">
            <v>79705614854.7674</v>
          </cell>
          <cell r="O45">
            <v>92602634891.6589</v>
          </cell>
          <cell r="P45">
            <v>99800593790.9886</v>
          </cell>
          <cell r="Q45">
            <v>113689308020.343</v>
          </cell>
          <cell r="R45">
            <v>138543170458.064</v>
          </cell>
          <cell r="S45">
            <v>144188970821.072</v>
          </cell>
          <cell r="T45">
            <v>163429530659.638</v>
          </cell>
          <cell r="U45">
            <v>153939265947.775</v>
          </cell>
          <cell r="V45">
            <v>174935933078.663</v>
          </cell>
          <cell r="W45">
            <v>149540752829.268</v>
          </cell>
          <cell r="X45">
            <v>178280594413.043</v>
          </cell>
          <cell r="Y45">
            <v>191149211575</v>
          </cell>
          <cell r="Z45">
            <v>195866382432.54</v>
          </cell>
          <cell r="AA45">
            <v>205089699858.779</v>
          </cell>
          <cell r="AB45">
            <v>230686747153.257</v>
          </cell>
          <cell r="AC45">
            <v>259946510957.143</v>
          </cell>
          <cell r="AD45">
            <v>309488028132.653</v>
          </cell>
          <cell r="AE45">
            <v>300758100107.246</v>
          </cell>
          <cell r="AF45">
            <v>272972974764.574</v>
          </cell>
          <cell r="AG45">
            <v>312353631207.819</v>
          </cell>
          <cell r="AH45">
            <v>347768051311.741</v>
          </cell>
          <cell r="AI45">
            <v>360857912565.966</v>
          </cell>
          <cell r="AJ45">
            <v>383373318083.624</v>
          </cell>
          <cell r="AK45">
            <v>426915712715.856</v>
          </cell>
          <cell r="AL45">
            <v>444731282435.515</v>
          </cell>
          <cell r="AM45">
            <v>564321854521.013</v>
          </cell>
          <cell r="AN45">
            <v>734484834573.582</v>
          </cell>
          <cell r="AO45">
            <v>863749314718.538</v>
          </cell>
          <cell r="AP45">
            <v>961601980984.623</v>
          </cell>
          <cell r="AQ45">
            <v>1029060747620.65</v>
          </cell>
          <cell r="AR45">
            <v>1094003874937.34</v>
          </cell>
          <cell r="AS45">
            <v>1211331651866.09</v>
          </cell>
          <cell r="AT45">
            <v>1339400897105.11</v>
          </cell>
          <cell r="AU45">
            <v>1470557654799.95</v>
          </cell>
          <cell r="AV45">
            <v>1660280543846.79</v>
          </cell>
          <cell r="AW45">
            <v>1955346768721.39</v>
          </cell>
          <cell r="AX45">
            <v>2285961149879.85</v>
          </cell>
          <cell r="AY45">
            <v>2752118657184.02</v>
          </cell>
          <cell r="AZ45">
            <v>3550327802998.4</v>
          </cell>
          <cell r="BA45">
            <v>4594336785737.67</v>
          </cell>
          <cell r="BB45">
            <v>5101691124285.21</v>
          </cell>
          <cell r="BC45">
            <v>6087191746679.49</v>
          </cell>
          <cell r="BD45">
            <v>7551545703440.75</v>
          </cell>
          <cell r="BE45">
            <v>8532185381680.59</v>
          </cell>
          <cell r="BF45">
            <v>9570471111831.68</v>
          </cell>
          <cell r="BG45">
            <v>10475624944355.2</v>
          </cell>
          <cell r="BH45">
            <v>11061572618578.7</v>
          </cell>
          <cell r="BI45">
            <v>11233313730348.7</v>
          </cell>
          <cell r="BJ45">
            <v>12310491333980.9</v>
          </cell>
          <cell r="BK45">
            <v>13894907857880.6</v>
          </cell>
          <cell r="BL45">
            <v>14279968506271.7</v>
          </cell>
          <cell r="BM45">
            <v>14687744162801</v>
          </cell>
          <cell r="BN45">
            <v>17820459508852.2</v>
          </cell>
          <cell r="BO45">
            <v>17881783387000.9</v>
          </cell>
        </row>
        <row r="46">
          <cell r="B46" t="str">
            <v>CIV</v>
          </cell>
          <cell r="C46" t="str">
            <v>GDP (current US$)</v>
          </cell>
          <cell r="D46" t="str">
            <v>NY.GDP.MKTP.CD</v>
          </cell>
          <cell r="E46">
            <v>546203559.344361</v>
          </cell>
          <cell r="F46">
            <v>618245634.179831</v>
          </cell>
          <cell r="G46">
            <v>645284473.733691</v>
          </cell>
          <cell r="H46">
            <v>761047198.029653</v>
          </cell>
          <cell r="I46">
            <v>921063326.589918</v>
          </cell>
          <cell r="J46">
            <v>919771228.816095</v>
          </cell>
          <cell r="K46">
            <v>1024102880.05862</v>
          </cell>
          <cell r="L46">
            <v>1082922724.87189</v>
          </cell>
          <cell r="M46">
            <v>1281281276.72357</v>
          </cell>
          <cell r="N46">
            <v>1361360293.42665</v>
          </cell>
          <cell r="O46">
            <v>1455482795.40691</v>
          </cell>
          <cell r="P46">
            <v>1584128509.46873</v>
          </cell>
          <cell r="Q46">
            <v>1849400401.64724</v>
          </cell>
          <cell r="R46">
            <v>2508421426.17572</v>
          </cell>
          <cell r="S46">
            <v>3070152309.21903</v>
          </cell>
          <cell r="T46">
            <v>3893839190.26806</v>
          </cell>
          <cell r="U46">
            <v>4662053824.83955</v>
          </cell>
          <cell r="V46">
            <v>6265068189.37782</v>
          </cell>
          <cell r="W46">
            <v>7900526298.31993</v>
          </cell>
          <cell r="X46">
            <v>9142933966.79465</v>
          </cell>
          <cell r="Y46">
            <v>10175617609.0962</v>
          </cell>
          <cell r="Z46">
            <v>8432589942.39434</v>
          </cell>
          <cell r="AA46">
            <v>7567110848.92228</v>
          </cell>
          <cell r="AB46">
            <v>6838184772.52063</v>
          </cell>
          <cell r="AC46">
            <v>6841639246.8996</v>
          </cell>
          <cell r="AD46">
            <v>6977650643.99488</v>
          </cell>
          <cell r="AE46">
            <v>9158302099.57957</v>
          </cell>
          <cell r="AF46">
            <v>10087654464.8168</v>
          </cell>
          <cell r="AG46">
            <v>10255169805.7996</v>
          </cell>
          <cell r="AH46">
            <v>9757410644.6679</v>
          </cell>
          <cell r="AI46">
            <v>10795850582.779</v>
          </cell>
          <cell r="AJ46">
            <v>10492628580.7484</v>
          </cell>
          <cell r="AK46">
            <v>11152971273.9383</v>
          </cell>
          <cell r="AL46">
            <v>11045760288.1206</v>
          </cell>
          <cell r="AM46">
            <v>8313557510.14757</v>
          </cell>
          <cell r="AN46">
            <v>11000146266.5135</v>
          </cell>
          <cell r="AO46">
            <v>18071152830.6101</v>
          </cell>
          <cell r="AP46">
            <v>18047558037.7036</v>
          </cell>
          <cell r="AQ46">
            <v>19619654755.679</v>
          </cell>
          <cell r="AR46">
            <v>18870992455.568</v>
          </cell>
          <cell r="AS46">
            <v>16577533891.8785</v>
          </cell>
          <cell r="AT46">
            <v>16810537043.8407</v>
          </cell>
          <cell r="AU46">
            <v>18054383320.8474</v>
          </cell>
          <cell r="AV46">
            <v>21251754340.4305</v>
          </cell>
          <cell r="AW46">
            <v>23510575681.3686</v>
          </cell>
          <cell r="AX46">
            <v>24036918703.1747</v>
          </cell>
          <cell r="AY46">
            <v>25281413263.3712</v>
          </cell>
          <cell r="AZ46">
            <v>28760090953.3081</v>
          </cell>
          <cell r="BA46">
            <v>34078240293.2559</v>
          </cell>
          <cell r="BB46">
            <v>33886813250.2036</v>
          </cell>
          <cell r="BC46">
            <v>34936307980.063</v>
          </cell>
          <cell r="BD46">
            <v>36693710801.3976</v>
          </cell>
          <cell r="BE46">
            <v>36302302877.2977</v>
          </cell>
          <cell r="BF46">
            <v>42760235484.6093</v>
          </cell>
          <cell r="BG46">
            <v>48843005613.7091</v>
          </cell>
          <cell r="BH46">
            <v>45815005169.2651</v>
          </cell>
          <cell r="BI46">
            <v>48407761036.8238</v>
          </cell>
          <cell r="BJ46">
            <v>52512343996.69</v>
          </cell>
          <cell r="BK46">
            <v>58522477786.6889</v>
          </cell>
          <cell r="BL46">
            <v>60382894697.3557</v>
          </cell>
          <cell r="BM46">
            <v>63027852805.4204</v>
          </cell>
          <cell r="BN46">
            <v>72794636653.7793</v>
          </cell>
          <cell r="BO46">
            <v>70173140101.4315</v>
          </cell>
        </row>
        <row r="47">
          <cell r="B47" t="str">
            <v>CMR</v>
          </cell>
          <cell r="C47" t="str">
            <v>GDP (current US$)</v>
          </cell>
          <cell r="D47" t="str">
            <v>NY.GDP.MKTP.CD</v>
          </cell>
          <cell r="E47">
            <v>614206068.497266</v>
          </cell>
          <cell r="F47">
            <v>652777608.320492</v>
          </cell>
          <cell r="G47">
            <v>694247864.3789</v>
          </cell>
          <cell r="H47">
            <v>718320845.044338</v>
          </cell>
          <cell r="I47">
            <v>776650176.904453</v>
          </cell>
          <cell r="J47">
            <v>814083265.511426</v>
          </cell>
          <cell r="K47">
            <v>851112534.552636</v>
          </cell>
          <cell r="L47">
            <v>936175260.030919</v>
          </cell>
          <cell r="M47">
            <v>1046191217.79942</v>
          </cell>
          <cell r="N47">
            <v>1100551488.62689</v>
          </cell>
          <cell r="O47">
            <v>1151216992.88095</v>
          </cell>
          <cell r="P47">
            <v>1236941394.11447</v>
          </cell>
          <cell r="Q47">
            <v>1498251889.66287</v>
          </cell>
          <cell r="R47">
            <v>1901393361.02282</v>
          </cell>
          <cell r="S47">
            <v>2157415532.54796</v>
          </cell>
          <cell r="T47">
            <v>2857037371.05886</v>
          </cell>
          <cell r="U47">
            <v>2898090001.8562</v>
          </cell>
          <cell r="V47">
            <v>3394664024.05503</v>
          </cell>
          <cell r="W47">
            <v>4662852583.13256</v>
          </cell>
          <cell r="X47">
            <v>5919002982.602</v>
          </cell>
          <cell r="Y47">
            <v>6674569046.6832</v>
          </cell>
          <cell r="Z47">
            <v>6610938616.6643</v>
          </cell>
          <cell r="AA47">
            <v>6611255963.83584</v>
          </cell>
          <cell r="AB47">
            <v>6870200009.90065</v>
          </cell>
          <cell r="AC47">
            <v>7311938026.36713</v>
          </cell>
          <cell r="AD47">
            <v>8544810497.9889</v>
          </cell>
          <cell r="AE47">
            <v>11857056199.0765</v>
          </cell>
          <cell r="AF47">
            <v>13049659981.1373</v>
          </cell>
          <cell r="AG47">
            <v>12236057362.4917</v>
          </cell>
          <cell r="AH47">
            <v>11012566195.0255</v>
          </cell>
          <cell r="AI47">
            <v>12314482627.8454</v>
          </cell>
          <cell r="AJ47">
            <v>11840192296.3893</v>
          </cell>
          <cell r="AK47">
            <v>12071775335.0433</v>
          </cell>
          <cell r="AL47">
            <v>16181814712.5295</v>
          </cell>
          <cell r="AM47">
            <v>8902446252.18372</v>
          </cell>
          <cell r="AN47">
            <v>10864772470.9043</v>
          </cell>
          <cell r="AO47">
            <v>11093538846.4483</v>
          </cell>
          <cell r="AP47">
            <v>10789458432.6416</v>
          </cell>
          <cell r="AQ47">
            <v>11298144990.4104</v>
          </cell>
          <cell r="AR47">
            <v>11565826458.8938</v>
          </cell>
          <cell r="AS47">
            <v>10566579294.5159</v>
          </cell>
          <cell r="AT47">
            <v>10953485345.222</v>
          </cell>
          <cell r="AU47">
            <v>12417251341.6028</v>
          </cell>
          <cell r="AV47">
            <v>15970315030.2397</v>
          </cell>
          <cell r="AW47">
            <v>18826214125.2317</v>
          </cell>
          <cell r="AX47">
            <v>19509852219.8997</v>
          </cell>
          <cell r="AY47">
            <v>20910512979.1277</v>
          </cell>
          <cell r="AZ47">
            <v>23928250409.2212</v>
          </cell>
          <cell r="BA47">
            <v>27715142006.0181</v>
          </cell>
          <cell r="BB47">
            <v>27932970296.8516</v>
          </cell>
          <cell r="BC47">
            <v>27507501808.6377</v>
          </cell>
          <cell r="BD47">
            <v>30630910513.4884</v>
          </cell>
          <cell r="BE47">
            <v>30155062302.4497</v>
          </cell>
          <cell r="BF47">
            <v>33728621190.4164</v>
          </cell>
          <cell r="BG47">
            <v>36386544715.2702</v>
          </cell>
          <cell r="BH47">
            <v>32210233021.4049</v>
          </cell>
          <cell r="BI47">
            <v>33814337040.7817</v>
          </cell>
          <cell r="BJ47">
            <v>36098547058.7851</v>
          </cell>
          <cell r="BK47">
            <v>39955552189.795</v>
          </cell>
          <cell r="BL47">
            <v>39667757527.6578</v>
          </cell>
          <cell r="BM47">
            <v>40773241177.0505</v>
          </cell>
          <cell r="BN47">
            <v>44993521774.066</v>
          </cell>
          <cell r="BO47">
            <v>43644068310.851</v>
          </cell>
        </row>
        <row r="48">
          <cell r="B48" t="str">
            <v>COD</v>
          </cell>
          <cell r="C48" t="str">
            <v>GDP (current US$)</v>
          </cell>
          <cell r="D48" t="str">
            <v>NY.GDP.MKTP.CD</v>
          </cell>
        </row>
        <row r="48">
          <cell r="AK48">
            <v>8850000000</v>
          </cell>
          <cell r="AL48">
            <v>10768000000</v>
          </cell>
          <cell r="AM48">
            <v>5820475672.05427</v>
          </cell>
          <cell r="AN48">
            <v>5643416613.28208</v>
          </cell>
          <cell r="AO48">
            <v>5771456952.1908</v>
          </cell>
          <cell r="AP48">
            <v>6090838693.27145</v>
          </cell>
          <cell r="AQ48">
            <v>6217805820.77104</v>
          </cell>
          <cell r="AR48">
            <v>4711259427.27273</v>
          </cell>
          <cell r="AS48">
            <v>19088046305.7971</v>
          </cell>
          <cell r="AT48">
            <v>7438189100.33333</v>
          </cell>
          <cell r="AU48">
            <v>8728038525.14034</v>
          </cell>
          <cell r="AV48">
            <v>8937567059.87754</v>
          </cell>
          <cell r="AW48">
            <v>10297483481.223</v>
          </cell>
          <cell r="AX48">
            <v>11964484465.9388</v>
          </cell>
          <cell r="AY48">
            <v>14451901696.3878</v>
          </cell>
          <cell r="AZ48">
            <v>16737071816.38</v>
          </cell>
          <cell r="BA48">
            <v>19788515590.1284</v>
          </cell>
          <cell r="BB48">
            <v>18648372553.0921</v>
          </cell>
          <cell r="BC48">
            <v>21565721044.8462</v>
          </cell>
          <cell r="BD48">
            <v>25839749199.3671</v>
          </cell>
          <cell r="BE48">
            <v>29306235285.2597</v>
          </cell>
          <cell r="BF48">
            <v>32679745048.4427</v>
          </cell>
          <cell r="BG48">
            <v>35909040925.9375</v>
          </cell>
          <cell r="BH48">
            <v>37917706497.1793</v>
          </cell>
          <cell r="BI48">
            <v>37134801555.3322</v>
          </cell>
          <cell r="BJ48">
            <v>38019264794.8263</v>
          </cell>
          <cell r="BK48">
            <v>47568210009.8172</v>
          </cell>
          <cell r="BL48">
            <v>51775829877.2088</v>
          </cell>
          <cell r="BM48">
            <v>48716961860.1325</v>
          </cell>
          <cell r="BN48">
            <v>55328482783.5393</v>
          </cell>
          <cell r="BO48">
            <v>65801547619.5974</v>
          </cell>
        </row>
        <row r="49">
          <cell r="B49" t="str">
            <v>COG</v>
          </cell>
          <cell r="C49" t="str">
            <v>GDP (current US$)</v>
          </cell>
          <cell r="D49" t="str">
            <v>NY.GDP.MKTP.CD</v>
          </cell>
          <cell r="E49">
            <v>131731862.783017</v>
          </cell>
          <cell r="F49">
            <v>151675738.926342</v>
          </cell>
          <cell r="G49">
            <v>166521239.650243</v>
          </cell>
          <cell r="H49">
            <v>172233430.657858</v>
          </cell>
          <cell r="I49">
            <v>185693724.905233</v>
          </cell>
          <cell r="J49">
            <v>198318064.028924</v>
          </cell>
          <cell r="K49">
            <v>220613581.972601</v>
          </cell>
          <cell r="L49">
            <v>237397428.13501</v>
          </cell>
          <cell r="M49">
            <v>251247457.765525</v>
          </cell>
          <cell r="N49">
            <v>265040036.417215</v>
          </cell>
          <cell r="O49">
            <v>274960699.885255</v>
          </cell>
          <cell r="P49">
            <v>322128018.955444</v>
          </cell>
          <cell r="Q49">
            <v>410669263.651798</v>
          </cell>
          <cell r="R49">
            <v>541973362.610423</v>
          </cell>
          <cell r="S49">
            <v>585364634.473977</v>
          </cell>
          <cell r="T49">
            <v>767102680.239967</v>
          </cell>
          <cell r="U49">
            <v>754549601.391492</v>
          </cell>
          <cell r="V49">
            <v>765224029.286556</v>
          </cell>
          <cell r="W49">
            <v>878771772.202149</v>
          </cell>
          <cell r="X49">
            <v>1198749667.42923</v>
          </cell>
          <cell r="Y49">
            <v>1705796852.89473</v>
          </cell>
          <cell r="Z49">
            <v>1993512322.62391</v>
          </cell>
          <cell r="AA49">
            <v>2160640564.56041</v>
          </cell>
          <cell r="AB49">
            <v>2097274289.75066</v>
          </cell>
          <cell r="AC49">
            <v>2193581365.34299</v>
          </cell>
          <cell r="AD49">
            <v>2160872540.03175</v>
          </cell>
          <cell r="AE49">
            <v>1849268212.30284</v>
          </cell>
          <cell r="AF49">
            <v>2297753652.34929</v>
          </cell>
          <cell r="AG49">
            <v>2212536311.99319</v>
          </cell>
          <cell r="AH49">
            <v>2389593025.60339</v>
          </cell>
          <cell r="AI49">
            <v>2798746050.11354</v>
          </cell>
          <cell r="AJ49">
            <v>2724853505.80336</v>
          </cell>
          <cell r="AK49">
            <v>2933222703.0334</v>
          </cell>
          <cell r="AL49">
            <v>2684323623.14372</v>
          </cell>
          <cell r="AM49">
            <v>1769365437.78801</v>
          </cell>
          <cell r="AN49">
            <v>2116003867.75536</v>
          </cell>
          <cell r="AO49">
            <v>2540697539.05773</v>
          </cell>
          <cell r="AP49">
            <v>2322719102.6909</v>
          </cell>
          <cell r="AQ49">
            <v>1949481379.21951</v>
          </cell>
          <cell r="AR49">
            <v>2354772960.28296</v>
          </cell>
          <cell r="AS49">
            <v>3227927697.57921</v>
          </cell>
          <cell r="AT49">
            <v>2796704604.03812</v>
          </cell>
          <cell r="AU49">
            <v>3034250923.97726</v>
          </cell>
          <cell r="AV49">
            <v>3503723087.74483</v>
          </cell>
          <cell r="AW49">
            <v>4656974940.12721</v>
          </cell>
          <cell r="AX49">
            <v>6650001680.48544</v>
          </cell>
          <cell r="AY49">
            <v>8072305029.06514</v>
          </cell>
          <cell r="AZ49">
            <v>8782703436.70188</v>
          </cell>
          <cell r="BA49">
            <v>11649857673.4436</v>
          </cell>
          <cell r="BB49">
            <v>9723299915.25312</v>
          </cell>
          <cell r="BC49">
            <v>13148396211.5955</v>
          </cell>
          <cell r="BD49">
            <v>15655383576.6515</v>
          </cell>
          <cell r="BE49">
            <v>17692911296.3044</v>
          </cell>
          <cell r="BF49">
            <v>17958720699.0868</v>
          </cell>
          <cell r="BG49">
            <v>17919321082.5539</v>
          </cell>
          <cell r="BH49">
            <v>12434793867.7228</v>
          </cell>
          <cell r="BI49">
            <v>10931328149.6857</v>
          </cell>
          <cell r="BJ49">
            <v>11834473047.7636</v>
          </cell>
          <cell r="BK49">
            <v>14773900277.9221</v>
          </cell>
          <cell r="BL49">
            <v>13976637328.8474</v>
          </cell>
          <cell r="BM49">
            <v>11468688140.7225</v>
          </cell>
          <cell r="BN49">
            <v>14825690210.0308</v>
          </cell>
          <cell r="BO49">
            <v>15817030156.9459</v>
          </cell>
        </row>
        <row r="50">
          <cell r="B50" t="str">
            <v>COL</v>
          </cell>
          <cell r="C50" t="str">
            <v>GDP (current US$)</v>
          </cell>
          <cell r="D50" t="str">
            <v>NY.GDP.MKTP.CD</v>
          </cell>
          <cell r="E50">
            <v>4031152976.63904</v>
          </cell>
          <cell r="F50">
            <v>4540447761.19403</v>
          </cell>
          <cell r="G50">
            <v>4955538218.81618</v>
          </cell>
          <cell r="H50">
            <v>4836166666.66667</v>
          </cell>
          <cell r="I50">
            <v>5973366666.66667</v>
          </cell>
          <cell r="J50">
            <v>5760761904.7619</v>
          </cell>
          <cell r="K50">
            <v>5428518518.51852</v>
          </cell>
          <cell r="L50">
            <v>5825170438.48704</v>
          </cell>
          <cell r="M50">
            <v>5960212869.12968</v>
          </cell>
          <cell r="N50">
            <v>6450175213.74923</v>
          </cell>
          <cell r="O50">
            <v>7198360460.19887</v>
          </cell>
          <cell r="P50">
            <v>7820380970.53674</v>
          </cell>
          <cell r="Q50">
            <v>8671358732.68486</v>
          </cell>
          <cell r="R50">
            <v>10315760000.3394</v>
          </cell>
          <cell r="S50">
            <v>12370029583.6419</v>
          </cell>
          <cell r="T50">
            <v>13098633901.8673</v>
          </cell>
          <cell r="U50">
            <v>15341403660.4698</v>
          </cell>
          <cell r="V50">
            <v>19470960619.1297</v>
          </cell>
          <cell r="W50">
            <v>23263511958.0509</v>
          </cell>
          <cell r="X50">
            <v>27940411250.2732</v>
          </cell>
          <cell r="Y50">
            <v>33400735644.0481</v>
          </cell>
          <cell r="Z50">
            <v>36388366869.0309</v>
          </cell>
          <cell r="AA50">
            <v>38968039721.748</v>
          </cell>
          <cell r="AB50">
            <v>38729822781.5997</v>
          </cell>
          <cell r="AC50">
            <v>38253120737.9671</v>
          </cell>
          <cell r="AD50">
            <v>34894419443.4881</v>
          </cell>
          <cell r="AE50">
            <v>34942489683.9712</v>
          </cell>
          <cell r="AF50">
            <v>36373307085.0887</v>
          </cell>
          <cell r="AG50">
            <v>39212550050.4223</v>
          </cell>
          <cell r="AH50">
            <v>39540080200.3938</v>
          </cell>
          <cell r="AI50">
            <v>47844090709.9908</v>
          </cell>
          <cell r="AJ50">
            <v>49637993948.8402</v>
          </cell>
          <cell r="AK50">
            <v>58394443377.5416</v>
          </cell>
          <cell r="AL50">
            <v>66474101301.1759</v>
          </cell>
          <cell r="AM50">
            <v>81705497616.5703</v>
          </cell>
          <cell r="AN50">
            <v>92495970511.3951</v>
          </cell>
          <cell r="AO50">
            <v>97153389010.9466</v>
          </cell>
          <cell r="AP50">
            <v>106656492293.614</v>
          </cell>
          <cell r="AQ50">
            <v>98486358581.1639</v>
          </cell>
          <cell r="AR50">
            <v>86278947636.962</v>
          </cell>
          <cell r="AS50">
            <v>99875074951.0278</v>
          </cell>
          <cell r="AT50">
            <v>98200641203.3892</v>
          </cell>
          <cell r="AU50">
            <v>97945812802.8882</v>
          </cell>
          <cell r="AV50">
            <v>94644969157.0987</v>
          </cell>
          <cell r="AW50">
            <v>117092416666.245</v>
          </cell>
          <cell r="AX50">
            <v>145600529605.803</v>
          </cell>
          <cell r="AY50">
            <v>161792958904.864</v>
          </cell>
          <cell r="AZ50">
            <v>206229540926.311</v>
          </cell>
          <cell r="BA50">
            <v>242504150472.931</v>
          </cell>
          <cell r="BB50">
            <v>232468663109.594</v>
          </cell>
          <cell r="BC50">
            <v>286498534094.963</v>
          </cell>
          <cell r="BD50">
            <v>334966134804.887</v>
          </cell>
          <cell r="BE50">
            <v>370691143018.039</v>
          </cell>
          <cell r="BF50">
            <v>382093697077.685</v>
          </cell>
          <cell r="BG50">
            <v>381240864422.406</v>
          </cell>
          <cell r="BH50">
            <v>293492370193.166</v>
          </cell>
          <cell r="BI50">
            <v>282720100286.228</v>
          </cell>
          <cell r="BJ50">
            <v>311866875156.879</v>
          </cell>
          <cell r="BK50">
            <v>334198218098.276</v>
          </cell>
          <cell r="BL50">
            <v>323031701192.84</v>
          </cell>
          <cell r="BM50">
            <v>270348342541.465</v>
          </cell>
          <cell r="BN50">
            <v>318524633225.395</v>
          </cell>
          <cell r="BO50">
            <v>345329875078.512</v>
          </cell>
        </row>
        <row r="51">
          <cell r="B51" t="str">
            <v>COM</v>
          </cell>
          <cell r="C51" t="str">
            <v>GDP (current US$)</v>
          </cell>
          <cell r="D51" t="str">
            <v>NY.GDP.MKTP.CD</v>
          </cell>
        </row>
        <row r="51">
          <cell r="Y51">
            <v>212218261.585643</v>
          </cell>
          <cell r="Z51">
            <v>196349931.540286</v>
          </cell>
          <cell r="AA51">
            <v>184009013.562815</v>
          </cell>
          <cell r="AB51">
            <v>191621954.855332</v>
          </cell>
          <cell r="AC51">
            <v>184697225.637076</v>
          </cell>
          <cell r="AD51">
            <v>196726096.329131</v>
          </cell>
          <cell r="AE51">
            <v>279197721.807577</v>
          </cell>
          <cell r="AF51">
            <v>337525852.647575</v>
          </cell>
          <cell r="AG51">
            <v>356500032.676316</v>
          </cell>
          <cell r="AH51">
            <v>341476768.326033</v>
          </cell>
          <cell r="AI51">
            <v>429622177.724885</v>
          </cell>
          <cell r="AJ51">
            <v>424108769.502231</v>
          </cell>
          <cell r="AK51">
            <v>457388651.500941</v>
          </cell>
          <cell r="AL51">
            <v>452881475.071813</v>
          </cell>
          <cell r="AM51">
            <v>319189184.255639</v>
          </cell>
          <cell r="AN51">
            <v>398461797.009413</v>
          </cell>
          <cell r="AO51">
            <v>396053805.891754</v>
          </cell>
          <cell r="AP51">
            <v>364445600.525492</v>
          </cell>
          <cell r="AQ51">
            <v>370106745.930146</v>
          </cell>
          <cell r="AR51">
            <v>382454989.945311</v>
          </cell>
          <cell r="AS51">
            <v>351136579.648632</v>
          </cell>
          <cell r="AT51">
            <v>378512024.077556</v>
          </cell>
          <cell r="AU51">
            <v>425964681.044378</v>
          </cell>
          <cell r="AV51">
            <v>546885222.713065</v>
          </cell>
          <cell r="AW51">
            <v>633706110.795614</v>
          </cell>
          <cell r="AX51">
            <v>653845169.168576</v>
          </cell>
          <cell r="AY51">
            <v>698431793.872776</v>
          </cell>
          <cell r="AZ51">
            <v>795673152.867077</v>
          </cell>
          <cell r="BA51">
            <v>915659107.965823</v>
          </cell>
          <cell r="BB51">
            <v>905341172.70583</v>
          </cell>
          <cell r="BC51">
            <v>907978730.887844</v>
          </cell>
          <cell r="BD51">
            <v>1023086273.53336</v>
          </cell>
          <cell r="BE51">
            <v>1015843490.82374</v>
          </cell>
          <cell r="BF51">
            <v>1116224106.83728</v>
          </cell>
          <cell r="BG51">
            <v>1149587661.00693</v>
          </cell>
          <cell r="BH51">
            <v>966029600.862227</v>
          </cell>
          <cell r="BI51">
            <v>1012835493.19325</v>
          </cell>
          <cell r="BJ51">
            <v>1077439756.59451</v>
          </cell>
          <cell r="BK51">
            <v>1188797449.38584</v>
          </cell>
          <cell r="BL51">
            <v>1195019531.9011</v>
          </cell>
          <cell r="BM51">
            <v>1225039196.61091</v>
          </cell>
          <cell r="BN51">
            <v>1296089479.91978</v>
          </cell>
          <cell r="BO51">
            <v>1242519407.77603</v>
          </cell>
        </row>
        <row r="52">
          <cell r="B52" t="str">
            <v>CPV</v>
          </cell>
          <cell r="C52" t="str">
            <v>GDP (current US$)</v>
          </cell>
          <cell r="D52" t="str">
            <v>NY.GDP.MKTP.CD</v>
          </cell>
        </row>
        <row r="52">
          <cell r="Y52">
            <v>142246815.345007</v>
          </cell>
          <cell r="Z52">
            <v>139468209.116206</v>
          </cell>
          <cell r="AA52">
            <v>140630678.983478</v>
          </cell>
          <cell r="AB52">
            <v>138476175.620363</v>
          </cell>
          <cell r="AC52">
            <v>132019038.591628</v>
          </cell>
          <cell r="AD52">
            <v>137728204.813735</v>
          </cell>
          <cell r="AE52">
            <v>190651167.559385</v>
          </cell>
          <cell r="AF52">
            <v>235253064.70982</v>
          </cell>
          <cell r="AG52">
            <v>264308140.285149</v>
          </cell>
          <cell r="AH52">
            <v>267448571.414611</v>
          </cell>
          <cell r="AI52">
            <v>306890962.649533</v>
          </cell>
          <cell r="AJ52">
            <v>319827058.592875</v>
          </cell>
          <cell r="AK52">
            <v>357160985.327413</v>
          </cell>
          <cell r="AL52">
            <v>490417389.682569</v>
          </cell>
          <cell r="AM52">
            <v>406580652.330537</v>
          </cell>
          <cell r="AN52">
            <v>487148993.533109</v>
          </cell>
          <cell r="AO52">
            <v>501979269.843942</v>
          </cell>
          <cell r="AP52">
            <v>490608657.924976</v>
          </cell>
          <cell r="AQ52">
            <v>521910560.524868</v>
          </cell>
          <cell r="AR52">
            <v>592416703.058878</v>
          </cell>
          <cell r="AS52">
            <v>539227277.626411</v>
          </cell>
          <cell r="AT52">
            <v>563090490.377368</v>
          </cell>
          <cell r="AU52">
            <v>620507387.466174</v>
          </cell>
          <cell r="AV52">
            <v>813260468.873834</v>
          </cell>
          <cell r="AW52">
            <v>924940011.836897</v>
          </cell>
          <cell r="AX52">
            <v>972241676.907662</v>
          </cell>
          <cell r="AY52">
            <v>1107571457.90614</v>
          </cell>
          <cell r="AZ52">
            <v>1649621738.63689</v>
          </cell>
          <cell r="BA52">
            <v>1959620648.31578</v>
          </cell>
          <cell r="BB52">
            <v>1852334575.17521</v>
          </cell>
          <cell r="BC52">
            <v>1824751467.92957</v>
          </cell>
          <cell r="BD52">
            <v>2046817987.20109</v>
          </cell>
          <cell r="BE52">
            <v>1913081210.41411</v>
          </cell>
          <cell r="BF52">
            <v>2028910915.16446</v>
          </cell>
          <cell r="BG52">
            <v>2041930125.42979</v>
          </cell>
          <cell r="BH52">
            <v>1749857620.35329</v>
          </cell>
          <cell r="BI52">
            <v>1849789985.99572</v>
          </cell>
          <cell r="BJ52">
            <v>1996741539.95088</v>
          </cell>
          <cell r="BK52">
            <v>2205099506.99994</v>
          </cell>
          <cell r="BL52">
            <v>2252177124.32402</v>
          </cell>
          <cell r="BM52">
            <v>1821565613.68613</v>
          </cell>
          <cell r="BN52">
            <v>2051842609.64558</v>
          </cell>
          <cell r="BO52">
            <v>2303738020.15148</v>
          </cell>
        </row>
        <row r="53">
          <cell r="B53" t="str">
            <v>CRI</v>
          </cell>
          <cell r="C53" t="str">
            <v>GDP (current US$)</v>
          </cell>
          <cell r="D53" t="str">
            <v>NY.GDP.MKTP.CD</v>
          </cell>
          <cell r="E53">
            <v>507513829.994855</v>
          </cell>
          <cell r="F53">
            <v>490325181.614275</v>
          </cell>
          <cell r="G53">
            <v>479180824.348506</v>
          </cell>
          <cell r="H53">
            <v>511902136.809973</v>
          </cell>
          <cell r="I53">
            <v>542578367.242598</v>
          </cell>
          <cell r="J53">
            <v>592981162.264151</v>
          </cell>
          <cell r="K53">
            <v>647305630.188679</v>
          </cell>
          <cell r="L53">
            <v>699456618.867925</v>
          </cell>
          <cell r="M53">
            <v>773841494.339623</v>
          </cell>
          <cell r="N53">
            <v>853630203.773585</v>
          </cell>
          <cell r="O53">
            <v>984830158.490566</v>
          </cell>
          <cell r="P53">
            <v>1077147537.52472</v>
          </cell>
          <cell r="Q53">
            <v>1238251695.55388</v>
          </cell>
          <cell r="R53">
            <v>1528925846.25467</v>
          </cell>
          <cell r="S53">
            <v>1666544754.09836</v>
          </cell>
          <cell r="T53">
            <v>1960863465.5776</v>
          </cell>
          <cell r="U53">
            <v>2412555425.90432</v>
          </cell>
          <cell r="V53">
            <v>3072427012.83547</v>
          </cell>
          <cell r="W53">
            <v>3523208809.80163</v>
          </cell>
          <cell r="X53">
            <v>4035519323.22054</v>
          </cell>
          <cell r="Y53">
            <v>4831447001.16686</v>
          </cell>
          <cell r="Z53">
            <v>2623803095.78501</v>
          </cell>
          <cell r="AA53">
            <v>2606623554.56582</v>
          </cell>
          <cell r="AB53">
            <v>3146772630.77263</v>
          </cell>
          <cell r="AC53">
            <v>3660477856.22977</v>
          </cell>
          <cell r="AD53">
            <v>3919203960.39604</v>
          </cell>
          <cell r="AE53">
            <v>4418983870.96774</v>
          </cell>
          <cell r="AF53">
            <v>4532952047.15628</v>
          </cell>
          <cell r="AG53">
            <v>4614629898.40348</v>
          </cell>
          <cell r="AH53">
            <v>5251025767.47627</v>
          </cell>
          <cell r="AI53">
            <v>5711687786.75989</v>
          </cell>
          <cell r="AJ53">
            <v>7196276092.461</v>
          </cell>
          <cell r="AK53">
            <v>8564041916.15275</v>
          </cell>
          <cell r="AL53">
            <v>9582868487.43217</v>
          </cell>
          <cell r="AM53">
            <v>10486787008.0926</v>
          </cell>
          <cell r="AN53">
            <v>11578594259.8675</v>
          </cell>
          <cell r="AO53">
            <v>11678424507.2457</v>
          </cell>
          <cell r="AP53">
            <v>12614602382.2012</v>
          </cell>
          <cell r="AQ53">
            <v>13684255946.5765</v>
          </cell>
          <cell r="AR53">
            <v>14254866281.1537</v>
          </cell>
          <cell r="AS53">
            <v>15013629658.6521</v>
          </cell>
          <cell r="AT53">
            <v>15976174336.9721</v>
          </cell>
          <cell r="AU53">
            <v>16578820687.2881</v>
          </cell>
          <cell r="AV53">
            <v>17271760506.9483</v>
          </cell>
          <cell r="AW53">
            <v>18610594846.2083</v>
          </cell>
          <cell r="AX53">
            <v>20040642476.9817</v>
          </cell>
          <cell r="AY53">
            <v>22715540324.6944</v>
          </cell>
          <cell r="AZ53">
            <v>26884700344.8406</v>
          </cell>
          <cell r="BA53">
            <v>30801744881.9502</v>
          </cell>
          <cell r="BB53">
            <v>30745714312.9905</v>
          </cell>
          <cell r="BC53">
            <v>37658614803.848</v>
          </cell>
          <cell r="BD53">
            <v>42762613699.9524</v>
          </cell>
          <cell r="BE53">
            <v>47231655431.1389</v>
          </cell>
          <cell r="BF53">
            <v>50949668840.8692</v>
          </cell>
          <cell r="BG53">
            <v>52016408951.8225</v>
          </cell>
          <cell r="BH53">
            <v>56441920821.0806</v>
          </cell>
          <cell r="BI53">
            <v>58847019609.6549</v>
          </cell>
          <cell r="BJ53">
            <v>60516044657.2254</v>
          </cell>
          <cell r="BK53">
            <v>62420164991.5374</v>
          </cell>
          <cell r="BL53">
            <v>64417670521.1842</v>
          </cell>
          <cell r="BM53">
            <v>62395610760.3912</v>
          </cell>
          <cell r="BN53">
            <v>64960725734.1965</v>
          </cell>
          <cell r="BO53">
            <v>69243626028.5936</v>
          </cell>
        </row>
        <row r="54">
          <cell r="B54" t="str">
            <v>CSS</v>
          </cell>
          <cell r="C54" t="str">
            <v>GDP (current US$)</v>
          </cell>
          <cell r="D54" t="str">
            <v>NY.GDP.MKTP.CD</v>
          </cell>
          <cell r="E54">
            <v>641539199.966832</v>
          </cell>
          <cell r="F54">
            <v>700032151.39425</v>
          </cell>
          <cell r="G54">
            <v>751070761.914507</v>
          </cell>
          <cell r="H54">
            <v>783055216.424998</v>
          </cell>
          <cell r="I54">
            <v>850013068.403398</v>
          </cell>
          <cell r="J54">
            <v>941955802.170842</v>
          </cell>
          <cell r="K54">
            <v>1060211693.68678</v>
          </cell>
          <cell r="L54">
            <v>1193809346.97422</v>
          </cell>
          <cell r="M54">
            <v>1249827169.49036</v>
          </cell>
          <cell r="N54">
            <v>1408416099.22387</v>
          </cell>
          <cell r="O54">
            <v>1494644823.07131</v>
          </cell>
          <cell r="P54">
            <v>1613957283.8594</v>
          </cell>
          <cell r="Q54">
            <v>1699530410.78988</v>
          </cell>
          <cell r="R54">
            <v>1914714924.0445</v>
          </cell>
          <cell r="S54">
            <v>2188779239.80902</v>
          </cell>
          <cell r="T54">
            <v>2399029470.12838</v>
          </cell>
          <cell r="U54">
            <v>2459992058.31398</v>
          </cell>
          <cell r="V54">
            <v>2810359159.79316</v>
          </cell>
          <cell r="W54">
            <v>3227977419.14554</v>
          </cell>
          <cell r="X54">
            <v>3813512912.08321</v>
          </cell>
          <cell r="Y54">
            <v>4581034657.32829</v>
          </cell>
          <cell r="Z54">
            <v>4920708665.36914</v>
          </cell>
          <cell r="AA54">
            <v>5085934008.82496</v>
          </cell>
          <cell r="AB54">
            <v>5355236378.61786</v>
          </cell>
          <cell r="AC54">
            <v>5855996772.41849</v>
          </cell>
          <cell r="AD54">
            <v>6344026525.30447</v>
          </cell>
          <cell r="AE54">
            <v>6899365003.28472</v>
          </cell>
          <cell r="AF54">
            <v>7446648029.21085</v>
          </cell>
          <cell r="AG54">
            <v>8147437984.70129</v>
          </cell>
          <cell r="AH54">
            <v>8161221667.95916</v>
          </cell>
          <cell r="AI54">
            <v>8504276626.8215</v>
          </cell>
          <cell r="AJ54">
            <v>8637254827.27429</v>
          </cell>
          <cell r="AK54">
            <v>8801288383.80647</v>
          </cell>
          <cell r="AL54">
            <v>9144076192.9595</v>
          </cell>
          <cell r="AM54">
            <v>9839199623.04389</v>
          </cell>
          <cell r="AN54">
            <v>10400848111.3486</v>
          </cell>
          <cell r="AO54">
            <v>11180259450.9357</v>
          </cell>
          <cell r="AP54">
            <v>14335075432.7544</v>
          </cell>
          <cell r="AQ54">
            <v>15597595841.5547</v>
          </cell>
          <cell r="AR54">
            <v>16582093658.3599</v>
          </cell>
          <cell r="AS54">
            <v>17467367619.1113</v>
          </cell>
          <cell r="AT54">
            <v>17638376240.5484</v>
          </cell>
          <cell r="AU54">
            <v>18687788779.5269</v>
          </cell>
          <cell r="AV54">
            <v>19248879362.7334</v>
          </cell>
          <cell r="AW54">
            <v>20281937834.1151</v>
          </cell>
          <cell r="AX54">
            <v>22208371015.0416</v>
          </cell>
          <cell r="AY54">
            <v>25923714993.9059</v>
          </cell>
          <cell r="AZ54">
            <v>28067234199.5014</v>
          </cell>
          <cell r="BA54">
            <v>29396279802.3818</v>
          </cell>
          <cell r="BB54">
            <v>28708191270.5671</v>
          </cell>
          <cell r="BC54">
            <v>29715534449.1747</v>
          </cell>
          <cell r="BD54">
            <v>30344564229.3382</v>
          </cell>
          <cell r="BE54">
            <v>32052386052.2943</v>
          </cell>
          <cell r="BF54">
            <v>32390809157.2923</v>
          </cell>
          <cell r="BG54">
            <v>33462282320.5238</v>
          </cell>
          <cell r="BH54">
            <v>34538256117.6859</v>
          </cell>
          <cell r="BI54">
            <v>33451252507.2663</v>
          </cell>
          <cell r="BJ54">
            <v>34921587493.3397</v>
          </cell>
          <cell r="BK54">
            <v>36225416548.2006</v>
          </cell>
          <cell r="BL54">
            <v>37621010338.3616</v>
          </cell>
          <cell r="BM54">
            <v>31378030000.782</v>
          </cell>
          <cell r="BN54">
            <v>36706592898.6925</v>
          </cell>
          <cell r="BO54">
            <v>48138054138.9849</v>
          </cell>
        </row>
        <row r="55">
          <cell r="B55" t="str">
            <v>CUB</v>
          </cell>
          <cell r="C55" t="str">
            <v>GDP (current US$)</v>
          </cell>
          <cell r="D55" t="str">
            <v>NY.GDP.MKTP.CD</v>
          </cell>
        </row>
        <row r="55">
          <cell r="O55">
            <v>5693005200</v>
          </cell>
          <cell r="P55">
            <v>6914658400</v>
          </cell>
          <cell r="Q55">
            <v>8135150891.92025</v>
          </cell>
          <cell r="R55">
            <v>9987709650.18094</v>
          </cell>
          <cell r="S55">
            <v>11405957317.0732</v>
          </cell>
          <cell r="T55">
            <v>13027415243.9024</v>
          </cell>
          <cell r="U55">
            <v>13789579902.5579</v>
          </cell>
          <cell r="V55">
            <v>14206158674.6988</v>
          </cell>
          <cell r="W55">
            <v>17844705324.6753</v>
          </cell>
          <cell r="X55">
            <v>19584443287.6712</v>
          </cell>
          <cell r="Y55">
            <v>19912889861.1111</v>
          </cell>
          <cell r="Z55">
            <v>20150254096.3855</v>
          </cell>
          <cell r="AA55">
            <v>20953510235.2941</v>
          </cell>
          <cell r="AB55">
            <v>22204940512.2235</v>
          </cell>
          <cell r="AC55">
            <v>24039383608.4235</v>
          </cell>
          <cell r="AD55">
            <v>22920490774.102</v>
          </cell>
          <cell r="AE55">
            <v>24226574634.0293</v>
          </cell>
          <cell r="AF55">
            <v>25213935012.0819</v>
          </cell>
          <cell r="AG55">
            <v>27458999472.2955</v>
          </cell>
          <cell r="AH55">
            <v>27023468665.8977</v>
          </cell>
          <cell r="AI55">
            <v>28645436569.1489</v>
          </cell>
          <cell r="AJ55">
            <v>24316556025.6585</v>
          </cell>
          <cell r="AK55">
            <v>22085858243.2432</v>
          </cell>
          <cell r="AL55">
            <v>22367254864.8649</v>
          </cell>
          <cell r="AM55">
            <v>28448326756.7568</v>
          </cell>
          <cell r="AN55">
            <v>30429803651.2192</v>
          </cell>
          <cell r="AO55">
            <v>25017368700</v>
          </cell>
          <cell r="AP55">
            <v>25365908100</v>
          </cell>
          <cell r="AQ55">
            <v>25736331200</v>
          </cell>
          <cell r="AR55">
            <v>28364615200</v>
          </cell>
          <cell r="AS55">
            <v>30565400000</v>
          </cell>
          <cell r="AT55">
            <v>31682400000</v>
          </cell>
          <cell r="AU55">
            <v>33590500000</v>
          </cell>
          <cell r="AV55">
            <v>35901200000</v>
          </cell>
          <cell r="AW55">
            <v>38203000000</v>
          </cell>
          <cell r="AX55">
            <v>42643836100</v>
          </cell>
          <cell r="AY55">
            <v>48835925925.9259</v>
          </cell>
          <cell r="AZ55">
            <v>54262870370.3704</v>
          </cell>
          <cell r="BA55">
            <v>56302129629.6296</v>
          </cell>
          <cell r="BB55">
            <v>57481481481.4815</v>
          </cell>
          <cell r="BC55">
            <v>59562962962.963</v>
          </cell>
          <cell r="BD55">
            <v>68990000000</v>
          </cell>
          <cell r="BE55">
            <v>73141000000</v>
          </cell>
          <cell r="BF55">
            <v>77148000000</v>
          </cell>
          <cell r="BG55">
            <v>80656100000</v>
          </cell>
          <cell r="BH55">
            <v>87132800000</v>
          </cell>
          <cell r="BI55">
            <v>91370407863.7</v>
          </cell>
          <cell r="BJ55">
            <v>96850649691.7406</v>
          </cell>
          <cell r="BK55">
            <v>100050036096.123</v>
          </cell>
          <cell r="BL55">
            <v>103427600000</v>
          </cell>
          <cell r="BM55">
            <v>107351800000</v>
          </cell>
        </row>
        <row r="56">
          <cell r="B56" t="str">
            <v>CUW</v>
          </cell>
          <cell r="C56" t="str">
            <v>GDP (current US$)</v>
          </cell>
          <cell r="D56" t="str">
            <v>NY.GDP.MKTP.CD</v>
          </cell>
        </row>
        <row r="56">
          <cell r="BD56">
            <v>2930092234.63687</v>
          </cell>
          <cell r="BE56">
            <v>3012836256.98324</v>
          </cell>
          <cell r="BF56">
            <v>3033568603.35196</v>
          </cell>
          <cell r="BG56">
            <v>3059406983.24022</v>
          </cell>
          <cell r="BH56">
            <v>3058779217.87709</v>
          </cell>
          <cell r="BI56">
            <v>3024690167.59777</v>
          </cell>
          <cell r="BJ56">
            <v>3033433240.22346</v>
          </cell>
          <cell r="BK56">
            <v>3046364804.46927</v>
          </cell>
          <cell r="BL56">
            <v>3026124134.07821</v>
          </cell>
          <cell r="BM56">
            <v>2534327597.76536</v>
          </cell>
          <cell r="BN56">
            <v>2739608133.18436</v>
          </cell>
          <cell r="BO56">
            <v>3073840325.43285</v>
          </cell>
        </row>
        <row r="57">
          <cell r="B57" t="str">
            <v>CYM</v>
          </cell>
          <cell r="C57" t="str">
            <v>GDP (current US$)</v>
          </cell>
          <cell r="D57" t="str">
            <v>NY.GDP.MKTP.CD</v>
          </cell>
        </row>
        <row r="57">
          <cell r="AY57">
            <v>4200288282.10157</v>
          </cell>
          <cell r="AZ57">
            <v>4466278030.59167</v>
          </cell>
          <cell r="BA57">
            <v>4585948969.33223</v>
          </cell>
          <cell r="BB57">
            <v>4281714618.03238</v>
          </cell>
          <cell r="BC57">
            <v>4156841163.77763</v>
          </cell>
          <cell r="BD57">
            <v>4186073160.18253</v>
          </cell>
          <cell r="BE57">
            <v>4291004485.56803</v>
          </cell>
          <cell r="BF57">
            <v>4405796081.15984</v>
          </cell>
          <cell r="BG57">
            <v>4562853582.32463</v>
          </cell>
          <cell r="BH57">
            <v>4708167255.28727</v>
          </cell>
          <cell r="BI57">
            <v>4909322200.00212</v>
          </cell>
          <cell r="BJ57">
            <v>5166281293.18715</v>
          </cell>
          <cell r="BK57">
            <v>5530178498.90783</v>
          </cell>
          <cell r="BL57">
            <v>5941896599.57333</v>
          </cell>
          <cell r="BM57">
            <v>5655357984.24218</v>
          </cell>
          <cell r="BN57">
            <v>6060026509.58539</v>
          </cell>
          <cell r="BO57">
            <v>6600844001.53721</v>
          </cell>
        </row>
        <row r="58">
          <cell r="B58" t="str">
            <v>CYP</v>
          </cell>
          <cell r="C58" t="str">
            <v>GDP (current US$)</v>
          </cell>
          <cell r="D58" t="str">
            <v>NY.GDP.MKTP.CD</v>
          </cell>
        </row>
        <row r="58">
          <cell r="T58">
            <v>489914760.682807</v>
          </cell>
          <cell r="U58">
            <v>576090073.715036</v>
          </cell>
          <cell r="V58">
            <v>734887973.975806</v>
          </cell>
          <cell r="W58">
            <v>964026512.197839</v>
          </cell>
          <cell r="X58">
            <v>1288715209.58084</v>
          </cell>
          <cell r="Y58">
            <v>2154311276.94859</v>
          </cell>
          <cell r="Z58">
            <v>2087496373.77964</v>
          </cell>
          <cell r="AA58">
            <v>2159242416.76942</v>
          </cell>
          <cell r="AB58">
            <v>2160364071.19021</v>
          </cell>
          <cell r="AC58">
            <v>2278248953.14058</v>
          </cell>
          <cell r="AD58">
            <v>2430411900.19194</v>
          </cell>
          <cell r="AE58">
            <v>3090734463.27684</v>
          </cell>
          <cell r="AF58">
            <v>3704813885.50548</v>
          </cell>
          <cell r="AG58">
            <v>4278792597.23965</v>
          </cell>
          <cell r="AH58">
            <v>4563482603.5503</v>
          </cell>
          <cell r="AI58">
            <v>5591130217.66965</v>
          </cell>
          <cell r="AJ58">
            <v>5770197348.48485</v>
          </cell>
          <cell r="AK58">
            <v>6912150456.32334</v>
          </cell>
          <cell r="AL58">
            <v>6590291048.29211</v>
          </cell>
          <cell r="AM58">
            <v>7425703928.57143</v>
          </cell>
          <cell r="AN58">
            <v>9933133247.08926</v>
          </cell>
          <cell r="AO58">
            <v>10011918444.1656</v>
          </cell>
          <cell r="AP58">
            <v>9547818700.11403</v>
          </cell>
          <cell r="AQ58">
            <v>10248617647.0588</v>
          </cell>
          <cell r="AR58">
            <v>10497908306.3646</v>
          </cell>
          <cell r="AS58">
            <v>9985844486.33365</v>
          </cell>
          <cell r="AT58">
            <v>10397897085.6102</v>
          </cell>
          <cell r="AU58">
            <v>11420227884.6154</v>
          </cell>
          <cell r="AV58">
            <v>14547325028.3126</v>
          </cell>
          <cell r="AW58">
            <v>17320552500</v>
          </cell>
          <cell r="AX58">
            <v>18433411267.2553</v>
          </cell>
          <cell r="AY58">
            <v>20072786350.5206</v>
          </cell>
          <cell r="AZ58">
            <v>23968764029.5647</v>
          </cell>
          <cell r="BA58">
            <v>27844698989.3072</v>
          </cell>
          <cell r="BB58">
            <v>26048249356.8358</v>
          </cell>
          <cell r="BC58">
            <v>25799940416.2212</v>
          </cell>
          <cell r="BD58">
            <v>27641551807.2994</v>
          </cell>
          <cell r="BE58">
            <v>25047433100.1301</v>
          </cell>
          <cell r="BF58">
            <v>23959708956.3563</v>
          </cell>
          <cell r="BG58">
            <v>23225912184.5047</v>
          </cell>
          <cell r="BH58">
            <v>19909269064.1204</v>
          </cell>
          <cell r="BI58">
            <v>21046452116.3809</v>
          </cell>
          <cell r="BJ58">
            <v>22946583374.7569</v>
          </cell>
          <cell r="BK58">
            <v>25597301190.9231</v>
          </cell>
          <cell r="BL58">
            <v>25947020102.4332</v>
          </cell>
          <cell r="BM58">
            <v>25227189744.9083</v>
          </cell>
          <cell r="BN58">
            <v>29482912835.3642</v>
          </cell>
          <cell r="BO58">
            <v>29250532020.0746</v>
          </cell>
        </row>
        <row r="59">
          <cell r="B59" t="str">
            <v>CZE</v>
          </cell>
          <cell r="C59" t="str">
            <v>GDP (current US$)</v>
          </cell>
          <cell r="D59" t="str">
            <v>NY.GDP.MKTP.CD</v>
          </cell>
        </row>
        <row r="59">
          <cell r="AI59">
            <v>40728950704.6176</v>
          </cell>
          <cell r="AJ59">
            <v>29859921158.8696</v>
          </cell>
          <cell r="AK59">
            <v>34805013229.572</v>
          </cell>
          <cell r="AL59">
            <v>40866748705.1075</v>
          </cell>
          <cell r="AM59">
            <v>47850203856.1751</v>
          </cell>
          <cell r="AN59">
            <v>60147174076.8651</v>
          </cell>
          <cell r="AO59">
            <v>67387788632.9812</v>
          </cell>
          <cell r="AP59">
            <v>62180159376.1239</v>
          </cell>
          <cell r="AQ59">
            <v>66807429711.411</v>
          </cell>
          <cell r="AR59">
            <v>65173130995.2212</v>
          </cell>
          <cell r="AS59">
            <v>61828166496.0941</v>
          </cell>
          <cell r="AT59">
            <v>67808032979.5429</v>
          </cell>
          <cell r="AU59">
            <v>82196001050.7474</v>
          </cell>
          <cell r="AV59">
            <v>100090467581.268</v>
          </cell>
          <cell r="AW59">
            <v>119814434353.575</v>
          </cell>
          <cell r="AX59">
            <v>137143471328.274</v>
          </cell>
          <cell r="AY59">
            <v>156264095664.643</v>
          </cell>
          <cell r="AZ59">
            <v>190183800884.018</v>
          </cell>
          <cell r="BA59">
            <v>236816485762.988</v>
          </cell>
          <cell r="BB59">
            <v>207434296805.33</v>
          </cell>
          <cell r="BC59">
            <v>209069940963.177</v>
          </cell>
          <cell r="BD59">
            <v>229562733398.948</v>
          </cell>
          <cell r="BE59">
            <v>208857719320.649</v>
          </cell>
          <cell r="BF59">
            <v>211685616592.931</v>
          </cell>
          <cell r="BG59">
            <v>209358834156.329</v>
          </cell>
          <cell r="BH59">
            <v>188033050459.881</v>
          </cell>
          <cell r="BI59">
            <v>196272068576.338</v>
          </cell>
          <cell r="BJ59">
            <v>218628940951.675</v>
          </cell>
          <cell r="BK59">
            <v>249000540729.179</v>
          </cell>
          <cell r="BL59">
            <v>252548179964.897</v>
          </cell>
          <cell r="BM59">
            <v>245974558654.043</v>
          </cell>
          <cell r="BN59">
            <v>281791218507.1</v>
          </cell>
          <cell r="BO59">
            <v>290565654835.809</v>
          </cell>
        </row>
        <row r="60">
          <cell r="B60" t="str">
            <v>DEU</v>
          </cell>
          <cell r="C60" t="str">
            <v>GDP (current US$)</v>
          </cell>
          <cell r="D60" t="str">
            <v>NY.GDP.MKTP.CD</v>
          </cell>
          <cell r="E60">
            <v>84310950194.1152</v>
          </cell>
          <cell r="F60">
            <v>96205728657.7269</v>
          </cell>
          <cell r="G60">
            <v>105508875286.241</v>
          </cell>
          <cell r="H60">
            <v>111822811005.912</v>
          </cell>
          <cell r="I60">
            <v>122880200227.839</v>
          </cell>
          <cell r="J60">
            <v>134282707622.241</v>
          </cell>
          <cell r="K60">
            <v>142781158769.18</v>
          </cell>
          <cell r="L60">
            <v>144570993320.91</v>
          </cell>
          <cell r="M60">
            <v>155955906530.699</v>
          </cell>
          <cell r="N60">
            <v>177084689264.145</v>
          </cell>
          <cell r="O60">
            <v>215838448137.658</v>
          </cell>
          <cell r="P60">
            <v>249985055484.303</v>
          </cell>
          <cell r="Q60">
            <v>299801542047.476</v>
          </cell>
          <cell r="R60">
            <v>398374021953.897</v>
          </cell>
          <cell r="S60">
            <v>445303484241.554</v>
          </cell>
          <cell r="T60">
            <v>490636517211.225</v>
          </cell>
          <cell r="U60">
            <v>519754453161.411</v>
          </cell>
          <cell r="V60">
            <v>600498238019.035</v>
          </cell>
          <cell r="W60">
            <v>740469983446.933</v>
          </cell>
          <cell r="X60">
            <v>881345176608.686</v>
          </cell>
          <cell r="Y60">
            <v>950290856466.538</v>
          </cell>
          <cell r="Z60">
            <v>800472055387.278</v>
          </cell>
          <cell r="AA60">
            <v>776576439106.956</v>
          </cell>
          <cell r="AB60">
            <v>770684323247.798</v>
          </cell>
          <cell r="AC60">
            <v>725111123634.115</v>
          </cell>
          <cell r="AD60">
            <v>732534887058.198</v>
          </cell>
          <cell r="AE60">
            <v>1046259374943.71</v>
          </cell>
          <cell r="AF60">
            <v>1298176105549.51</v>
          </cell>
          <cell r="AG60">
            <v>1401233225303.49</v>
          </cell>
          <cell r="AH60">
            <v>1398967436804.33</v>
          </cell>
          <cell r="AI60">
            <v>1771671206875.68</v>
          </cell>
          <cell r="AJ60">
            <v>1868945197407.19</v>
          </cell>
          <cell r="AK60">
            <v>2131571696931.75</v>
          </cell>
          <cell r="AL60">
            <v>2071323790370.28</v>
          </cell>
          <cell r="AM60">
            <v>2205074123177.05</v>
          </cell>
          <cell r="AN60">
            <v>2585792275146.72</v>
          </cell>
          <cell r="AO60">
            <v>2497244606186.64</v>
          </cell>
          <cell r="AP60">
            <v>2211989623279.95</v>
          </cell>
          <cell r="AQ60">
            <v>2238990774702.68</v>
          </cell>
          <cell r="AR60">
            <v>2194945278872.59</v>
          </cell>
          <cell r="AS60">
            <v>1947981991011.77</v>
          </cell>
          <cell r="AT60">
            <v>1945790973803.15</v>
          </cell>
          <cell r="AU60">
            <v>2078484517474.51</v>
          </cell>
          <cell r="AV60">
            <v>2501640388482.35</v>
          </cell>
          <cell r="AW60">
            <v>2814353869359.08</v>
          </cell>
          <cell r="AX60">
            <v>2846864211175.1</v>
          </cell>
          <cell r="AY60">
            <v>2994703642023.53</v>
          </cell>
          <cell r="AZ60">
            <v>3425578382921.58</v>
          </cell>
          <cell r="BA60">
            <v>3745264093617.19</v>
          </cell>
          <cell r="BB60">
            <v>3411261212652.34</v>
          </cell>
          <cell r="BC60">
            <v>3399667820000.01</v>
          </cell>
          <cell r="BD60">
            <v>3749314991050.59</v>
          </cell>
          <cell r="BE60">
            <v>3527143188785.16</v>
          </cell>
          <cell r="BF60">
            <v>3733804649549.03</v>
          </cell>
          <cell r="BG60">
            <v>3889093051023.52</v>
          </cell>
          <cell r="BH60">
            <v>3357585719351.56</v>
          </cell>
          <cell r="BI60">
            <v>3469853463945.53</v>
          </cell>
          <cell r="BJ60">
            <v>3690849152517.65</v>
          </cell>
          <cell r="BK60">
            <v>3974443355019.6</v>
          </cell>
          <cell r="BL60">
            <v>3889177589254.9</v>
          </cell>
          <cell r="BM60">
            <v>3887727161914.41</v>
          </cell>
          <cell r="BN60">
            <v>4278503934689.85</v>
          </cell>
          <cell r="BO60">
            <v>4082469490797.68</v>
          </cell>
        </row>
        <row r="61">
          <cell r="B61" t="str">
            <v>DJI</v>
          </cell>
          <cell r="C61" t="str">
            <v>GDP (current US$)</v>
          </cell>
          <cell r="D61" t="str">
            <v>NY.GDP.MKTP.CD</v>
          </cell>
        </row>
        <row r="61">
          <cell r="AD61">
            <v>340989527.967995</v>
          </cell>
        </row>
        <row r="61">
          <cell r="AF61">
            <v>373371738.286415</v>
          </cell>
          <cell r="AG61">
            <v>395794538.630775</v>
          </cell>
          <cell r="AH61">
            <v>409220087.102818</v>
          </cell>
          <cell r="AI61">
            <v>452328087.282876</v>
          </cell>
          <cell r="AJ61">
            <v>462421998.525779</v>
          </cell>
          <cell r="AK61">
            <v>478058304.871118</v>
          </cell>
          <cell r="AL61">
            <v>466048469.22986</v>
          </cell>
          <cell r="AM61">
            <v>491689220.744875</v>
          </cell>
          <cell r="AN61">
            <v>497723960.589913</v>
          </cell>
          <cell r="AO61">
            <v>494004647.73437</v>
          </cell>
          <cell r="AP61">
            <v>502675542.001227</v>
          </cell>
          <cell r="AQ61">
            <v>514267869.300758</v>
          </cell>
          <cell r="AR61">
            <v>536080148.097299</v>
          </cell>
          <cell r="AS61">
            <v>551230861.856505</v>
          </cell>
          <cell r="AT61">
            <v>572417440.820162</v>
          </cell>
          <cell r="AU61">
            <v>591122039.601398</v>
          </cell>
          <cell r="AV61">
            <v>622044665.515049</v>
          </cell>
          <cell r="AW61">
            <v>666072101.777505</v>
          </cell>
          <cell r="AX61">
            <v>708633194.726566</v>
          </cell>
          <cell r="AY61">
            <v>768873684.032838</v>
          </cell>
          <cell r="AZ61">
            <v>847918929.107984</v>
          </cell>
          <cell r="BA61">
            <v>999105339.267729</v>
          </cell>
          <cell r="BB61">
            <v>1049110684.72493</v>
          </cell>
          <cell r="BC61">
            <v>1128611700.3618</v>
          </cell>
          <cell r="BD61">
            <v>1239144501.77525</v>
          </cell>
          <cell r="BE61">
            <v>1353632941.5207</v>
          </cell>
          <cell r="BF61">
            <v>2042817162.85639</v>
          </cell>
          <cell r="BG61">
            <v>2214679081.25658</v>
          </cell>
          <cell r="BH61">
            <v>2424391785.43897</v>
          </cell>
          <cell r="BI61">
            <v>2604955228.70117</v>
          </cell>
          <cell r="BJ61">
            <v>2762581334.22612</v>
          </cell>
          <cell r="BK61">
            <v>2913466732.12507</v>
          </cell>
          <cell r="BL61">
            <v>3088853638.56832</v>
          </cell>
          <cell r="BM61">
            <v>3185150981.03207</v>
          </cell>
          <cell r="BN61">
            <v>3385825228.86997</v>
          </cell>
          <cell r="BO61">
            <v>3674298479.07676</v>
          </cell>
        </row>
        <row r="62">
          <cell r="B62" t="str">
            <v>DMA</v>
          </cell>
          <cell r="C62" t="str">
            <v>GDP (current US$)</v>
          </cell>
          <cell r="D62" t="str">
            <v>NY.GDP.MKTP.CD</v>
          </cell>
        </row>
        <row r="62">
          <cell r="V62">
            <v>45872947.4074074</v>
          </cell>
          <cell r="W62">
            <v>57130215.5555556</v>
          </cell>
          <cell r="X62">
            <v>55017758.8888889</v>
          </cell>
          <cell r="Y62">
            <v>72804653.3333333</v>
          </cell>
          <cell r="Z62">
            <v>82107391.1111111</v>
          </cell>
          <cell r="AA62">
            <v>89527576.6666667</v>
          </cell>
          <cell r="AB62">
            <v>98665191.4814815</v>
          </cell>
          <cell r="AC62">
            <v>109157070.740741</v>
          </cell>
          <cell r="AD62">
            <v>119491932.962963</v>
          </cell>
          <cell r="AE62">
            <v>135161958.518519</v>
          </cell>
          <cell r="AF62">
            <v>151868754.444444</v>
          </cell>
          <cell r="AG62">
            <v>171106184.074074</v>
          </cell>
          <cell r="AH62">
            <v>185137242.962963</v>
          </cell>
          <cell r="AI62">
            <v>201429629.62963</v>
          </cell>
          <cell r="AJ62">
            <v>219762962.962963</v>
          </cell>
          <cell r="AK62">
            <v>234059259.259259</v>
          </cell>
          <cell r="AL62">
            <v>245525925.925926</v>
          </cell>
          <cell r="AM62">
            <v>264374074.074074</v>
          </cell>
          <cell r="AN62">
            <v>274522222.222222</v>
          </cell>
          <cell r="AO62">
            <v>292285185.185185</v>
          </cell>
          <cell r="AP62">
            <v>302988888.888889</v>
          </cell>
          <cell r="AQ62">
            <v>322411111.111111</v>
          </cell>
          <cell r="AR62">
            <v>331759259.259259</v>
          </cell>
          <cell r="AS62">
            <v>333470370.37037</v>
          </cell>
          <cell r="AT62">
            <v>340203703.703704</v>
          </cell>
          <cell r="AU62">
            <v>333196296.296296</v>
          </cell>
          <cell r="AV62">
            <v>343311111.111111</v>
          </cell>
          <cell r="AW62">
            <v>367200000</v>
          </cell>
          <cell r="AX62">
            <v>364255555.555556</v>
          </cell>
          <cell r="AY62">
            <v>390251851.851852</v>
          </cell>
          <cell r="AZ62">
            <v>421374074.074074</v>
          </cell>
          <cell r="BA62">
            <v>458188888.888889</v>
          </cell>
          <cell r="BB62">
            <v>489074074.074074</v>
          </cell>
          <cell r="BC62">
            <v>493825925.925926</v>
          </cell>
          <cell r="BD62">
            <v>501025925.925926</v>
          </cell>
          <cell r="BE62">
            <v>485996296.296296</v>
          </cell>
          <cell r="BF62">
            <v>498296296.296296</v>
          </cell>
          <cell r="BG62">
            <v>520429629.62963</v>
          </cell>
          <cell r="BH62">
            <v>540737037.037037</v>
          </cell>
          <cell r="BI62">
            <v>576229629.62963</v>
          </cell>
          <cell r="BJ62">
            <v>521551851.851852</v>
          </cell>
          <cell r="BK62">
            <v>554770370.37037</v>
          </cell>
          <cell r="BL62">
            <v>611537037.037037</v>
          </cell>
          <cell r="BM62">
            <v>504214814.814815</v>
          </cell>
          <cell r="BN62">
            <v>555266666.666667</v>
          </cell>
          <cell r="BO62">
            <v>607159259.259259</v>
          </cell>
        </row>
        <row r="63">
          <cell r="B63" t="str">
            <v>DNK</v>
          </cell>
          <cell r="C63" t="str">
            <v>GDP (current US$)</v>
          </cell>
          <cell r="D63" t="str">
            <v>NY.GDP.MKTP.CD</v>
          </cell>
          <cell r="E63">
            <v>6361166312.94752</v>
          </cell>
          <cell r="F63">
            <v>7058360972.41925</v>
          </cell>
          <cell r="G63">
            <v>7953274451.78194</v>
          </cell>
          <cell r="H63">
            <v>8466044671.70327</v>
          </cell>
          <cell r="I63">
            <v>9677400984.90121</v>
          </cell>
          <cell r="J63">
            <v>10870670469.6124</v>
          </cell>
          <cell r="K63">
            <v>11931739858.7046</v>
          </cell>
          <cell r="L63">
            <v>13059064374.6287</v>
          </cell>
          <cell r="M63">
            <v>13505573866.6667</v>
          </cell>
          <cell r="N63">
            <v>15414902266.6667</v>
          </cell>
          <cell r="O63">
            <v>17075457600</v>
          </cell>
          <cell r="P63">
            <v>19085731252.4407</v>
          </cell>
          <cell r="Q63">
            <v>23232379951.9376</v>
          </cell>
          <cell r="R63">
            <v>30730626663.3606</v>
          </cell>
          <cell r="S63">
            <v>34160444798.1099</v>
          </cell>
          <cell r="T63">
            <v>40474406216.2821</v>
          </cell>
          <cell r="U63">
            <v>44575892473.1183</v>
          </cell>
          <cell r="V63">
            <v>49784338519.4563</v>
          </cell>
          <cell r="W63">
            <v>60362931853.6249</v>
          </cell>
          <cell r="X63">
            <v>70366241969.2074</v>
          </cell>
          <cell r="Y63">
            <v>71127528699.9414</v>
          </cell>
          <cell r="Z63">
            <v>61877813965.2413</v>
          </cell>
          <cell r="AA63">
            <v>60412844678.604</v>
          </cell>
          <cell r="AB63">
            <v>60644782176.0525</v>
          </cell>
          <cell r="AC63">
            <v>59105236853.7937</v>
          </cell>
          <cell r="AD63">
            <v>62658568287.3429</v>
          </cell>
          <cell r="AE63">
            <v>88078760103.8191</v>
          </cell>
          <cell r="AF63">
            <v>109414423928.775</v>
          </cell>
          <cell r="AG63">
            <v>115552846616.653</v>
          </cell>
          <cell r="AH63">
            <v>112409222182.704</v>
          </cell>
          <cell r="AI63">
            <v>138247285815.855</v>
          </cell>
          <cell r="AJ63">
            <v>139224688814.195</v>
          </cell>
          <cell r="AK63">
            <v>152915654478.885</v>
          </cell>
          <cell r="AL63">
            <v>143195627014.605</v>
          </cell>
          <cell r="AM63">
            <v>156162386724.523</v>
          </cell>
          <cell r="AN63">
            <v>185006881515.065</v>
          </cell>
          <cell r="AO63">
            <v>187632346387.983</v>
          </cell>
          <cell r="AP63">
            <v>173537647058.824</v>
          </cell>
          <cell r="AQ63">
            <v>176991934992.837</v>
          </cell>
          <cell r="AR63">
            <v>177965188354.692</v>
          </cell>
          <cell r="AS63">
            <v>164158739097.623</v>
          </cell>
          <cell r="AT63">
            <v>164791442543.375</v>
          </cell>
          <cell r="AU63">
            <v>178635163717.431</v>
          </cell>
          <cell r="AV63">
            <v>218096033517.009</v>
          </cell>
          <cell r="AW63">
            <v>251373002954.382</v>
          </cell>
          <cell r="AX63">
            <v>264467336457.17</v>
          </cell>
          <cell r="AY63">
            <v>282884947702.966</v>
          </cell>
          <cell r="AZ63">
            <v>319423424509.066</v>
          </cell>
          <cell r="BA63">
            <v>353361038818.383</v>
          </cell>
          <cell r="BB63">
            <v>321241303699.006</v>
          </cell>
          <cell r="BC63">
            <v>321995279401.502</v>
          </cell>
          <cell r="BD63">
            <v>344003137611.271</v>
          </cell>
          <cell r="BE63">
            <v>327148943812.137</v>
          </cell>
          <cell r="BF63">
            <v>343584391647.927</v>
          </cell>
          <cell r="BG63">
            <v>352993631617.708</v>
          </cell>
          <cell r="BH63">
            <v>302673070846.857</v>
          </cell>
          <cell r="BI63">
            <v>313115929314.339</v>
          </cell>
          <cell r="BJ63">
            <v>332121063806.391</v>
          </cell>
          <cell r="BK63">
            <v>356841216410.068</v>
          </cell>
          <cell r="BL63">
            <v>346498737961.635</v>
          </cell>
          <cell r="BM63">
            <v>354762748338.661</v>
          </cell>
          <cell r="BN63">
            <v>405687998852.691</v>
          </cell>
          <cell r="BO63">
            <v>400167196948.707</v>
          </cell>
        </row>
        <row r="64">
          <cell r="B64" t="str">
            <v>DOM</v>
          </cell>
          <cell r="C64" t="str">
            <v>GDP (current US$)</v>
          </cell>
          <cell r="D64" t="str">
            <v>NY.GDP.MKTP.CD</v>
          </cell>
          <cell r="E64">
            <v>672399700</v>
          </cell>
          <cell r="F64">
            <v>654100200</v>
          </cell>
          <cell r="G64">
            <v>824100000</v>
          </cell>
          <cell r="H64">
            <v>940799900</v>
          </cell>
          <cell r="I64">
            <v>1025599900</v>
          </cell>
          <cell r="J64">
            <v>888100000</v>
          </cell>
          <cell r="K64">
            <v>983900000</v>
          </cell>
          <cell r="L64">
            <v>1034800000</v>
          </cell>
          <cell r="M64">
            <v>1079100000</v>
          </cell>
          <cell r="N64">
            <v>1230500000</v>
          </cell>
          <cell r="O64">
            <v>1485500000</v>
          </cell>
          <cell r="P64">
            <v>1666500000</v>
          </cell>
          <cell r="Q64">
            <v>1987400000</v>
          </cell>
          <cell r="R64">
            <v>2344800000</v>
          </cell>
          <cell r="S64">
            <v>2925700000</v>
          </cell>
          <cell r="T64">
            <v>3599200000</v>
          </cell>
          <cell r="U64">
            <v>3951500000</v>
          </cell>
          <cell r="V64">
            <v>4587100000</v>
          </cell>
          <cell r="W64">
            <v>4734400000</v>
          </cell>
          <cell r="X64">
            <v>5498800000</v>
          </cell>
          <cell r="Y64">
            <v>6761300000</v>
          </cell>
          <cell r="Z64">
            <v>7561300000</v>
          </cell>
          <cell r="AA64">
            <v>8267400000</v>
          </cell>
          <cell r="AB64">
            <v>9220600000</v>
          </cell>
          <cell r="AC64">
            <v>11594000000</v>
          </cell>
          <cell r="AD64">
            <v>5044579979.23285</v>
          </cell>
          <cell r="AE64">
            <v>6122128557.57243</v>
          </cell>
          <cell r="AF64">
            <v>5827050753.25937</v>
          </cell>
          <cell r="AG64">
            <v>5374299981.49698</v>
          </cell>
          <cell r="AH64">
            <v>6686593059.93691</v>
          </cell>
          <cell r="AI64">
            <v>7073675544.79021</v>
          </cell>
          <cell r="AJ64">
            <v>9824483339.94518</v>
          </cell>
          <cell r="AK64">
            <v>11605382504</v>
          </cell>
          <cell r="AL64">
            <v>13081042400</v>
          </cell>
          <cell r="AM64">
            <v>14644734599.4778</v>
          </cell>
          <cell r="AN64">
            <v>16637370839.1608</v>
          </cell>
          <cell r="AO64">
            <v>18241622547.5908</v>
          </cell>
          <cell r="AP64">
            <v>20017450041.3075</v>
          </cell>
          <cell r="AQ64">
            <v>21672215546.7642</v>
          </cell>
          <cell r="AR64">
            <v>22136579396.9218</v>
          </cell>
          <cell r="AS64">
            <v>24305780628.6677</v>
          </cell>
          <cell r="AT64">
            <v>25601823687.5742</v>
          </cell>
          <cell r="AU64">
            <v>27137440786.2562</v>
          </cell>
          <cell r="AV64">
            <v>21403167848.1444</v>
          </cell>
          <cell r="AW64">
            <v>22322387382.494</v>
          </cell>
          <cell r="AX64">
            <v>35777560683.9366</v>
          </cell>
          <cell r="AY64">
            <v>37879830084.2627</v>
          </cell>
          <cell r="AZ64">
            <v>43965458508.5056</v>
          </cell>
          <cell r="BA64">
            <v>48122601530.3324</v>
          </cell>
          <cell r="BB64">
            <v>48261078913.7266</v>
          </cell>
          <cell r="BC64">
            <v>53860187257.9593</v>
          </cell>
          <cell r="BD64">
            <v>58029773599.455</v>
          </cell>
          <cell r="BE64">
            <v>60681535652.5373</v>
          </cell>
          <cell r="BF64">
            <v>62682159338.0354</v>
          </cell>
          <cell r="BG64">
            <v>67179955677.2791</v>
          </cell>
          <cell r="BH64">
            <v>71164826836.5281</v>
          </cell>
          <cell r="BI64">
            <v>75704647877.6559</v>
          </cell>
          <cell r="BJ64">
            <v>79998046305.79</v>
          </cell>
          <cell r="BK64">
            <v>85555390139.118</v>
          </cell>
          <cell r="BL64">
            <v>88941372558.2397</v>
          </cell>
          <cell r="BM64">
            <v>78844656298.1776</v>
          </cell>
          <cell r="BN64">
            <v>94243425938.3647</v>
          </cell>
          <cell r="BO64">
            <v>113537368176.13</v>
          </cell>
        </row>
        <row r="65">
          <cell r="B65" t="str">
            <v>DZA</v>
          </cell>
          <cell r="C65" t="str">
            <v>GDP (current US$)</v>
          </cell>
          <cell r="D65" t="str">
            <v>NY.GDP.MKTP.CD</v>
          </cell>
          <cell r="E65">
            <v>2723615451.30098</v>
          </cell>
          <cell r="F65">
            <v>2434747055.94018</v>
          </cell>
          <cell r="G65">
            <v>2001444543.91885</v>
          </cell>
          <cell r="H65">
            <v>2702982017.63803</v>
          </cell>
          <cell r="I65">
            <v>2909316435.2874</v>
          </cell>
          <cell r="J65">
            <v>3136284306.85469</v>
          </cell>
          <cell r="K65">
            <v>3039859187.45164</v>
          </cell>
          <cell r="L65">
            <v>3370870376.29682</v>
          </cell>
          <cell r="M65">
            <v>3852147026.77302</v>
          </cell>
          <cell r="N65">
            <v>4257253264.08834</v>
          </cell>
          <cell r="O65">
            <v>4863526896.57407</v>
          </cell>
          <cell r="P65">
            <v>5077183093.88968</v>
          </cell>
          <cell r="Q65">
            <v>6766743956.88889</v>
          </cell>
          <cell r="R65">
            <v>8707858912.12481</v>
          </cell>
          <cell r="S65">
            <v>13209871625.9044</v>
          </cell>
          <cell r="T65">
            <v>15557902754.033</v>
          </cell>
          <cell r="U65">
            <v>17728240932.3158</v>
          </cell>
          <cell r="V65">
            <v>20972113684.9558</v>
          </cell>
          <cell r="W65">
            <v>26364491313.4471</v>
          </cell>
          <cell r="X65">
            <v>33243706859.6596</v>
          </cell>
          <cell r="Y65">
            <v>42345829079.2062</v>
          </cell>
          <cell r="Z65">
            <v>44348590460.9288</v>
          </cell>
          <cell r="AA65">
            <v>45207167470.3497</v>
          </cell>
          <cell r="AB65">
            <v>48801369800.3675</v>
          </cell>
          <cell r="AC65">
            <v>53698548293.0745</v>
          </cell>
          <cell r="AD65">
            <v>57937868670.1937</v>
          </cell>
          <cell r="AE65">
            <v>63692007897.3834</v>
          </cell>
          <cell r="AF65">
            <v>66745818375.493</v>
          </cell>
          <cell r="AG65">
            <v>59089396860.4342</v>
          </cell>
          <cell r="AH65">
            <v>55634721572.7343</v>
          </cell>
          <cell r="AI65">
            <v>62048507531.3357</v>
          </cell>
          <cell r="AJ65">
            <v>45715676428.2766</v>
          </cell>
          <cell r="AK65">
            <v>48003133346.9957</v>
          </cell>
          <cell r="AL65">
            <v>49945584452.6506</v>
          </cell>
          <cell r="AM65">
            <v>42543176828.9237</v>
          </cell>
          <cell r="AN65">
            <v>41764291671.7711</v>
          </cell>
          <cell r="AO65">
            <v>46941554225.3581</v>
          </cell>
          <cell r="AP65">
            <v>48177612042.1507</v>
          </cell>
          <cell r="AQ65">
            <v>48187781984.4881</v>
          </cell>
          <cell r="AR65">
            <v>48640671734.9711</v>
          </cell>
          <cell r="AS65">
            <v>54790398570.3282</v>
          </cell>
          <cell r="AT65">
            <v>59413400923.6364</v>
          </cell>
          <cell r="AU65">
            <v>61516103406.1688</v>
          </cell>
          <cell r="AV65">
            <v>73482264190.9245</v>
          </cell>
          <cell r="AW65">
            <v>91913680985.1708</v>
          </cell>
          <cell r="AX65">
            <v>107046618669.707</v>
          </cell>
          <cell r="AY65">
            <v>123084258693.01</v>
          </cell>
          <cell r="AZ65">
            <v>142482739809.849</v>
          </cell>
          <cell r="BA65">
            <v>180383848331.135</v>
          </cell>
          <cell r="BB65">
            <v>150317292079.359</v>
          </cell>
          <cell r="BC65">
            <v>177785053939.531</v>
          </cell>
          <cell r="BD65">
            <v>218331946925.304</v>
          </cell>
          <cell r="BE65">
            <v>227143746075.934</v>
          </cell>
          <cell r="BF65">
            <v>229701430292.157</v>
          </cell>
          <cell r="BG65">
            <v>238942664192.59</v>
          </cell>
          <cell r="BH65">
            <v>187493855609.345</v>
          </cell>
          <cell r="BI65">
            <v>180763839522.151</v>
          </cell>
          <cell r="BJ65">
            <v>189880896903.073</v>
          </cell>
          <cell r="BK65">
            <v>194554483655.528</v>
          </cell>
          <cell r="BL65">
            <v>193459662090.677</v>
          </cell>
          <cell r="BM65">
            <v>164873415325.201</v>
          </cell>
          <cell r="BN65">
            <v>186265418570.697</v>
          </cell>
          <cell r="BO65">
            <v>225560256621.757</v>
          </cell>
        </row>
        <row r="66">
          <cell r="B66" t="str">
            <v>EAP</v>
          </cell>
          <cell r="C66" t="str">
            <v>GDP (current US$)</v>
          </cell>
          <cell r="D66" t="str">
            <v>NY.GDP.MKTP.CD</v>
          </cell>
          <cell r="E66">
            <v>80767959484.0125</v>
          </cell>
          <cell r="F66">
            <v>71153218972.9148</v>
          </cell>
          <cell r="G66">
            <v>64897470661.6991</v>
          </cell>
          <cell r="H66">
            <v>70193946313.2891</v>
          </cell>
          <cell r="I66">
            <v>81084335638.3685</v>
          </cell>
          <cell r="J66">
            <v>94481207864.7343</v>
          </cell>
          <cell r="K66">
            <v>103367734663.502</v>
          </cell>
          <cell r="L66">
            <v>100363074005.618</v>
          </cell>
          <cell r="M66">
            <v>101465070643.538</v>
          </cell>
          <cell r="N66">
            <v>114096748857.191</v>
          </cell>
          <cell r="O66">
            <v>127055929284.596</v>
          </cell>
          <cell r="P66">
            <v>136447378124.727</v>
          </cell>
          <cell r="Q66">
            <v>155365110105.73</v>
          </cell>
          <cell r="R66">
            <v>195434172451.066</v>
          </cell>
          <cell r="S66">
            <v>221490887901.374</v>
          </cell>
          <cell r="T66">
            <v>248567761846.433</v>
          </cell>
          <cell r="U66">
            <v>252736809869.608</v>
          </cell>
          <cell r="V66">
            <v>291299809404.428</v>
          </cell>
          <cell r="W66">
            <v>282730091759.884</v>
          </cell>
          <cell r="X66">
            <v>327361708083.132</v>
          </cell>
          <cell r="Y66">
            <v>377675119002.893</v>
          </cell>
          <cell r="Z66">
            <v>403202261318.04</v>
          </cell>
          <cell r="AA66">
            <v>423460780802.996</v>
          </cell>
          <cell r="AB66">
            <v>443396661438.403</v>
          </cell>
          <cell r="AC66">
            <v>480418794432.828</v>
          </cell>
          <cell r="AD66">
            <v>526023137328.082</v>
          </cell>
          <cell r="AE66">
            <v>524630078253.095</v>
          </cell>
          <cell r="AF66">
            <v>518550542708.188</v>
          </cell>
          <cell r="AG66">
            <v>575590947068.577</v>
          </cell>
          <cell r="AH66">
            <v>622223091638.777</v>
          </cell>
          <cell r="AI66">
            <v>666707196460.857</v>
          </cell>
          <cell r="AJ66">
            <v>723516406265.314</v>
          </cell>
          <cell r="AK66">
            <v>811406235976.499</v>
          </cell>
          <cell r="AL66">
            <v>890618178363.873</v>
          </cell>
          <cell r="AM66">
            <v>1071871019106.17</v>
          </cell>
          <cell r="AN66">
            <v>1322031214501.22</v>
          </cell>
          <cell r="AO66">
            <v>1518329383758.98</v>
          </cell>
          <cell r="AP66">
            <v>1570608551401.31</v>
          </cell>
          <cell r="AQ66">
            <v>1433203272257.92</v>
          </cell>
          <cell r="AR66">
            <v>1577918119910.2</v>
          </cell>
          <cell r="AS66">
            <v>1736143014172.34</v>
          </cell>
          <cell r="AT66">
            <v>1847119549328.77</v>
          </cell>
          <cell r="AU66">
            <v>2044360327928.27</v>
          </cell>
          <cell r="AV66">
            <v>2313862647600.91</v>
          </cell>
          <cell r="AW66">
            <v>2682937085437.41</v>
          </cell>
          <cell r="AX66">
            <v>3107694833176.92</v>
          </cell>
          <cell r="AY66">
            <v>3742774301714.16</v>
          </cell>
          <cell r="AZ66">
            <v>4731773141261.09</v>
          </cell>
          <cell r="BA66">
            <v>5987096399585.56</v>
          </cell>
          <cell r="BB66">
            <v>6491258516157.22</v>
          </cell>
          <cell r="BC66">
            <v>7900541542589.84</v>
          </cell>
          <cell r="BD66">
            <v>9650693739294.8</v>
          </cell>
          <cell r="BE66">
            <v>10759908112898</v>
          </cell>
          <cell r="BF66">
            <v>11870059931822.1</v>
          </cell>
          <cell r="BG66">
            <v>12800187429285.8</v>
          </cell>
          <cell r="BH66">
            <v>13323235973753</v>
          </cell>
          <cell r="BI66">
            <v>13614572556661.5</v>
          </cell>
          <cell r="BJ66">
            <v>14881098135429.5</v>
          </cell>
          <cell r="BK66">
            <v>16640354816152.1</v>
          </cell>
          <cell r="BL66">
            <v>17213215781553.2</v>
          </cell>
          <cell r="BM66">
            <v>17487334631867.3</v>
          </cell>
          <cell r="BN66">
            <v>20840018387172.9</v>
          </cell>
          <cell r="BO66">
            <v>21113809331055.5</v>
          </cell>
        </row>
        <row r="67">
          <cell r="B67" t="str">
            <v>EAR</v>
          </cell>
          <cell r="C67" t="str">
            <v>GDP (current US$)</v>
          </cell>
          <cell r="D67" t="str">
            <v>NY.GDP.MKTP.CD</v>
          </cell>
          <cell r="E67">
            <v>131637078689.923</v>
          </cell>
          <cell r="F67">
            <v>140036716309.145</v>
          </cell>
          <cell r="G67">
            <v>144189887717.611</v>
          </cell>
          <cell r="H67">
            <v>161801029341.015</v>
          </cell>
          <cell r="I67">
            <v>180039001690.823</v>
          </cell>
          <cell r="J67">
            <v>194128792257.131</v>
          </cell>
          <cell r="K67">
            <v>190506904528.273</v>
          </cell>
          <cell r="L67">
            <v>208043838518.908</v>
          </cell>
          <cell r="M67">
            <v>227934693391.487</v>
          </cell>
          <cell r="N67">
            <v>252869271646.281</v>
          </cell>
          <cell r="O67">
            <v>270344193614.773</v>
          </cell>
          <cell r="P67">
            <v>291523901731.415</v>
          </cell>
          <cell r="Q67">
            <v>323860391269.777</v>
          </cell>
          <cell r="R67">
            <v>406590663146.377</v>
          </cell>
          <cell r="S67">
            <v>573053511127.4</v>
          </cell>
          <cell r="T67">
            <v>638390200268.631</v>
          </cell>
          <cell r="U67">
            <v>706472966822.798</v>
          </cell>
          <cell r="V67">
            <v>794025957029.565</v>
          </cell>
          <cell r="W67">
            <v>886440862315.15</v>
          </cell>
          <cell r="X67">
            <v>1081197964877.26</v>
          </cell>
          <cell r="Y67">
            <v>1355426060056.14</v>
          </cell>
          <cell r="Z67">
            <v>1506870589235.81</v>
          </cell>
          <cell r="AA67">
            <v>1425568298567.41</v>
          </cell>
          <cell r="AB67">
            <v>1421935166486.91</v>
          </cell>
          <cell r="AC67">
            <v>1438397582849.1</v>
          </cell>
          <cell r="AD67">
            <v>1436209736449.22</v>
          </cell>
          <cell r="AE67">
            <v>1443301513949.36</v>
          </cell>
          <cell r="AF67">
            <v>1465139232814.86</v>
          </cell>
          <cell r="AG67">
            <v>1548914841300.15</v>
          </cell>
          <cell r="AH67">
            <v>1578344500045.58</v>
          </cell>
          <cell r="AI67">
            <v>1840493287531.61</v>
          </cell>
          <cell r="AJ67">
            <v>1953004021178.34</v>
          </cell>
          <cell r="AK67">
            <v>2145890831865.87</v>
          </cell>
          <cell r="AL67">
            <v>2382383522279.44</v>
          </cell>
          <cell r="AM67">
            <v>2502116964681</v>
          </cell>
          <cell r="AN67">
            <v>2551503564999.77</v>
          </cell>
          <cell r="AO67">
            <v>2767912528836.24</v>
          </cell>
          <cell r="AP67">
            <v>2956209292115.61</v>
          </cell>
          <cell r="AQ67">
            <v>2921452243665.12</v>
          </cell>
          <cell r="AR67">
            <v>3090569978611.82</v>
          </cell>
          <cell r="AS67">
            <v>3377700768682</v>
          </cell>
          <cell r="AT67">
            <v>3351139229137.53</v>
          </cell>
          <cell r="AU67">
            <v>3254999167379.13</v>
          </cell>
          <cell r="AV67">
            <v>3622987599508.75</v>
          </cell>
          <cell r="AW67">
            <v>4210079741319.68</v>
          </cell>
          <cell r="AX67">
            <v>4895873888500.77</v>
          </cell>
          <cell r="AY67">
            <v>5596741342074.53</v>
          </cell>
          <cell r="AZ67">
            <v>6624825302691.11</v>
          </cell>
          <cell r="BA67">
            <v>7460093874185.93</v>
          </cell>
          <cell r="BB67">
            <v>7172729962646.64</v>
          </cell>
          <cell r="BC67">
            <v>8708208712873.16</v>
          </cell>
          <cell r="BD67">
            <v>9813800566552.76</v>
          </cell>
          <cell r="BE67">
            <v>10261753916720.6</v>
          </cell>
          <cell r="BF67">
            <v>10406754465041.8</v>
          </cell>
          <cell r="BG67">
            <v>10766609704140</v>
          </cell>
          <cell r="BH67">
            <v>10237020101449.3</v>
          </cell>
          <cell r="BI67">
            <v>10537028724316.6</v>
          </cell>
          <cell r="BJ67">
            <v>11393447781978.4</v>
          </cell>
          <cell r="BK67">
            <v>11524427704062.7</v>
          </cell>
          <cell r="BL67">
            <v>11767656585558.1</v>
          </cell>
          <cell r="BM67">
            <v>10981013167791.7</v>
          </cell>
          <cell r="BN67">
            <v>12771307369960.5</v>
          </cell>
          <cell r="BO67">
            <v>14131148776107.2</v>
          </cell>
        </row>
        <row r="68">
          <cell r="B68" t="str">
            <v>EAS</v>
          </cell>
          <cell r="C68" t="str">
            <v>GDP (current US$)</v>
          </cell>
          <cell r="D68" t="str">
            <v>NY.GDP.MKTP.CD</v>
          </cell>
          <cell r="E68">
            <v>157148090063.28</v>
          </cell>
          <cell r="F68">
            <v>158408605756.869</v>
          </cell>
          <cell r="G68">
            <v>162135298445.562</v>
          </cell>
          <cell r="H68">
            <v>180955858209.003</v>
          </cell>
          <cell r="I68">
            <v>207767279305.521</v>
          </cell>
          <cell r="J68">
            <v>231258746331.126</v>
          </cell>
          <cell r="K68">
            <v>258764878061.521</v>
          </cell>
          <cell r="L68">
            <v>281221664038.818</v>
          </cell>
          <cell r="M68">
            <v>310695704730.82</v>
          </cell>
          <cell r="N68">
            <v>358268396086.123</v>
          </cell>
          <cell r="O68">
            <v>412631100026.355</v>
          </cell>
          <cell r="P68">
            <v>458546459057.482</v>
          </cell>
          <cell r="Q68">
            <v>570116346638.761</v>
          </cell>
          <cell r="R68">
            <v>751512068909.423</v>
          </cell>
          <cell r="S68">
            <v>865802852262.618</v>
          </cell>
          <cell r="T68">
            <v>947550695384.786</v>
          </cell>
          <cell r="U68">
            <v>1042088860657.03</v>
          </cell>
          <cell r="V68">
            <v>1241833980271.35</v>
          </cell>
          <cell r="W68">
            <v>1569054071388.78</v>
          </cell>
          <cell r="X68">
            <v>1703076893809.22</v>
          </cell>
          <cell r="Y68">
            <v>1840088028690.59</v>
          </cell>
          <cell r="Z68">
            <v>2028262842507.62</v>
          </cell>
          <cell r="AA68">
            <v>1986883138004.24</v>
          </cell>
          <cell r="AB68">
            <v>2115593849127.75</v>
          </cell>
          <cell r="AC68">
            <v>2263578142661.03</v>
          </cell>
          <cell r="AD68">
            <v>2388076785530.8</v>
          </cell>
          <cell r="AE68">
            <v>3123743377430.43</v>
          </cell>
          <cell r="AF68">
            <v>3667481813464.12</v>
          </cell>
          <cell r="AG68">
            <v>4409114816279.76</v>
          </cell>
          <cell r="AH68">
            <v>4590725407020.23</v>
          </cell>
          <cell r="AI68">
            <v>4790950086067.82</v>
          </cell>
          <cell r="AJ68">
            <v>5412827586676.35</v>
          </cell>
          <cell r="AK68">
            <v>5917237193181.68</v>
          </cell>
          <cell r="AL68">
            <v>6619443693296.34</v>
          </cell>
          <cell r="AM68">
            <v>7404385947977.82</v>
          </cell>
          <cell r="AN68">
            <v>8407601716571.46</v>
          </cell>
          <cell r="AO68">
            <v>8101501479612.46</v>
          </cell>
          <cell r="AP68">
            <v>7743809425337.11</v>
          </cell>
          <cell r="AQ68">
            <v>6931723210321.33</v>
          </cell>
          <cell r="AR68">
            <v>7743402600342.68</v>
          </cell>
          <cell r="AS68">
            <v>8377363424939.49</v>
          </cell>
          <cell r="AT68">
            <v>7789513198046.97</v>
          </cell>
          <cell r="AU68">
            <v>7912759253773.6</v>
          </cell>
          <cell r="AV68">
            <v>8702214026618.33</v>
          </cell>
          <cell r="AW68">
            <v>9758440010726.34</v>
          </cell>
          <cell r="AX68">
            <v>10411320781531.8</v>
          </cell>
          <cell r="AY68">
            <v>11034810130882.1</v>
          </cell>
          <cell r="AZ68">
            <v>12331150790689.8</v>
          </cell>
          <cell r="BA68">
            <v>14220148735114.5</v>
          </cell>
          <cell r="BB68">
            <v>14630641103929.1</v>
          </cell>
          <cell r="BC68">
            <v>17078057240005.2</v>
          </cell>
          <cell r="BD68">
            <v>19796933123174.5</v>
          </cell>
          <cell r="BE68">
            <v>21174178691967.8</v>
          </cell>
          <cell r="BF68">
            <v>21411284057214.5</v>
          </cell>
          <cell r="BG68">
            <v>22089701789223.8</v>
          </cell>
          <cell r="BH68">
            <v>21995274219766.7</v>
          </cell>
          <cell r="BI68">
            <v>22776012762509.5</v>
          </cell>
          <cell r="BJ68">
            <v>24329094912610</v>
          </cell>
          <cell r="BK68">
            <v>26487859556590.8</v>
          </cell>
          <cell r="BL68">
            <v>27032494942206.6</v>
          </cell>
          <cell r="BM68">
            <v>27156482410418.4</v>
          </cell>
          <cell r="BN68">
            <v>31148240510250.8</v>
          </cell>
          <cell r="BO68">
            <v>30663750183419.1</v>
          </cell>
        </row>
        <row r="69">
          <cell r="B69" t="str">
            <v>ECA</v>
          </cell>
          <cell r="C69" t="str">
            <v>GDP (current US$)</v>
          </cell>
          <cell r="D69" t="str">
            <v>NY.GDP.MKTP.CD</v>
          </cell>
        </row>
        <row r="69">
          <cell r="AF69">
            <v>231719774992.047</v>
          </cell>
          <cell r="AG69">
            <v>255834060621.47</v>
          </cell>
          <cell r="AH69">
            <v>289097626779.498</v>
          </cell>
          <cell r="AI69">
            <v>346940936294.689</v>
          </cell>
          <cell r="AJ69">
            <v>333725379317.137</v>
          </cell>
          <cell r="AK69">
            <v>323228048625.082</v>
          </cell>
          <cell r="AL69">
            <v>342532323683.724</v>
          </cell>
          <cell r="AM69">
            <v>273360968932.817</v>
          </cell>
          <cell r="AN69">
            <v>306497135631.632</v>
          </cell>
          <cell r="AO69">
            <v>324891746056.126</v>
          </cell>
          <cell r="AP69">
            <v>344755415289.88</v>
          </cell>
          <cell r="AQ69">
            <v>419693866241.018</v>
          </cell>
          <cell r="AR69">
            <v>382648784206.473</v>
          </cell>
          <cell r="AS69">
            <v>390254644017.597</v>
          </cell>
          <cell r="AT69">
            <v>334433492950.211</v>
          </cell>
          <cell r="AU69">
            <v>389028550190.813</v>
          </cell>
          <cell r="AV69">
            <v>495996118252.84</v>
          </cell>
          <cell r="AW69">
            <v>639128690749.53</v>
          </cell>
          <cell r="AX69">
            <v>796047189589.775</v>
          </cell>
          <cell r="AY69">
            <v>925984007321.038</v>
          </cell>
          <cell r="AZ69">
            <v>1165481350733.46</v>
          </cell>
          <cell r="BA69">
            <v>1395064178011.71</v>
          </cell>
          <cell r="BB69">
            <v>1163141205236.09</v>
          </cell>
          <cell r="BC69">
            <v>1377629393492.27</v>
          </cell>
          <cell r="BD69">
            <v>1566799086233.4</v>
          </cell>
          <cell r="BE69">
            <v>1652506728905.02</v>
          </cell>
          <cell r="BF69">
            <v>1802285899175.5</v>
          </cell>
          <cell r="BG69">
            <v>1729714204725.05</v>
          </cell>
          <cell r="BH69">
            <v>1507646946545.93</v>
          </cell>
          <cell r="BI69">
            <v>1447395306947.53</v>
          </cell>
          <cell r="BJ69">
            <v>1485108260761.97</v>
          </cell>
          <cell r="BK69">
            <v>1459981302399.66</v>
          </cell>
          <cell r="BL69">
            <v>1488770219744.96</v>
          </cell>
          <cell r="BM69">
            <v>1428327223229.53</v>
          </cell>
          <cell r="BN69">
            <v>1659440839146.7</v>
          </cell>
          <cell r="BO69">
            <v>1803038234535.2</v>
          </cell>
        </row>
        <row r="70">
          <cell r="B70" t="str">
            <v>ECS</v>
          </cell>
          <cell r="C70" t="str">
            <v>GDP (current US$)</v>
          </cell>
          <cell r="D70" t="str">
            <v>NY.GDP.MKTP.CD</v>
          </cell>
          <cell r="E70">
            <v>426443191069.501</v>
          </cell>
          <cell r="F70">
            <v>469280003585.545</v>
          </cell>
          <cell r="G70">
            <v>513219975664.42</v>
          </cell>
          <cell r="H70">
            <v>561276303595.301</v>
          </cell>
          <cell r="I70">
            <v>620340951902.03</v>
          </cell>
          <cell r="J70">
            <v>676460952680.477</v>
          </cell>
          <cell r="K70">
            <v>731651662103.564</v>
          </cell>
          <cell r="L70">
            <v>777412833292.371</v>
          </cell>
          <cell r="M70">
            <v>818984557494.708</v>
          </cell>
          <cell r="N70">
            <v>908300581591.625</v>
          </cell>
          <cell r="O70">
            <v>1020817804365.85</v>
          </cell>
          <cell r="P70">
            <v>1152009134804.23</v>
          </cell>
          <cell r="Q70">
            <v>1381535065716.95</v>
          </cell>
          <cell r="R70">
            <v>1757663865739.86</v>
          </cell>
          <cell r="S70">
            <v>1986456065661.54</v>
          </cell>
          <cell r="T70">
            <v>2320724910516.46</v>
          </cell>
          <cell r="U70">
            <v>2412984174057.91</v>
          </cell>
          <cell r="V70">
            <v>2729066352656.91</v>
          </cell>
          <cell r="W70">
            <v>3345784139074.54</v>
          </cell>
          <cell r="X70">
            <v>4079020913342.22</v>
          </cell>
          <cell r="Y70">
            <v>4611623534358.83</v>
          </cell>
          <cell r="Z70">
            <v>4108150871076.71</v>
          </cell>
          <cell r="AA70">
            <v>3960025757324.45</v>
          </cell>
          <cell r="AB70">
            <v>3840328209015.85</v>
          </cell>
          <cell r="AC70">
            <v>3691045688253.73</v>
          </cell>
          <cell r="AD70">
            <v>3819244965644.86</v>
          </cell>
          <cell r="AE70">
            <v>5207726640026.54</v>
          </cell>
          <cell r="AF70">
            <v>6431399546947.68</v>
          </cell>
          <cell r="AG70">
            <v>7159610197781.09</v>
          </cell>
          <cell r="AH70">
            <v>7254765277401.91</v>
          </cell>
          <cell r="AI70">
            <v>8868968946763.85</v>
          </cell>
          <cell r="AJ70">
            <v>9137898920510.6</v>
          </cell>
          <cell r="AK70">
            <v>9788830737692.74</v>
          </cell>
          <cell r="AL70">
            <v>9000999813897.17</v>
          </cell>
          <cell r="AM70">
            <v>9411954540738.09</v>
          </cell>
          <cell r="AN70">
            <v>10868921758424.8</v>
          </cell>
          <cell r="AO70">
            <v>11093788613775.7</v>
          </cell>
          <cell r="AP70">
            <v>10521843390122.4</v>
          </cell>
          <cell r="AQ70">
            <v>10794474235063.8</v>
          </cell>
          <cell r="AR70">
            <v>10676207695862.7</v>
          </cell>
          <cell r="AS70">
            <v>10065925069173.9</v>
          </cell>
          <cell r="AT70">
            <v>10168292808351</v>
          </cell>
          <cell r="AU70">
            <v>11134331409101.7</v>
          </cell>
          <cell r="AV70">
            <v>13534598831552.2</v>
          </cell>
          <cell r="AW70">
            <v>15775505005718.8</v>
          </cell>
          <cell r="AX70">
            <v>16780903793743.8</v>
          </cell>
          <cell r="AY70">
            <v>18167737736908.1</v>
          </cell>
          <cell r="AZ70">
            <v>21227702064340.8</v>
          </cell>
          <cell r="BA70">
            <v>23363341474912.2</v>
          </cell>
          <cell r="BB70">
            <v>20545109873740.8</v>
          </cell>
          <cell r="BC70">
            <v>21016513112950.8</v>
          </cell>
          <cell r="BD70">
            <v>23305973325589.8</v>
          </cell>
          <cell r="BE70">
            <v>22453705241187.9</v>
          </cell>
          <cell r="BF70">
            <v>23454990403618.1</v>
          </cell>
          <cell r="BG70">
            <v>23784373303750.2</v>
          </cell>
          <cell r="BH70">
            <v>20481460301210.5</v>
          </cell>
          <cell r="BI70">
            <v>20408605606979.3</v>
          </cell>
          <cell r="BJ70">
            <v>21652842504644.6</v>
          </cell>
          <cell r="BK70">
            <v>23188735732226.2</v>
          </cell>
          <cell r="BL70">
            <v>22908223277507.4</v>
          </cell>
          <cell r="BM70">
            <v>22156549343244.9</v>
          </cell>
          <cell r="BN70">
            <v>25331394418403.8</v>
          </cell>
          <cell r="BO70">
            <v>25389267749916</v>
          </cell>
        </row>
        <row r="71">
          <cell r="B71" t="str">
            <v>ECU</v>
          </cell>
          <cell r="C71" t="str">
            <v>GDP (current US$)</v>
          </cell>
          <cell r="D71" t="str">
            <v>NY.GDP.MKTP.CD</v>
          </cell>
          <cell r="E71">
            <v>2069464936.59762</v>
          </cell>
          <cell r="F71">
            <v>1753850954.83979</v>
          </cell>
          <cell r="G71">
            <v>1518207703.89016</v>
          </cell>
          <cell r="H71">
            <v>1824343870.41393</v>
          </cell>
          <cell r="I71">
            <v>2244146103.18342</v>
          </cell>
          <cell r="J71">
            <v>2387047395.70254</v>
          </cell>
          <cell r="K71">
            <v>2429308638.838</v>
          </cell>
          <cell r="L71">
            <v>2553595172.08743</v>
          </cell>
          <cell r="M71">
            <v>2582179864.15493</v>
          </cell>
          <cell r="N71">
            <v>3112165727.38342</v>
          </cell>
          <cell r="O71">
            <v>2862503139.00358</v>
          </cell>
          <cell r="P71">
            <v>2754219271.03082</v>
          </cell>
          <cell r="Q71">
            <v>3185986087.33583</v>
          </cell>
          <cell r="R71">
            <v>3891754150.23796</v>
          </cell>
          <cell r="S71">
            <v>6599257044.12414</v>
          </cell>
          <cell r="T71">
            <v>7731674472.07212</v>
          </cell>
          <cell r="U71">
            <v>9091921030.17345</v>
          </cell>
          <cell r="V71">
            <v>11026342618.1141</v>
          </cell>
          <cell r="W71">
            <v>11922497876.4828</v>
          </cell>
          <cell r="X71">
            <v>14175160902.0721</v>
          </cell>
          <cell r="Y71">
            <v>17881508242.4481</v>
          </cell>
          <cell r="Z71">
            <v>21810759353.7304</v>
          </cell>
          <cell r="AA71">
            <v>19929846396.4239</v>
          </cell>
          <cell r="AB71">
            <v>17152477036.5005</v>
          </cell>
          <cell r="AC71">
            <v>16912509091.855</v>
          </cell>
          <cell r="AD71">
            <v>17149088413.35</v>
          </cell>
          <cell r="AE71">
            <v>15314138472.3282</v>
          </cell>
          <cell r="AF71">
            <v>13945426859.4657</v>
          </cell>
          <cell r="AG71">
            <v>13051881851.4068</v>
          </cell>
          <cell r="AH71">
            <v>13890823704.5545</v>
          </cell>
          <cell r="AI71">
            <v>15239272611.5809</v>
          </cell>
          <cell r="AJ71">
            <v>16988535267.6338</v>
          </cell>
          <cell r="AK71">
            <v>18094238119.0595</v>
          </cell>
          <cell r="AL71">
            <v>18938717358.6793</v>
          </cell>
          <cell r="AM71">
            <v>22708673336.6683</v>
          </cell>
          <cell r="AN71">
            <v>24432884442.2211</v>
          </cell>
          <cell r="AO71">
            <v>25226393196.5983</v>
          </cell>
          <cell r="AP71">
            <v>28162053026.5133</v>
          </cell>
          <cell r="AQ71">
            <v>27981896948.4742</v>
          </cell>
          <cell r="AR71">
            <v>19645272636.3182</v>
          </cell>
          <cell r="AS71">
            <v>17539454727.3637</v>
          </cell>
          <cell r="AT71">
            <v>23127055000</v>
          </cell>
          <cell r="AU71">
            <v>27054197000</v>
          </cell>
          <cell r="AV71">
            <v>30965208000</v>
          </cell>
          <cell r="AW71">
            <v>35194947000</v>
          </cell>
          <cell r="AX71">
            <v>40278849000</v>
          </cell>
          <cell r="AY71">
            <v>45690762000</v>
          </cell>
          <cell r="AZ71">
            <v>49848725000</v>
          </cell>
          <cell r="BA71">
            <v>61139438000</v>
          </cell>
          <cell r="BB71">
            <v>60094978000</v>
          </cell>
          <cell r="BC71">
            <v>68151329000</v>
          </cell>
          <cell r="BD71">
            <v>78986648000</v>
          </cell>
          <cell r="BE71">
            <v>87735048000</v>
          </cell>
          <cell r="BF71">
            <v>96570334000</v>
          </cell>
          <cell r="BG71">
            <v>102717794000</v>
          </cell>
          <cell r="BH71">
            <v>97209558000</v>
          </cell>
          <cell r="BI71">
            <v>97671433000</v>
          </cell>
          <cell r="BJ71">
            <v>104467486000</v>
          </cell>
          <cell r="BK71">
            <v>107478962000</v>
          </cell>
          <cell r="BL71">
            <v>107595829000</v>
          </cell>
          <cell r="BM71">
            <v>95865472000</v>
          </cell>
          <cell r="BN71">
            <v>107435101000</v>
          </cell>
          <cell r="BO71">
            <v>116586079000</v>
          </cell>
        </row>
        <row r="72">
          <cell r="B72" t="str">
            <v>EGY</v>
          </cell>
          <cell r="C72" t="str">
            <v>GDP (current US$)</v>
          </cell>
          <cell r="D72" t="str">
            <v>NY.GDP.MKTP.CD</v>
          </cell>
        </row>
        <row r="72">
          <cell r="J72">
            <v>4948667540.41066</v>
          </cell>
          <cell r="K72">
            <v>5278005611.91453</v>
          </cell>
          <cell r="L72">
            <v>5605484298.98275</v>
          </cell>
          <cell r="M72">
            <v>5932242990.65421</v>
          </cell>
          <cell r="N72">
            <v>6524455205.81114</v>
          </cell>
          <cell r="O72">
            <v>8042200452.1477</v>
          </cell>
          <cell r="P72">
            <v>8609283346.08518</v>
          </cell>
          <cell r="Q72">
            <v>9299638055.84281</v>
          </cell>
          <cell r="R72">
            <v>10098534613.4411</v>
          </cell>
          <cell r="S72">
            <v>9228963224.60004</v>
          </cell>
          <cell r="T72">
            <v>11632178868.9171</v>
          </cell>
          <cell r="U72">
            <v>13315988083.4161</v>
          </cell>
          <cell r="V72">
            <v>14400806875.9867</v>
          </cell>
          <cell r="W72">
            <v>14811704063.0685</v>
          </cell>
          <cell r="X72">
            <v>18020571428.5714</v>
          </cell>
          <cell r="Y72">
            <v>21669908176.3889</v>
          </cell>
          <cell r="Z72">
            <v>22136081081.0811</v>
          </cell>
          <cell r="AA72">
            <v>27655172413.7931</v>
          </cell>
          <cell r="AB72">
            <v>30966239813.7369</v>
          </cell>
          <cell r="AC72">
            <v>33971188991.6147</v>
          </cell>
          <cell r="AD72">
            <v>39053502251.0732</v>
          </cell>
          <cell r="AE72">
            <v>41253507951.3564</v>
          </cell>
          <cell r="AF72">
            <v>40455616653.5742</v>
          </cell>
          <cell r="AG72">
            <v>34980124929.0176</v>
          </cell>
          <cell r="AH72">
            <v>39756299049.9793</v>
          </cell>
          <cell r="AI72">
            <v>42978914311.3504</v>
          </cell>
          <cell r="AJ72">
            <v>37387836490.5284</v>
          </cell>
          <cell r="AK72">
            <v>41855986519.4235</v>
          </cell>
          <cell r="AL72">
            <v>46578631452.581</v>
          </cell>
          <cell r="AM72">
            <v>51897983392.6453</v>
          </cell>
          <cell r="AN72">
            <v>60159245060.4541</v>
          </cell>
          <cell r="AO72">
            <v>67629716981.1321</v>
          </cell>
          <cell r="AP72">
            <v>78436578171.0914</v>
          </cell>
          <cell r="AQ72">
            <v>84828807556.0803</v>
          </cell>
          <cell r="AR72">
            <v>90710704806.8416</v>
          </cell>
          <cell r="AS72">
            <v>99838543960.0763</v>
          </cell>
          <cell r="AT72">
            <v>96684636118.5984</v>
          </cell>
          <cell r="AU72">
            <v>85146067415.7303</v>
          </cell>
          <cell r="AV72">
            <v>80288461538.4615</v>
          </cell>
          <cell r="AW72">
            <v>78782467532.4675</v>
          </cell>
          <cell r="AX72">
            <v>89600665557.4043</v>
          </cell>
          <cell r="AY72">
            <v>107426086956.522</v>
          </cell>
          <cell r="AZ72">
            <v>130437828371.278</v>
          </cell>
          <cell r="BA72">
            <v>162818181818.182</v>
          </cell>
          <cell r="BB72">
            <v>189147005444.646</v>
          </cell>
          <cell r="BC72">
            <v>218983666061.706</v>
          </cell>
          <cell r="BD72">
            <v>235989672977.625</v>
          </cell>
          <cell r="BE72">
            <v>279116666666.667</v>
          </cell>
          <cell r="BF72">
            <v>288434108527.132</v>
          </cell>
          <cell r="BG72">
            <v>305595408895.265</v>
          </cell>
          <cell r="BH72">
            <v>329366576819.407</v>
          </cell>
          <cell r="BI72">
            <v>332441717791.411</v>
          </cell>
          <cell r="BJ72">
            <v>248362771739.13</v>
          </cell>
          <cell r="BK72">
            <v>262588632526.73</v>
          </cell>
          <cell r="BL72">
            <v>318678815489.749</v>
          </cell>
          <cell r="BM72">
            <v>383817841547.099</v>
          </cell>
          <cell r="BN72">
            <v>424671765455.704</v>
          </cell>
          <cell r="BO72">
            <v>476747720364.742</v>
          </cell>
        </row>
        <row r="73">
          <cell r="B73" t="str">
            <v>EMU</v>
          </cell>
          <cell r="C73" t="str">
            <v>GDP (current US$)</v>
          </cell>
          <cell r="D73" t="str">
            <v>NY.GDP.MKTP.CD</v>
          </cell>
          <cell r="E73">
            <v>251547935974.241</v>
          </cell>
          <cell r="F73">
            <v>280001211512.606</v>
          </cell>
          <cell r="G73">
            <v>309682844045.604</v>
          </cell>
          <cell r="H73">
            <v>340867415041.041</v>
          </cell>
          <cell r="I73">
            <v>377688784742.458</v>
          </cell>
          <cell r="J73">
            <v>412852327100.68</v>
          </cell>
          <cell r="K73">
            <v>446696785788.476</v>
          </cell>
          <cell r="L73">
            <v>474740436968.729</v>
          </cell>
          <cell r="M73">
            <v>510444782330.281</v>
          </cell>
          <cell r="N73">
            <v>570281638775.087</v>
          </cell>
          <cell r="O73">
            <v>645797489611.472</v>
          </cell>
          <cell r="P73">
            <v>731954124032.642</v>
          </cell>
          <cell r="Q73">
            <v>884219495454.534</v>
          </cell>
          <cell r="R73">
            <v>1147887891986.71</v>
          </cell>
          <cell r="S73">
            <v>1301780020040.85</v>
          </cell>
          <cell r="T73">
            <v>1509429668218.72</v>
          </cell>
          <cell r="U73">
            <v>1575250806532.18</v>
          </cell>
          <cell r="V73">
            <v>1791799412675.22</v>
          </cell>
          <cell r="W73">
            <v>2194147266452.84</v>
          </cell>
          <cell r="X73">
            <v>2657918872119.1</v>
          </cell>
          <cell r="Y73">
            <v>2976836154321.74</v>
          </cell>
          <cell r="Z73">
            <v>2587111663021.85</v>
          </cell>
          <cell r="AA73">
            <v>2504826677675.29</v>
          </cell>
          <cell r="AB73">
            <v>2443641157282.63</v>
          </cell>
          <cell r="AC73">
            <v>2343942476961.57</v>
          </cell>
          <cell r="AD73">
            <v>2408039726596.14</v>
          </cell>
          <cell r="AE73">
            <v>3379544973186.51</v>
          </cell>
          <cell r="AF73">
            <v>4180009789415.67</v>
          </cell>
          <cell r="AG73">
            <v>4597153410901.03</v>
          </cell>
          <cell r="AH73">
            <v>4695807002305.46</v>
          </cell>
          <cell r="AI73">
            <v>5909782092743.88</v>
          </cell>
          <cell r="AJ73">
            <v>6130268732320.05</v>
          </cell>
          <cell r="AK73">
            <v>6751656853901.46</v>
          </cell>
          <cell r="AL73">
            <v>6180929627354.03</v>
          </cell>
          <cell r="AM73">
            <v>6528765017707.34</v>
          </cell>
          <cell r="AN73">
            <v>7538490214319.51</v>
          </cell>
          <cell r="AO73">
            <v>7628743159352.41</v>
          </cell>
          <cell r="AP73">
            <v>6976433292194.28</v>
          </cell>
          <cell r="AQ73">
            <v>7175152570560.74</v>
          </cell>
          <cell r="AR73">
            <v>7139949534351.68</v>
          </cell>
          <cell r="AS73">
            <v>6517629739562.02</v>
          </cell>
          <cell r="AT73">
            <v>6619382603491.19</v>
          </cell>
          <cell r="AU73">
            <v>7226691597174.83</v>
          </cell>
          <cell r="AV73">
            <v>8897545940283.21</v>
          </cell>
          <cell r="AW73">
            <v>10202235327777.1</v>
          </cell>
          <cell r="AX73">
            <v>10568560016101.4</v>
          </cell>
          <cell r="AY73">
            <v>11233646616679.6</v>
          </cell>
          <cell r="AZ73">
            <v>12938432027569.6</v>
          </cell>
          <cell r="BA73">
            <v>14226784155767.8</v>
          </cell>
          <cell r="BB73">
            <v>13000703039470.1</v>
          </cell>
          <cell r="BC73">
            <v>12700582110966.2</v>
          </cell>
          <cell r="BD73">
            <v>13700831614329.5</v>
          </cell>
          <cell r="BE73">
            <v>12695678622498.6</v>
          </cell>
          <cell r="BF73">
            <v>13255654454944.7</v>
          </cell>
          <cell r="BG73">
            <v>13570070381398.8</v>
          </cell>
          <cell r="BH73">
            <v>11727106023830.5</v>
          </cell>
          <cell r="BI73">
            <v>12025904489799.8</v>
          </cell>
          <cell r="BJ73">
            <v>12736901061170</v>
          </cell>
          <cell r="BK73">
            <v>13761117139592.9</v>
          </cell>
          <cell r="BL73">
            <v>13481146122147.1</v>
          </cell>
          <cell r="BM73">
            <v>13155164142399.1</v>
          </cell>
          <cell r="BN73">
            <v>14754625131073.3</v>
          </cell>
          <cell r="BO73">
            <v>14224347000135.6</v>
          </cell>
        </row>
        <row r="74">
          <cell r="B74" t="str">
            <v>ERI</v>
          </cell>
          <cell r="C74" t="str">
            <v>GDP (current US$)</v>
          </cell>
          <cell r="D74" t="str">
            <v>NY.GDP.MKTP.CD</v>
          </cell>
        </row>
        <row r="74">
          <cell r="AK74">
            <v>477101651.648376</v>
          </cell>
          <cell r="AL74">
            <v>467872714.755603</v>
          </cell>
          <cell r="AM74">
            <v>531688311.688312</v>
          </cell>
          <cell r="AN74">
            <v>578015625</v>
          </cell>
          <cell r="AO74">
            <v>693535954.190067</v>
          </cell>
          <cell r="AP74">
            <v>686490090.140141</v>
          </cell>
          <cell r="AQ74">
            <v>745523116.900052</v>
          </cell>
          <cell r="AR74">
            <v>688918537.115555</v>
          </cell>
          <cell r="AS74">
            <v>706370815.584416</v>
          </cell>
          <cell r="AT74">
            <v>752371688.743186</v>
          </cell>
          <cell r="AU74">
            <v>729321680.154324</v>
          </cell>
          <cell r="AV74">
            <v>870248267.550163</v>
          </cell>
          <cell r="AW74">
            <v>1109054005.43971</v>
          </cell>
          <cell r="AX74">
            <v>1098424685.66169</v>
          </cell>
          <cell r="AY74">
            <v>1211161879.6748</v>
          </cell>
          <cell r="AZ74">
            <v>1317974491.05691</v>
          </cell>
          <cell r="BA74">
            <v>1380188800</v>
          </cell>
          <cell r="BB74">
            <v>1856695551.21951</v>
          </cell>
          <cell r="BC74">
            <v>1589515447.15447</v>
          </cell>
          <cell r="BD74">
            <v>2065001626.01626</v>
          </cell>
        </row>
        <row r="75">
          <cell r="B75" t="str">
            <v>ESP</v>
          </cell>
          <cell r="C75" t="str">
            <v>GDP (current US$)</v>
          </cell>
          <cell r="D75" t="str">
            <v>NY.GDP.MKTP.CD</v>
          </cell>
          <cell r="E75">
            <v>12433394725.2159</v>
          </cell>
          <cell r="F75">
            <v>14248303793.24</v>
          </cell>
          <cell r="G75">
            <v>16621504913.3918</v>
          </cell>
          <cell r="H75">
            <v>19645746986.0978</v>
          </cell>
          <cell r="I75">
            <v>21982577364.7334</v>
          </cell>
          <cell r="J75">
            <v>25497831759.4923</v>
          </cell>
          <cell r="K75">
            <v>29580564480.0281</v>
          </cell>
          <cell r="L75">
            <v>32594186212.3253</v>
          </cell>
          <cell r="M75">
            <v>32417481064.8806</v>
          </cell>
          <cell r="N75">
            <v>37117200723.9474</v>
          </cell>
          <cell r="O75">
            <v>40992995008.3195</v>
          </cell>
          <cell r="P75">
            <v>46619420359.2814</v>
          </cell>
          <cell r="Q75">
            <v>59132415221.3306</v>
          </cell>
          <cell r="R75">
            <v>78639525985.1513</v>
          </cell>
          <cell r="S75">
            <v>97274006345.5437</v>
          </cell>
          <cell r="T75">
            <v>114777046376.812</v>
          </cell>
          <cell r="U75">
            <v>118507184779.905</v>
          </cell>
          <cell r="V75">
            <v>132449277108.434</v>
          </cell>
          <cell r="W75">
            <v>160599687500</v>
          </cell>
          <cell r="X75">
            <v>214601955875.062</v>
          </cell>
          <cell r="Y75">
            <v>232766822928.754</v>
          </cell>
          <cell r="Z75">
            <v>202807891511.984</v>
          </cell>
          <cell r="AA75">
            <v>195996754505.528</v>
          </cell>
          <cell r="AB75">
            <v>170951185614.849</v>
          </cell>
          <cell r="AC75">
            <v>172102910370.524</v>
          </cell>
          <cell r="AD75">
            <v>180793463796.477</v>
          </cell>
          <cell r="AE75">
            <v>251321075204.942</v>
          </cell>
          <cell r="AF75">
            <v>318747935588.196</v>
          </cell>
          <cell r="AG75">
            <v>376160409941.437</v>
          </cell>
          <cell r="AH75">
            <v>414757056921.996</v>
          </cell>
          <cell r="AI75">
            <v>536558591250.408</v>
          </cell>
          <cell r="AJ75">
            <v>577166174539.632</v>
          </cell>
          <cell r="AK75">
            <v>630916018202.503</v>
          </cell>
          <cell r="AL75">
            <v>525075636030.854</v>
          </cell>
          <cell r="AM75">
            <v>530562634455.347</v>
          </cell>
          <cell r="AN75">
            <v>614609020549.773</v>
          </cell>
          <cell r="AO75">
            <v>642588992512.807</v>
          </cell>
          <cell r="AP75">
            <v>590077272727.273</v>
          </cell>
          <cell r="AQ75">
            <v>619214834614.099</v>
          </cell>
          <cell r="AR75">
            <v>634907542858.302</v>
          </cell>
          <cell r="AS75">
            <v>598363313494.903</v>
          </cell>
          <cell r="AT75">
            <v>627830029412.205</v>
          </cell>
          <cell r="AU75">
            <v>708756677088.629</v>
          </cell>
          <cell r="AV75">
            <v>907491523174.116</v>
          </cell>
          <cell r="AW75">
            <v>1069055675273.75</v>
          </cell>
          <cell r="AX75">
            <v>1153715822717.51</v>
          </cell>
          <cell r="AY75">
            <v>1260398977831.76</v>
          </cell>
          <cell r="AZ75">
            <v>1474002579820</v>
          </cell>
          <cell r="BA75">
            <v>1631863493552.34</v>
          </cell>
          <cell r="BB75">
            <v>1491472923706.64</v>
          </cell>
          <cell r="BC75">
            <v>1422108199783.34</v>
          </cell>
          <cell r="BD75">
            <v>1480710495710.12</v>
          </cell>
          <cell r="BE75">
            <v>1324750738725</v>
          </cell>
          <cell r="BF75">
            <v>1355579535912.55</v>
          </cell>
          <cell r="BG75">
            <v>1371820537888.62</v>
          </cell>
          <cell r="BH75">
            <v>1196156971279.69</v>
          </cell>
          <cell r="BI75">
            <v>1233554967011.68</v>
          </cell>
          <cell r="BJ75">
            <v>1313245330197.65</v>
          </cell>
          <cell r="BK75">
            <v>1421702715218.04</v>
          </cell>
          <cell r="BL75">
            <v>1394320055129.41</v>
          </cell>
          <cell r="BM75">
            <v>1278128867875.49</v>
          </cell>
          <cell r="BN75">
            <v>1445651653604.63</v>
          </cell>
          <cell r="BO75">
            <v>1417800466262.65</v>
          </cell>
        </row>
        <row r="76">
          <cell r="B76" t="str">
            <v>EST</v>
          </cell>
          <cell r="C76" t="str">
            <v>GDP (current US$)</v>
          </cell>
          <cell r="D76" t="str">
            <v>NY.GDP.MKTP.CD</v>
          </cell>
        </row>
        <row r="76">
          <cell r="AL76">
            <v>4013091682.2914</v>
          </cell>
          <cell r="AM76">
            <v>4123011419.74174</v>
          </cell>
          <cell r="AN76">
            <v>4502970889.06373</v>
          </cell>
          <cell r="AO76">
            <v>4786018988.16491</v>
          </cell>
          <cell r="AP76">
            <v>5154420649.23354</v>
          </cell>
          <cell r="AQ76">
            <v>5674080542.88575</v>
          </cell>
          <cell r="AR76">
            <v>5756912265.75809</v>
          </cell>
          <cell r="AS76">
            <v>5686579747.53524</v>
          </cell>
          <cell r="AT76">
            <v>6254649538.98487</v>
          </cell>
          <cell r="AU76">
            <v>7367975887.72723</v>
          </cell>
          <cell r="AV76">
            <v>9874013098.46432</v>
          </cell>
          <cell r="AW76">
            <v>12145911801.2422</v>
          </cell>
          <cell r="AX76">
            <v>14106790200.2239</v>
          </cell>
          <cell r="AY76">
            <v>17022870405.2189</v>
          </cell>
          <cell r="AZ76">
            <v>22449129482.617</v>
          </cell>
          <cell r="BA76">
            <v>24341678628.9732</v>
          </cell>
          <cell r="BB76">
            <v>19633031397.6104</v>
          </cell>
          <cell r="BC76">
            <v>19523477325.6235</v>
          </cell>
          <cell r="BD76">
            <v>23213994093.4631</v>
          </cell>
          <cell r="BE76">
            <v>23019150071.1867</v>
          </cell>
          <cell r="BF76">
            <v>25115753366.1114</v>
          </cell>
          <cell r="BG76">
            <v>26634083965.0987</v>
          </cell>
          <cell r="BH76">
            <v>22890762090.1508</v>
          </cell>
          <cell r="BI76">
            <v>24072829276.7744</v>
          </cell>
          <cell r="BJ76">
            <v>26924385103.0659</v>
          </cell>
          <cell r="BK76">
            <v>30624720196.229</v>
          </cell>
          <cell r="BL76">
            <v>31290453293.545</v>
          </cell>
          <cell r="BM76">
            <v>31330419851.1487</v>
          </cell>
          <cell r="BN76">
            <v>36864792511.6351</v>
          </cell>
          <cell r="BO76">
            <v>37921480881.5429</v>
          </cell>
        </row>
        <row r="77">
          <cell r="B77" t="str">
            <v>ETH</v>
          </cell>
          <cell r="C77" t="str">
            <v>GDP (current US$)</v>
          </cell>
          <cell r="D77" t="str">
            <v>NY.GDP.MKTP.CD</v>
          </cell>
          <cell r="E77">
            <v>1610511693.78543</v>
          </cell>
          <cell r="F77">
            <v>1680859514.11965</v>
          </cell>
          <cell r="G77">
            <v>1747566307.13633</v>
          </cell>
          <cell r="H77">
            <v>1825058827.96558</v>
          </cell>
          <cell r="I77">
            <v>1984129185.46553</v>
          </cell>
          <cell r="J77">
            <v>2159998591.19132</v>
          </cell>
          <cell r="K77">
            <v>2324466416.1146</v>
          </cell>
          <cell r="L77">
            <v>2461762002.75775</v>
          </cell>
          <cell r="M77">
            <v>2619948864.86506</v>
          </cell>
          <cell r="N77">
            <v>2768987371.88775</v>
          </cell>
          <cell r="O77">
            <v>3045354454.77066</v>
          </cell>
          <cell r="P77">
            <v>3224280834.87075</v>
          </cell>
          <cell r="Q77">
            <v>3520252938.32165</v>
          </cell>
          <cell r="R77">
            <v>4070570549.89297</v>
          </cell>
          <cell r="S77">
            <v>4577209966.3327</v>
          </cell>
          <cell r="T77">
            <v>4577047854.2871</v>
          </cell>
          <cell r="U77">
            <v>4943806093.46396</v>
          </cell>
          <cell r="V77">
            <v>5651840584.64903</v>
          </cell>
          <cell r="W77">
            <v>6014961434.80261</v>
          </cell>
          <cell r="X77">
            <v>6586048398.12812</v>
          </cell>
          <cell r="Y77">
            <v>7012585454.12203</v>
          </cell>
          <cell r="Z77">
            <v>7507663566.42971</v>
          </cell>
          <cell r="AA77">
            <v>7899988840.67729</v>
          </cell>
          <cell r="AB77">
            <v>8781664426.87024</v>
          </cell>
          <cell r="AC77">
            <v>8298309580.50903</v>
          </cell>
          <cell r="AD77">
            <v>9717392686.7328</v>
          </cell>
          <cell r="AE77">
            <v>10094328897.8588</v>
          </cell>
          <cell r="AF77">
            <v>10790001557.8672</v>
          </cell>
          <cell r="AG77">
            <v>11181119717.6458</v>
          </cell>
          <cell r="AH77">
            <v>11762932007.237</v>
          </cell>
          <cell r="AI77">
            <v>12478943894.9315</v>
          </cell>
          <cell r="AJ77">
            <v>13799799323.6715</v>
          </cell>
          <cell r="AK77">
            <v>10754799036.5745</v>
          </cell>
          <cell r="AL77">
            <v>9051043870.12197</v>
          </cell>
          <cell r="AM77">
            <v>7100806753.92942</v>
          </cell>
          <cell r="AN77">
            <v>7855205206.93405</v>
          </cell>
          <cell r="AO77">
            <v>8761215548.48614</v>
          </cell>
          <cell r="AP77">
            <v>8803539988.33248</v>
          </cell>
          <cell r="AQ77">
            <v>8013274131.69715</v>
          </cell>
          <cell r="AR77">
            <v>7892973531.80045</v>
          </cell>
          <cell r="AS77">
            <v>8242349617.8638</v>
          </cell>
          <cell r="AT77">
            <v>8231326016.47494</v>
          </cell>
          <cell r="AU77">
            <v>7850809498.16803</v>
          </cell>
          <cell r="AV77">
            <v>8623691300.04079</v>
          </cell>
          <cell r="AW77">
            <v>10131187261.4421</v>
          </cell>
          <cell r="AX77">
            <v>12401139453.9738</v>
          </cell>
          <cell r="AY77">
            <v>15280861834.6024</v>
          </cell>
          <cell r="AZ77">
            <v>19707616772.7996</v>
          </cell>
          <cell r="BA77">
            <v>27066912635.2228</v>
          </cell>
          <cell r="BB77">
            <v>32437389116.038</v>
          </cell>
          <cell r="BC77">
            <v>29933790334.3418</v>
          </cell>
          <cell r="BD77">
            <v>31952763089.33</v>
          </cell>
          <cell r="BE77">
            <v>43310721414.0829</v>
          </cell>
          <cell r="BF77">
            <v>47648276605.0123</v>
          </cell>
          <cell r="BG77">
            <v>55612228233.5179</v>
          </cell>
          <cell r="BH77">
            <v>64589328550.5953</v>
          </cell>
          <cell r="BI77">
            <v>74296745207.8721</v>
          </cell>
          <cell r="BJ77">
            <v>81770886825.6048</v>
          </cell>
          <cell r="BK77">
            <v>84269196625.8784</v>
          </cell>
          <cell r="BL77">
            <v>95912607722.3032</v>
          </cell>
          <cell r="BM77">
            <v>107657734392.446</v>
          </cell>
          <cell r="BN77">
            <v>111261882958.426</v>
          </cell>
          <cell r="BO77">
            <v>126772703047.701</v>
          </cell>
        </row>
        <row r="78">
          <cell r="B78" t="str">
            <v>EUU</v>
          </cell>
          <cell r="C78" t="str">
            <v>GDP (current US$)</v>
          </cell>
          <cell r="D78" t="str">
            <v>NY.GDP.MKTP.CD</v>
          </cell>
          <cell r="E78">
            <v>285073053085.955</v>
          </cell>
          <cell r="F78">
            <v>316870410350.502</v>
          </cell>
          <cell r="G78">
            <v>350221814291.119</v>
          </cell>
          <cell r="H78">
            <v>384821620915.057</v>
          </cell>
          <cell r="I78">
            <v>426857747595.769</v>
          </cell>
          <cell r="J78">
            <v>467082505496.478</v>
          </cell>
          <cell r="K78">
            <v>505703862438.402</v>
          </cell>
          <cell r="L78">
            <v>538499760817.859</v>
          </cell>
          <cell r="M78">
            <v>577998463968.485</v>
          </cell>
          <cell r="N78">
            <v>645042628143.752</v>
          </cell>
          <cell r="O78">
            <v>729230210211.277</v>
          </cell>
          <cell r="P78">
            <v>824288432698.773</v>
          </cell>
          <cell r="Q78">
            <v>994401350599.746</v>
          </cell>
          <cell r="R78">
            <v>1286732424384.32</v>
          </cell>
          <cell r="S78">
            <v>1456741990415.93</v>
          </cell>
          <cell r="T78">
            <v>1696431872318</v>
          </cell>
          <cell r="U78">
            <v>1777203100260.28</v>
          </cell>
          <cell r="V78">
            <v>2012781495101.97</v>
          </cell>
          <cell r="W78">
            <v>2451545641660.2</v>
          </cell>
          <cell r="X78">
            <v>2962558958496.72</v>
          </cell>
          <cell r="Y78">
            <v>3314876480855.17</v>
          </cell>
          <cell r="Z78">
            <v>2893850859545.11</v>
          </cell>
          <cell r="AA78">
            <v>2792072843193.84</v>
          </cell>
          <cell r="AB78">
            <v>2714737320293.1</v>
          </cell>
          <cell r="AC78">
            <v>2615737658425.74</v>
          </cell>
          <cell r="AD78">
            <v>2690005731428.46</v>
          </cell>
          <cell r="AE78">
            <v>3755825284547.25</v>
          </cell>
          <cell r="AF78">
            <v>4642293245437.36</v>
          </cell>
          <cell r="AG78">
            <v>5096307310101.02</v>
          </cell>
          <cell r="AH78">
            <v>5205659077752.17</v>
          </cell>
          <cell r="AI78">
            <v>6509870874516.41</v>
          </cell>
          <cell r="AJ78">
            <v>6733632573117.18</v>
          </cell>
          <cell r="AK78">
            <v>7392186357757.62</v>
          </cell>
          <cell r="AL78">
            <v>6751222891775.62</v>
          </cell>
          <cell r="AM78">
            <v>7155503335744.4</v>
          </cell>
          <cell r="AN78">
            <v>8296091250458.22</v>
          </cell>
          <cell r="AO78">
            <v>8431591142243.4</v>
          </cell>
          <cell r="AP78">
            <v>7733843716226.58</v>
          </cell>
          <cell r="AQ78">
            <v>7969880727935.98</v>
          </cell>
          <cell r="AR78">
            <v>7925844560641.68</v>
          </cell>
          <cell r="AS78">
            <v>7276390686987.55</v>
          </cell>
          <cell r="AT78">
            <v>7393611976746.92</v>
          </cell>
          <cell r="AU78">
            <v>8083519738170.34</v>
          </cell>
          <cell r="AV78">
            <v>9932134719712.14</v>
          </cell>
          <cell r="AW78">
            <v>11418900282600.5</v>
          </cell>
          <cell r="AX78">
            <v>11910069053861.6</v>
          </cell>
          <cell r="AY78">
            <v>12712635655986.7</v>
          </cell>
          <cell r="AZ78">
            <v>14727520908988.9</v>
          </cell>
          <cell r="BA78">
            <v>16295391110313.4</v>
          </cell>
          <cell r="BB78">
            <v>14762842568792.8</v>
          </cell>
          <cell r="BC78">
            <v>14556122142376.7</v>
          </cell>
          <cell r="BD78">
            <v>15765158666571.2</v>
          </cell>
          <cell r="BE78">
            <v>14641634844097.4</v>
          </cell>
          <cell r="BF78">
            <v>15294853937310.5</v>
          </cell>
          <cell r="BG78">
            <v>15651372745918.6</v>
          </cell>
          <cell r="BH78">
            <v>13553897260141</v>
          </cell>
          <cell r="BI78">
            <v>13888833465037.9</v>
          </cell>
          <cell r="BJ78">
            <v>14765880176508.2</v>
          </cell>
          <cell r="BK78">
            <v>15981445869808.9</v>
          </cell>
          <cell r="BL78">
            <v>15694050310523.1</v>
          </cell>
          <cell r="BM78">
            <v>15381418584246.1</v>
          </cell>
          <cell r="BN78">
            <v>17315127119106.5</v>
          </cell>
          <cell r="BO78">
            <v>16761496590765.2</v>
          </cell>
        </row>
        <row r="79">
          <cell r="B79" t="str">
            <v>FCS</v>
          </cell>
          <cell r="C79" t="str">
            <v>GDP (current US$)</v>
          </cell>
          <cell r="D79" t="str">
            <v>NY.GDP.MKTP.CD</v>
          </cell>
          <cell r="E79">
            <v>30738244854.8701</v>
          </cell>
          <cell r="F79">
            <v>32690862791.4598</v>
          </cell>
          <cell r="G79">
            <v>35607386321.412</v>
          </cell>
          <cell r="H79">
            <v>38028727377.0835</v>
          </cell>
          <cell r="I79">
            <v>38274770246.3066</v>
          </cell>
          <cell r="J79">
            <v>40813674761.9981</v>
          </cell>
          <cell r="K79">
            <v>43238591720.6296</v>
          </cell>
          <cell r="L79">
            <v>44174621789.5396</v>
          </cell>
          <cell r="M79">
            <v>48568838756.4891</v>
          </cell>
          <cell r="N79">
            <v>53610325877.9717</v>
          </cell>
          <cell r="O79">
            <v>65401455198.1285</v>
          </cell>
          <cell r="P79">
            <v>66561388561.5775</v>
          </cell>
          <cell r="Q79">
            <v>77479654097.0698</v>
          </cell>
          <cell r="R79">
            <v>95510532409.236</v>
          </cell>
          <cell r="S79">
            <v>146900682075.838</v>
          </cell>
          <cell r="T79">
            <v>161513557226.356</v>
          </cell>
          <cell r="U79">
            <v>195304501831.505</v>
          </cell>
          <cell r="V79">
            <v>213278349713.398</v>
          </cell>
          <cell r="W79">
            <v>231356882179.08</v>
          </cell>
          <cell r="X79">
            <v>297569999135.35</v>
          </cell>
          <cell r="Y79">
            <v>382755054625.331</v>
          </cell>
          <cell r="Z79">
            <v>512808130778.471</v>
          </cell>
          <cell r="AA79">
            <v>487187691901.753</v>
          </cell>
          <cell r="AB79">
            <v>421776651429.212</v>
          </cell>
          <cell r="AC79">
            <v>382295044281.808</v>
          </cell>
          <cell r="AD79">
            <v>389797449491.568</v>
          </cell>
          <cell r="AE79">
            <v>357218736728.349</v>
          </cell>
          <cell r="AF79">
            <v>359768873805.459</v>
          </cell>
          <cell r="AG79">
            <v>389154194377.425</v>
          </cell>
          <cell r="AH79">
            <v>382426616750.55</v>
          </cell>
          <cell r="AI79">
            <v>550431826024.048</v>
          </cell>
          <cell r="AJ79">
            <v>386525300417.994</v>
          </cell>
          <cell r="AK79">
            <v>345171861552.748</v>
          </cell>
          <cell r="AL79">
            <v>351215280928.572</v>
          </cell>
          <cell r="AM79">
            <v>353240292006.154</v>
          </cell>
          <cell r="AN79">
            <v>431762560996.372</v>
          </cell>
          <cell r="AO79">
            <v>466440871846.86</v>
          </cell>
          <cell r="AP79">
            <v>522326775784.846</v>
          </cell>
          <cell r="AQ79">
            <v>536100031620.824</v>
          </cell>
          <cell r="AR79">
            <v>400171162201.28</v>
          </cell>
          <cell r="AS79">
            <v>468035986782.24</v>
          </cell>
          <cell r="AT79">
            <v>458017480633.769</v>
          </cell>
          <cell r="AU79">
            <v>446928936249.041</v>
          </cell>
          <cell r="AV79">
            <v>470617921462.847</v>
          </cell>
          <cell r="AW79">
            <v>596965322028.115</v>
          </cell>
          <cell r="AX79">
            <v>755160909781.589</v>
          </cell>
          <cell r="AY79">
            <v>945955284127.61</v>
          </cell>
          <cell r="AZ79">
            <v>1159333496786.87</v>
          </cell>
          <cell r="BA79">
            <v>1481946186150.49</v>
          </cell>
          <cell r="BB79">
            <v>1342728724357.15</v>
          </cell>
          <cell r="BC79">
            <v>1593981100293.48</v>
          </cell>
          <cell r="BD79">
            <v>1664321553843.86</v>
          </cell>
          <cell r="BE79">
            <v>1861813804786.77</v>
          </cell>
          <cell r="BF79">
            <v>1935544489353.46</v>
          </cell>
          <cell r="BG79">
            <v>2053788945066.26</v>
          </cell>
          <cell r="BH79">
            <v>1617323277101.47</v>
          </cell>
          <cell r="BI79">
            <v>1490633651211.68</v>
          </cell>
          <cell r="BJ79">
            <v>1549712150984.09</v>
          </cell>
          <cell r="BK79">
            <v>1735183810120.25</v>
          </cell>
          <cell r="BL79">
            <v>1842154935322.18</v>
          </cell>
          <cell r="BM79">
            <v>1690930063237.89</v>
          </cell>
          <cell r="BN79">
            <v>1796274437015.52</v>
          </cell>
          <cell r="BO79">
            <v>1950006457159.66</v>
          </cell>
        </row>
        <row r="80">
          <cell r="B80" t="str">
            <v>FIN</v>
          </cell>
          <cell r="C80" t="str">
            <v>GDP (current US$)</v>
          </cell>
          <cell r="D80" t="str">
            <v>NY.GDP.MKTP.CD</v>
          </cell>
          <cell r="E80">
            <v>5279011362.12721</v>
          </cell>
          <cell r="F80">
            <v>5983900493.16006</v>
          </cell>
          <cell r="G80">
            <v>6407225035.04429</v>
          </cell>
          <cell r="H80">
            <v>6958296429.35169</v>
          </cell>
          <cell r="I80">
            <v>7848288358.27266</v>
          </cell>
          <cell r="J80">
            <v>8679620316.85567</v>
          </cell>
          <cell r="K80">
            <v>9305312888.26773</v>
          </cell>
          <cell r="L80">
            <v>9467428626.11527</v>
          </cell>
          <cell r="M80">
            <v>8915770472.97601</v>
          </cell>
          <cell r="N80">
            <v>10176617905.4405</v>
          </cell>
          <cell r="O80">
            <v>11357516987.5425</v>
          </cell>
          <cell r="P80">
            <v>12527405512.9298</v>
          </cell>
          <cell r="Q80">
            <v>14743186119.8738</v>
          </cell>
          <cell r="R80">
            <v>19472363466.6252</v>
          </cell>
          <cell r="S80">
            <v>24848821490.4679</v>
          </cell>
          <cell r="T80">
            <v>29472623242.2822</v>
          </cell>
          <cell r="U80">
            <v>31849513771.3494</v>
          </cell>
          <cell r="V80">
            <v>33499799321.2336</v>
          </cell>
          <cell r="W80">
            <v>36256160288.8087</v>
          </cell>
          <cell r="X80">
            <v>44465255686.1548</v>
          </cell>
          <cell r="Y80">
            <v>53645202422.6968</v>
          </cell>
          <cell r="Z80">
            <v>52448332874.07</v>
          </cell>
          <cell r="AA80">
            <v>52797582336.2526</v>
          </cell>
          <cell r="AB80">
            <v>50973526900.0854</v>
          </cell>
          <cell r="AC80">
            <v>52888800949.7428</v>
          </cell>
          <cell r="AD80">
            <v>55875863392.1719</v>
          </cell>
          <cell r="AE80">
            <v>73531550551.255</v>
          </cell>
          <cell r="AF80">
            <v>91594751792.2359</v>
          </cell>
          <cell r="AG80">
            <v>109058990760.483</v>
          </cell>
          <cell r="AH80">
            <v>119012054870.445</v>
          </cell>
          <cell r="AI80">
            <v>141438345513.917</v>
          </cell>
          <cell r="AJ80">
            <v>127773856785.767</v>
          </cell>
          <cell r="AK80">
            <v>112532519246.084</v>
          </cell>
          <cell r="AL80">
            <v>89214114708.0254</v>
          </cell>
          <cell r="AM80">
            <v>103299943084.804</v>
          </cell>
          <cell r="AN80">
            <v>134189814814.815</v>
          </cell>
          <cell r="AO80">
            <v>132129174216.93</v>
          </cell>
          <cell r="AP80">
            <v>126912152101.707</v>
          </cell>
          <cell r="AQ80">
            <v>134038718291.055</v>
          </cell>
          <cell r="AR80">
            <v>135264083658.688</v>
          </cell>
          <cell r="AS80">
            <v>126019543413.334</v>
          </cell>
          <cell r="AT80">
            <v>129533107311.811</v>
          </cell>
          <cell r="AU80">
            <v>140404460203.138</v>
          </cell>
          <cell r="AV80">
            <v>171652458349.411</v>
          </cell>
          <cell r="AW80">
            <v>197479443979.151</v>
          </cell>
          <cell r="AX80">
            <v>204885494686.381</v>
          </cell>
          <cell r="AY80">
            <v>217089269791.764</v>
          </cell>
          <cell r="AZ80">
            <v>256378067752.158</v>
          </cell>
          <cell r="BA80">
            <v>285716311136.719</v>
          </cell>
          <cell r="BB80">
            <v>253497520828.515</v>
          </cell>
          <cell r="BC80">
            <v>249424310816.667</v>
          </cell>
          <cell r="BD80">
            <v>275604356167.316</v>
          </cell>
          <cell r="BE80">
            <v>258290060227.734</v>
          </cell>
          <cell r="BF80">
            <v>271362405890.589</v>
          </cell>
          <cell r="BG80">
            <v>274862826772.156</v>
          </cell>
          <cell r="BH80">
            <v>234534382384.766</v>
          </cell>
          <cell r="BI80">
            <v>240771351298.833</v>
          </cell>
          <cell r="BJ80">
            <v>255647979916.471</v>
          </cell>
          <cell r="BK80">
            <v>275708001767.843</v>
          </cell>
          <cell r="BL80">
            <v>268514916972.549</v>
          </cell>
          <cell r="BM80">
            <v>271886077382.102</v>
          </cell>
          <cell r="BN80">
            <v>296470417085.267</v>
          </cell>
          <cell r="BO80">
            <v>281887430795.721</v>
          </cell>
        </row>
        <row r="81">
          <cell r="B81" t="str">
            <v>FJI</v>
          </cell>
          <cell r="C81" t="str">
            <v>GDP (current US$)</v>
          </cell>
          <cell r="D81" t="str">
            <v>NY.GDP.MKTP.CD</v>
          </cell>
          <cell r="E81">
            <v>112328422.113084</v>
          </cell>
          <cell r="F81">
            <v>116987784.913739</v>
          </cell>
          <cell r="G81">
            <v>122906434.957814</v>
          </cell>
          <cell r="H81">
            <v>129454728.623599</v>
          </cell>
          <cell r="I81">
            <v>140032741.468329</v>
          </cell>
          <cell r="J81">
            <v>147084750.031482</v>
          </cell>
          <cell r="K81">
            <v>150603925.515853</v>
          </cell>
          <cell r="L81">
            <v>162625885.863484</v>
          </cell>
          <cell r="M81">
            <v>166952937.135005</v>
          </cell>
          <cell r="N81">
            <v>182182067.703568</v>
          </cell>
          <cell r="O81">
            <v>219878482.173564</v>
          </cell>
          <cell r="P81">
            <v>247749327.721267</v>
          </cell>
          <cell r="Q81">
            <v>316656648.698957</v>
          </cell>
          <cell r="R81">
            <v>425950487.519894</v>
          </cell>
          <cell r="S81">
            <v>558587097.382833</v>
          </cell>
          <cell r="T81">
            <v>684282434.361095</v>
          </cell>
          <cell r="U81">
            <v>694540806.380644</v>
          </cell>
          <cell r="V81">
            <v>719501765.783049</v>
          </cell>
          <cell r="W81">
            <v>829267889.429373</v>
          </cell>
          <cell r="X81">
            <v>1019691460.17376</v>
          </cell>
          <cell r="Y81">
            <v>1202618816.20852</v>
          </cell>
          <cell r="Z81">
            <v>1235626770.50924</v>
          </cell>
          <cell r="AA81">
            <v>1194059943.22478</v>
          </cell>
          <cell r="AB81">
            <v>1123085190.06509</v>
          </cell>
          <cell r="AC81">
            <v>1178000677.99929</v>
          </cell>
          <cell r="AD81">
            <v>1141168943.97661</v>
          </cell>
          <cell r="AE81">
            <v>1290267339.65006</v>
          </cell>
          <cell r="AF81">
            <v>1177947965.12142</v>
          </cell>
          <cell r="AG81">
            <v>1110009522.75743</v>
          </cell>
          <cell r="AH81">
            <v>1182660265.76635</v>
          </cell>
          <cell r="AI81">
            <v>1337017559.49728</v>
          </cell>
          <cell r="AJ81">
            <v>1383883249.591</v>
          </cell>
          <cell r="AK81">
            <v>1532411039.05479</v>
          </cell>
          <cell r="AL81">
            <v>1636101246.9394</v>
          </cell>
          <cell r="AM81">
            <v>1825732092.54674</v>
          </cell>
          <cell r="AN81">
            <v>1970301486.20561</v>
          </cell>
          <cell r="AO81">
            <v>2128696643.62574</v>
          </cell>
          <cell r="AP81">
            <v>2090221137.02876</v>
          </cell>
          <cell r="AQ81">
            <v>1653146716.58235</v>
          </cell>
          <cell r="AR81">
            <v>1936459986.03795</v>
          </cell>
          <cell r="AS81">
            <v>1678219507.89829</v>
          </cell>
          <cell r="AT81">
            <v>1652462023.46215</v>
          </cell>
          <cell r="AU81">
            <v>1833279985.36741</v>
          </cell>
          <cell r="AV81">
            <v>2300492465.32276</v>
          </cell>
          <cell r="AW81">
            <v>2708078476.63012</v>
          </cell>
          <cell r="AX81">
            <v>2980403844.72096</v>
          </cell>
          <cell r="AY81">
            <v>3076305452.86506</v>
          </cell>
          <cell r="AZ81">
            <v>3378314599.76402</v>
          </cell>
          <cell r="BA81">
            <v>3523185919.55826</v>
          </cell>
          <cell r="BB81">
            <v>2870624635.68032</v>
          </cell>
          <cell r="BC81">
            <v>3140166712.79624</v>
          </cell>
          <cell r="BD81">
            <v>3779411899.37483</v>
          </cell>
          <cell r="BE81">
            <v>3972028104.47328</v>
          </cell>
          <cell r="BF81">
            <v>4189967998.51424</v>
          </cell>
          <cell r="BG81">
            <v>4857104768.86844</v>
          </cell>
          <cell r="BH81">
            <v>4682479893.97558</v>
          </cell>
          <cell r="BI81">
            <v>4930213644.36653</v>
          </cell>
          <cell r="BJ81">
            <v>5353469174.47838</v>
          </cell>
          <cell r="BK81">
            <v>5581425327.44397</v>
          </cell>
          <cell r="BL81">
            <v>5444407198.13478</v>
          </cell>
          <cell r="BM81">
            <v>4432466219.87685</v>
          </cell>
          <cell r="BN81">
            <v>4305031649.74189</v>
          </cell>
          <cell r="BO81">
            <v>4979979531.2725</v>
          </cell>
        </row>
        <row r="82">
          <cell r="B82" t="str">
            <v>FRA</v>
          </cell>
          <cell r="C82" t="str">
            <v>GDP (current US$)</v>
          </cell>
          <cell r="D82" t="str">
            <v>NY.GDP.MKTP.CD</v>
          </cell>
          <cell r="E82">
            <v>62225478000.8822</v>
          </cell>
          <cell r="F82">
            <v>67461644222.0352</v>
          </cell>
          <cell r="G82">
            <v>75607529809.9288</v>
          </cell>
          <cell r="H82">
            <v>84759195105.8693</v>
          </cell>
          <cell r="I82">
            <v>94007851047.3678</v>
          </cell>
          <cell r="J82">
            <v>101537248148.427</v>
          </cell>
          <cell r="K82">
            <v>110045852177.928</v>
          </cell>
          <cell r="L82">
            <v>118972977486.207</v>
          </cell>
          <cell r="M82">
            <v>129785441507.456</v>
          </cell>
          <cell r="N82">
            <v>141903068680.309</v>
          </cell>
          <cell r="O82">
            <v>148456359985.827</v>
          </cell>
          <cell r="P82">
            <v>165966615366.402</v>
          </cell>
          <cell r="Q82">
            <v>203494148244.473</v>
          </cell>
          <cell r="R82">
            <v>264429876252.21</v>
          </cell>
          <cell r="S82">
            <v>285553737043.099</v>
          </cell>
          <cell r="T82">
            <v>360832186018.051</v>
          </cell>
          <cell r="U82">
            <v>372319038514.067</v>
          </cell>
          <cell r="V82">
            <v>410279486493.715</v>
          </cell>
          <cell r="W82">
            <v>506709302325.581</v>
          </cell>
          <cell r="X82">
            <v>613953129818.07</v>
          </cell>
          <cell r="Y82">
            <v>701288419745.421</v>
          </cell>
          <cell r="Z82">
            <v>615552202776.101</v>
          </cell>
          <cell r="AA82">
            <v>584877732308.614</v>
          </cell>
          <cell r="AB82">
            <v>559869179791.72</v>
          </cell>
          <cell r="AC82">
            <v>530683779929.445</v>
          </cell>
          <cell r="AD82">
            <v>553138414367.061</v>
          </cell>
          <cell r="AE82">
            <v>771470783218.108</v>
          </cell>
          <cell r="AF82">
            <v>934173305685.911</v>
          </cell>
          <cell r="AG82">
            <v>1018847043277.17</v>
          </cell>
          <cell r="AH82">
            <v>1025211803413.53</v>
          </cell>
          <cell r="AI82">
            <v>1269179616913.62</v>
          </cell>
          <cell r="AJ82">
            <v>1269276828275.78</v>
          </cell>
          <cell r="AK82">
            <v>1401465923172.24</v>
          </cell>
          <cell r="AL82">
            <v>1322815612694</v>
          </cell>
          <cell r="AM82">
            <v>1393982750472.59</v>
          </cell>
          <cell r="AN82">
            <v>1601094756209.75</v>
          </cell>
          <cell r="AO82">
            <v>1605675086549.56</v>
          </cell>
          <cell r="AP82">
            <v>1452884917959.09</v>
          </cell>
          <cell r="AQ82">
            <v>1503108739159.44</v>
          </cell>
          <cell r="AR82">
            <v>1493151737698.46</v>
          </cell>
          <cell r="AS82">
            <v>1365639660792.16</v>
          </cell>
          <cell r="AT82">
            <v>1377657339291.34</v>
          </cell>
          <cell r="AU82">
            <v>1501409382971.38</v>
          </cell>
          <cell r="AV82">
            <v>1844544792036.86</v>
          </cell>
          <cell r="AW82">
            <v>2119633181634.37</v>
          </cell>
          <cell r="AX82">
            <v>2196945232435.8</v>
          </cell>
          <cell r="AY82">
            <v>2320536221304.7</v>
          </cell>
          <cell r="AZ82">
            <v>2660591246211.77</v>
          </cell>
          <cell r="BA82">
            <v>2930303780828.12</v>
          </cell>
          <cell r="BB82">
            <v>2700887366932.03</v>
          </cell>
          <cell r="BC82">
            <v>2645187882116.67</v>
          </cell>
          <cell r="BD82">
            <v>2865157541994.17</v>
          </cell>
          <cell r="BE82">
            <v>2683671716967.19</v>
          </cell>
          <cell r="BF82">
            <v>2811876903329.03</v>
          </cell>
          <cell r="BG82">
            <v>2855964488590.19</v>
          </cell>
          <cell r="BH82">
            <v>2439188643162.5</v>
          </cell>
          <cell r="BI82">
            <v>2472964344587.17</v>
          </cell>
          <cell r="BJ82">
            <v>2595151045197.65</v>
          </cell>
          <cell r="BK82">
            <v>2790956878746.66</v>
          </cell>
          <cell r="BL82">
            <v>2728870246705.88</v>
          </cell>
          <cell r="BM82">
            <v>2647418691598.45</v>
          </cell>
          <cell r="BN82">
            <v>2959355819170.5</v>
          </cell>
          <cell r="BO82">
            <v>2779092236505.85</v>
          </cell>
        </row>
        <row r="83">
          <cell r="B83" t="str">
            <v>FRO</v>
          </cell>
          <cell r="C83" t="str">
            <v>GDP (current US$)</v>
          </cell>
          <cell r="D83" t="str">
            <v>NY.GDP.MKTP.CD</v>
          </cell>
        </row>
        <row r="83">
          <cell r="J83">
            <v>57954522.4217259</v>
          </cell>
          <cell r="K83">
            <v>64397131.0846457</v>
          </cell>
          <cell r="L83">
            <v>66225403.5588069</v>
          </cell>
          <cell r="M83">
            <v>65186666.6666667</v>
          </cell>
          <cell r="N83">
            <v>70106666.6666667</v>
          </cell>
          <cell r="O83">
            <v>84933333.3333333</v>
          </cell>
          <cell r="P83">
            <v>99219082.8537991</v>
          </cell>
          <cell r="Q83">
            <v>119335897.815202</v>
          </cell>
          <cell r="R83">
            <v>161236465.823622</v>
          </cell>
          <cell r="S83">
            <v>196771070.895339</v>
          </cell>
          <cell r="T83">
            <v>227404436.013679</v>
          </cell>
          <cell r="U83">
            <v>270470345.449357</v>
          </cell>
          <cell r="V83">
            <v>347798304.635267</v>
          </cell>
          <cell r="W83">
            <v>397833034.884512</v>
          </cell>
          <cell r="X83">
            <v>448568492.658561</v>
          </cell>
          <cell r="Y83">
            <v>493014300.005217</v>
          </cell>
          <cell r="Z83">
            <v>456244919.010912</v>
          </cell>
          <cell r="AA83">
            <v>444047495.320099</v>
          </cell>
          <cell r="AB83">
            <v>486605127.702681</v>
          </cell>
          <cell r="AC83">
            <v>426008864.692169</v>
          </cell>
          <cell r="AD83">
            <v>459307281.195335</v>
          </cell>
          <cell r="AE83">
            <v>688914288.878298</v>
          </cell>
          <cell r="AF83">
            <v>886508622.334316</v>
          </cell>
          <cell r="AG83">
            <v>968576956.930265</v>
          </cell>
          <cell r="AH83">
            <v>871935350.384909</v>
          </cell>
          <cell r="AI83">
            <v>960805408.949872</v>
          </cell>
          <cell r="AJ83">
            <v>909253214.82608</v>
          </cell>
          <cell r="AK83">
            <v>912670413.325883</v>
          </cell>
          <cell r="AL83">
            <v>760957189.757646</v>
          </cell>
          <cell r="AM83">
            <v>758739178.612171</v>
          </cell>
          <cell r="AN83">
            <v>901404709.830684</v>
          </cell>
          <cell r="AO83">
            <v>989536914.659081</v>
          </cell>
          <cell r="AP83">
            <v>933763083.395627</v>
          </cell>
          <cell r="AQ83">
            <v>1104744235.30111</v>
          </cell>
          <cell r="AR83">
            <v>1127684827.35686</v>
          </cell>
          <cell r="AS83">
            <v>1067109530.64798</v>
          </cell>
          <cell r="AT83">
            <v>1160268212.07291</v>
          </cell>
          <cell r="AU83">
            <v>1275093689.27107</v>
          </cell>
          <cell r="AV83">
            <v>1501941580.88903</v>
          </cell>
          <cell r="AW83">
            <v>1724770770.83393</v>
          </cell>
          <cell r="AX83">
            <v>1759739599.22694</v>
          </cell>
          <cell r="AY83">
            <v>2017680834.89917</v>
          </cell>
          <cell r="AZ83">
            <v>2339015313.29513</v>
          </cell>
          <cell r="BA83">
            <v>2489873249.62815</v>
          </cell>
          <cell r="BB83">
            <v>2296065170.05552</v>
          </cell>
          <cell r="BC83">
            <v>2331796784.36009</v>
          </cell>
          <cell r="BD83">
            <v>2505740669.27039</v>
          </cell>
          <cell r="BE83">
            <v>2427200388.91831</v>
          </cell>
          <cell r="BF83">
            <v>2690110520.92548</v>
          </cell>
          <cell r="BG83">
            <v>2914012679.27277</v>
          </cell>
          <cell r="BH83">
            <v>2573905971.05459</v>
          </cell>
          <cell r="BI83">
            <v>2813278868.78208</v>
          </cell>
          <cell r="BJ83">
            <v>2980057377.87967</v>
          </cell>
          <cell r="BK83">
            <v>3188600927.46688</v>
          </cell>
          <cell r="BL83">
            <v>3266432734.22819</v>
          </cell>
          <cell r="BM83">
            <v>3262045883.37293</v>
          </cell>
          <cell r="BN83">
            <v>3655063937.93145</v>
          </cell>
          <cell r="BO83">
            <v>3555929833.05051</v>
          </cell>
        </row>
        <row r="84">
          <cell r="B84" t="str">
            <v>FSM</v>
          </cell>
          <cell r="C84" t="str">
            <v>GDP (current US$)</v>
          </cell>
          <cell r="D84" t="str">
            <v>NY.GDP.MKTP.CD</v>
          </cell>
        </row>
        <row r="84">
          <cell r="O84">
            <v>19885925.9776471</v>
          </cell>
          <cell r="P84">
            <v>21783157.5705882</v>
          </cell>
          <cell r="Q84">
            <v>25100928.16</v>
          </cell>
          <cell r="R84">
            <v>34821467.3552941</v>
          </cell>
          <cell r="S84">
            <v>46095174.9382353</v>
          </cell>
          <cell r="T84">
            <v>46119184.1064706</v>
          </cell>
          <cell r="U84">
            <v>46813192.5841177</v>
          </cell>
          <cell r="V84">
            <v>47305559.6917647</v>
          </cell>
          <cell r="W84">
            <v>53656834.28</v>
          </cell>
          <cell r="X84">
            <v>60270778.3341177</v>
          </cell>
          <cell r="Y84">
            <v>64186644.2535294</v>
          </cell>
          <cell r="Z84">
            <v>76472529.4117647</v>
          </cell>
          <cell r="AA84">
            <v>80055705.882353</v>
          </cell>
          <cell r="AB84">
            <v>84110352.9411765</v>
          </cell>
          <cell r="AC84">
            <v>84676117.6470588</v>
          </cell>
          <cell r="AD84">
            <v>101931941.176471</v>
          </cell>
          <cell r="AE84">
            <v>112210000</v>
          </cell>
          <cell r="AF84">
            <v>116700000</v>
          </cell>
          <cell r="AG84">
            <v>124700000</v>
          </cell>
          <cell r="AH84">
            <v>135200000</v>
          </cell>
          <cell r="AI84">
            <v>147200000</v>
          </cell>
          <cell r="AJ84">
            <v>166200000</v>
          </cell>
          <cell r="AK84">
            <v>178100000</v>
          </cell>
          <cell r="AL84">
            <v>198400000</v>
          </cell>
          <cell r="AM84">
            <v>202500000</v>
          </cell>
          <cell r="AN84">
            <v>221575300</v>
          </cell>
          <cell r="AO84">
            <v>218534700</v>
          </cell>
          <cell r="AP84">
            <v>206626300</v>
          </cell>
          <cell r="AQ84">
            <v>218873100</v>
          </cell>
          <cell r="AR84">
            <v>220140500</v>
          </cell>
          <cell r="AS84">
            <v>233271800</v>
          </cell>
          <cell r="AT84">
            <v>240970900</v>
          </cell>
          <cell r="AU84">
            <v>242517200</v>
          </cell>
          <cell r="AV84">
            <v>245432900</v>
          </cell>
          <cell r="AW84">
            <v>240236000</v>
          </cell>
          <cell r="AX84">
            <v>250281900</v>
          </cell>
          <cell r="AY84">
            <v>253541900</v>
          </cell>
          <cell r="AZ84">
            <v>256787200</v>
          </cell>
          <cell r="BA84">
            <v>263145100</v>
          </cell>
          <cell r="BB84">
            <v>280284600</v>
          </cell>
          <cell r="BC84">
            <v>296944100</v>
          </cell>
          <cell r="BD84">
            <v>311301600</v>
          </cell>
          <cell r="BE84">
            <v>327248700</v>
          </cell>
          <cell r="BF84">
            <v>317214400</v>
          </cell>
          <cell r="BG84">
            <v>319271200</v>
          </cell>
          <cell r="BH84">
            <v>316489900</v>
          </cell>
          <cell r="BI84">
            <v>325000000</v>
          </cell>
          <cell r="BJ84">
            <v>359000000</v>
          </cell>
          <cell r="BK84">
            <v>392000000</v>
          </cell>
          <cell r="BL84">
            <v>394000000</v>
          </cell>
          <cell r="BM84">
            <v>372000000</v>
          </cell>
          <cell r="BN84">
            <v>390000000</v>
          </cell>
          <cell r="BO84">
            <v>430000000</v>
          </cell>
        </row>
        <row r="85">
          <cell r="B85" t="str">
            <v>GAB</v>
          </cell>
          <cell r="C85" t="str">
            <v>GDP (current US$)</v>
          </cell>
          <cell r="D85" t="str">
            <v>NY.GDP.MKTP.CD</v>
          </cell>
          <cell r="E85">
            <v>141468977.799846</v>
          </cell>
          <cell r="F85">
            <v>167637907.122782</v>
          </cell>
          <cell r="G85">
            <v>182796536.266025</v>
          </cell>
          <cell r="H85">
            <v>154480244.055222</v>
          </cell>
          <cell r="I85">
            <v>215679855.342091</v>
          </cell>
          <cell r="J85">
            <v>226474285.779063</v>
          </cell>
          <cell r="K85">
            <v>245849781.273234</v>
          </cell>
          <cell r="L85">
            <v>271543680.048895</v>
          </cell>
          <cell r="M85">
            <v>294468564.245272</v>
          </cell>
          <cell r="N85">
            <v>318124701.478771</v>
          </cell>
          <cell r="O85">
            <v>323802475.512425</v>
          </cell>
          <cell r="P85">
            <v>381687072.622379</v>
          </cell>
          <cell r="Q85">
            <v>430508358.514204</v>
          </cell>
          <cell r="R85">
            <v>722780701.295854</v>
          </cell>
          <cell r="S85">
            <v>1544216001.66059</v>
          </cell>
          <cell r="T85">
            <v>2157592940.04234</v>
          </cell>
          <cell r="U85">
            <v>3009409974.26856</v>
          </cell>
          <cell r="V85">
            <v>2809349069.22118</v>
          </cell>
          <cell r="W85">
            <v>2389479271.66616</v>
          </cell>
          <cell r="X85">
            <v>3030251120.09759</v>
          </cell>
          <cell r="Y85">
            <v>4279637942.25144</v>
          </cell>
          <cell r="Z85">
            <v>3862269120.53497</v>
          </cell>
          <cell r="AA85">
            <v>3618007841.13503</v>
          </cell>
          <cell r="AB85">
            <v>3391275731.53751</v>
          </cell>
          <cell r="AC85">
            <v>3561451560.50783</v>
          </cell>
          <cell r="AD85">
            <v>3339914757.22872</v>
          </cell>
          <cell r="AE85">
            <v>3403638189.20049</v>
          </cell>
          <cell r="AF85">
            <v>3281797043.04996</v>
          </cell>
          <cell r="AG85">
            <v>3834503376.02992</v>
          </cell>
          <cell r="AH85">
            <v>4186411463.85975</v>
          </cell>
          <cell r="AI85">
            <v>5952293764.84777</v>
          </cell>
          <cell r="AJ85">
            <v>5402919784.57004</v>
          </cell>
          <cell r="AK85">
            <v>5592390827.39854</v>
          </cell>
          <cell r="AL85">
            <v>4378645081.01769</v>
          </cell>
          <cell r="AM85">
            <v>4190819344.22255</v>
          </cell>
          <cell r="AN85">
            <v>4958845648.04778</v>
          </cell>
          <cell r="AO85">
            <v>5694040002.89863</v>
          </cell>
          <cell r="AP85">
            <v>5326817114.53586</v>
          </cell>
          <cell r="AQ85">
            <v>4483417309.83011</v>
          </cell>
          <cell r="AR85">
            <v>4662992036.2073</v>
          </cell>
          <cell r="AS85">
            <v>5080483628.53013</v>
          </cell>
          <cell r="AT85">
            <v>5023265413.2623</v>
          </cell>
          <cell r="AU85">
            <v>5335451099.88223</v>
          </cell>
          <cell r="AV85">
            <v>6511903365.47554</v>
          </cell>
          <cell r="AW85">
            <v>7770219008.21293</v>
          </cell>
          <cell r="AX85">
            <v>9582783990.85345</v>
          </cell>
          <cell r="AY85">
            <v>10327598306.4575</v>
          </cell>
          <cell r="AZ85">
            <v>12455409587.3371</v>
          </cell>
          <cell r="BA85">
            <v>15571348344.3379</v>
          </cell>
          <cell r="BB85">
            <v>12113699068.2517</v>
          </cell>
          <cell r="BC85">
            <v>14372593020.2885</v>
          </cell>
          <cell r="BD85">
            <v>18210307743.5816</v>
          </cell>
          <cell r="BE85">
            <v>17170464016.0593</v>
          </cell>
          <cell r="BF85">
            <v>17595744798.3398</v>
          </cell>
          <cell r="BG85">
            <v>18203966895.8433</v>
          </cell>
          <cell r="BH85">
            <v>14383107762.6952</v>
          </cell>
          <cell r="BI85">
            <v>14023890265.3665</v>
          </cell>
          <cell r="BJ85">
            <v>14929487485.1623</v>
          </cell>
          <cell r="BK85">
            <v>16867326389.8704</v>
          </cell>
          <cell r="BL85">
            <v>16874405460.1955</v>
          </cell>
          <cell r="BM85">
            <v>15314577167.8211</v>
          </cell>
          <cell r="BN85">
            <v>20217946921.2065</v>
          </cell>
          <cell r="BO85">
            <v>21071739227.9422</v>
          </cell>
        </row>
        <row r="86">
          <cell r="B86" t="str">
            <v>GBR</v>
          </cell>
          <cell r="C86" t="str">
            <v>GDP (current US$)</v>
          </cell>
          <cell r="D86" t="str">
            <v>NY.GDP.MKTP.CD</v>
          </cell>
          <cell r="E86">
            <v>73233967692.1028</v>
          </cell>
          <cell r="F86">
            <v>77741965703.3544</v>
          </cell>
          <cell r="G86">
            <v>81247564156.8246</v>
          </cell>
          <cell r="H86">
            <v>86561961812.3249</v>
          </cell>
          <cell r="I86">
            <v>94407558351.1616</v>
          </cell>
          <cell r="J86">
            <v>101824755078.991</v>
          </cell>
          <cell r="K86">
            <v>108572752102.045</v>
          </cell>
          <cell r="L86">
            <v>113116888210.787</v>
          </cell>
          <cell r="M86">
            <v>107759910067.889</v>
          </cell>
          <cell r="N86">
            <v>116464702803.218</v>
          </cell>
          <cell r="O86">
            <v>130671946244.3</v>
          </cell>
          <cell r="P86">
            <v>148113896325.14</v>
          </cell>
          <cell r="Q86">
            <v>169965034965.035</v>
          </cell>
          <cell r="R86">
            <v>192537971582.558</v>
          </cell>
          <cell r="S86">
            <v>206131369798.971</v>
          </cell>
          <cell r="T86">
            <v>241756637168.142</v>
          </cell>
          <cell r="U86">
            <v>232614555256.065</v>
          </cell>
          <cell r="V86">
            <v>263066457352.172</v>
          </cell>
          <cell r="W86">
            <v>335883029721.956</v>
          </cell>
          <cell r="X86">
            <v>438994070309.191</v>
          </cell>
          <cell r="Y86">
            <v>564947710899.373</v>
          </cell>
          <cell r="Z86">
            <v>540765675241.158</v>
          </cell>
          <cell r="AA86">
            <v>515048916841.37</v>
          </cell>
          <cell r="AB86">
            <v>489618008185.539</v>
          </cell>
          <cell r="AC86">
            <v>461487097632.349</v>
          </cell>
          <cell r="AD86">
            <v>489285164271.047</v>
          </cell>
          <cell r="AE86">
            <v>601452653180.885</v>
          </cell>
          <cell r="AF86">
            <v>745162608269.325</v>
          </cell>
          <cell r="AG86">
            <v>910122732123.799</v>
          </cell>
          <cell r="AH86">
            <v>926884816753.927</v>
          </cell>
          <cell r="AI86">
            <v>1093169389204.55</v>
          </cell>
          <cell r="AJ86">
            <v>1142797178130.51</v>
          </cell>
          <cell r="AK86">
            <v>1179659529659.53</v>
          </cell>
          <cell r="AL86">
            <v>1061388722255.55</v>
          </cell>
          <cell r="AM86">
            <v>1140489745944.29</v>
          </cell>
          <cell r="AN86">
            <v>1344240176739.78</v>
          </cell>
          <cell r="AO86">
            <v>1419645865834.63</v>
          </cell>
          <cell r="AP86">
            <v>1560911918795.02</v>
          </cell>
          <cell r="AQ86">
            <v>1653694932096.72</v>
          </cell>
          <cell r="AR86">
            <v>1687830448147.55</v>
          </cell>
          <cell r="AS86">
            <v>1665534876683.31</v>
          </cell>
          <cell r="AT86">
            <v>1649827263567.01</v>
          </cell>
          <cell r="AU86">
            <v>1785729916067.15</v>
          </cell>
          <cell r="AV86">
            <v>2054422857142.86</v>
          </cell>
          <cell r="AW86">
            <v>2421525082387.4</v>
          </cell>
          <cell r="AX86">
            <v>2543180000000</v>
          </cell>
          <cell r="AY86">
            <v>2708441582336.71</v>
          </cell>
          <cell r="AZ86">
            <v>3090510204081.63</v>
          </cell>
          <cell r="BA86">
            <v>2929411764705.88</v>
          </cell>
          <cell r="BB86">
            <v>2412840006231.5</v>
          </cell>
          <cell r="BC86">
            <v>2485482596184.71</v>
          </cell>
          <cell r="BD86">
            <v>2663805834828.07</v>
          </cell>
          <cell r="BE86">
            <v>2707089726614.64</v>
          </cell>
          <cell r="BF86">
            <v>2784853502534.29</v>
          </cell>
          <cell r="BG86">
            <v>3064708247921.43</v>
          </cell>
          <cell r="BH86">
            <v>2927911140916.73</v>
          </cell>
          <cell r="BI86">
            <v>2689106566899.61</v>
          </cell>
          <cell r="BJ86">
            <v>2680148052335.3</v>
          </cell>
          <cell r="BK86">
            <v>2871340347581.79</v>
          </cell>
          <cell r="BL86">
            <v>2851407164907.81</v>
          </cell>
          <cell r="BM86">
            <v>2697806592293.86</v>
          </cell>
          <cell r="BN86">
            <v>3141506156618.7</v>
          </cell>
          <cell r="BO86">
            <v>3088839763445.02</v>
          </cell>
        </row>
        <row r="87">
          <cell r="B87" t="str">
            <v>GEO</v>
          </cell>
          <cell r="C87" t="str">
            <v>GDP (current US$)</v>
          </cell>
          <cell r="D87" t="str">
            <v>NY.GDP.MKTP.CD</v>
          </cell>
        </row>
        <row r="87">
          <cell r="AF87">
            <v>11502.6326447955</v>
          </cell>
          <cell r="AG87">
            <v>13825.7575757576</v>
          </cell>
          <cell r="AH87">
            <v>14047.4100087796</v>
          </cell>
          <cell r="AI87">
            <v>7500000000</v>
          </cell>
          <cell r="AJ87">
            <v>6400000000</v>
          </cell>
          <cell r="AK87">
            <v>3730000000</v>
          </cell>
          <cell r="AL87">
            <v>2701301482.70181</v>
          </cell>
          <cell r="AM87">
            <v>2514070771.80273</v>
          </cell>
          <cell r="AN87">
            <v>2693768412.89179</v>
          </cell>
          <cell r="AO87">
            <v>3095047603.8083</v>
          </cell>
          <cell r="AP87">
            <v>3510520231.21387</v>
          </cell>
          <cell r="AQ87">
            <v>3613497316.55319</v>
          </cell>
          <cell r="AR87">
            <v>2800025882.71672</v>
          </cell>
          <cell r="AS87">
            <v>3057475335.18846</v>
          </cell>
          <cell r="AT87">
            <v>3219462262.0075</v>
          </cell>
          <cell r="AU87">
            <v>3395766677.67315</v>
          </cell>
          <cell r="AV87">
            <v>3991377904.13162</v>
          </cell>
          <cell r="AW87">
            <v>5125365191.98664</v>
          </cell>
          <cell r="AX87">
            <v>6410912049.87105</v>
          </cell>
          <cell r="AY87">
            <v>7745250733.95067</v>
          </cell>
          <cell r="AZ87">
            <v>10172931088.5655</v>
          </cell>
          <cell r="BA87">
            <v>12795145130.9103</v>
          </cell>
          <cell r="BB87">
            <v>10766920065.8251</v>
          </cell>
          <cell r="BC87">
            <v>12426907967.1578</v>
          </cell>
          <cell r="BD87">
            <v>15475290469.2869</v>
          </cell>
          <cell r="BE87">
            <v>16894392033.2256</v>
          </cell>
          <cell r="BF87">
            <v>17517660143.6859</v>
          </cell>
          <cell r="BG87">
            <v>17966015109.3043</v>
          </cell>
          <cell r="BH87">
            <v>15223796148.8396</v>
          </cell>
          <cell r="BI87">
            <v>15444548901.9637</v>
          </cell>
          <cell r="BJ87">
            <v>16473125375.0684</v>
          </cell>
          <cell r="BK87">
            <v>17902544880.6471</v>
          </cell>
          <cell r="BL87">
            <v>17638337116.9126</v>
          </cell>
          <cell r="BM87">
            <v>16010869215.68</v>
          </cell>
          <cell r="BN87">
            <v>18853115588.8106</v>
          </cell>
          <cell r="BO87">
            <v>24984568959.605</v>
          </cell>
        </row>
        <row r="88">
          <cell r="B88" t="str">
            <v>GHA</v>
          </cell>
          <cell r="C88" t="str">
            <v>GDP (current US$)</v>
          </cell>
          <cell r="D88" t="str">
            <v>NY.GDP.MKTP.CD</v>
          </cell>
          <cell r="E88">
            <v>1223943661.97183</v>
          </cell>
          <cell r="F88">
            <v>1309859154.92958</v>
          </cell>
          <cell r="G88">
            <v>1390140845.07042</v>
          </cell>
          <cell r="H88">
            <v>1549295774.64789</v>
          </cell>
          <cell r="I88">
            <v>1740845070.42254</v>
          </cell>
          <cell r="J88">
            <v>2064788732.39437</v>
          </cell>
          <cell r="K88">
            <v>2138028169.01408</v>
          </cell>
          <cell r="L88">
            <v>1748837209.30233</v>
          </cell>
          <cell r="M88">
            <v>1666666666.66667</v>
          </cell>
          <cell r="N88">
            <v>1961764705.88235</v>
          </cell>
          <cell r="O88">
            <v>2214705882.35294</v>
          </cell>
          <cell r="P88">
            <v>2427184466.01942</v>
          </cell>
          <cell r="Q88">
            <v>2116541353.38346</v>
          </cell>
          <cell r="R88">
            <v>3018103448.27586</v>
          </cell>
          <cell r="S88">
            <v>2894409937.8882</v>
          </cell>
          <cell r="T88">
            <v>2810106382.97872</v>
          </cell>
          <cell r="U88">
            <v>2765254237.28814</v>
          </cell>
          <cell r="V88">
            <v>3189428571.42857</v>
          </cell>
          <cell r="W88">
            <v>3662478184.99127</v>
          </cell>
          <cell r="X88">
            <v>4020227920.22792</v>
          </cell>
          <cell r="Y88">
            <v>4445228215.76763</v>
          </cell>
          <cell r="Z88">
            <v>4222441860.46512</v>
          </cell>
          <cell r="AA88">
            <v>4035994397.7591</v>
          </cell>
          <cell r="AB88">
            <v>4057275132.27513</v>
          </cell>
          <cell r="AC88">
            <v>4412279843.44423</v>
          </cell>
          <cell r="AD88">
            <v>4504306722.68908</v>
          </cell>
          <cell r="AE88">
            <v>5735677433.82683</v>
          </cell>
          <cell r="AF88">
            <v>5074829931.97279</v>
          </cell>
          <cell r="AG88">
            <v>5197765031.64557</v>
          </cell>
          <cell r="AH88">
            <v>5251858439.874</v>
          </cell>
          <cell r="AI88">
            <v>5889106573.46088</v>
          </cell>
          <cell r="AJ88">
            <v>6603185267.79643</v>
          </cell>
          <cell r="AK88">
            <v>6416103925.83267</v>
          </cell>
          <cell r="AL88">
            <v>5968922939.37198</v>
          </cell>
          <cell r="AM88">
            <v>5446383726.77047</v>
          </cell>
          <cell r="AN88">
            <v>6464382807.67884</v>
          </cell>
          <cell r="AO88">
            <v>6932991739.37767</v>
          </cell>
          <cell r="AP88">
            <v>6891443192.24985</v>
          </cell>
          <cell r="AQ88">
            <v>7482069162.42008</v>
          </cell>
          <cell r="AR88">
            <v>7718109982.26093</v>
          </cell>
          <cell r="AS88">
            <v>4982850662.20851</v>
          </cell>
          <cell r="AT88">
            <v>5314872854.4405</v>
          </cell>
          <cell r="AU88">
            <v>6166197847.85031</v>
          </cell>
          <cell r="AV88">
            <v>7632723555.66221</v>
          </cell>
          <cell r="AW88">
            <v>8881417906.71432</v>
          </cell>
          <cell r="AX88">
            <v>10744568381.4456</v>
          </cell>
          <cell r="AY88">
            <v>20885037596.6963</v>
          </cell>
          <cell r="AZ88">
            <v>24827339138.4906</v>
          </cell>
          <cell r="BA88">
            <v>28679383241.0729</v>
          </cell>
          <cell r="BB88">
            <v>26048720005.5233</v>
          </cell>
          <cell r="BC88">
            <v>32197655566.5347</v>
          </cell>
          <cell r="BD88">
            <v>39336668080.559</v>
          </cell>
          <cell r="BE88">
            <v>41271701060.954</v>
          </cell>
          <cell r="BF88">
            <v>62824629066.0408</v>
          </cell>
          <cell r="BG88">
            <v>54783319817.3705</v>
          </cell>
          <cell r="BH88">
            <v>49406010054.2663</v>
          </cell>
          <cell r="BI88">
            <v>56164929304.8754</v>
          </cell>
          <cell r="BJ88">
            <v>60405924078.7278</v>
          </cell>
          <cell r="BK88">
            <v>67298914624.3723</v>
          </cell>
          <cell r="BL88">
            <v>68337969247.7067</v>
          </cell>
          <cell r="BM88">
            <v>70043095503.6675</v>
          </cell>
          <cell r="BN88">
            <v>79524421861.2743</v>
          </cell>
          <cell r="BO88">
            <v>74263364041.8742</v>
          </cell>
        </row>
        <row r="89">
          <cell r="B89" t="str">
            <v>GIB</v>
          </cell>
          <cell r="C89" t="str">
            <v>GDP (current US$)</v>
          </cell>
          <cell r="D89" t="str">
            <v>NY.GDP.MKTP.CD</v>
          </cell>
        </row>
        <row r="90">
          <cell r="B90" t="str">
            <v>GIN</v>
          </cell>
          <cell r="C90" t="str">
            <v>GDP (current US$)</v>
          </cell>
          <cell r="D90" t="str">
            <v>NY.GDP.MKTP.CD</v>
          </cell>
        </row>
        <row r="90">
          <cell r="O90">
            <v>3220224607.82431</v>
          </cell>
          <cell r="P90">
            <v>3594302908.04257</v>
          </cell>
          <cell r="Q90">
            <v>4203069035.01543</v>
          </cell>
          <cell r="R90">
            <v>5152080387.57093</v>
          </cell>
          <cell r="S90">
            <v>5691417541.3213</v>
          </cell>
          <cell r="T90">
            <v>6102769605.45119</v>
          </cell>
          <cell r="U90">
            <v>6762781870.60848</v>
          </cell>
          <cell r="V90">
            <v>6914381290.58062</v>
          </cell>
          <cell r="W90">
            <v>8087305999.04733</v>
          </cell>
          <cell r="X90">
            <v>8877094497.4439</v>
          </cell>
          <cell r="Y90">
            <v>9746524915.09383</v>
          </cell>
          <cell r="Z90">
            <v>9646440666.52053</v>
          </cell>
          <cell r="AA90">
            <v>11926032493.4368</v>
          </cell>
          <cell r="AB90">
            <v>15129893722.3441</v>
          </cell>
          <cell r="AC90">
            <v>18421497251.175</v>
          </cell>
          <cell r="AD90">
            <v>22787644565.9033</v>
          </cell>
          <cell r="AE90">
            <v>2909130355.23937</v>
          </cell>
          <cell r="AF90">
            <v>2976714019.06961</v>
          </cell>
          <cell r="AG90">
            <v>3476480303.12292</v>
          </cell>
          <cell r="AH90">
            <v>3546079262.95061</v>
          </cell>
          <cell r="AI90">
            <v>3888320665.5228</v>
          </cell>
          <cell r="AJ90">
            <v>4396178694.1535</v>
          </cell>
          <cell r="AK90">
            <v>4789220416.70641</v>
          </cell>
          <cell r="AL90">
            <v>4781166116.51789</v>
          </cell>
          <cell r="AM90">
            <v>4932800406.92974</v>
          </cell>
          <cell r="AN90">
            <v>5385704166.43341</v>
          </cell>
          <cell r="AO90">
            <v>5641243099.76661</v>
          </cell>
          <cell r="AP90">
            <v>5516916163.0949</v>
          </cell>
          <cell r="AQ90">
            <v>5232118046.3713</v>
          </cell>
          <cell r="AR90">
            <v>5046806782.54761</v>
          </cell>
          <cell r="AS90">
            <v>4367458866.71537</v>
          </cell>
          <cell r="AT90">
            <v>4125527603.22908</v>
          </cell>
          <cell r="AU90">
            <v>4301608752.51396</v>
          </cell>
          <cell r="AV90">
            <v>5025167975.26363</v>
          </cell>
          <cell r="AW90">
            <v>5300767960.51572</v>
          </cell>
          <cell r="AX90">
            <v>4282468636.90501</v>
          </cell>
          <cell r="AY90">
            <v>4220019242.72882</v>
          </cell>
          <cell r="AZ90">
            <v>6281917649.94033</v>
          </cell>
          <cell r="BA90">
            <v>6964179187.85579</v>
          </cell>
          <cell r="BB90">
            <v>6716904516.97953</v>
          </cell>
          <cell r="BC90">
            <v>6853467832.49407</v>
          </cell>
          <cell r="BD90">
            <v>6785137215.55736</v>
          </cell>
          <cell r="BE90">
            <v>7638045226.04416</v>
          </cell>
          <cell r="BF90">
            <v>8376613880.84932</v>
          </cell>
          <cell r="BG90">
            <v>8778473643.31852</v>
          </cell>
          <cell r="BH90">
            <v>8794202394.29076</v>
          </cell>
          <cell r="BI90">
            <v>8595955600.36601</v>
          </cell>
          <cell r="BJ90">
            <v>10324668271.1032</v>
          </cell>
          <cell r="BK90">
            <v>11857030367.2441</v>
          </cell>
          <cell r="BL90">
            <v>13442861496.4128</v>
          </cell>
          <cell r="BM90">
            <v>14177835841.3923</v>
          </cell>
          <cell r="BN90">
            <v>16091817842.1318</v>
          </cell>
          <cell r="BO90">
            <v>20999229260.4995</v>
          </cell>
        </row>
        <row r="91">
          <cell r="B91" t="str">
            <v>GMB</v>
          </cell>
          <cell r="C91" t="str">
            <v>GDP (current US$)</v>
          </cell>
          <cell r="D91" t="str">
            <v>NY.GDP.MKTP.CD</v>
          </cell>
        </row>
        <row r="91">
          <cell r="K91">
            <v>44212081.3502297</v>
          </cell>
          <cell r="L91">
            <v>46695006.9579374</v>
          </cell>
          <cell r="M91">
            <v>41160065.8561054</v>
          </cell>
          <cell r="N91">
            <v>45168072.2689156</v>
          </cell>
          <cell r="O91">
            <v>52296083.6737339</v>
          </cell>
          <cell r="P91">
            <v>55728663.222684</v>
          </cell>
          <cell r="Q91">
            <v>59160569.4804413</v>
          </cell>
          <cell r="R91">
            <v>75187749.0961317</v>
          </cell>
          <cell r="S91">
            <v>95796021.6888272</v>
          </cell>
          <cell r="T91">
            <v>115179719.077633</v>
          </cell>
          <cell r="U91">
            <v>112190829.470457</v>
          </cell>
          <cell r="V91">
            <v>138093099.09774</v>
          </cell>
          <cell r="W91">
            <v>171833086.019624</v>
          </cell>
          <cell r="X91">
            <v>207112627.726094</v>
          </cell>
          <cell r="Y91">
            <v>241083090.303623</v>
          </cell>
          <cell r="Z91">
            <v>218767743.459101</v>
          </cell>
          <cell r="AA91">
            <v>216050552.301584</v>
          </cell>
          <cell r="AB91">
            <v>213448584.936945</v>
          </cell>
          <cell r="AC91">
            <v>177340880.086204</v>
          </cell>
          <cell r="AD91">
            <v>225726358.890914</v>
          </cell>
          <cell r="AE91">
            <v>185646986.824927</v>
          </cell>
          <cell r="AF91">
            <v>220626484.224811</v>
          </cell>
          <cell r="AG91">
            <v>266672211.934161</v>
          </cell>
          <cell r="AH91">
            <v>284120329.401023</v>
          </cell>
          <cell r="AI91">
            <v>317083695.477797</v>
          </cell>
          <cell r="AJ91">
            <v>690311080.515018</v>
          </cell>
          <cell r="AK91">
            <v>714254256.122189</v>
          </cell>
          <cell r="AL91">
            <v>755040974.087322</v>
          </cell>
          <cell r="AM91">
            <v>746493951.900959</v>
          </cell>
          <cell r="AN91">
            <v>785999864.840299</v>
          </cell>
          <cell r="AO91">
            <v>848239446.21576</v>
          </cell>
          <cell r="AP91">
            <v>803633342.473706</v>
          </cell>
          <cell r="AQ91">
            <v>840285264.631545</v>
          </cell>
          <cell r="AR91">
            <v>814724032.065735</v>
          </cell>
          <cell r="AS91">
            <v>782913871.80966</v>
          </cell>
          <cell r="AT91">
            <v>687410645.063943</v>
          </cell>
          <cell r="AU91">
            <v>578235309.327198</v>
          </cell>
          <cell r="AV91">
            <v>487038685.045496</v>
          </cell>
          <cell r="AW91">
            <v>961900651.423441</v>
          </cell>
          <cell r="AX91">
            <v>1027701067.55688</v>
          </cell>
          <cell r="AY91">
            <v>1054112487.74083</v>
          </cell>
          <cell r="AZ91">
            <v>1279703047.0221</v>
          </cell>
          <cell r="BA91">
            <v>1561766955.73024</v>
          </cell>
          <cell r="BB91">
            <v>1450142508.57808</v>
          </cell>
          <cell r="BC91">
            <v>1543294926.87301</v>
          </cell>
          <cell r="BD91">
            <v>1409693596.93594</v>
          </cell>
          <cell r="BE91">
            <v>1415004738.26621</v>
          </cell>
          <cell r="BF91">
            <v>1375609453.43746</v>
          </cell>
          <cell r="BG91">
            <v>1229461721.40861</v>
          </cell>
          <cell r="BH91">
            <v>1378176608.93204</v>
          </cell>
          <cell r="BI91">
            <v>1484578885.97132</v>
          </cell>
          <cell r="BJ91">
            <v>1504909462.69521</v>
          </cell>
          <cell r="BK91">
            <v>1670671327.81651</v>
          </cell>
          <cell r="BL91">
            <v>1813609692.49994</v>
          </cell>
          <cell r="BM91">
            <v>1812170891.19069</v>
          </cell>
          <cell r="BN91">
            <v>2014158842.65394</v>
          </cell>
          <cell r="BO91">
            <v>2175099789.97829</v>
          </cell>
        </row>
        <row r="92">
          <cell r="B92" t="str">
            <v>GNB</v>
          </cell>
          <cell r="C92" t="str">
            <v>GDP (current US$)</v>
          </cell>
          <cell r="D92" t="str">
            <v>NY.GDP.MKTP.CD</v>
          </cell>
        </row>
        <row r="92">
          <cell r="O92">
            <v>204670551.372114</v>
          </cell>
          <cell r="P92">
            <v>204167297.397787</v>
          </cell>
          <cell r="Q92">
            <v>227986203.918854</v>
          </cell>
          <cell r="R92">
            <v>232331281.494446</v>
          </cell>
          <cell r="S92">
            <v>256769729.742062</v>
          </cell>
          <cell r="T92">
            <v>283311996.687469</v>
          </cell>
          <cell r="U92">
            <v>292152321.563028</v>
          </cell>
          <cell r="V92">
            <v>298871674.236163</v>
          </cell>
          <cell r="W92">
            <v>318876550.606101</v>
          </cell>
          <cell r="X92">
            <v>308143183.271906</v>
          </cell>
          <cell r="Y92">
            <v>287648258.568227</v>
          </cell>
          <cell r="Z92">
            <v>402230865.388642</v>
          </cell>
          <cell r="AA92">
            <v>430284021.909459</v>
          </cell>
          <cell r="AB92">
            <v>425225176.964084</v>
          </cell>
          <cell r="AC92">
            <v>359980490.493911</v>
          </cell>
          <cell r="AD92">
            <v>373959151.096904</v>
          </cell>
          <cell r="AE92">
            <v>338524232.508213</v>
          </cell>
          <cell r="AF92">
            <v>451893374.9247</v>
          </cell>
          <cell r="AG92">
            <v>427514321.553446</v>
          </cell>
          <cell r="AH92">
            <v>554072302.830696</v>
          </cell>
          <cell r="AI92">
            <v>634187269.226507</v>
          </cell>
          <cell r="AJ92">
            <v>668470890.01478</v>
          </cell>
          <cell r="AK92">
            <v>588309271.229172</v>
          </cell>
          <cell r="AL92">
            <v>615779519.096288</v>
          </cell>
          <cell r="AM92">
            <v>612502084.642847</v>
          </cell>
          <cell r="AN92">
            <v>660195401.946403</v>
          </cell>
          <cell r="AO92">
            <v>702965147.451887</v>
          </cell>
          <cell r="AP92">
            <v>698107222.497006</v>
          </cell>
          <cell r="AQ92">
            <v>591034143.344266</v>
          </cell>
          <cell r="AR92">
            <v>579365780.157765</v>
          </cell>
          <cell r="AS92">
            <v>391345597.467891</v>
          </cell>
          <cell r="AT92">
            <v>412610871.491565</v>
          </cell>
          <cell r="AU92">
            <v>466773711.234075</v>
          </cell>
          <cell r="AV92">
            <v>553614800.137137</v>
          </cell>
          <cell r="AW92">
            <v>582169841.275298</v>
          </cell>
          <cell r="AX92">
            <v>639776040.624112</v>
          </cell>
          <cell r="AY92">
            <v>634781901.283407</v>
          </cell>
          <cell r="AZ92">
            <v>753162998.060137</v>
          </cell>
          <cell r="BA92">
            <v>952667543.964674</v>
          </cell>
          <cell r="BB92">
            <v>890167833.365875</v>
          </cell>
          <cell r="BC92">
            <v>940112538.964179</v>
          </cell>
          <cell r="BD92">
            <v>1157074319.11175</v>
          </cell>
          <cell r="BE92">
            <v>1049412177.07573</v>
          </cell>
          <cell r="BF92">
            <v>1109682824.13676</v>
          </cell>
          <cell r="BG92">
            <v>1135250721.02484</v>
          </cell>
          <cell r="BH92">
            <v>1152384166.79638</v>
          </cell>
          <cell r="BI92">
            <v>1245074264.10396</v>
          </cell>
          <cell r="BJ92">
            <v>1469978606.12143</v>
          </cell>
          <cell r="BK92">
            <v>1554133593.91699</v>
          </cell>
          <cell r="BL92">
            <v>1486476582.06759</v>
          </cell>
          <cell r="BM92">
            <v>1520479984.56808</v>
          </cell>
          <cell r="BN92">
            <v>1724555634.36594</v>
          </cell>
          <cell r="BO92">
            <v>1714166526.44573</v>
          </cell>
        </row>
        <row r="93">
          <cell r="B93" t="str">
            <v>GNQ</v>
          </cell>
          <cell r="C93" t="str">
            <v>GDP (current US$)</v>
          </cell>
          <cell r="D93" t="str">
            <v>NY.GDP.MKTP.CD</v>
          </cell>
        </row>
        <row r="93">
          <cell r="G93">
            <v>9122751.45318345</v>
          </cell>
          <cell r="H93">
            <v>10840095.1283649</v>
          </cell>
          <cell r="I93">
            <v>12712471.3960211</v>
          </cell>
          <cell r="J93">
            <v>64748333.3333333</v>
          </cell>
          <cell r="K93">
            <v>69110000</v>
          </cell>
          <cell r="L93">
            <v>72317446.9327193</v>
          </cell>
          <cell r="M93">
            <v>67514285.7142857</v>
          </cell>
          <cell r="N93">
            <v>67225714.2857143</v>
          </cell>
          <cell r="O93">
            <v>66331428.5714286</v>
          </cell>
          <cell r="P93">
            <v>64946954.756798</v>
          </cell>
          <cell r="Q93">
            <v>65429198.238708</v>
          </cell>
          <cell r="R93">
            <v>81203226.9138345</v>
          </cell>
          <cell r="S93">
            <v>94159862.7073691</v>
          </cell>
          <cell r="T93">
            <v>104295643.388437</v>
          </cell>
          <cell r="U93">
            <v>103653049.93797</v>
          </cell>
          <cell r="V93">
            <v>103987520.075827</v>
          </cell>
        </row>
        <row r="93">
          <cell r="Y93">
            <v>50642880.7737503</v>
          </cell>
          <cell r="Z93">
            <v>36731422.8456914</v>
          </cell>
          <cell r="AA93">
            <v>44294647.733479</v>
          </cell>
          <cell r="AB93">
            <v>44442456.94764</v>
          </cell>
          <cell r="AC93">
            <v>50320914.4065688</v>
          </cell>
          <cell r="AD93">
            <v>62118569.9654481</v>
          </cell>
          <cell r="AE93">
            <v>76407395.8727542</v>
          </cell>
          <cell r="AF93">
            <v>93345859.52973</v>
          </cell>
          <cell r="AG93">
            <v>100534656.881732</v>
          </cell>
          <cell r="AH93">
            <v>88265974.861049</v>
          </cell>
          <cell r="AI93">
            <v>112119411.489965</v>
          </cell>
          <cell r="AJ93">
            <v>110906028.536862</v>
          </cell>
          <cell r="AK93">
            <v>134707183.84662</v>
          </cell>
          <cell r="AL93">
            <v>136047906.245408</v>
          </cell>
          <cell r="AM93">
            <v>100807002.540195</v>
          </cell>
          <cell r="AN93">
            <v>141853360.867855</v>
          </cell>
          <cell r="AO93">
            <v>232463022.802961</v>
          </cell>
          <cell r="AP93">
            <v>442337870.69437</v>
          </cell>
          <cell r="AQ93">
            <v>370687634.425712</v>
          </cell>
          <cell r="AR93">
            <v>621117885.668503</v>
          </cell>
          <cell r="AS93">
            <v>1045998496.43872</v>
          </cell>
          <cell r="AT93">
            <v>1461139022.02954</v>
          </cell>
          <cell r="AU93">
            <v>1806742742.27311</v>
          </cell>
          <cell r="AV93">
            <v>2484745935.09329</v>
          </cell>
          <cell r="AW93">
            <v>4410764338.66733</v>
          </cell>
          <cell r="AX93">
            <v>8217369092.65224</v>
          </cell>
          <cell r="AY93">
            <v>10086528698.8604</v>
          </cell>
          <cell r="AZ93">
            <v>13071718758.7373</v>
          </cell>
          <cell r="BA93">
            <v>19749893536.3204</v>
          </cell>
          <cell r="BB93">
            <v>15027795173.2187</v>
          </cell>
          <cell r="BC93">
            <v>16314443436.2903</v>
          </cell>
          <cell r="BD93">
            <v>21357343668.9447</v>
          </cell>
          <cell r="BE93">
            <v>22388344143.9131</v>
          </cell>
          <cell r="BF93">
            <v>21948834283.7856</v>
          </cell>
          <cell r="BG93">
            <v>21765453081.9826</v>
          </cell>
          <cell r="BH93">
            <v>13185496881.0174</v>
          </cell>
          <cell r="BI93">
            <v>11240808847.8878</v>
          </cell>
          <cell r="BJ93">
            <v>12200913878.9827</v>
          </cell>
          <cell r="BK93">
            <v>13097012133.6159</v>
          </cell>
          <cell r="BL93">
            <v>11364133549.7478</v>
          </cell>
          <cell r="BM93">
            <v>9893816007.7398</v>
          </cell>
          <cell r="BN93">
            <v>12215878032.7166</v>
          </cell>
          <cell r="BO93">
            <v>13486788878.9757</v>
          </cell>
        </row>
        <row r="94">
          <cell r="B94" t="str">
            <v>GRC</v>
          </cell>
          <cell r="C94" t="str">
            <v>GDP (current US$)</v>
          </cell>
          <cell r="D94" t="str">
            <v>NY.GDP.MKTP.CD</v>
          </cell>
          <cell r="E94">
            <v>4335191696.00585</v>
          </cell>
          <cell r="F94">
            <v>4961399303.48393</v>
          </cell>
          <cell r="G94">
            <v>5213043168.0939</v>
          </cell>
          <cell r="H94">
            <v>5895281431.59188</v>
          </cell>
          <cell r="I94">
            <v>6669669849.61844</v>
          </cell>
          <cell r="J94">
            <v>7689148374.19223</v>
          </cell>
          <cell r="K94">
            <v>8591522486.93443</v>
          </cell>
          <cell r="L94">
            <v>9275600800.35644</v>
          </cell>
          <cell r="M94">
            <v>10090674766.7032</v>
          </cell>
          <cell r="N94">
            <v>11615655895.4054</v>
          </cell>
          <cell r="O94">
            <v>13139863636.3636</v>
          </cell>
          <cell r="P94">
            <v>14591750000</v>
          </cell>
          <cell r="Q94">
            <v>16885511363.6364</v>
          </cell>
          <cell r="R94">
            <v>22347848101.2658</v>
          </cell>
          <cell r="S94">
            <v>25351306818.1818</v>
          </cell>
          <cell r="T94">
            <v>28525876726.8863</v>
          </cell>
          <cell r="U94">
            <v>31152835820.8955</v>
          </cell>
          <cell r="V94">
            <v>36176234967.6226</v>
          </cell>
          <cell r="W94">
            <v>44270204081.6327</v>
          </cell>
          <cell r="X94">
            <v>54481876724.931</v>
          </cell>
          <cell r="Y94">
            <v>56829664268.5851</v>
          </cell>
          <cell r="Z94">
            <v>52346506765.0676</v>
          </cell>
          <cell r="AA94">
            <v>54617989795.9184</v>
          </cell>
          <cell r="AB94">
            <v>49428873839.0093</v>
          </cell>
          <cell r="AC94">
            <v>48020024183.7969</v>
          </cell>
          <cell r="AD94">
            <v>47820851221.3175</v>
          </cell>
          <cell r="AE94">
            <v>56379593476.1441</v>
          </cell>
          <cell r="AF94">
            <v>65652750377.4535</v>
          </cell>
          <cell r="AG94">
            <v>76261277924.5736</v>
          </cell>
          <cell r="AH94">
            <v>79169043222.8284</v>
          </cell>
          <cell r="AI94">
            <v>97891092003.4394</v>
          </cell>
          <cell r="AJ94">
            <v>105143232379.884</v>
          </cell>
          <cell r="AK94">
            <v>116224672863.783</v>
          </cell>
          <cell r="AL94">
            <v>108809059155.767</v>
          </cell>
          <cell r="AM94">
            <v>116601801966.292</v>
          </cell>
          <cell r="AN94">
            <v>136878365936.167</v>
          </cell>
          <cell r="AO94">
            <v>145861612400.906</v>
          </cell>
          <cell r="AP94">
            <v>143157600149.757</v>
          </cell>
          <cell r="AQ94">
            <v>144428172489.335</v>
          </cell>
          <cell r="AR94">
            <v>142588875293.749</v>
          </cell>
          <cell r="AS94">
            <v>130457756628.436</v>
          </cell>
          <cell r="AT94">
            <v>136309295225.34</v>
          </cell>
          <cell r="AU94">
            <v>154564203586.954</v>
          </cell>
          <cell r="AV94">
            <v>202370140236.265</v>
          </cell>
          <cell r="AW94">
            <v>240963562236.127</v>
          </cell>
          <cell r="AX94">
            <v>247875422204.414</v>
          </cell>
          <cell r="AY94">
            <v>273546728473.073</v>
          </cell>
          <cell r="AZ94">
            <v>318902829550.733</v>
          </cell>
          <cell r="BA94">
            <v>355908689477.445</v>
          </cell>
          <cell r="BB94">
            <v>331308500253.274</v>
          </cell>
          <cell r="BC94">
            <v>297124961971.501</v>
          </cell>
          <cell r="BD94">
            <v>282995942006.557</v>
          </cell>
          <cell r="BE94">
            <v>242029307133.408</v>
          </cell>
          <cell r="BF94">
            <v>238907690051.13</v>
          </cell>
          <cell r="BG94">
            <v>235458133124.608</v>
          </cell>
          <cell r="BH94">
            <v>195683527003.375</v>
          </cell>
          <cell r="BI94">
            <v>193148146586.933</v>
          </cell>
          <cell r="BJ94">
            <v>199844406013.531</v>
          </cell>
          <cell r="BK94">
            <v>212049447242.111</v>
          </cell>
          <cell r="BL94">
            <v>205252760889.364</v>
          </cell>
          <cell r="BM94">
            <v>188480337285.605</v>
          </cell>
          <cell r="BN94">
            <v>214667807441.202</v>
          </cell>
          <cell r="BO94">
            <v>217581324512.059</v>
          </cell>
        </row>
        <row r="95">
          <cell r="B95" t="str">
            <v>GRD</v>
          </cell>
          <cell r="C95" t="str">
            <v>GDP (current US$)</v>
          </cell>
          <cell r="D95" t="str">
            <v>NY.GDP.MKTP.CD</v>
          </cell>
        </row>
        <row r="95">
          <cell r="V95">
            <v>71494495.1851852</v>
          </cell>
          <cell r="W95">
            <v>88322386.2962963</v>
          </cell>
          <cell r="X95">
            <v>102244362.222222</v>
          </cell>
          <cell r="Y95">
            <v>110900457.037037</v>
          </cell>
          <cell r="Z95">
            <v>115651918.888889</v>
          </cell>
          <cell r="AA95">
            <v>125435590</v>
          </cell>
          <cell r="AB95">
            <v>131803552.222222</v>
          </cell>
          <cell r="AC95">
            <v>145533310.740741</v>
          </cell>
          <cell r="AD95">
            <v>167728455.185185</v>
          </cell>
          <cell r="AE95">
            <v>187589522.592593</v>
          </cell>
          <cell r="AF95">
            <v>215009569.62963</v>
          </cell>
          <cell r="AG95">
            <v>236357523.703704</v>
          </cell>
          <cell r="AH95">
            <v>267327642.222222</v>
          </cell>
          <cell r="AI95">
            <v>278098762.962963</v>
          </cell>
          <cell r="AJ95">
            <v>300757888.888889</v>
          </cell>
          <cell r="AK95">
            <v>310160444.444444</v>
          </cell>
          <cell r="AL95">
            <v>309812185.185185</v>
          </cell>
          <cell r="AM95">
            <v>325111814.814815</v>
          </cell>
          <cell r="AN95">
            <v>342172518.518519</v>
          </cell>
          <cell r="AO95">
            <v>366911444.444444</v>
          </cell>
          <cell r="AP95">
            <v>392190592.592593</v>
          </cell>
          <cell r="AQ95">
            <v>445903592.592593</v>
          </cell>
          <cell r="AR95">
            <v>482009370.37037</v>
          </cell>
          <cell r="AS95">
            <v>520044370.37037</v>
          </cell>
          <cell r="AT95">
            <v>520444185.185185</v>
          </cell>
          <cell r="AU95">
            <v>540336925.925926</v>
          </cell>
          <cell r="AV95">
            <v>591018407.407407</v>
          </cell>
          <cell r="AW95">
            <v>599118592.592593</v>
          </cell>
          <cell r="AX95">
            <v>695555555.555555</v>
          </cell>
          <cell r="AY95">
            <v>698700666.666667</v>
          </cell>
          <cell r="AZ95">
            <v>758683592.592593</v>
          </cell>
          <cell r="BA95">
            <v>825976037.037037</v>
          </cell>
          <cell r="BB95">
            <v>771275555.555555</v>
          </cell>
          <cell r="BC95">
            <v>771014814.814815</v>
          </cell>
          <cell r="BD95">
            <v>778655555.555555</v>
          </cell>
          <cell r="BE95">
            <v>799881481.481481</v>
          </cell>
          <cell r="BF95">
            <v>842618518.518518</v>
          </cell>
          <cell r="BG95">
            <v>911496296.296296</v>
          </cell>
          <cell r="BH95">
            <v>997007407.407407</v>
          </cell>
          <cell r="BI95">
            <v>1061640740.74074</v>
          </cell>
          <cell r="BJ95">
            <v>1125685185.18519</v>
          </cell>
          <cell r="BK95">
            <v>1166514814.81481</v>
          </cell>
          <cell r="BL95">
            <v>1213485185.18519</v>
          </cell>
          <cell r="BM95">
            <v>1043411111.11111</v>
          </cell>
          <cell r="BN95">
            <v>1122800000</v>
          </cell>
          <cell r="BO95">
            <v>1224577777.77778</v>
          </cell>
        </row>
        <row r="96">
          <cell r="B96" t="str">
            <v>GRL</v>
          </cell>
          <cell r="C96" t="str">
            <v>GDP (current US$)</v>
          </cell>
          <cell r="D96" t="str">
            <v>NY.GDP.MKTP.CD</v>
          </cell>
        </row>
        <row r="96">
          <cell r="O96">
            <v>69520026.6666667</v>
          </cell>
          <cell r="P96">
            <v>88466738.2497268</v>
          </cell>
          <cell r="Q96">
            <v>106101297.801272</v>
          </cell>
          <cell r="R96">
            <v>140153748.243656</v>
          </cell>
          <cell r="S96">
            <v>169918948.629182</v>
          </cell>
          <cell r="T96">
            <v>211190630.329609</v>
          </cell>
          <cell r="U96">
            <v>240779417.7857</v>
          </cell>
          <cell r="V96">
            <v>282269749.160113</v>
          </cell>
          <cell r="W96">
            <v>355987433.41569</v>
          </cell>
          <cell r="X96">
            <v>420645821.540488</v>
          </cell>
          <cell r="Y96">
            <v>476051740.773769</v>
          </cell>
          <cell r="Z96">
            <v>435748993.418421</v>
          </cell>
          <cell r="AA96">
            <v>402403041.029269</v>
          </cell>
          <cell r="AB96">
            <v>416184071.019417</v>
          </cell>
          <cell r="AC96">
            <v>379371901.490374</v>
          </cell>
          <cell r="AD96">
            <v>412876382.829174</v>
          </cell>
          <cell r="AE96">
            <v>603016292.686978</v>
          </cell>
          <cell r="AF96">
            <v>787390408.953269</v>
          </cell>
          <cell r="AG96">
            <v>898607670.624413</v>
          </cell>
          <cell r="AH96">
            <v>929799902.191124</v>
          </cell>
          <cell r="AI96">
            <v>1018977280.32928</v>
          </cell>
          <cell r="AJ96">
            <v>1016500069.25708</v>
          </cell>
          <cell r="AK96">
            <v>1037916162.54976</v>
          </cell>
          <cell r="AL96">
            <v>927214151.76793</v>
          </cell>
          <cell r="AM96">
            <v>1005887539.32049</v>
          </cell>
          <cell r="AN96">
            <v>1208953287.06598</v>
          </cell>
          <cell r="AO96">
            <v>1197515569.08202</v>
          </cell>
          <cell r="AP96">
            <v>1072154433.84538</v>
          </cell>
          <cell r="AQ96">
            <v>1149858069.75766</v>
          </cell>
          <cell r="AR96">
            <v>1131555107.04907</v>
          </cell>
          <cell r="AS96">
            <v>1068025016.00862</v>
          </cell>
          <cell r="AT96">
            <v>1086170703.9816</v>
          </cell>
          <cell r="AU96">
            <v>1169136716.03557</v>
          </cell>
          <cell r="AV96">
            <v>1558759823.08169</v>
          </cell>
          <cell r="AW96">
            <v>1822499769.23938</v>
          </cell>
          <cell r="AX96">
            <v>1849802648.36391</v>
          </cell>
          <cell r="AY96">
            <v>2013106929.50031</v>
          </cell>
          <cell r="AZ96">
            <v>2249811295.6608</v>
          </cell>
          <cell r="BA96">
            <v>2499092314.41875</v>
          </cell>
          <cell r="BB96">
            <v>2529963903.22685</v>
          </cell>
          <cell r="BC96">
            <v>2503167187.49305</v>
          </cell>
          <cell r="BD96">
            <v>2684461375.46585</v>
          </cell>
          <cell r="BE96">
            <v>2609678486.36749</v>
          </cell>
          <cell r="BF96">
            <v>2684946990.12448</v>
          </cell>
          <cell r="BG96">
            <v>2842065708.35962</v>
          </cell>
          <cell r="BH96">
            <v>2499113022.81675</v>
          </cell>
          <cell r="BI96">
            <v>2707139544.46695</v>
          </cell>
          <cell r="BJ96">
            <v>2851613679.03433</v>
          </cell>
          <cell r="BK96">
            <v>3055782146.15957</v>
          </cell>
          <cell r="BL96">
            <v>2997309971.87623</v>
          </cell>
          <cell r="BM96">
            <v>3082884653.2456</v>
          </cell>
          <cell r="BN96">
            <v>3235809504.29871</v>
          </cell>
        </row>
        <row r="97">
          <cell r="B97" t="str">
            <v>GTM</v>
          </cell>
          <cell r="C97" t="str">
            <v>GDP (current US$)</v>
          </cell>
          <cell r="D97" t="str">
            <v>NY.GDP.MKTP.CD</v>
          </cell>
          <cell r="E97">
            <v>1043599900</v>
          </cell>
          <cell r="F97">
            <v>1076699900</v>
          </cell>
          <cell r="G97">
            <v>1143600000</v>
          </cell>
          <cell r="H97">
            <v>1262800000</v>
          </cell>
          <cell r="I97">
            <v>1299099900</v>
          </cell>
          <cell r="J97">
            <v>1331399900</v>
          </cell>
          <cell r="K97">
            <v>1390700000</v>
          </cell>
          <cell r="L97">
            <v>1453500000</v>
          </cell>
          <cell r="M97">
            <v>1610500000</v>
          </cell>
          <cell r="N97">
            <v>1715399900</v>
          </cell>
          <cell r="O97">
            <v>1904000000</v>
          </cell>
          <cell r="P97">
            <v>1984800000</v>
          </cell>
          <cell r="Q97">
            <v>2101300000</v>
          </cell>
          <cell r="R97">
            <v>2569200100</v>
          </cell>
          <cell r="S97">
            <v>3161499900</v>
          </cell>
          <cell r="T97">
            <v>3645900000</v>
          </cell>
          <cell r="U97">
            <v>4365300200</v>
          </cell>
          <cell r="V97">
            <v>5480500200</v>
          </cell>
          <cell r="W97">
            <v>6070600200</v>
          </cell>
          <cell r="X97">
            <v>6902600200</v>
          </cell>
          <cell r="Y97">
            <v>7878700000</v>
          </cell>
          <cell r="Z97">
            <v>8607500300</v>
          </cell>
          <cell r="AA97">
            <v>8716999700</v>
          </cell>
          <cell r="AB97">
            <v>9050000400</v>
          </cell>
          <cell r="AC97">
            <v>9470000100</v>
          </cell>
          <cell r="AD97">
            <v>9721652086.95652</v>
          </cell>
          <cell r="AE97">
            <v>7231963515.98174</v>
          </cell>
          <cell r="AF97">
            <v>7084399840</v>
          </cell>
          <cell r="AG97">
            <v>7841602824.42748</v>
          </cell>
          <cell r="AH97">
            <v>8410724360.79545</v>
          </cell>
          <cell r="AI97">
            <v>7650196845.21546</v>
          </cell>
          <cell r="AJ97">
            <v>9406135143.41165</v>
          </cell>
          <cell r="AK97">
            <v>10440781587.5435</v>
          </cell>
          <cell r="AL97">
            <v>11400017301.4587</v>
          </cell>
          <cell r="AM97">
            <v>12983233310.7467</v>
          </cell>
          <cell r="AN97">
            <v>14655404433.2771</v>
          </cell>
          <cell r="AO97">
            <v>15674835615.3139</v>
          </cell>
          <cell r="AP97">
            <v>17790026221.6139</v>
          </cell>
          <cell r="AQ97">
            <v>19395491992.9939</v>
          </cell>
          <cell r="AR97">
            <v>18318412251.3642</v>
          </cell>
          <cell r="AS97">
            <v>19288929030.0508</v>
          </cell>
          <cell r="AT97">
            <v>18405220247.4412</v>
          </cell>
          <cell r="AU97">
            <v>20444205991.025</v>
          </cell>
          <cell r="AV97">
            <v>21576351798.9145</v>
          </cell>
          <cell r="AW97">
            <v>23577298094.6571</v>
          </cell>
          <cell r="AX97">
            <v>26783389293.922</v>
          </cell>
          <cell r="AY97">
            <v>29744246827.1839</v>
          </cell>
          <cell r="AZ97">
            <v>33567850824.1039</v>
          </cell>
          <cell r="BA97">
            <v>38503720224.3166</v>
          </cell>
          <cell r="BB97">
            <v>37126148264.6383</v>
          </cell>
          <cell r="BC97">
            <v>40676578423.4871</v>
          </cell>
          <cell r="BD97">
            <v>46876006272.2387</v>
          </cell>
          <cell r="BE97">
            <v>49593929487.1263</v>
          </cell>
          <cell r="BF97">
            <v>52996446269.442</v>
          </cell>
          <cell r="BG97">
            <v>57852153058.502</v>
          </cell>
          <cell r="BH97">
            <v>62186064718.7424</v>
          </cell>
          <cell r="BI97">
            <v>66053403469.0024</v>
          </cell>
          <cell r="BJ97">
            <v>71653754066.2763</v>
          </cell>
          <cell r="BK97">
            <v>73328365862.4329</v>
          </cell>
          <cell r="BL97">
            <v>77172317258.6478</v>
          </cell>
          <cell r="BM97">
            <v>77715183063.2054</v>
          </cell>
          <cell r="BN97">
            <v>86053083476.0294</v>
          </cell>
          <cell r="BO97">
            <v>95003330315.8754</v>
          </cell>
        </row>
        <row r="98">
          <cell r="B98" t="str">
            <v>GUM</v>
          </cell>
          <cell r="C98" t="str">
            <v>GDP (current US$)</v>
          </cell>
          <cell r="D98" t="str">
            <v>NY.GDP.MKTP.CD</v>
          </cell>
        </row>
        <row r="98">
          <cell r="AU98">
            <v>3394000000</v>
          </cell>
          <cell r="AV98">
            <v>3569000000</v>
          </cell>
          <cell r="AW98">
            <v>3869000000</v>
          </cell>
          <cell r="AX98">
            <v>4213000000</v>
          </cell>
          <cell r="AY98">
            <v>4238000000</v>
          </cell>
          <cell r="AZ98">
            <v>4397000000</v>
          </cell>
          <cell r="BA98">
            <v>4658000000</v>
          </cell>
          <cell r="BB98">
            <v>4828000000</v>
          </cell>
          <cell r="BC98">
            <v>4949000000</v>
          </cell>
          <cell r="BD98">
            <v>4984000000</v>
          </cell>
          <cell r="BE98">
            <v>5265000000</v>
          </cell>
          <cell r="BF98">
            <v>5399000000</v>
          </cell>
          <cell r="BG98">
            <v>5610000000</v>
          </cell>
          <cell r="BH98">
            <v>5799000000</v>
          </cell>
          <cell r="BI98">
            <v>5901000000</v>
          </cell>
          <cell r="BJ98">
            <v>6013000000</v>
          </cell>
          <cell r="BK98">
            <v>6051000000</v>
          </cell>
          <cell r="BL98">
            <v>6355000000</v>
          </cell>
          <cell r="BM98">
            <v>5916000000</v>
          </cell>
          <cell r="BN98">
            <v>6234000000</v>
          </cell>
          <cell r="BO98">
            <v>6910000000</v>
          </cell>
        </row>
        <row r="99">
          <cell r="B99" t="str">
            <v>GUY</v>
          </cell>
          <cell r="C99" t="str">
            <v>GDP (current US$)</v>
          </cell>
          <cell r="D99" t="str">
            <v>NY.GDP.MKTP.CD</v>
          </cell>
          <cell r="E99">
            <v>170216241.126064</v>
          </cell>
          <cell r="F99">
            <v>185849535.376162</v>
          </cell>
          <cell r="G99">
            <v>194949512.626218</v>
          </cell>
          <cell r="H99">
            <v>175757893.938598</v>
          </cell>
          <cell r="I99">
            <v>194774513.063717</v>
          </cell>
          <cell r="J99">
            <v>213235294.117647</v>
          </cell>
          <cell r="K99">
            <v>228705882.352941</v>
          </cell>
          <cell r="L99">
            <v>250176470.588235</v>
          </cell>
          <cell r="M99">
            <v>229750000</v>
          </cell>
          <cell r="N99">
            <v>249300000</v>
          </cell>
          <cell r="O99">
            <v>267800000</v>
          </cell>
          <cell r="P99">
            <v>282050000</v>
          </cell>
          <cell r="Q99">
            <v>285380952.380952</v>
          </cell>
          <cell r="R99">
            <v>307047619.047619</v>
          </cell>
          <cell r="S99">
            <v>433954545.454545</v>
          </cell>
          <cell r="T99">
            <v>494791666.666667</v>
          </cell>
          <cell r="U99">
            <v>454440000</v>
          </cell>
          <cell r="V99">
            <v>449880000</v>
          </cell>
          <cell r="W99">
            <v>507080000</v>
          </cell>
          <cell r="X99">
            <v>530440000</v>
          </cell>
          <cell r="Y99">
            <v>603200000</v>
          </cell>
          <cell r="Z99">
            <v>570357107.142857</v>
          </cell>
          <cell r="AA99">
            <v>482000000</v>
          </cell>
          <cell r="AB99">
            <v>489333333.333333</v>
          </cell>
          <cell r="AC99">
            <v>437631605.263158</v>
          </cell>
          <cell r="AD99">
            <v>453488372.093023</v>
          </cell>
          <cell r="AE99">
            <v>504651139.534884</v>
          </cell>
          <cell r="AF99">
            <v>354591846.938775</v>
          </cell>
          <cell r="AG99">
            <v>413799990</v>
          </cell>
          <cell r="AH99">
            <v>379779389.705882</v>
          </cell>
          <cell r="AI99">
            <v>396582263.291139</v>
          </cell>
          <cell r="AJ99">
            <v>348533094.812165</v>
          </cell>
          <cell r="AK99">
            <v>373573141.486811</v>
          </cell>
          <cell r="AL99">
            <v>454101382.488479</v>
          </cell>
          <cell r="AM99">
            <v>540874934.201012</v>
          </cell>
          <cell r="AN99">
            <v>621626785.915493</v>
          </cell>
          <cell r="AO99">
            <v>705406001.424501</v>
          </cell>
          <cell r="AP99">
            <v>749138009.56454</v>
          </cell>
          <cell r="AQ99">
            <v>717530683.169567</v>
          </cell>
          <cell r="AR99">
            <v>694754988.258295</v>
          </cell>
          <cell r="AS99">
            <v>712667896.727512</v>
          </cell>
          <cell r="AT99">
            <v>712167450.162898</v>
          </cell>
          <cell r="AU99">
            <v>726131434.715338</v>
          </cell>
          <cell r="AV99">
            <v>743063950.317749</v>
          </cell>
          <cell r="AW99">
            <v>787814379.183843</v>
          </cell>
          <cell r="AX99">
            <v>824880550.343965</v>
          </cell>
          <cell r="AY99">
            <v>2379817990.6918</v>
          </cell>
          <cell r="AZ99">
            <v>2730971595.39574</v>
          </cell>
          <cell r="BA99">
            <v>3025187433.33637</v>
          </cell>
          <cell r="BB99">
            <v>3165663152.73351</v>
          </cell>
          <cell r="BC99">
            <v>3432912516.92427</v>
          </cell>
          <cell r="BD99">
            <v>3691384317.52178</v>
          </cell>
          <cell r="BE99">
            <v>4063088535.76331</v>
          </cell>
          <cell r="BF99">
            <v>4167800928.83553</v>
          </cell>
          <cell r="BG99">
            <v>4127660151.8087</v>
          </cell>
          <cell r="BH99">
            <v>4279840193.7046</v>
          </cell>
          <cell r="BI99">
            <v>4482697336.56174</v>
          </cell>
          <cell r="BJ99">
            <v>4748174334.14044</v>
          </cell>
          <cell r="BK99">
            <v>4787636997.85343</v>
          </cell>
          <cell r="BL99">
            <v>5173760191.84652</v>
          </cell>
          <cell r="BM99">
            <v>5471256594.72422</v>
          </cell>
          <cell r="BN99">
            <v>8041362110.31175</v>
          </cell>
          <cell r="BO99">
            <v>14718388489.2086</v>
          </cell>
        </row>
        <row r="100">
          <cell r="B100" t="str">
            <v>HIC</v>
          </cell>
          <cell r="C100" t="str">
            <v>GDP (current US$)</v>
          </cell>
          <cell r="D100" t="str">
            <v>NY.GDP.MKTP.CD</v>
          </cell>
          <cell r="E100">
            <v>1092681910636.61</v>
          </cell>
          <cell r="F100">
            <v>1165571615004.35</v>
          </cell>
          <cell r="G100">
            <v>1260544911051.24</v>
          </cell>
          <cell r="H100">
            <v>1355913364088.1</v>
          </cell>
          <cell r="I100">
            <v>1482006061458.11</v>
          </cell>
          <cell r="J100">
            <v>1610880796545.39</v>
          </cell>
          <cell r="K100">
            <v>1762770956963.86</v>
          </cell>
          <cell r="L100">
            <v>1883245565212.18</v>
          </cell>
          <cell r="M100">
            <v>2042819926658.1</v>
          </cell>
          <cell r="N100">
            <v>2251670738554.68</v>
          </cell>
          <cell r="O100">
            <v>2471430871017</v>
          </cell>
          <cell r="P100">
            <v>2745745471453.57</v>
          </cell>
          <cell r="Q100">
            <v>3189501756772.02</v>
          </cell>
          <cell r="R100">
            <v>3869203380449.92</v>
          </cell>
          <cell r="S100">
            <v>4374887819976.59</v>
          </cell>
          <cell r="T100">
            <v>4881968689614.13</v>
          </cell>
          <cell r="U100">
            <v>5316705508568.39</v>
          </cell>
          <cell r="V100">
            <v>6017649327457.81</v>
          </cell>
          <cell r="W100">
            <v>7224423199614.2</v>
          </cell>
          <cell r="X100">
            <v>8349033768623.11</v>
          </cell>
          <cell r="Y100">
            <v>9318973466251.5</v>
          </cell>
          <cell r="Z100">
            <v>9463529620224.12</v>
          </cell>
          <cell r="AA100">
            <v>9370788287370.25</v>
          </cell>
          <cell r="AB100">
            <v>9680375566671.55</v>
          </cell>
          <cell r="AC100">
            <v>10091350207473.4</v>
          </cell>
          <cell r="AD100">
            <v>10589659647967.2</v>
          </cell>
          <cell r="AE100">
            <v>12863823517433.6</v>
          </cell>
          <cell r="AF100">
            <v>14914230823362.9</v>
          </cell>
          <cell r="AG100">
            <v>16785555755731.4</v>
          </cell>
          <cell r="AH100">
            <v>17481687412866.6</v>
          </cell>
          <cell r="AI100">
            <v>19577046428304.5</v>
          </cell>
          <cell r="AJ100">
            <v>20659797917552.1</v>
          </cell>
          <cell r="AK100">
            <v>22119166125282.9</v>
          </cell>
          <cell r="AL100">
            <v>22272082420753.6</v>
          </cell>
          <cell r="AM100">
            <v>23818722465725.5</v>
          </cell>
          <cell r="AN100">
            <v>26430046395918.6</v>
          </cell>
          <cell r="AO100">
            <v>26643709351548.7</v>
          </cell>
          <cell r="AP100">
            <v>26208151153812.5</v>
          </cell>
          <cell r="AQ100">
            <v>26174130826663.1</v>
          </cell>
          <cell r="AR100">
            <v>27403905274743.5</v>
          </cell>
          <cell r="AS100">
            <v>28036716903140.2</v>
          </cell>
          <cell r="AT100">
            <v>27811072270318.1</v>
          </cell>
          <cell r="AU100">
            <v>29022750091985.2</v>
          </cell>
          <cell r="AV100">
            <v>32574954634084.8</v>
          </cell>
          <cell r="AW100">
            <v>36387608557612.2</v>
          </cell>
          <cell r="AX100">
            <v>38623901277744.2</v>
          </cell>
          <cell r="AY100">
            <v>40986059390577</v>
          </cell>
          <cell r="AZ100">
            <v>45098647855102.4</v>
          </cell>
          <cell r="BA100">
            <v>48338201243505.7</v>
          </cell>
          <cell r="BB100">
            <v>44940316093124.7</v>
          </cell>
          <cell r="BC100">
            <v>47340327876456</v>
          </cell>
          <cell r="BD100">
            <v>51524951092552.4</v>
          </cell>
          <cell r="BE100">
            <v>51710003724530.8</v>
          </cell>
          <cell r="BF100">
            <v>52439877375602.6</v>
          </cell>
          <cell r="BG100">
            <v>53310162826089.1</v>
          </cell>
          <cell r="BH100">
            <v>49773105280474.1</v>
          </cell>
          <cell r="BI100">
            <v>50737236574099.6</v>
          </cell>
          <cell r="BJ100">
            <v>53336788717601.6</v>
          </cell>
          <cell r="BK100">
            <v>56684556889445.8</v>
          </cell>
          <cell r="BL100">
            <v>57218295248360.4</v>
          </cell>
          <cell r="BM100">
            <v>55791128824226.2</v>
          </cell>
          <cell r="BN100">
            <v>62461025675219.6</v>
          </cell>
          <cell r="BO100">
            <v>64444446480056.6</v>
          </cell>
        </row>
        <row r="101">
          <cell r="B101" t="str">
            <v>HKG</v>
          </cell>
          <cell r="C101" t="str">
            <v>GDP (current US$)</v>
          </cell>
          <cell r="D101" t="str">
            <v>NY.GDP.MKTP.CD</v>
          </cell>
          <cell r="E101">
            <v>1320796651.69457</v>
          </cell>
          <cell r="F101">
            <v>1383681651.13776</v>
          </cell>
          <cell r="G101">
            <v>1612346412.26475</v>
          </cell>
          <cell r="H101">
            <v>1935298266.45384</v>
          </cell>
          <cell r="I101">
            <v>2206466461.26434</v>
          </cell>
          <cell r="J101">
            <v>2435078534.03141</v>
          </cell>
          <cell r="K101">
            <v>2489845016.64894</v>
          </cell>
          <cell r="L101">
            <v>2692474989.12571</v>
          </cell>
          <cell r="M101">
            <v>2716964388.42418</v>
          </cell>
          <cell r="N101">
            <v>3189740055.13982</v>
          </cell>
          <cell r="O101">
            <v>3800766535.62088</v>
          </cell>
          <cell r="P101">
            <v>4476001946.01486</v>
          </cell>
          <cell r="Q101">
            <v>5710090213.15035</v>
          </cell>
          <cell r="R101">
            <v>8030117555.62033</v>
          </cell>
          <cell r="S101">
            <v>9388695366.84578</v>
          </cell>
          <cell r="T101">
            <v>10048089558.0636</v>
          </cell>
          <cell r="U101">
            <v>12876366008.8077</v>
          </cell>
          <cell r="V101">
            <v>15719433719.4337</v>
          </cell>
          <cell r="W101">
            <v>18315136409.1427</v>
          </cell>
          <cell r="X101">
            <v>22526184533.17</v>
          </cell>
          <cell r="Y101">
            <v>28861857810.6515</v>
          </cell>
          <cell r="Z101">
            <v>31055226088.6943</v>
          </cell>
          <cell r="AA101">
            <v>32291215843.6433</v>
          </cell>
          <cell r="AB101">
            <v>29907227184.179</v>
          </cell>
          <cell r="AC101">
            <v>33511383985.6741</v>
          </cell>
          <cell r="AD101">
            <v>35699772165.7093</v>
          </cell>
          <cell r="AE101">
            <v>41075396884.8952</v>
          </cell>
          <cell r="AF101">
            <v>50622896162.6006</v>
          </cell>
          <cell r="AG101">
            <v>59707404560.5944</v>
          </cell>
          <cell r="AH101">
            <v>68790219177.9733</v>
          </cell>
          <cell r="AI101">
            <v>76928784620.8158</v>
          </cell>
          <cell r="AJ101">
            <v>88959997899.9293</v>
          </cell>
          <cell r="AK101">
            <v>104272507639.282</v>
          </cell>
          <cell r="AL101">
            <v>120354212475</v>
          </cell>
          <cell r="AM101">
            <v>135811771026.33</v>
          </cell>
          <cell r="AN101">
            <v>144652295363.667</v>
          </cell>
          <cell r="AO101">
            <v>159718183550.734</v>
          </cell>
          <cell r="AP101">
            <v>177353174849.714</v>
          </cell>
          <cell r="AQ101">
            <v>168885443660.072</v>
          </cell>
          <cell r="AR101">
            <v>165768095391.557</v>
          </cell>
          <cell r="AS101">
            <v>171668891194.349</v>
          </cell>
          <cell r="AT101">
            <v>169404327616.605</v>
          </cell>
          <cell r="AU101">
            <v>166348866131.028</v>
          </cell>
          <cell r="AV101">
            <v>161385558801.811</v>
          </cell>
          <cell r="AW101">
            <v>169099768875.193</v>
          </cell>
          <cell r="AX101">
            <v>181569311742.213</v>
          </cell>
          <cell r="AY101">
            <v>193535442896.365</v>
          </cell>
          <cell r="AZ101">
            <v>211596944503.8</v>
          </cell>
          <cell r="BA101">
            <v>219278749139.734</v>
          </cell>
          <cell r="BB101">
            <v>214047795659.045</v>
          </cell>
          <cell r="BC101">
            <v>228638668727.291</v>
          </cell>
          <cell r="BD101">
            <v>248513617677.287</v>
          </cell>
          <cell r="BE101">
            <v>262628865879.697</v>
          </cell>
          <cell r="BF101">
            <v>275696879834.966</v>
          </cell>
          <cell r="BG101">
            <v>291459995978.893</v>
          </cell>
          <cell r="BH101">
            <v>309385622601.348</v>
          </cell>
          <cell r="BI101">
            <v>320860317562.562</v>
          </cell>
          <cell r="BJ101">
            <v>341273289534.466</v>
          </cell>
          <cell r="BK101">
            <v>361731070995.726</v>
          </cell>
          <cell r="BL101">
            <v>363074545072.389</v>
          </cell>
          <cell r="BM101">
            <v>344943149590.058</v>
          </cell>
          <cell r="BN101">
            <v>368954169748.818</v>
          </cell>
          <cell r="BO101">
            <v>358696261481.16</v>
          </cell>
        </row>
        <row r="102">
          <cell r="B102" t="str">
            <v>HND</v>
          </cell>
          <cell r="C102" t="str">
            <v>GDP (current US$)</v>
          </cell>
          <cell r="D102" t="str">
            <v>NY.GDP.MKTP.CD</v>
          </cell>
          <cell r="E102">
            <v>335650000</v>
          </cell>
          <cell r="F102">
            <v>356200000</v>
          </cell>
          <cell r="G102">
            <v>387750000</v>
          </cell>
          <cell r="H102">
            <v>410200000</v>
          </cell>
          <cell r="I102">
            <v>457000000</v>
          </cell>
          <cell r="J102">
            <v>508650000</v>
          </cell>
          <cell r="K102">
            <v>549950000</v>
          </cell>
          <cell r="L102">
            <v>598100000</v>
          </cell>
          <cell r="M102">
            <v>646800000</v>
          </cell>
          <cell r="N102">
            <v>668000050</v>
          </cell>
          <cell r="O102">
            <v>723000000</v>
          </cell>
          <cell r="P102">
            <v>731000000</v>
          </cell>
          <cell r="Q102">
            <v>802996336.516486</v>
          </cell>
          <cell r="R102">
            <v>912499493.750253</v>
          </cell>
          <cell r="S102">
            <v>1034500000</v>
          </cell>
          <cell r="T102">
            <v>1124000000</v>
          </cell>
          <cell r="U102">
            <v>1347999950</v>
          </cell>
          <cell r="V102">
            <v>1669499950</v>
          </cell>
          <cell r="W102">
            <v>3097242093.2</v>
          </cell>
          <cell r="X102">
            <v>3544281976.3</v>
          </cell>
          <cell r="Y102">
            <v>3968160046</v>
          </cell>
          <cell r="Z102">
            <v>4043894878.6</v>
          </cell>
          <cell r="AA102">
            <v>4266503525.6</v>
          </cell>
          <cell r="AB102">
            <v>4476697184.85</v>
          </cell>
          <cell r="AC102">
            <v>4915311846.5</v>
          </cell>
          <cell r="AD102">
            <v>5278120712.5</v>
          </cell>
          <cell r="AE102">
            <v>5677828959</v>
          </cell>
          <cell r="AF102">
            <v>6190521241.5</v>
          </cell>
          <cell r="AG102">
            <v>5902717091.41631</v>
          </cell>
          <cell r="AH102">
            <v>5432344901.72414</v>
          </cell>
          <cell r="AI102">
            <v>4923009551.55642</v>
          </cell>
          <cell r="AJ102">
            <v>4648668478.56753</v>
          </cell>
          <cell r="AK102">
            <v>4943700431.07368</v>
          </cell>
          <cell r="AL102">
            <v>4926728932.95069</v>
          </cell>
          <cell r="AM102">
            <v>4642280682.14252</v>
          </cell>
          <cell r="AN102">
            <v>5347445005.21376</v>
          </cell>
          <cell r="AO102">
            <v>5215028986.48649</v>
          </cell>
          <cell r="AP102">
            <v>5737099650.19011</v>
          </cell>
          <cell r="AQ102">
            <v>6366340265.87888</v>
          </cell>
          <cell r="AR102">
            <v>6414520529.61672</v>
          </cell>
          <cell r="AS102">
            <v>7186638029.05875</v>
          </cell>
          <cell r="AT102">
            <v>7651162302.3456</v>
          </cell>
          <cell r="AU102">
            <v>7858255412.86038</v>
          </cell>
          <cell r="AV102">
            <v>8230391346.67228</v>
          </cell>
          <cell r="AW102">
            <v>8869299234.3377</v>
          </cell>
          <cell r="AX102">
            <v>9757012696.56212</v>
          </cell>
          <cell r="AY102">
            <v>10917477066.1429</v>
          </cell>
          <cell r="AZ102">
            <v>12361257680.5627</v>
          </cell>
          <cell r="BA102">
            <v>13881731875.7466</v>
          </cell>
          <cell r="BB102">
            <v>14587496229.1811</v>
          </cell>
          <cell r="BC102">
            <v>15839344591.9842</v>
          </cell>
          <cell r="BD102">
            <v>17710275685.4074</v>
          </cell>
          <cell r="BE102">
            <v>18528554397.5695</v>
          </cell>
          <cell r="BF102">
            <v>18499729214.904</v>
          </cell>
          <cell r="BG102">
            <v>19756533971.8698</v>
          </cell>
          <cell r="BH102">
            <v>20979791685.416</v>
          </cell>
          <cell r="BI102">
            <v>21717604952.1835</v>
          </cell>
          <cell r="BJ102">
            <v>23136247990.5977</v>
          </cell>
          <cell r="BK102">
            <v>24067750760.499</v>
          </cell>
          <cell r="BL102">
            <v>24882225741.8119</v>
          </cell>
          <cell r="BM102">
            <v>23352232483.755</v>
          </cell>
          <cell r="BN102">
            <v>28144331506.6149</v>
          </cell>
          <cell r="BO102">
            <v>31426041806.7985</v>
          </cell>
        </row>
        <row r="103">
          <cell r="B103" t="str">
            <v>HPC</v>
          </cell>
          <cell r="C103" t="str">
            <v>GDP (current US$)</v>
          </cell>
          <cell r="D103" t="str">
            <v>NY.GDP.MKTP.CD</v>
          </cell>
          <cell r="E103">
            <v>19354196920.0215</v>
          </cell>
          <cell r="F103">
            <v>20466946573.6776</v>
          </cell>
          <cell r="G103">
            <v>21702560908.2065</v>
          </cell>
          <cell r="H103">
            <v>23202556343.3746</v>
          </cell>
          <cell r="I103">
            <v>25329361322.7954</v>
          </cell>
          <cell r="J103">
            <v>27407155530.4901</v>
          </cell>
          <cell r="K103">
            <v>29546591559.5823</v>
          </cell>
          <cell r="L103">
            <v>30437412379.5173</v>
          </cell>
          <cell r="M103">
            <v>32454194328.7914</v>
          </cell>
          <cell r="N103">
            <v>34788569876.6261</v>
          </cell>
          <cell r="O103">
            <v>33482337771.5921</v>
          </cell>
          <cell r="P103">
            <v>35707193075.5912</v>
          </cell>
          <cell r="Q103">
            <v>39808037888.0256</v>
          </cell>
          <cell r="R103">
            <v>48392033697.7889</v>
          </cell>
          <cell r="S103">
            <v>56393309396.5793</v>
          </cell>
          <cell r="T103">
            <v>64331879474.8874</v>
          </cell>
          <cell r="U103">
            <v>70328556359.0086</v>
          </cell>
          <cell r="V103">
            <v>80079419060.1689</v>
          </cell>
          <cell r="W103">
            <v>93710679429.077</v>
          </cell>
          <cell r="X103">
            <v>106004660870.75</v>
          </cell>
          <cell r="Y103">
            <v>118158955500.902</v>
          </cell>
          <cell r="Z103">
            <v>120573695619.681</v>
          </cell>
          <cell r="AA103">
            <v>121466070068.647</v>
          </cell>
          <cell r="AB103">
            <v>123124522167.943</v>
          </cell>
          <cell r="AC103">
            <v>129205222177.453</v>
          </cell>
          <cell r="AD103">
            <v>137540014545.078</v>
          </cell>
          <cell r="AE103">
            <v>124423789697.546</v>
          </cell>
          <cell r="AF103">
            <v>132904929286.287</v>
          </cell>
          <cell r="AG103">
            <v>140121552753.85</v>
          </cell>
          <cell r="AH103">
            <v>144827895670.963</v>
          </cell>
          <cell r="AI103">
            <v>167698097617.125</v>
          </cell>
          <cell r="AJ103">
            <v>182522872477.575</v>
          </cell>
          <cell r="AK103">
            <v>137478391074.758</v>
          </cell>
          <cell r="AL103">
            <v>142227536704.237</v>
          </cell>
          <cell r="AM103">
            <v>121486215558.282</v>
          </cell>
          <cell r="AN103">
            <v>141409774172.687</v>
          </cell>
          <cell r="AO103">
            <v>154144082762.936</v>
          </cell>
          <cell r="AP103">
            <v>161383997622.499</v>
          </cell>
          <cell r="AQ103">
            <v>166850582010.555</v>
          </cell>
          <cell r="AR103">
            <v>167809406850.794</v>
          </cell>
          <cell r="AS103">
            <v>181381059271.133</v>
          </cell>
          <cell r="AT103">
            <v>174623068211.625</v>
          </cell>
          <cell r="AU103">
            <v>189453215972.277</v>
          </cell>
          <cell r="AV103">
            <v>214945631968.986</v>
          </cell>
          <cell r="AW103">
            <v>247743498935.084</v>
          </cell>
          <cell r="AX103">
            <v>283838004106.178</v>
          </cell>
          <cell r="AY103">
            <v>332982475731.497</v>
          </cell>
          <cell r="AZ103">
            <v>397470489216.475</v>
          </cell>
          <cell r="BA103">
            <v>472367096833.115</v>
          </cell>
          <cell r="BB103">
            <v>468776321860.39</v>
          </cell>
          <cell r="BC103">
            <v>509061582442.261</v>
          </cell>
          <cell r="BD103">
            <v>564065134052.837</v>
          </cell>
          <cell r="BE103">
            <v>583888328733.146</v>
          </cell>
          <cell r="BF103">
            <v>655856029913.909</v>
          </cell>
          <cell r="BG103">
            <v>694344337474.543</v>
          </cell>
          <cell r="BH103">
            <v>667302120360.803</v>
          </cell>
          <cell r="BI103">
            <v>674512464051.689</v>
          </cell>
          <cell r="BJ103">
            <v>724757996634.928</v>
          </cell>
          <cell r="BK103">
            <v>774607047567.848</v>
          </cell>
          <cell r="BL103">
            <v>803355942387.056</v>
          </cell>
          <cell r="BM103">
            <v>811360288084.988</v>
          </cell>
          <cell r="BN103">
            <v>902263213997.82</v>
          </cell>
          <cell r="BO103">
            <v>981675388899.477</v>
          </cell>
        </row>
        <row r="104">
          <cell r="B104" t="str">
            <v>HRV</v>
          </cell>
          <cell r="C104" t="str">
            <v>GDP (current US$)</v>
          </cell>
          <cell r="D104" t="str">
            <v>NY.GDP.MKTP.CD</v>
          </cell>
        </row>
        <row r="104">
          <cell r="AI104">
            <v>25650213158.6167</v>
          </cell>
          <cell r="AJ104">
            <v>18760386774.7973</v>
          </cell>
          <cell r="AK104">
            <v>10621169290.9986</v>
          </cell>
          <cell r="AL104">
            <v>11259647874.4986</v>
          </cell>
          <cell r="AM104">
            <v>15062911616.8222</v>
          </cell>
          <cell r="AN104">
            <v>22778296980.7532</v>
          </cell>
          <cell r="AO104">
            <v>24147533317.0613</v>
          </cell>
          <cell r="AP104">
            <v>24172615137.0424</v>
          </cell>
          <cell r="AQ104">
            <v>25885224248.95</v>
          </cell>
          <cell r="AR104">
            <v>23770693686.838</v>
          </cell>
          <cell r="AS104">
            <v>22128414548.5444</v>
          </cell>
          <cell r="AT104">
            <v>23062561236.6444</v>
          </cell>
          <cell r="AU104">
            <v>26757989560.5798</v>
          </cell>
          <cell r="AV104">
            <v>35256066455.7356</v>
          </cell>
          <cell r="AW104">
            <v>41855195584.6518</v>
          </cell>
          <cell r="AX104">
            <v>45025679589.5466</v>
          </cell>
          <cell r="AY104">
            <v>49601653625.1683</v>
          </cell>
          <cell r="AZ104">
            <v>59320099744.9501</v>
          </cell>
          <cell r="BA104">
            <v>68526332324.3644</v>
          </cell>
          <cell r="BB104">
            <v>62093280554.1259</v>
          </cell>
          <cell r="BC104">
            <v>58836405998.5311</v>
          </cell>
          <cell r="BD104">
            <v>62772620898.6471</v>
          </cell>
          <cell r="BE104">
            <v>57411354937.6808</v>
          </cell>
          <cell r="BF104">
            <v>59589170667.5698</v>
          </cell>
          <cell r="BG104">
            <v>59489433514.5849</v>
          </cell>
          <cell r="BH104">
            <v>51011170111.8487</v>
          </cell>
          <cell r="BI104">
            <v>52740059263.4245</v>
          </cell>
          <cell r="BJ104">
            <v>56322449844.1579</v>
          </cell>
          <cell r="BK104">
            <v>61861145806.2687</v>
          </cell>
          <cell r="BL104">
            <v>61867157679.3215</v>
          </cell>
          <cell r="BM104">
            <v>58221300897.8838</v>
          </cell>
          <cell r="BN104">
            <v>69602166351.4771</v>
          </cell>
          <cell r="BO104">
            <v>71997070660.4835</v>
          </cell>
        </row>
        <row r="105">
          <cell r="B105" t="str">
            <v>HTI</v>
          </cell>
          <cell r="C105" t="str">
            <v>GDP (current US$)</v>
          </cell>
          <cell r="D105" t="str">
            <v>NY.GDP.MKTP.CD</v>
          </cell>
          <cell r="E105">
            <v>273187200</v>
          </cell>
          <cell r="F105">
            <v>271066000</v>
          </cell>
          <cell r="G105">
            <v>281896800</v>
          </cell>
          <cell r="H105">
            <v>294883400</v>
          </cell>
          <cell r="I105">
            <v>325281200</v>
          </cell>
          <cell r="J105">
            <v>353251800</v>
          </cell>
          <cell r="K105">
            <v>368948600</v>
          </cell>
          <cell r="L105">
            <v>369124200</v>
          </cell>
          <cell r="M105">
            <v>367968800</v>
          </cell>
          <cell r="N105">
            <v>391820400</v>
          </cell>
          <cell r="O105">
            <v>331200000</v>
          </cell>
          <cell r="P105">
            <v>362800000</v>
          </cell>
          <cell r="Q105">
            <v>371998958.402916</v>
          </cell>
          <cell r="R105">
            <v>466798973.042259</v>
          </cell>
          <cell r="S105">
            <v>565399321.520814</v>
          </cell>
          <cell r="T105">
            <v>681400000</v>
          </cell>
          <cell r="U105">
            <v>879000000</v>
          </cell>
          <cell r="V105">
            <v>947000000</v>
          </cell>
          <cell r="W105">
            <v>974200000</v>
          </cell>
          <cell r="X105">
            <v>1080600000</v>
          </cell>
          <cell r="Y105">
            <v>1383800000</v>
          </cell>
          <cell r="Z105">
            <v>1479400000</v>
          </cell>
          <cell r="AA105">
            <v>1474200000</v>
          </cell>
          <cell r="AB105">
            <v>1623600000</v>
          </cell>
          <cell r="AC105">
            <v>1816200000</v>
          </cell>
          <cell r="AD105">
            <v>2009400000</v>
          </cell>
          <cell r="AE105">
            <v>2318000000</v>
          </cell>
          <cell r="AF105">
            <v>2047200000</v>
          </cell>
          <cell r="AG105">
            <v>2613926800</v>
          </cell>
          <cell r="AH105">
            <v>2736243800</v>
          </cell>
          <cell r="AI105">
            <v>3096289800</v>
          </cell>
          <cell r="AJ105">
            <v>3473562627.79423</v>
          </cell>
          <cell r="AK105">
            <v>2257129791.61575</v>
          </cell>
          <cell r="AL105">
            <v>1878253767.31305</v>
          </cell>
          <cell r="AM105">
            <v>2167569046.11837</v>
          </cell>
          <cell r="AN105">
            <v>2813313278.81082</v>
          </cell>
          <cell r="AO105">
            <v>2907517603.76719</v>
          </cell>
          <cell r="AP105">
            <v>3338949151.59927</v>
          </cell>
          <cell r="AQ105">
            <v>3723903723.63772</v>
          </cell>
          <cell r="AR105">
            <v>4153725883.84082</v>
          </cell>
          <cell r="AS105">
            <v>6813566098.8675</v>
          </cell>
          <cell r="AT105">
            <v>6331970324.31022</v>
          </cell>
          <cell r="AU105">
            <v>6205847213.6351</v>
          </cell>
          <cell r="AV105">
            <v>5071947798.27263</v>
          </cell>
          <cell r="AW105">
            <v>6087360684.2969</v>
          </cell>
          <cell r="AX105">
            <v>7030149730.33692</v>
          </cell>
          <cell r="AY105">
            <v>7638739122.67242</v>
          </cell>
          <cell r="AZ105">
            <v>9228637767.69009</v>
          </cell>
          <cell r="BA105">
            <v>10432962634.8748</v>
          </cell>
          <cell r="BB105">
            <v>11597002834.7786</v>
          </cell>
          <cell r="BC105">
            <v>11859312725.1448</v>
          </cell>
          <cell r="BD105">
            <v>13008746038.8867</v>
          </cell>
          <cell r="BE105">
            <v>13708925477.1304</v>
          </cell>
          <cell r="BF105">
            <v>14902488604.2421</v>
          </cell>
          <cell r="BG105">
            <v>15146883497.6331</v>
          </cell>
          <cell r="BH105">
            <v>14849629308.6025</v>
          </cell>
          <cell r="BI105">
            <v>14069277526.2278</v>
          </cell>
          <cell r="BJ105">
            <v>15093357161.1498</v>
          </cell>
          <cell r="BK105">
            <v>16403864617.8458</v>
          </cell>
          <cell r="BL105">
            <v>15016090929.5125</v>
          </cell>
          <cell r="BM105">
            <v>14508222518.3018</v>
          </cell>
          <cell r="BN105">
            <v>20877414952.6375</v>
          </cell>
          <cell r="BO105">
            <v>20253551920.5516</v>
          </cell>
        </row>
        <row r="106">
          <cell r="B106" t="str">
            <v>HUN</v>
          </cell>
          <cell r="C106" t="str">
            <v>GDP (current US$)</v>
          </cell>
          <cell r="D106" t="str">
            <v>NY.GDP.MKTP.CD</v>
          </cell>
        </row>
        <row r="106">
          <cell r="M106">
            <v>4870283626.18043</v>
          </cell>
          <cell r="N106">
            <v>5412100260.1731</v>
          </cell>
          <cell r="O106">
            <v>5762071728.12373</v>
          </cell>
          <cell r="P106">
            <v>6271045034.4683</v>
          </cell>
          <cell r="Q106">
            <v>7355242314.22407</v>
          </cell>
          <cell r="R106">
            <v>9108483160.5037</v>
          </cell>
          <cell r="S106">
            <v>9983664739.3203</v>
          </cell>
          <cell r="T106">
            <v>11383139029.4345</v>
          </cell>
          <cell r="U106">
            <v>13192437321.2442</v>
          </cell>
          <cell r="V106">
            <v>14735449496.7289</v>
          </cell>
          <cell r="W106">
            <v>17230354544.8242</v>
          </cell>
          <cell r="X106">
            <v>19894622393.194</v>
          </cell>
          <cell r="Y106">
            <v>23041569234.9792</v>
          </cell>
          <cell r="Z106">
            <v>23628554956.6052</v>
          </cell>
          <cell r="AA106">
            <v>24062916721.3121</v>
          </cell>
          <cell r="AB106">
            <v>21838893330.6052</v>
          </cell>
          <cell r="AC106">
            <v>21173432184.8711</v>
          </cell>
          <cell r="AD106">
            <v>21440475719.8582</v>
          </cell>
          <cell r="AE106">
            <v>24697337084.1012</v>
          </cell>
          <cell r="AF106">
            <v>27143185296.5443</v>
          </cell>
          <cell r="AG106">
            <v>29702631093.8815</v>
          </cell>
          <cell r="AH106">
            <v>30323270274.4059</v>
          </cell>
          <cell r="AI106">
            <v>34365891768.6878</v>
          </cell>
          <cell r="AJ106">
            <v>34753569692.915</v>
          </cell>
          <cell r="AK106">
            <v>38730585922.2189</v>
          </cell>
          <cell r="AL106">
            <v>40124916940.5945</v>
          </cell>
          <cell r="AM106">
            <v>43166678735.2183</v>
          </cell>
          <cell r="AN106">
            <v>46425677734.1435</v>
          </cell>
          <cell r="AO106">
            <v>46658755151.6017</v>
          </cell>
          <cell r="AP106">
            <v>47296952928.7561</v>
          </cell>
          <cell r="AQ106">
            <v>48706787306.2574</v>
          </cell>
          <cell r="AR106">
            <v>49073380173.7159</v>
          </cell>
          <cell r="AS106">
            <v>47218405892.4258</v>
          </cell>
          <cell r="AT106">
            <v>53749989092.0197</v>
          </cell>
          <cell r="AU106">
            <v>67608919144.3684</v>
          </cell>
          <cell r="AV106">
            <v>85285062818.0077</v>
          </cell>
          <cell r="AW106">
            <v>104120820258.669</v>
          </cell>
          <cell r="AX106">
            <v>113211158292.936</v>
          </cell>
          <cell r="AY106">
            <v>115715618613.052</v>
          </cell>
          <cell r="AZ106">
            <v>140186716681.425</v>
          </cell>
          <cell r="BA106">
            <v>158325614580.628</v>
          </cell>
          <cell r="BB106">
            <v>131069255620.567</v>
          </cell>
          <cell r="BC106">
            <v>132175349953.713</v>
          </cell>
          <cell r="BD106">
            <v>141942264554.475</v>
          </cell>
          <cell r="BE106">
            <v>128814279315.132</v>
          </cell>
          <cell r="BF106">
            <v>135684315697.713</v>
          </cell>
          <cell r="BG106">
            <v>141033843265.669</v>
          </cell>
          <cell r="BH106">
            <v>125174166987.372</v>
          </cell>
          <cell r="BI106">
            <v>128609822750.039</v>
          </cell>
          <cell r="BJ106">
            <v>143112196040.326</v>
          </cell>
          <cell r="BK106">
            <v>160565642983.587</v>
          </cell>
          <cell r="BL106">
            <v>164020460331.659</v>
          </cell>
          <cell r="BM106">
            <v>157288955508.176</v>
          </cell>
          <cell r="BN106">
            <v>182109999477.691</v>
          </cell>
          <cell r="BO106">
            <v>177006128624.627</v>
          </cell>
        </row>
        <row r="107">
          <cell r="B107" t="str">
            <v>IBD</v>
          </cell>
          <cell r="C107" t="str">
            <v>GDP (current US$)</v>
          </cell>
          <cell r="D107" t="str">
            <v>NY.GDP.MKTP.CD</v>
          </cell>
          <cell r="E107">
            <v>326647514998.481</v>
          </cell>
          <cell r="F107">
            <v>322098726641.683</v>
          </cell>
          <cell r="G107">
            <v>327041835204.808</v>
          </cell>
          <cell r="H107">
            <v>361188678549.815</v>
          </cell>
          <cell r="I107">
            <v>409917161582.388</v>
          </cell>
          <cell r="J107">
            <v>449606624512.909</v>
          </cell>
          <cell r="K107">
            <v>455110460848.841</v>
          </cell>
          <cell r="L107">
            <v>474061106039.631</v>
          </cell>
          <cell r="M107">
            <v>500737527389.403</v>
          </cell>
          <cell r="N107">
            <v>557158810956.071</v>
          </cell>
          <cell r="O107">
            <v>606864433924.854</v>
          </cell>
          <cell r="P107">
            <v>658436487864.558</v>
          </cell>
          <cell r="Q107">
            <v>741446464309.962</v>
          </cell>
          <cell r="R107">
            <v>935257264659.15</v>
          </cell>
          <cell r="S107">
            <v>1166117926870.05</v>
          </cell>
          <cell r="T107">
            <v>1283182211382.14</v>
          </cell>
          <cell r="U107">
            <v>1384184182987.91</v>
          </cell>
          <cell r="V107">
            <v>1572414965445.11</v>
          </cell>
          <cell r="W107">
            <v>1688541859448.72</v>
          </cell>
          <cell r="X107">
            <v>2054980853162.8</v>
          </cell>
          <cell r="Y107">
            <v>2495337530229.91</v>
          </cell>
          <cell r="Z107">
            <v>2679716239809.97</v>
          </cell>
          <cell r="AA107">
            <v>2598534706334.65</v>
          </cell>
          <cell r="AB107">
            <v>2671753233490.07</v>
          </cell>
          <cell r="AC107">
            <v>2773573376450.62</v>
          </cell>
          <cell r="AD107">
            <v>2856094151218.43</v>
          </cell>
          <cell r="AE107">
            <v>2906164344615.23</v>
          </cell>
          <cell r="AF107">
            <v>2962762817058.33</v>
          </cell>
          <cell r="AG107">
            <v>3156451762787.78</v>
          </cell>
          <cell r="AH107">
            <v>3174083997481.79</v>
          </cell>
          <cell r="AI107">
            <v>3560303900038.58</v>
          </cell>
          <cell r="AJ107">
            <v>3448774162440.42</v>
          </cell>
          <cell r="AK107">
            <v>3624577197344.42</v>
          </cell>
          <cell r="AL107">
            <v>3934211426064.52</v>
          </cell>
          <cell r="AM107">
            <v>4339185750582.64</v>
          </cell>
          <cell r="AN107">
            <v>4916948102663.38</v>
          </cell>
          <cell r="AO107">
            <v>5368909819962.31</v>
          </cell>
          <cell r="AP107">
            <v>5694529340364.16</v>
          </cell>
          <cell r="AQ107">
            <v>5541398163455.25</v>
          </cell>
          <cell r="AR107">
            <v>5397562849862.58</v>
          </cell>
          <cell r="AS107">
            <v>5873248460100.09</v>
          </cell>
          <cell r="AT107">
            <v>5954917913637.39</v>
          </cell>
          <cell r="AU107">
            <v>6043651266693.34</v>
          </cell>
          <cell r="AV107">
            <v>6788178855352.03</v>
          </cell>
          <cell r="AW107">
            <v>8085419494002.9</v>
          </cell>
          <cell r="AX107">
            <v>9657998889452.8</v>
          </cell>
          <cell r="AY107">
            <v>11453342785003.8</v>
          </cell>
          <cell r="AZ107">
            <v>14221824723610</v>
          </cell>
          <cell r="BA107">
            <v>17060926940839.9</v>
          </cell>
          <cell r="BB107">
            <v>16541826277696.3</v>
          </cell>
          <cell r="BC107">
            <v>20111983284711.5</v>
          </cell>
          <cell r="BD107">
            <v>23807285173177.4</v>
          </cell>
          <cell r="BE107">
            <v>25304734948065.9</v>
          </cell>
          <cell r="BF107">
            <v>26693510662628.9</v>
          </cell>
          <cell r="BG107">
            <v>27592783808400.6</v>
          </cell>
          <cell r="BH107">
            <v>25838353087075.7</v>
          </cell>
          <cell r="BI107">
            <v>26027770587219.1</v>
          </cell>
          <cell r="BJ107">
            <v>28745223958869</v>
          </cell>
          <cell r="BK107">
            <v>30579316565085.1</v>
          </cell>
          <cell r="BL107">
            <v>31246593993598.4</v>
          </cell>
          <cell r="BM107">
            <v>30103859045527.8</v>
          </cell>
          <cell r="BN107">
            <v>35740404315658.1</v>
          </cell>
          <cell r="BO107">
            <v>37733201523901.4</v>
          </cell>
        </row>
        <row r="108">
          <cell r="B108" t="str">
            <v>IBT</v>
          </cell>
          <cell r="C108" t="str">
            <v>GDP (current US$)</v>
          </cell>
          <cell r="D108" t="str">
            <v>NY.GDP.MKTP.CD</v>
          </cell>
          <cell r="E108">
            <v>369468196078.483</v>
          </cell>
          <cell r="F108">
            <v>369197803239.249</v>
          </cell>
          <cell r="G108">
            <v>377767061032.329</v>
          </cell>
          <cell r="H108">
            <v>413669388135.158</v>
          </cell>
          <cell r="I108">
            <v>465199740731.881</v>
          </cell>
          <cell r="J108">
            <v>510173811321.21</v>
          </cell>
          <cell r="K108">
            <v>521460612081.275</v>
          </cell>
          <cell r="L108">
            <v>542785781834.844</v>
          </cell>
          <cell r="M108">
            <v>573059713397.685</v>
          </cell>
          <cell r="N108">
            <v>637528711300.968</v>
          </cell>
          <cell r="O108">
            <v>698056722723.844</v>
          </cell>
          <cell r="P108">
            <v>747346980067.862</v>
          </cell>
          <cell r="Q108">
            <v>834442609498.445</v>
          </cell>
          <cell r="R108">
            <v>1038598297107.6</v>
          </cell>
          <cell r="S108">
            <v>1305873068194.09</v>
          </cell>
          <cell r="T108">
            <v>1454096413943.23</v>
          </cell>
          <cell r="U108">
            <v>1562102647645.78</v>
          </cell>
          <cell r="V108">
            <v>1759459705916.44</v>
          </cell>
          <cell r="W108">
            <v>1904189629796.48</v>
          </cell>
          <cell r="X108">
            <v>2302082724432.51</v>
          </cell>
          <cell r="Y108">
            <v>2791782941444.56</v>
          </cell>
          <cell r="Z108">
            <v>3154989805210.84</v>
          </cell>
          <cell r="AA108">
            <v>3046965333072.2</v>
          </cell>
          <cell r="AB108">
            <v>3040184802522.88</v>
          </cell>
          <cell r="AC108">
            <v>3114447962164.79</v>
          </cell>
          <cell r="AD108">
            <v>3210382959422.72</v>
          </cell>
          <cell r="AE108">
            <v>3213192269731.73</v>
          </cell>
          <cell r="AF108">
            <v>3281409649813.81</v>
          </cell>
          <cell r="AG108">
            <v>3493680607335.67</v>
          </cell>
          <cell r="AH108">
            <v>3516679380808.7</v>
          </cell>
          <cell r="AI108">
            <v>3938241140458.37</v>
          </cell>
          <cell r="AJ108">
            <v>3855769843542.67</v>
          </cell>
          <cell r="AK108">
            <v>3988433395055.73</v>
          </cell>
          <cell r="AL108">
            <v>4316120552669.18</v>
          </cell>
          <cell r="AM108">
            <v>4734478573420.38</v>
          </cell>
          <cell r="AN108">
            <v>5396987083280.38</v>
          </cell>
          <cell r="AO108">
            <v>5921564677285.12</v>
          </cell>
          <cell r="AP108">
            <v>6273240704996.34</v>
          </cell>
          <cell r="AQ108">
            <v>6143311465263.65</v>
          </cell>
          <cell r="AR108">
            <v>5848508466521.36</v>
          </cell>
          <cell r="AS108">
            <v>6390526414219.35</v>
          </cell>
          <cell r="AT108">
            <v>6465885572313.4</v>
          </cell>
          <cell r="AU108">
            <v>6593953285638.37</v>
          </cell>
          <cell r="AV108">
            <v>7408766752494.04</v>
          </cell>
          <cell r="AW108">
            <v>8811152019657.5</v>
          </cell>
          <cell r="AX108">
            <v>10499926993564.5</v>
          </cell>
          <cell r="AY108">
            <v>12458305114561.1</v>
          </cell>
          <cell r="AZ108">
            <v>15401421654907.7</v>
          </cell>
          <cell r="BA108">
            <v>18465834149693.5</v>
          </cell>
          <cell r="BB108">
            <v>17913122960002.2</v>
          </cell>
          <cell r="BC108">
            <v>21693456395830.3</v>
          </cell>
          <cell r="BD108">
            <v>25594615218755.3</v>
          </cell>
          <cell r="BE108">
            <v>27188545719649.6</v>
          </cell>
          <cell r="BF108">
            <v>28743704005346.5</v>
          </cell>
          <cell r="BG108">
            <v>29800896836060</v>
          </cell>
          <cell r="BH108">
            <v>27987288576613.1</v>
          </cell>
          <cell r="BI108">
            <v>28169507573194.1</v>
          </cell>
          <cell r="BJ108">
            <v>30960119365364</v>
          </cell>
          <cell r="BK108">
            <v>32964096579686</v>
          </cell>
          <cell r="BL108">
            <v>33722356189565.9</v>
          </cell>
          <cell r="BM108">
            <v>32528587315534.1</v>
          </cell>
          <cell r="BN108">
            <v>38378968351134.2</v>
          </cell>
          <cell r="BO108">
            <v>40566997900554.3</v>
          </cell>
        </row>
        <row r="109">
          <cell r="B109" t="str">
            <v>IDA</v>
          </cell>
          <cell r="C109" t="str">
            <v>GDP (current US$)</v>
          </cell>
          <cell r="D109" t="str">
            <v>NY.GDP.MKTP.CD</v>
          </cell>
          <cell r="E109">
            <v>41098321652.6435</v>
          </cell>
          <cell r="F109">
            <v>44012577180.4322</v>
          </cell>
          <cell r="G109">
            <v>46765307423.1174</v>
          </cell>
          <cell r="H109">
            <v>49114642121.7516</v>
          </cell>
          <cell r="I109">
            <v>52679532945.2285</v>
          </cell>
          <cell r="J109">
            <v>57731457660.4907</v>
          </cell>
          <cell r="K109">
            <v>62126772802.8383</v>
          </cell>
          <cell r="L109">
            <v>64429850042.3168</v>
          </cell>
          <cell r="M109">
            <v>67855625543.4273</v>
          </cell>
          <cell r="N109">
            <v>75426324755.1024</v>
          </cell>
          <cell r="O109">
            <v>84861825817.9256</v>
          </cell>
          <cell r="P109">
            <v>84960443693.5473</v>
          </cell>
          <cell r="Q109">
            <v>90623495176.7463</v>
          </cell>
          <cell r="R109">
            <v>104416522876.937</v>
          </cell>
          <cell r="S109">
            <v>137918904112.608</v>
          </cell>
          <cell r="T109">
            <v>163903050188.544</v>
          </cell>
          <cell r="U109">
            <v>172256247640.562</v>
          </cell>
          <cell r="V109">
            <v>185053978781.284</v>
          </cell>
          <cell r="W109">
            <v>209143768718.977</v>
          </cell>
          <cell r="X109">
            <v>243716595033</v>
          </cell>
          <cell r="Y109">
            <v>293400954626.977</v>
          </cell>
          <cell r="Z109">
            <v>426223819976.085</v>
          </cell>
          <cell r="AA109">
            <v>404486564860.624</v>
          </cell>
          <cell r="AB109">
            <v>349645458108.889</v>
          </cell>
          <cell r="AC109">
            <v>331449107693.957</v>
          </cell>
          <cell r="AD109">
            <v>343779195534.561</v>
          </cell>
          <cell r="AE109">
            <v>309190328533.65</v>
          </cell>
          <cell r="AF109">
            <v>319495458117.795</v>
          </cell>
          <cell r="AG109">
            <v>338669681386.657</v>
          </cell>
          <cell r="AH109">
            <v>343828929532.569</v>
          </cell>
          <cell r="AI109">
            <v>378856660652.674</v>
          </cell>
          <cell r="AJ109">
            <v>409092280613.031</v>
          </cell>
          <cell r="AK109">
            <v>364758759974.769</v>
          </cell>
          <cell r="AL109">
            <v>382908861851.471</v>
          </cell>
          <cell r="AM109">
            <v>395889357665.376</v>
          </cell>
          <cell r="AN109">
            <v>481341765046.558</v>
          </cell>
          <cell r="AO109">
            <v>554633517949.802</v>
          </cell>
          <cell r="AP109">
            <v>580664386042.97</v>
          </cell>
          <cell r="AQ109">
            <v>604570449948.667</v>
          </cell>
          <cell r="AR109">
            <v>450872755018.962</v>
          </cell>
          <cell r="AS109">
            <v>517721477276.152</v>
          </cell>
          <cell r="AT109">
            <v>511239299618.944</v>
          </cell>
          <cell r="AU109">
            <v>550995965118.905</v>
          </cell>
          <cell r="AV109">
            <v>621400206928.45</v>
          </cell>
          <cell r="AW109">
            <v>726522702342.759</v>
          </cell>
          <cell r="AX109">
            <v>842542900340.948</v>
          </cell>
          <cell r="AY109">
            <v>1005777469306.55</v>
          </cell>
          <cell r="AZ109">
            <v>1179708743319.34</v>
          </cell>
          <cell r="BA109">
            <v>1404907208853.62</v>
          </cell>
          <cell r="BB109">
            <v>1371296682305.85</v>
          </cell>
          <cell r="BC109">
            <v>1581473111118.86</v>
          </cell>
          <cell r="BD109">
            <v>1787330045577.84</v>
          </cell>
          <cell r="BE109">
            <v>1883810771583.73</v>
          </cell>
          <cell r="BF109">
            <v>2050193342717.68</v>
          </cell>
          <cell r="BG109">
            <v>2208113027659.46</v>
          </cell>
          <cell r="BH109">
            <v>2147696040031.45</v>
          </cell>
          <cell r="BI109">
            <v>2140704517319.64</v>
          </cell>
          <cell r="BJ109">
            <v>2215171469680.75</v>
          </cell>
          <cell r="BK109">
            <v>2384804805111.07</v>
          </cell>
          <cell r="BL109">
            <v>2475420920253.66</v>
          </cell>
          <cell r="BM109">
            <v>2424027549200.29</v>
          </cell>
          <cell r="BN109">
            <v>2639992963139.39</v>
          </cell>
          <cell r="BO109">
            <v>2835003428054.01</v>
          </cell>
        </row>
        <row r="110">
          <cell r="B110" t="str">
            <v>IDB</v>
          </cell>
          <cell r="C110" t="str">
            <v>GDP (current US$)</v>
          </cell>
          <cell r="D110" t="str">
            <v>NY.GDP.MKTP.CD</v>
          </cell>
          <cell r="E110">
            <v>12304340519.4379</v>
          </cell>
          <cell r="F110">
            <v>13173849239.2351</v>
          </cell>
          <cell r="G110">
            <v>14087733811.1743</v>
          </cell>
          <cell r="H110">
            <v>14916251701.1268</v>
          </cell>
          <cell r="I110">
            <v>16283554669.8807</v>
          </cell>
          <cell r="J110">
            <v>17681807373.1433</v>
          </cell>
          <cell r="K110">
            <v>19234910584.0506</v>
          </cell>
          <cell r="L110">
            <v>19334017378.7799</v>
          </cell>
          <cell r="M110">
            <v>20403706829.5515</v>
          </cell>
          <cell r="N110">
            <v>23354029734.1251</v>
          </cell>
          <cell r="O110">
            <v>32052680442.7769</v>
          </cell>
          <cell r="P110">
            <v>29815391063.6357</v>
          </cell>
          <cell r="Q110">
            <v>33470488972.2016</v>
          </cell>
          <cell r="R110">
            <v>35789060006.8562</v>
          </cell>
          <cell r="S110">
            <v>51518189062.4389</v>
          </cell>
          <cell r="T110">
            <v>59243366175.902</v>
          </cell>
          <cell r="U110">
            <v>71358695957.4885</v>
          </cell>
          <cell r="V110">
            <v>75267548837.9208</v>
          </cell>
          <cell r="W110">
            <v>81846895071.4822</v>
          </cell>
          <cell r="X110">
            <v>100444794858.799</v>
          </cell>
          <cell r="Y110">
            <v>128870008364.998</v>
          </cell>
          <cell r="Z110">
            <v>247323986825.622</v>
          </cell>
          <cell r="AA110">
            <v>226070570770.672</v>
          </cell>
          <cell r="AB110">
            <v>171776289431.187</v>
          </cell>
          <cell r="AC110">
            <v>147488279551.964</v>
          </cell>
          <cell r="AD110">
            <v>148005975332.569</v>
          </cell>
          <cell r="AE110">
            <v>133626158570.525</v>
          </cell>
          <cell r="AF110">
            <v>136898130940.92</v>
          </cell>
          <cell r="AG110">
            <v>144303058843.682</v>
          </cell>
          <cell r="AH110">
            <v>141950721937.232</v>
          </cell>
          <cell r="AI110">
            <v>147829716954.316</v>
          </cell>
          <cell r="AJ110">
            <v>158966792466.512</v>
          </cell>
          <cell r="AK110">
            <v>153779820642.054</v>
          </cell>
          <cell r="AL110">
            <v>163763454842.526</v>
          </cell>
          <cell r="AM110">
            <v>182058585829.458</v>
          </cell>
          <cell r="AN110">
            <v>255612158933.527</v>
          </cell>
          <cell r="AO110">
            <v>309556012790.457</v>
          </cell>
          <cell r="AP110">
            <v>325059724110.234</v>
          </cell>
          <cell r="AQ110">
            <v>340153751445.017</v>
          </cell>
          <cell r="AR110">
            <v>183774429526.024</v>
          </cell>
          <cell r="AS110">
            <v>226799197386.943</v>
          </cell>
          <cell r="AT110">
            <v>226318400272.65</v>
          </cell>
          <cell r="AU110">
            <v>248462838455.275</v>
          </cell>
          <cell r="AV110">
            <v>280423881008.659</v>
          </cell>
          <cell r="AW110">
            <v>340143118674.081</v>
          </cell>
          <cell r="AX110">
            <v>402541987923.416</v>
          </cell>
          <cell r="AY110">
            <v>498778333888.959</v>
          </cell>
          <cell r="AZ110">
            <v>578188309214.908</v>
          </cell>
          <cell r="BA110">
            <v>677188107675.71</v>
          </cell>
          <cell r="BB110">
            <v>631412536974.89</v>
          </cell>
          <cell r="BC110">
            <v>741312007016.759</v>
          </cell>
          <cell r="BD110">
            <v>847544916121.797</v>
          </cell>
          <cell r="BE110">
            <v>941695867218.565</v>
          </cell>
          <cell r="BF110">
            <v>1023665425289.17</v>
          </cell>
          <cell r="BG110">
            <v>1110564323061.43</v>
          </cell>
          <cell r="BH110">
            <v>1054056007822.38</v>
          </cell>
          <cell r="BI110">
            <v>984095717018.772</v>
          </cell>
          <cell r="BJ110">
            <v>967437544352.281</v>
          </cell>
          <cell r="BK110">
            <v>1056914447272.39</v>
          </cell>
          <cell r="BL110">
            <v>1077750148722.68</v>
          </cell>
          <cell r="BM110">
            <v>1009467966729.65</v>
          </cell>
          <cell r="BN110">
            <v>1104603036389.8</v>
          </cell>
          <cell r="BO110">
            <v>1183656384165.71</v>
          </cell>
        </row>
        <row r="111">
          <cell r="B111" t="str">
            <v>IDN</v>
          </cell>
          <cell r="C111" t="str">
            <v>GDP (current US$)</v>
          </cell>
          <cell r="D111" t="str">
            <v>NY.GDP.MKTP.CD</v>
          </cell>
        </row>
        <row r="111">
          <cell r="L111">
            <v>5667756627.92093</v>
          </cell>
          <cell r="M111">
            <v>7076465299.81141</v>
          </cell>
          <cell r="N111">
            <v>8337423312.88344</v>
          </cell>
          <cell r="O111">
            <v>9150684931.50685</v>
          </cell>
          <cell r="P111">
            <v>9333536369.94567</v>
          </cell>
          <cell r="Q111">
            <v>10997590361.4458</v>
          </cell>
          <cell r="R111">
            <v>16273253012.0482</v>
          </cell>
          <cell r="S111">
            <v>25802409638.5542</v>
          </cell>
          <cell r="T111">
            <v>30463855421.6867</v>
          </cell>
          <cell r="U111">
            <v>37269156626.506</v>
          </cell>
          <cell r="V111">
            <v>45808915662.6506</v>
          </cell>
          <cell r="W111">
            <v>51455719075.8254</v>
          </cell>
          <cell r="X111">
            <v>51400186342.8889</v>
          </cell>
          <cell r="Y111">
            <v>72482337397.4439</v>
          </cell>
          <cell r="Z111">
            <v>85518233419.0479</v>
          </cell>
          <cell r="AA111">
            <v>90158449294.9921</v>
          </cell>
          <cell r="AB111">
            <v>81052283383.7155</v>
          </cell>
          <cell r="AC111">
            <v>84853700027.651</v>
          </cell>
          <cell r="AD111">
            <v>85289488375.4435</v>
          </cell>
          <cell r="AE111">
            <v>79954072544.5279</v>
          </cell>
          <cell r="AF111">
            <v>75929617557.7521</v>
          </cell>
          <cell r="AG111">
            <v>84300174485.7973</v>
          </cell>
          <cell r="AH111">
            <v>94451427876.6628</v>
          </cell>
          <cell r="AI111">
            <v>106140727333.636</v>
          </cell>
          <cell r="AJ111">
            <v>116621996217.133</v>
          </cell>
          <cell r="AK111">
            <v>128026966579.964</v>
          </cell>
          <cell r="AL111">
            <v>158006700301.533</v>
          </cell>
          <cell r="AM111">
            <v>176892143931.505</v>
          </cell>
          <cell r="AN111">
            <v>202132028723.115</v>
          </cell>
          <cell r="AO111">
            <v>227369679374.973</v>
          </cell>
          <cell r="AP111">
            <v>215748998609.635</v>
          </cell>
          <cell r="AQ111">
            <v>95445547872.715</v>
          </cell>
          <cell r="AR111">
            <v>140001351215.462</v>
          </cell>
          <cell r="AS111">
            <v>165021012077.81</v>
          </cell>
          <cell r="AT111">
            <v>160446947784.909</v>
          </cell>
          <cell r="AU111">
            <v>195660611165.183</v>
          </cell>
          <cell r="AV111">
            <v>234772463823.808</v>
          </cell>
          <cell r="AW111">
            <v>256836875295.452</v>
          </cell>
          <cell r="AX111">
            <v>285868619196.085</v>
          </cell>
          <cell r="AY111">
            <v>364570515618.357</v>
          </cell>
          <cell r="AZ111">
            <v>432216737774.861</v>
          </cell>
          <cell r="BA111">
            <v>510228634990.598</v>
          </cell>
          <cell r="BB111">
            <v>539580085616.492</v>
          </cell>
          <cell r="BC111">
            <v>755094157621.936</v>
          </cell>
          <cell r="BD111">
            <v>892969104563.171</v>
          </cell>
          <cell r="BE111">
            <v>917869913332.649</v>
          </cell>
          <cell r="BF111">
            <v>912524136718.018</v>
          </cell>
          <cell r="BG111">
            <v>890814755533.537</v>
          </cell>
          <cell r="BH111">
            <v>860854232686.214</v>
          </cell>
          <cell r="BI111">
            <v>931877364037.698</v>
          </cell>
          <cell r="BJ111">
            <v>1015618744159.73</v>
          </cell>
          <cell r="BK111">
            <v>1042271532988.63</v>
          </cell>
          <cell r="BL111">
            <v>1119099871350.2</v>
          </cell>
          <cell r="BM111">
            <v>1059054842698.48</v>
          </cell>
          <cell r="BN111">
            <v>1186509691086.73</v>
          </cell>
          <cell r="BO111">
            <v>1319076267310.16</v>
          </cell>
        </row>
        <row r="112">
          <cell r="B112" t="str">
            <v>IDX</v>
          </cell>
          <cell r="C112" t="str">
            <v>GDP (current US$)</v>
          </cell>
          <cell r="D112" t="str">
            <v>NY.GDP.MKTP.CD</v>
          </cell>
          <cell r="E112">
            <v>29673639827.084</v>
          </cell>
          <cell r="F112">
            <v>31781533969.1433</v>
          </cell>
          <cell r="G112">
            <v>33656896744.694</v>
          </cell>
          <cell r="H112">
            <v>35196758489.0489</v>
          </cell>
          <cell r="I112">
            <v>37395760695.8022</v>
          </cell>
          <cell r="J112">
            <v>41186080422.7936</v>
          </cell>
          <cell r="K112">
            <v>44063162107.07</v>
          </cell>
          <cell r="L112">
            <v>46462725702.5378</v>
          </cell>
          <cell r="M112">
            <v>48881625216.9028</v>
          </cell>
          <cell r="N112">
            <v>53502048769.1425</v>
          </cell>
          <cell r="O112">
            <v>53045318411.5332</v>
          </cell>
          <cell r="P112">
            <v>55677119033.4361</v>
          </cell>
          <cell r="Q112">
            <v>57505930241.7801</v>
          </cell>
          <cell r="R112">
            <v>69391280182.1838</v>
          </cell>
          <cell r="S112">
            <v>86863214691.3634</v>
          </cell>
          <cell r="T112">
            <v>105464227616.349</v>
          </cell>
          <cell r="U112">
            <v>100668175789.604</v>
          </cell>
          <cell r="V112">
            <v>109704597324.378</v>
          </cell>
          <cell r="W112">
            <v>127591069020.592</v>
          </cell>
          <cell r="X112">
            <v>143005783535.956</v>
          </cell>
          <cell r="Y112">
            <v>163265145364.364</v>
          </cell>
          <cell r="Z112">
            <v>170754419012.082</v>
          </cell>
          <cell r="AA112">
            <v>171592411137.813</v>
          </cell>
          <cell r="AB112">
            <v>174451138973.801</v>
          </cell>
          <cell r="AC112">
            <v>182330874019.798</v>
          </cell>
          <cell r="AD112">
            <v>194539320065.935</v>
          </cell>
          <cell r="AE112">
            <v>174407396608.255</v>
          </cell>
          <cell r="AF112">
            <v>181510608388.107</v>
          </cell>
          <cell r="AG112">
            <v>193390531239.409</v>
          </cell>
          <cell r="AH112">
            <v>201851599985.294</v>
          </cell>
          <cell r="AI112">
            <v>232816355943.804</v>
          </cell>
          <cell r="AJ112">
            <v>252129992740.657</v>
          </cell>
          <cell r="AK112">
            <v>211672027107.279</v>
          </cell>
          <cell r="AL112">
            <v>219777744615.82</v>
          </cell>
          <cell r="AM112">
            <v>213964030903.19</v>
          </cell>
          <cell r="AN112">
            <v>224492421427.761</v>
          </cell>
          <cell r="AO112">
            <v>243038325367.763</v>
          </cell>
          <cell r="AP112">
            <v>253429945077.8</v>
          </cell>
          <cell r="AQ112">
            <v>262082551568.095</v>
          </cell>
          <cell r="AR112">
            <v>268212792940.095</v>
          </cell>
          <cell r="AS112">
            <v>291557552376.776</v>
          </cell>
          <cell r="AT112">
            <v>285482351627.007</v>
          </cell>
          <cell r="AU112">
            <v>303011338636.681</v>
          </cell>
          <cell r="AV112">
            <v>341509684072.074</v>
          </cell>
          <cell r="AW112">
            <v>386660282055.165</v>
          </cell>
          <cell r="AX112">
            <v>440100803249.348</v>
          </cell>
          <cell r="AY112">
            <v>506608850466.335</v>
          </cell>
          <cell r="AZ112">
            <v>601253783985.4</v>
          </cell>
          <cell r="BA112">
            <v>727719101177.906</v>
          </cell>
          <cell r="BB112">
            <v>739884145330.958</v>
          </cell>
          <cell r="BC112">
            <v>840161104102.099</v>
          </cell>
          <cell r="BD112">
            <v>939785129456.04</v>
          </cell>
          <cell r="BE112">
            <v>942114904365.161</v>
          </cell>
          <cell r="BF112">
            <v>1026527917428.51</v>
          </cell>
          <cell r="BG112">
            <v>1097548704598.03</v>
          </cell>
          <cell r="BH112">
            <v>1093640032209.07</v>
          </cell>
          <cell r="BI112">
            <v>1156608800300.87</v>
          </cell>
          <cell r="BJ112">
            <v>1247733925328.46</v>
          </cell>
          <cell r="BK112">
            <v>1327890357838.68</v>
          </cell>
          <cell r="BL112">
            <v>1397670771530.98</v>
          </cell>
          <cell r="BM112">
            <v>1414559582470.64</v>
          </cell>
          <cell r="BN112">
            <v>1535389926749.6</v>
          </cell>
          <cell r="BO112">
            <v>1651361994353.62</v>
          </cell>
        </row>
        <row r="113">
          <cell r="B113" t="str">
            <v>IMN</v>
          </cell>
          <cell r="C113" t="str">
            <v>GDP (current US$)</v>
          </cell>
          <cell r="D113" t="str">
            <v>NY.GDP.MKTP.CD</v>
          </cell>
        </row>
        <row r="113">
          <cell r="AN113">
            <v>914762873.689153</v>
          </cell>
          <cell r="AO113">
            <v>1023005862.77927</v>
          </cell>
          <cell r="AP113">
            <v>1180968165.4086</v>
          </cell>
          <cell r="AQ113">
            <v>1382605389.32055</v>
          </cell>
          <cell r="AR113">
            <v>1567402513.69642</v>
          </cell>
          <cell r="AS113">
            <v>1563667799.61578</v>
          </cell>
          <cell r="AT113">
            <v>1659131243.73837</v>
          </cell>
          <cell r="AU113">
            <v>1947332921.74718</v>
          </cell>
          <cell r="AV113">
            <v>2328658227.8481</v>
          </cell>
          <cell r="AW113">
            <v>2822358473.16983</v>
          </cell>
          <cell r="AX113">
            <v>3032411026.94919</v>
          </cell>
          <cell r="AY113">
            <v>3422733202.4501</v>
          </cell>
          <cell r="AZ113">
            <v>4466350655.89909</v>
          </cell>
          <cell r="BA113">
            <v>5928791505.35144</v>
          </cell>
          <cell r="BB113">
            <v>5486921247.07323</v>
          </cell>
          <cell r="BC113">
            <v>5920369789.50182</v>
          </cell>
          <cell r="BD113">
            <v>6565667052.79737</v>
          </cell>
          <cell r="BE113">
            <v>6690228371.66909</v>
          </cell>
          <cell r="BF113">
            <v>7001175622.71266</v>
          </cell>
          <cell r="BG113">
            <v>7708454412.32126</v>
          </cell>
          <cell r="BH113">
            <v>7084800892.22284</v>
          </cell>
          <cell r="BI113">
            <v>6846377563.00683</v>
          </cell>
          <cell r="BJ113">
            <v>6979788333.50279</v>
          </cell>
          <cell r="BK113">
            <v>7491649455.92717</v>
          </cell>
          <cell r="BL113">
            <v>7314967866.28289</v>
          </cell>
          <cell r="BM113">
            <v>6684225641.02564</v>
          </cell>
          <cell r="BN113">
            <v>7931193222.06405</v>
          </cell>
        </row>
        <row r="114">
          <cell r="B114" t="str">
            <v>IND</v>
          </cell>
          <cell r="C114" t="str">
            <v>GDP (current US$)</v>
          </cell>
          <cell r="D114" t="str">
            <v>NY.GDP.MKTP.CD</v>
          </cell>
          <cell r="E114">
            <v>37029883876.1839</v>
          </cell>
          <cell r="F114">
            <v>39232435784.0358</v>
          </cell>
          <cell r="G114">
            <v>42161481858.0819</v>
          </cell>
          <cell r="H114">
            <v>48421923459.1235</v>
          </cell>
          <cell r="I114">
            <v>56480289940.9899</v>
          </cell>
          <cell r="J114">
            <v>59556105229.0052</v>
          </cell>
          <cell r="K114">
            <v>45581230504.071</v>
          </cell>
          <cell r="L114">
            <v>50134942204</v>
          </cell>
          <cell r="M114">
            <v>53085455870.6667</v>
          </cell>
          <cell r="N114">
            <v>58447995017.3333</v>
          </cell>
          <cell r="O114">
            <v>62422483054.6667</v>
          </cell>
          <cell r="P114">
            <v>67351404351.833</v>
          </cell>
          <cell r="Q114">
            <v>71464700666.9869</v>
          </cell>
          <cell r="R114">
            <v>85517673172.5513</v>
          </cell>
          <cell r="S114">
            <v>99526597933.6331</v>
          </cell>
          <cell r="T114">
            <v>98473832017.3242</v>
          </cell>
          <cell r="U114">
            <v>102716451979.68</v>
          </cell>
          <cell r="V114">
            <v>121486641441.309</v>
          </cell>
          <cell r="W114">
            <v>137302319828.995</v>
          </cell>
          <cell r="X114">
            <v>152995442497.709</v>
          </cell>
          <cell r="Y114">
            <v>186328579302.068</v>
          </cell>
          <cell r="Z114">
            <v>193491368445.573</v>
          </cell>
          <cell r="AA114">
            <v>200715624830.902</v>
          </cell>
          <cell r="AB114">
            <v>218262146413.158</v>
          </cell>
          <cell r="AC114">
            <v>212157645177.652</v>
          </cell>
          <cell r="AD114">
            <v>232511554840.372</v>
          </cell>
          <cell r="AE114">
            <v>248985994040.59</v>
          </cell>
          <cell r="AF114">
            <v>279033584092.223</v>
          </cell>
          <cell r="AG114">
            <v>296589670895.932</v>
          </cell>
          <cell r="AH114">
            <v>296042052944.66</v>
          </cell>
          <cell r="AI114">
            <v>320979026420.035</v>
          </cell>
          <cell r="AJ114">
            <v>270105341879.226</v>
          </cell>
          <cell r="AK114">
            <v>288208070278.013</v>
          </cell>
          <cell r="AL114">
            <v>279295648982.529</v>
          </cell>
          <cell r="AM114">
            <v>327274843459.429</v>
          </cell>
          <cell r="AN114">
            <v>360281909643.489</v>
          </cell>
          <cell r="AO114">
            <v>392896866204.516</v>
          </cell>
          <cell r="AP114">
            <v>415867563592.829</v>
          </cell>
          <cell r="AQ114">
            <v>421351317224.941</v>
          </cell>
          <cell r="AR114">
            <v>458821052615.79</v>
          </cell>
          <cell r="AS114">
            <v>468395521654.458</v>
          </cell>
          <cell r="AT114">
            <v>485440139204.171</v>
          </cell>
          <cell r="AU114">
            <v>514939140318.756</v>
          </cell>
          <cell r="AV114">
            <v>607700687237.318</v>
          </cell>
          <cell r="AW114">
            <v>709152728830.775</v>
          </cell>
          <cell r="AX114">
            <v>820383763511.445</v>
          </cell>
          <cell r="AY114">
            <v>940259888787.721</v>
          </cell>
          <cell r="AZ114">
            <v>1216736438834.96</v>
          </cell>
          <cell r="BA114">
            <v>1198895139005.92</v>
          </cell>
          <cell r="BB114">
            <v>1341888016994.9</v>
          </cell>
          <cell r="BC114">
            <v>1675615519484.96</v>
          </cell>
          <cell r="BD114">
            <v>1823051829895.13</v>
          </cell>
          <cell r="BE114">
            <v>1827637590410.95</v>
          </cell>
          <cell r="BF114">
            <v>1856721507621.46</v>
          </cell>
          <cell r="BG114">
            <v>2039126479155.27</v>
          </cell>
          <cell r="BH114">
            <v>2103588360044.39</v>
          </cell>
          <cell r="BI114">
            <v>2294796885663.67</v>
          </cell>
          <cell r="BJ114">
            <v>2651474262755.59</v>
          </cell>
          <cell r="BK114">
            <v>2702929641648.14</v>
          </cell>
          <cell r="BL114">
            <v>2835606256558.84</v>
          </cell>
          <cell r="BM114">
            <v>2674851578586.86</v>
          </cell>
          <cell r="BN114">
            <v>3167270623260.52</v>
          </cell>
          <cell r="BO114">
            <v>3353470496885.95</v>
          </cell>
        </row>
        <row r="115">
          <cell r="B115" t="str">
            <v>INX</v>
          </cell>
          <cell r="C115" t="str">
            <v>GDP (current US$)</v>
          </cell>
          <cell r="D115" t="str">
            <v>NY.GDP.MKTP.CD</v>
          </cell>
        </row>
        <row r="116">
          <cell r="B116" t="str">
            <v>IRL</v>
          </cell>
          <cell r="C116" t="str">
            <v>GDP (current US$)</v>
          </cell>
          <cell r="D116" t="str">
            <v>NY.GDP.MKTP.CD</v>
          </cell>
          <cell r="E116">
            <v>1998550221.80554</v>
          </cell>
          <cell r="F116">
            <v>2151772979.96956</v>
          </cell>
          <cell r="G116">
            <v>2329372971.89171</v>
          </cell>
          <cell r="H116">
            <v>2505073357.88508</v>
          </cell>
          <cell r="I116">
            <v>2851091646.43165</v>
          </cell>
          <cell r="J116">
            <v>3035655793.5247</v>
          </cell>
          <cell r="K116">
            <v>3198820903.82796</v>
          </cell>
          <cell r="L116">
            <v>3445739914.73101</v>
          </cell>
          <cell r="M116">
            <v>3378701146.84197</v>
          </cell>
          <cell r="N116">
            <v>3902721631.54663</v>
          </cell>
          <cell r="O116">
            <v>4395995085.99509</v>
          </cell>
          <cell r="P116">
            <v>5098250287.46646</v>
          </cell>
          <cell r="Q116">
            <v>6318060582.21873</v>
          </cell>
          <cell r="R116">
            <v>7481173065.79201</v>
          </cell>
          <cell r="S116">
            <v>7896860614.98803</v>
          </cell>
          <cell r="T116">
            <v>9483808362.36934</v>
          </cell>
          <cell r="U116">
            <v>9453756014.71837</v>
          </cell>
          <cell r="V116">
            <v>11248340431.3779</v>
          </cell>
          <cell r="W116">
            <v>14647996073.6937</v>
          </cell>
          <cell r="X116">
            <v>18319334300.4513</v>
          </cell>
          <cell r="Y116">
            <v>21747855640.0712</v>
          </cell>
          <cell r="Z116">
            <v>20670190138.1671</v>
          </cell>
          <cell r="AA116">
            <v>21474752962.2178</v>
          </cell>
          <cell r="AB116">
            <v>20766047763.5314</v>
          </cell>
          <cell r="AC116">
            <v>20106648454.8404</v>
          </cell>
          <cell r="AD116">
            <v>21270013325.5601</v>
          </cell>
          <cell r="AE116">
            <v>28714571852.4799</v>
          </cell>
          <cell r="AF116">
            <v>33920518492.5094</v>
          </cell>
          <cell r="AG116">
            <v>37772896220.7559</v>
          </cell>
          <cell r="AH116">
            <v>39238392677.7542</v>
          </cell>
          <cell r="AI116">
            <v>49305632408.4929</v>
          </cell>
          <cell r="AJ116">
            <v>49787501584.4847</v>
          </cell>
          <cell r="AK116">
            <v>55918538121.3989</v>
          </cell>
          <cell r="AL116">
            <v>52417477613.676</v>
          </cell>
          <cell r="AM116">
            <v>57097656065.96</v>
          </cell>
          <cell r="AN116">
            <v>69139823232.3232</v>
          </cell>
          <cell r="AO116">
            <v>75790786290.3226</v>
          </cell>
          <cell r="AP116">
            <v>82856648758.3572</v>
          </cell>
          <cell r="AQ116">
            <v>90199410115.5097</v>
          </cell>
          <cell r="AR116">
            <v>98893958262.6438</v>
          </cell>
          <cell r="AS116">
            <v>100207610429.909</v>
          </cell>
          <cell r="AT116">
            <v>109346669229.695</v>
          </cell>
          <cell r="AU116">
            <v>128596035288.401</v>
          </cell>
          <cell r="AV116">
            <v>164670771259.602</v>
          </cell>
          <cell r="AW116">
            <v>194372115041.065</v>
          </cell>
          <cell r="AX116">
            <v>211876989655.907</v>
          </cell>
          <cell r="AY116">
            <v>232180617162.279</v>
          </cell>
          <cell r="AZ116">
            <v>270079279419.5</v>
          </cell>
          <cell r="BA116">
            <v>275447471451.063</v>
          </cell>
          <cell r="BB116">
            <v>236443115853.695</v>
          </cell>
          <cell r="BC116">
            <v>221913560882.367</v>
          </cell>
          <cell r="BD116">
            <v>239170638711.314</v>
          </cell>
          <cell r="BE116">
            <v>225118718207.156</v>
          </cell>
          <cell r="BF116">
            <v>238112475390.796</v>
          </cell>
          <cell r="BG116">
            <v>259681883575.706</v>
          </cell>
          <cell r="BH116">
            <v>292364226871.756</v>
          </cell>
          <cell r="BI116">
            <v>298559265006.398</v>
          </cell>
          <cell r="BJ116">
            <v>337241811320.896</v>
          </cell>
          <cell r="BK116">
            <v>386693357874.056</v>
          </cell>
          <cell r="BL116">
            <v>398933010007.356</v>
          </cell>
          <cell r="BM116">
            <v>428608687830.239</v>
          </cell>
          <cell r="BN116">
            <v>513391778882.86</v>
          </cell>
          <cell r="BO116">
            <v>533140011838.276</v>
          </cell>
        </row>
        <row r="117">
          <cell r="B117" t="str">
            <v>IRN</v>
          </cell>
          <cell r="C117" t="str">
            <v>GDP (current US$)</v>
          </cell>
          <cell r="D117" t="str">
            <v>NY.GDP.MKTP.CD</v>
          </cell>
          <cell r="E117">
            <v>4199134389.9037</v>
          </cell>
          <cell r="F117">
            <v>4426949094.8403</v>
          </cell>
          <cell r="G117">
            <v>4693566416.48346</v>
          </cell>
          <cell r="H117">
            <v>4928628018.38759</v>
          </cell>
          <cell r="I117">
            <v>5379845647.70139</v>
          </cell>
          <cell r="J117">
            <v>6197319929.04038</v>
          </cell>
          <cell r="K117">
            <v>6789938671.75094</v>
          </cell>
          <cell r="L117">
            <v>7555383690.16</v>
          </cell>
          <cell r="M117">
            <v>8623172959.89803</v>
          </cell>
          <cell r="N117">
            <v>9743089607.49587</v>
          </cell>
          <cell r="O117">
            <v>10976245153.5894</v>
          </cell>
          <cell r="P117">
            <v>13731802833.0363</v>
          </cell>
          <cell r="Q117">
            <v>17153463263.1086</v>
          </cell>
          <cell r="R117">
            <v>27081698249.5083</v>
          </cell>
          <cell r="S117">
            <v>46209092072.1383</v>
          </cell>
          <cell r="T117">
            <v>51776222349.8869</v>
          </cell>
          <cell r="U117">
            <v>68055295080.7538</v>
          </cell>
          <cell r="V117">
            <v>80600122701.9632</v>
          </cell>
          <cell r="W117">
            <v>77994316621.4814</v>
          </cell>
          <cell r="X117">
            <v>90391877325.9285</v>
          </cell>
          <cell r="Y117">
            <v>94362275580.0229</v>
          </cell>
          <cell r="Z117">
            <v>100499312749.923</v>
          </cell>
          <cell r="AA117">
            <v>125948756439.485</v>
          </cell>
          <cell r="AB117">
            <v>156365156618.241</v>
          </cell>
          <cell r="AC117">
            <v>162276728619.519</v>
          </cell>
          <cell r="AD117">
            <v>180183629599.684</v>
          </cell>
          <cell r="AE117">
            <v>209094561833.48</v>
          </cell>
          <cell r="AF117">
            <v>134009995923.169</v>
          </cell>
          <cell r="AG117">
            <v>123057861333.908</v>
          </cell>
          <cell r="AH117">
            <v>120496362916.271</v>
          </cell>
          <cell r="AI117">
            <v>124813263926.225</v>
          </cell>
        </row>
        <row r="117">
          <cell r="AL117">
            <v>63743623231.2312</v>
          </cell>
          <cell r="AM117">
            <v>71841461172.2365</v>
          </cell>
          <cell r="AN117">
            <v>96419225744.9927</v>
          </cell>
          <cell r="AO117">
            <v>120403931883.348</v>
          </cell>
          <cell r="AP117">
            <v>113919163421.479</v>
          </cell>
          <cell r="AQ117">
            <v>110276913362.445</v>
          </cell>
          <cell r="AR117">
            <v>113848450088.686</v>
          </cell>
          <cell r="AS117">
            <v>109591707801.431</v>
          </cell>
          <cell r="AT117">
            <v>126878750295.583</v>
          </cell>
          <cell r="AU117">
            <v>128626917504.398</v>
          </cell>
          <cell r="AV117">
            <v>153544751396.211</v>
          </cell>
          <cell r="AW117">
            <v>190043433963.866</v>
          </cell>
          <cell r="AX117">
            <v>226452138295.726</v>
          </cell>
          <cell r="AY117">
            <v>266298911663.707</v>
          </cell>
          <cell r="AZ117">
            <v>349881601462.439</v>
          </cell>
          <cell r="BA117">
            <v>412336172443.795</v>
          </cell>
          <cell r="BB117">
            <v>416397025729.898</v>
          </cell>
          <cell r="BC117">
            <v>486807616876.696</v>
          </cell>
          <cell r="BD117">
            <v>626133112195.926</v>
          </cell>
          <cell r="BE117">
            <v>644035512181.483</v>
          </cell>
          <cell r="BF117">
            <v>492775566425.881</v>
          </cell>
          <cell r="BG117">
            <v>460382791480.428</v>
          </cell>
          <cell r="BH117">
            <v>408212917874.964</v>
          </cell>
          <cell r="BI117">
            <v>457954614593.746</v>
          </cell>
          <cell r="BJ117">
            <v>486630147094.486</v>
          </cell>
          <cell r="BK117">
            <v>329691934142.938</v>
          </cell>
          <cell r="BL117">
            <v>283649531542.741</v>
          </cell>
          <cell r="BM117">
            <v>239735486745.385</v>
          </cell>
          <cell r="BN117">
            <v>359096907772.273</v>
          </cell>
          <cell r="BO117">
            <v>413394567603.552</v>
          </cell>
        </row>
        <row r="118">
          <cell r="B118" t="str">
            <v>IRQ</v>
          </cell>
          <cell r="C118" t="str">
            <v>GDP (current US$)</v>
          </cell>
          <cell r="D118" t="str">
            <v>NY.GDP.MKTP.CD</v>
          </cell>
          <cell r="E118">
            <v>1537252191.85976</v>
          </cell>
          <cell r="F118">
            <v>1671960964.51025</v>
          </cell>
          <cell r="G118">
            <v>1784174541.48304</v>
          </cell>
          <cell r="H118">
            <v>1805901509.57469</v>
          </cell>
          <cell r="I118">
            <v>2136408198.42185</v>
          </cell>
          <cell r="J118">
            <v>2335785505.50071</v>
          </cell>
          <cell r="K118">
            <v>2530306096.10285</v>
          </cell>
          <cell r="L118">
            <v>2551522657.45078</v>
          </cell>
          <cell r="M118">
            <v>2896598841.36046</v>
          </cell>
          <cell r="N118">
            <v>3007758796.89648</v>
          </cell>
          <cell r="O118">
            <v>3281318687.47253</v>
          </cell>
          <cell r="P118">
            <v>3865346534.65344</v>
          </cell>
          <cell r="Q118">
            <v>4113848002.40309</v>
          </cell>
          <cell r="R118">
            <v>5134367778.14457</v>
          </cell>
          <cell r="S118">
            <v>11516762614.2905</v>
          </cell>
          <cell r="T118">
            <v>13458516762.6142</v>
          </cell>
          <cell r="U118">
            <v>17754825601.0836</v>
          </cell>
          <cell r="V118">
            <v>19838130714.5275</v>
          </cell>
          <cell r="W118">
            <v>23762275651.8793</v>
          </cell>
          <cell r="X118">
            <v>37816457839.4853</v>
          </cell>
          <cell r="Y118">
            <v>52568999999.9997</v>
          </cell>
          <cell r="Z118">
            <v>37822999999.9997</v>
          </cell>
          <cell r="AA118">
            <v>42382333333.333</v>
          </cell>
          <cell r="AB118">
            <v>40712903225.8061</v>
          </cell>
          <cell r="AC118">
            <v>46938387096.7739</v>
          </cell>
          <cell r="AD118">
            <v>48425161290.3223</v>
          </cell>
          <cell r="AE118">
            <v>47264516129.0319</v>
          </cell>
          <cell r="AF118">
            <v>56774193548.3868</v>
          </cell>
          <cell r="AG118">
            <v>62684516129.0319</v>
          </cell>
          <cell r="AH118">
            <v>65831935483.8707</v>
          </cell>
          <cell r="AI118">
            <v>180408064516.128</v>
          </cell>
          <cell r="AJ118">
            <v>407796349.663785</v>
          </cell>
          <cell r="AK118">
            <v>553671957.671958</v>
          </cell>
          <cell r="AL118">
            <v>1031944881.13189</v>
          </cell>
          <cell r="AM118">
            <v>3991349282.75729</v>
          </cell>
          <cell r="AN118">
            <v>12894029888.1122</v>
          </cell>
          <cell r="AO118">
            <v>10433698621.3427</v>
          </cell>
          <cell r="AP118">
            <v>20764857056.3795</v>
          </cell>
          <cell r="AQ118">
            <v>20617405044.2425</v>
          </cell>
          <cell r="AR118">
            <v>36881601583.8194</v>
          </cell>
          <cell r="AS118">
            <v>48364250943.9051</v>
          </cell>
          <cell r="AT118">
            <v>36176430128.8057</v>
          </cell>
          <cell r="AU118">
            <v>32928454672.4246</v>
          </cell>
          <cell r="AV118">
            <v>21921569478.8163</v>
          </cell>
          <cell r="AW118">
            <v>36633669269.3981</v>
          </cell>
          <cell r="AX118">
            <v>50065104667.8159</v>
          </cell>
          <cell r="AY118">
            <v>65147051918.0219</v>
          </cell>
          <cell r="AZ118">
            <v>88837057319.5179</v>
          </cell>
          <cell r="BA118">
            <v>131614434153.505</v>
          </cell>
          <cell r="BB118">
            <v>111657580326.315</v>
          </cell>
          <cell r="BC118">
            <v>138516722649.573</v>
          </cell>
          <cell r="BD118">
            <v>185749664444.444</v>
          </cell>
          <cell r="BE118">
            <v>218002476129.472</v>
          </cell>
          <cell r="BF118">
            <v>234637675128.645</v>
          </cell>
          <cell r="BG118">
            <v>228415656174.957</v>
          </cell>
          <cell r="BH118">
            <v>166774104959.102</v>
          </cell>
          <cell r="BI118">
            <v>166743557747.671</v>
          </cell>
          <cell r="BJ118">
            <v>187217660050.676</v>
          </cell>
          <cell r="BK118">
            <v>227367469034.031</v>
          </cell>
          <cell r="BL118">
            <v>233636097800.338</v>
          </cell>
          <cell r="BM118">
            <v>180898797936.279</v>
          </cell>
          <cell r="BN118">
            <v>209691945713.103</v>
          </cell>
          <cell r="BO118">
            <v>286640340965.517</v>
          </cell>
        </row>
        <row r="119">
          <cell r="B119" t="str">
            <v>ISL</v>
          </cell>
          <cell r="C119" t="str">
            <v>GDP (current US$)</v>
          </cell>
          <cell r="D119" t="str">
            <v>NY.GDP.MKTP.CD</v>
          </cell>
          <cell r="E119">
            <v>252169712.042125</v>
          </cell>
          <cell r="F119">
            <v>257703244.559997</v>
          </cell>
          <cell r="G119">
            <v>289200704.382542</v>
          </cell>
          <cell r="H119">
            <v>345175036.090555</v>
          </cell>
          <cell r="I119">
            <v>440797869.282266</v>
          </cell>
          <cell r="J119">
            <v>531569563.888591</v>
          </cell>
          <cell r="K119">
            <v>638349755.221932</v>
          </cell>
          <cell r="L119">
            <v>630567115.790732</v>
          </cell>
          <cell r="M119">
            <v>481532847.590587</v>
          </cell>
          <cell r="N119">
            <v>420945147.630956</v>
          </cell>
          <cell r="O119">
            <v>526704545.454545</v>
          </cell>
          <cell r="P119">
            <v>670251136.363636</v>
          </cell>
          <cell r="Q119">
            <v>839652164.06073</v>
          </cell>
          <cell r="R119">
            <v>1154440252.96794</v>
          </cell>
          <cell r="S119">
            <v>1515190595.29765</v>
          </cell>
          <cell r="T119">
            <v>1406875081.32726</v>
          </cell>
          <cell r="U119">
            <v>1669488389.96542</v>
          </cell>
          <cell r="V119">
            <v>2208509076.28099</v>
          </cell>
          <cell r="W119">
            <v>2511826196.009</v>
          </cell>
          <cell r="X119">
            <v>2853435053.88542</v>
          </cell>
          <cell r="Y119">
            <v>3381419251.29231</v>
          </cell>
          <cell r="Z119">
            <v>3492997010.04956</v>
          </cell>
          <cell r="AA119">
            <v>3206626644.5371</v>
          </cell>
          <cell r="AB119">
            <v>2765950335.71095</v>
          </cell>
          <cell r="AC119">
            <v>2864441387.40507</v>
          </cell>
          <cell r="AD119">
            <v>2984052356.55071</v>
          </cell>
          <cell r="AE119">
            <v>3989622739.28212</v>
          </cell>
          <cell r="AF119">
            <v>5520318404.64149</v>
          </cell>
          <cell r="AG119">
            <v>6106635816.24587</v>
          </cell>
          <cell r="AH119">
            <v>5672569449.07068</v>
          </cell>
          <cell r="AI119">
            <v>6468736355.55678</v>
          </cell>
          <cell r="AJ119">
            <v>6909730288.17061</v>
          </cell>
          <cell r="AK119">
            <v>7080981738.05606</v>
          </cell>
          <cell r="AL119">
            <v>6218581531.64347</v>
          </cell>
          <cell r="AM119">
            <v>6389460342.78656</v>
          </cell>
          <cell r="AN119">
            <v>7123633418.19739</v>
          </cell>
          <cell r="AO119">
            <v>7426082270.67669</v>
          </cell>
          <cell r="AP119">
            <v>7569672925.33739</v>
          </cell>
          <cell r="AQ119">
            <v>8503693098.62271</v>
          </cell>
          <cell r="AR119">
            <v>8982047589.4895</v>
          </cell>
          <cell r="AS119">
            <v>9025660361.75842</v>
          </cell>
          <cell r="AT119">
            <v>8234846804.60582</v>
          </cell>
          <cell r="AU119">
            <v>9318395054.85934</v>
          </cell>
          <cell r="AV119">
            <v>11429333037.8443</v>
          </cell>
          <cell r="AW119">
            <v>13825302535.7699</v>
          </cell>
          <cell r="AX119">
            <v>16852963067.0496</v>
          </cell>
          <cell r="AY119">
            <v>17465318552.2941</v>
          </cell>
          <cell r="AZ119">
            <v>21652505596.7528</v>
          </cell>
          <cell r="BA119">
            <v>18074622987.0185</v>
          </cell>
          <cell r="BB119">
            <v>13154414219.207</v>
          </cell>
          <cell r="BC119">
            <v>13751161917.7398</v>
          </cell>
          <cell r="BD119">
            <v>15221622925.9319</v>
          </cell>
          <cell r="BE119">
            <v>14751508133.5443</v>
          </cell>
          <cell r="BF119">
            <v>16125060515.3117</v>
          </cell>
          <cell r="BG119">
            <v>17867662177.8911</v>
          </cell>
          <cell r="BH119">
            <v>17517210519.0912</v>
          </cell>
          <cell r="BI119">
            <v>20793168030.9524</v>
          </cell>
          <cell r="BJ119">
            <v>24728285177.4603</v>
          </cell>
          <cell r="BK119">
            <v>26260850582.0687</v>
          </cell>
          <cell r="BL119">
            <v>24681343649.2952</v>
          </cell>
          <cell r="BM119">
            <v>21629953194.0659</v>
          </cell>
          <cell r="BN119">
            <v>25797870984.2963</v>
          </cell>
          <cell r="BO119">
            <v>28701830401.6837</v>
          </cell>
        </row>
        <row r="120">
          <cell r="B120" t="str">
            <v>ISR</v>
          </cell>
          <cell r="C120" t="str">
            <v>GDP (current US$)</v>
          </cell>
          <cell r="D120" t="str">
            <v>NY.GDP.MKTP.CD</v>
          </cell>
          <cell r="E120">
            <v>3052993636.3971</v>
          </cell>
          <cell r="F120">
            <v>3687339031.64548</v>
          </cell>
          <cell r="G120">
            <v>2949160176.72983</v>
          </cell>
          <cell r="H120">
            <v>3515690732.78227</v>
          </cell>
          <cell r="I120">
            <v>4001288352.25577</v>
          </cell>
          <cell r="J120">
            <v>4304281997.41013</v>
          </cell>
          <cell r="K120">
            <v>4676353689.63393</v>
          </cell>
          <cell r="L120">
            <v>4735101851.56403</v>
          </cell>
          <cell r="M120">
            <v>5427155199.1003</v>
          </cell>
          <cell r="N120">
            <v>6261770752.92023</v>
          </cell>
          <cell r="O120">
            <v>7364277925.1413</v>
          </cell>
          <cell r="P120">
            <v>7012333173.08315</v>
          </cell>
          <cell r="Q120">
            <v>9168824837.8168</v>
          </cell>
          <cell r="R120">
            <v>11835802404.7103</v>
          </cell>
          <cell r="S120">
            <v>17075130883.4627</v>
          </cell>
          <cell r="T120">
            <v>16050008787.2556</v>
          </cell>
          <cell r="U120">
            <v>15864905769.0741</v>
          </cell>
          <cell r="V120">
            <v>18153376715.8296</v>
          </cell>
          <cell r="W120">
            <v>17599385989.2963</v>
          </cell>
          <cell r="X120">
            <v>22480105812.0282</v>
          </cell>
          <cell r="Y120">
            <v>25249789919.8567</v>
          </cell>
          <cell r="Z120">
            <v>26727967129.9255</v>
          </cell>
          <cell r="AA120">
            <v>29087663989.1396</v>
          </cell>
          <cell r="AB120">
            <v>32488543974.0673</v>
          </cell>
          <cell r="AC120">
            <v>30470017330.5016</v>
          </cell>
          <cell r="AD120">
            <v>28740117286.3248</v>
          </cell>
          <cell r="AE120">
            <v>35628837312.2402</v>
          </cell>
          <cell r="AF120">
            <v>42802884824.6069</v>
          </cell>
          <cell r="AG120">
            <v>52349277417.0739</v>
          </cell>
          <cell r="AH120">
            <v>52142996978.2993</v>
          </cell>
          <cell r="AI120">
            <v>61661395508.9594</v>
          </cell>
          <cell r="AJ120">
            <v>70591957101.7603</v>
          </cell>
          <cell r="AK120">
            <v>79002421132.5652</v>
          </cell>
          <cell r="AL120">
            <v>79398331244.7804</v>
          </cell>
          <cell r="AM120">
            <v>90220195074.0915</v>
          </cell>
          <cell r="AN120">
            <v>104892955202.072</v>
          </cell>
          <cell r="AO120">
            <v>114505860826.519</v>
          </cell>
          <cell r="AP120">
            <v>118859377862.817</v>
          </cell>
          <cell r="AQ120">
            <v>120056692192.311</v>
          </cell>
          <cell r="AR120">
            <v>120922937410.923</v>
          </cell>
          <cell r="AS120">
            <v>136035771711.672</v>
          </cell>
          <cell r="AT120">
            <v>134635822098.58</v>
          </cell>
          <cell r="AU120">
            <v>125060622862.932</v>
          </cell>
          <cell r="AV120">
            <v>131299915899.958</v>
          </cell>
          <cell r="AW120">
            <v>139973148371.263</v>
          </cell>
          <cell r="AX120">
            <v>147083996033.603</v>
          </cell>
          <cell r="AY120">
            <v>158670456932.537</v>
          </cell>
          <cell r="AZ120">
            <v>184052121662.082</v>
          </cell>
          <cell r="BA120">
            <v>220531065217.391</v>
          </cell>
          <cell r="BB120">
            <v>211970040942.96</v>
          </cell>
          <cell r="BC120">
            <v>238364092298.023</v>
          </cell>
          <cell r="BD120">
            <v>266791854430.897</v>
          </cell>
          <cell r="BE120">
            <v>262282344091.849</v>
          </cell>
          <cell r="BF120">
            <v>297732778479.129</v>
          </cell>
          <cell r="BG120">
            <v>314330061977.263</v>
          </cell>
          <cell r="BH120">
            <v>303414276832.04</v>
          </cell>
          <cell r="BI120">
            <v>322102790386.835</v>
          </cell>
          <cell r="BJ120">
            <v>358245427458.541</v>
          </cell>
          <cell r="BK120">
            <v>376691526553.276</v>
          </cell>
          <cell r="BL120">
            <v>402470513619.148</v>
          </cell>
          <cell r="BM120">
            <v>413267669231.522</v>
          </cell>
          <cell r="BN120">
            <v>488526545878.891</v>
          </cell>
          <cell r="BO120">
            <v>525002447652.773</v>
          </cell>
        </row>
        <row r="121">
          <cell r="B121" t="str">
            <v>ITA</v>
          </cell>
          <cell r="C121" t="str">
            <v>GDP (current US$)</v>
          </cell>
          <cell r="D121" t="str">
            <v>NY.GDP.MKTP.CD</v>
          </cell>
          <cell r="E121">
            <v>41915814947.7905</v>
          </cell>
          <cell r="F121">
            <v>46542216714.6155</v>
          </cell>
          <cell r="G121">
            <v>52293346804.6254</v>
          </cell>
          <cell r="H121">
            <v>59897871868.0716</v>
          </cell>
          <cell r="I121">
            <v>65569646710.203</v>
          </cell>
          <cell r="J121">
            <v>70554398250.3377</v>
          </cell>
          <cell r="K121">
            <v>76446251295.3744</v>
          </cell>
          <cell r="L121">
            <v>84207912985.9219</v>
          </cell>
          <cell r="M121">
            <v>91275077144.6618</v>
          </cell>
          <cell r="N121">
            <v>100764425165.486</v>
          </cell>
          <cell r="O121">
            <v>113395315985.13</v>
          </cell>
          <cell r="P121">
            <v>124672365792.759</v>
          </cell>
          <cell r="Q121">
            <v>145260039840.637</v>
          </cell>
          <cell r="R121">
            <v>175492055795.417</v>
          </cell>
          <cell r="S121">
            <v>199564489431.378</v>
          </cell>
          <cell r="T121">
            <v>227695851126.928</v>
          </cell>
          <cell r="U121">
            <v>224717278436.846</v>
          </cell>
          <cell r="V121">
            <v>257596313364.055</v>
          </cell>
          <cell r="W121">
            <v>315058323066.393</v>
          </cell>
          <cell r="X121">
            <v>393677161500.816</v>
          </cell>
          <cell r="Y121">
            <v>477256775943.929</v>
          </cell>
          <cell r="Z121">
            <v>430702851303.015</v>
          </cell>
          <cell r="AA121">
            <v>427272645669.291</v>
          </cell>
          <cell r="AB121">
            <v>443042373788.883</v>
          </cell>
          <cell r="AC121">
            <v>437887689001.543</v>
          </cell>
          <cell r="AD121">
            <v>452217492140.757</v>
          </cell>
          <cell r="AE121">
            <v>640386352773.087</v>
          </cell>
          <cell r="AF121">
            <v>805713128174.485</v>
          </cell>
          <cell r="AG121">
            <v>891608957155.608</v>
          </cell>
          <cell r="AH121">
            <v>928661332204.347</v>
          </cell>
          <cell r="AI121">
            <v>1181222653522.95</v>
          </cell>
          <cell r="AJ121">
            <v>1246220156079.29</v>
          </cell>
          <cell r="AK121">
            <v>1320161644933.23</v>
          </cell>
          <cell r="AL121">
            <v>1064958075550.63</v>
          </cell>
          <cell r="AM121">
            <v>1099216688280.5</v>
          </cell>
          <cell r="AN121">
            <v>1174662070605.02</v>
          </cell>
          <cell r="AO121">
            <v>1312426527795.21</v>
          </cell>
          <cell r="AP121">
            <v>1241879604365.62</v>
          </cell>
          <cell r="AQ121">
            <v>1270052525928.4</v>
          </cell>
          <cell r="AR121">
            <v>1252446659833.79</v>
          </cell>
          <cell r="AS121">
            <v>1146676894209.73</v>
          </cell>
          <cell r="AT121">
            <v>1168023426056.38</v>
          </cell>
          <cell r="AU121">
            <v>1276769338449.3</v>
          </cell>
          <cell r="AV121">
            <v>1577621707050.51</v>
          </cell>
          <cell r="AW121">
            <v>1806542968545.56</v>
          </cell>
          <cell r="AX121">
            <v>1858217147203.73</v>
          </cell>
          <cell r="AY121">
            <v>1949551719389.64</v>
          </cell>
          <cell r="AZ121">
            <v>2213102482751.46</v>
          </cell>
          <cell r="BA121">
            <v>2408655348718.59</v>
          </cell>
          <cell r="BB121">
            <v>2199928804118.63</v>
          </cell>
          <cell r="BC121">
            <v>2136099955236.67</v>
          </cell>
          <cell r="BD121">
            <v>2294994296589.5</v>
          </cell>
          <cell r="BE121">
            <v>2086957656821.6</v>
          </cell>
          <cell r="BF121">
            <v>2141924094298.56</v>
          </cell>
          <cell r="BG121">
            <v>2162009615996.54</v>
          </cell>
          <cell r="BH121">
            <v>1836637711060.55</v>
          </cell>
          <cell r="BI121">
            <v>1877071687633.78</v>
          </cell>
          <cell r="BJ121">
            <v>1961796197354.36</v>
          </cell>
          <cell r="BK121">
            <v>2091932426266.98</v>
          </cell>
          <cell r="BL121">
            <v>2011302198827.45</v>
          </cell>
          <cell r="BM121">
            <v>1897461635591.91</v>
          </cell>
          <cell r="BN121">
            <v>2154875493744.93</v>
          </cell>
          <cell r="BO121">
            <v>2066972096553.7</v>
          </cell>
        </row>
        <row r="122">
          <cell r="B122" t="str">
            <v>JAM</v>
          </cell>
          <cell r="C122" t="str">
            <v>GDP (current US$)</v>
          </cell>
          <cell r="D122" t="str">
            <v>NY.GDP.MKTP.CD</v>
          </cell>
          <cell r="E122">
            <v>699064380.374248</v>
          </cell>
          <cell r="F122">
            <v>748043500.7826</v>
          </cell>
          <cell r="G122">
            <v>777727688.908924</v>
          </cell>
          <cell r="H122">
            <v>826706669.317332</v>
          </cell>
          <cell r="I122">
            <v>897949000.8204</v>
          </cell>
          <cell r="J122">
            <v>972159611.136156</v>
          </cell>
          <cell r="K122">
            <v>1096759561.29618</v>
          </cell>
          <cell r="L122">
            <v>1148014310.8255</v>
          </cell>
          <cell r="M122">
            <v>1083839132.92869</v>
          </cell>
          <cell r="N122">
            <v>1191239047.00876</v>
          </cell>
          <cell r="O122">
            <v>1404720441.88818</v>
          </cell>
          <cell r="P122">
            <v>1539861815.89381</v>
          </cell>
          <cell r="Q122">
            <v>1875146587.4443</v>
          </cell>
          <cell r="R122">
            <v>1905917553.19149</v>
          </cell>
          <cell r="S122">
            <v>2375122375.12238</v>
          </cell>
          <cell r="T122">
            <v>2860442750.44275</v>
          </cell>
          <cell r="U122">
            <v>2966042856.04286</v>
          </cell>
          <cell r="V122">
            <v>3249733139.73314</v>
          </cell>
          <cell r="W122">
            <v>2644527821.53011</v>
          </cell>
          <cell r="X122">
            <v>2425064229.04184</v>
          </cell>
          <cell r="Y122">
            <v>2679379371.51261</v>
          </cell>
          <cell r="Z122">
            <v>2979027966.45373</v>
          </cell>
          <cell r="AA122">
            <v>3293496311.93093</v>
          </cell>
          <cell r="AB122">
            <v>3619262277.47712</v>
          </cell>
          <cell r="AC122">
            <v>2373564549.4932</v>
          </cell>
          <cell r="AD122">
            <v>2100239018.82467</v>
          </cell>
          <cell r="AE122">
            <v>2754549581.92409</v>
          </cell>
          <cell r="AF122">
            <v>3287007321.56699</v>
          </cell>
          <cell r="AG122">
            <v>3828342820.3494</v>
          </cell>
          <cell r="AH122">
            <v>4404937853.39452</v>
          </cell>
          <cell r="AI122">
            <v>4592208086.69235</v>
          </cell>
          <cell r="AJ122">
            <v>4106207649.05547</v>
          </cell>
          <cell r="AK122">
            <v>3535460089.80719</v>
          </cell>
          <cell r="AL122">
            <v>5440075675.74067</v>
          </cell>
          <cell r="AM122">
            <v>5452558947.03045</v>
          </cell>
          <cell r="AN122">
            <v>6577520642.82297</v>
          </cell>
          <cell r="AO122">
            <v>7393891920.80358</v>
          </cell>
          <cell r="AP122">
            <v>8400041723.54861</v>
          </cell>
          <cell r="AQ122">
            <v>8787195622.43502</v>
          </cell>
          <cell r="AR122">
            <v>8887057997.36228</v>
          </cell>
          <cell r="AS122">
            <v>9005064474.93003</v>
          </cell>
          <cell r="AT122">
            <v>9194727831.07318</v>
          </cell>
          <cell r="AU122">
            <v>9719009494.84779</v>
          </cell>
          <cell r="AV122">
            <v>9430234810.78586</v>
          </cell>
          <cell r="AW122">
            <v>10174664853.9476</v>
          </cell>
          <cell r="AX122">
            <v>11243865777.7131</v>
          </cell>
          <cell r="AY122">
            <v>11930179089.8855</v>
          </cell>
          <cell r="AZ122">
            <v>12799600047.1845</v>
          </cell>
          <cell r="BA122">
            <v>13709401520.0326</v>
          </cell>
          <cell r="BB122">
            <v>12120458114.8318</v>
          </cell>
          <cell r="BC122">
            <v>13220549908.2494</v>
          </cell>
          <cell r="BD122">
            <v>14444661522.1463</v>
          </cell>
          <cell r="BE122">
            <v>14807086555.5283</v>
          </cell>
          <cell r="BF122">
            <v>14264205152.6126</v>
          </cell>
          <cell r="BG122">
            <v>13899217679.9219</v>
          </cell>
          <cell r="BH122">
            <v>14188936918.0036</v>
          </cell>
          <cell r="BI122">
            <v>14077096676.6213</v>
          </cell>
          <cell r="BJ122">
            <v>14808985132.7722</v>
          </cell>
          <cell r="BK122">
            <v>15730792876.2656</v>
          </cell>
          <cell r="BL122">
            <v>15830766531.1474</v>
          </cell>
          <cell r="BM122">
            <v>13812421835.7369</v>
          </cell>
          <cell r="BN122">
            <v>14657586159.4316</v>
          </cell>
          <cell r="BO122">
            <v>17097760686.7775</v>
          </cell>
        </row>
        <row r="123">
          <cell r="B123" t="str">
            <v>JOR</v>
          </cell>
          <cell r="C123" t="str">
            <v>GDP (current US$)</v>
          </cell>
          <cell r="D123" t="str">
            <v>NY.GDP.MKTP.CD</v>
          </cell>
        </row>
        <row r="123">
          <cell r="J123">
            <v>599759760.096096</v>
          </cell>
          <cell r="K123">
            <v>657999736.800105</v>
          </cell>
          <cell r="L123">
            <v>631679747.328101</v>
          </cell>
          <cell r="M123">
            <v>561119775.55209</v>
          </cell>
          <cell r="N123">
            <v>698879720.448112</v>
          </cell>
          <cell r="O123">
            <v>639519744.192102</v>
          </cell>
          <cell r="P123">
            <v>678159728.736109</v>
          </cell>
          <cell r="Q123">
            <v>788479684.608126</v>
          </cell>
          <cell r="R123">
            <v>943783839.718052</v>
          </cell>
          <cell r="S123">
            <v>1197483948.68547</v>
          </cell>
          <cell r="T123">
            <v>1363073497.77355</v>
          </cell>
          <cell r="U123">
            <v>1708521219.46003</v>
          </cell>
          <cell r="V123">
            <v>2096778602.16785</v>
          </cell>
          <cell r="W123">
            <v>2602208588.95706</v>
          </cell>
          <cell r="X123">
            <v>3271368780.65347</v>
          </cell>
          <cell r="Y123">
            <v>3910044474.28044</v>
          </cell>
          <cell r="Z123">
            <v>4383944702.85958</v>
          </cell>
          <cell r="AA123">
            <v>4681240992.70338</v>
          </cell>
          <cell r="AB123">
            <v>4920692190.95569</v>
          </cell>
          <cell r="AC123">
            <v>4967162160.40472</v>
          </cell>
          <cell r="AD123">
            <v>4993601520.43079</v>
          </cell>
          <cell r="AE123">
            <v>6402050484.90425</v>
          </cell>
          <cell r="AF123">
            <v>6756209762.48231</v>
          </cell>
          <cell r="AG123">
            <v>6277451829.05325</v>
          </cell>
          <cell r="AH123">
            <v>4221373673.80468</v>
          </cell>
          <cell r="AI123">
            <v>4160087507.83472</v>
          </cell>
          <cell r="AJ123">
            <v>4344467193.25095</v>
          </cell>
          <cell r="AK123">
            <v>5310833193.59005</v>
          </cell>
          <cell r="AL123">
            <v>5606400221.69269</v>
          </cell>
          <cell r="AM123">
            <v>6236295978.24531</v>
          </cell>
          <cell r="AN123">
            <v>6727597031.96347</v>
          </cell>
          <cell r="AO123">
            <v>6927503526.09309</v>
          </cell>
          <cell r="AP123">
            <v>7245839210.15515</v>
          </cell>
          <cell r="AQ123">
            <v>7912270803.94922</v>
          </cell>
          <cell r="AR123">
            <v>8149929478.13822</v>
          </cell>
          <cell r="AS123">
            <v>8460789844.8519</v>
          </cell>
          <cell r="AT123">
            <v>8975814652.8196</v>
          </cell>
          <cell r="AU123">
            <v>9582510578.27927</v>
          </cell>
          <cell r="AV123">
            <v>10195627644.5698</v>
          </cell>
          <cell r="AW123">
            <v>11411706629.055</v>
          </cell>
          <cell r="AX123">
            <v>12588998589.5628</v>
          </cell>
          <cell r="AY123">
            <v>15056981664.3159</v>
          </cell>
          <cell r="AZ123">
            <v>17110437235.543</v>
          </cell>
          <cell r="BA123">
            <v>22658715989.3302</v>
          </cell>
          <cell r="BB123">
            <v>24537876056.338</v>
          </cell>
          <cell r="BC123">
            <v>27133804225.3521</v>
          </cell>
          <cell r="BD123">
            <v>29524149154.9296</v>
          </cell>
          <cell r="BE123">
            <v>31634561690.1408</v>
          </cell>
          <cell r="BF123">
            <v>34454440140.8451</v>
          </cell>
          <cell r="BG123">
            <v>36847643521.1268</v>
          </cell>
          <cell r="BH123">
            <v>38587017887.3239</v>
          </cell>
          <cell r="BI123">
            <v>39892551126.7606</v>
          </cell>
          <cell r="BJ123">
            <v>41608435915.493</v>
          </cell>
          <cell r="BK123">
            <v>43370860704.2254</v>
          </cell>
          <cell r="BL123">
            <v>44502816901.4085</v>
          </cell>
          <cell r="BM123">
            <v>43700383098.5916</v>
          </cell>
          <cell r="BN123">
            <v>46296100140.8451</v>
          </cell>
          <cell r="BO123">
            <v>48653381830.9859</v>
          </cell>
        </row>
        <row r="124">
          <cell r="B124" t="str">
            <v>JPN</v>
          </cell>
          <cell r="C124" t="str">
            <v>GDP (current US$)</v>
          </cell>
          <cell r="D124" t="str">
            <v>NY.GDP.MKTP.CD</v>
          </cell>
          <cell r="E124">
            <v>47419238274.4619</v>
          </cell>
          <cell r="F124">
            <v>57266758179.5883</v>
          </cell>
          <cell r="G124">
            <v>64987857541.6256</v>
          </cell>
          <cell r="H124">
            <v>74379284603.3875</v>
          </cell>
          <cell r="I124">
            <v>87490590817.9803</v>
          </cell>
          <cell r="J124">
            <v>97338107605.8236</v>
          </cell>
          <cell r="K124">
            <v>113046784179.289</v>
          </cell>
          <cell r="L124">
            <v>132475614226.519</v>
          </cell>
          <cell r="M124">
            <v>156897496759.128</v>
          </cell>
          <cell r="N124">
            <v>184298841304.667</v>
          </cell>
          <cell r="O124">
            <v>217223652719.444</v>
          </cell>
          <cell r="P124">
            <v>245364056622.363</v>
          </cell>
          <cell r="Q124">
            <v>324933841268.585</v>
          </cell>
          <cell r="R124">
            <v>441460582535.921</v>
          </cell>
          <cell r="S124">
            <v>490035789970.299</v>
          </cell>
          <cell r="T124">
            <v>532861438884.724</v>
          </cell>
          <cell r="U124">
            <v>598883902155.605</v>
          </cell>
          <cell r="V124">
            <v>737069290927.712</v>
          </cell>
          <cell r="W124">
            <v>1035611588216.59</v>
          </cell>
          <cell r="X124">
            <v>1077910077676.37</v>
          </cell>
          <cell r="Y124">
            <v>1129377244854.04</v>
          </cell>
          <cell r="Z124">
            <v>1245221410764.15</v>
          </cell>
          <cell r="AA124">
            <v>1158731426905.85</v>
          </cell>
          <cell r="AB124">
            <v>1270859919742.9</v>
          </cell>
          <cell r="AC124">
            <v>1345824500836.76</v>
          </cell>
          <cell r="AD124">
            <v>1427019759717.41</v>
          </cell>
          <cell r="AE124">
            <v>2120083812109.91</v>
          </cell>
          <cell r="AF124">
            <v>2580748422781.09</v>
          </cell>
          <cell r="AG124">
            <v>3125724434400.79</v>
          </cell>
          <cell r="AH124">
            <v>3109455047823.93</v>
          </cell>
          <cell r="AI124">
            <v>3185904656663.85</v>
          </cell>
          <cell r="AJ124">
            <v>3648065760648.88</v>
          </cell>
          <cell r="AK124">
            <v>3980702922117.66</v>
          </cell>
          <cell r="AL124">
            <v>4536940479038.25</v>
          </cell>
          <cell r="AM124">
            <v>4998797547740.97</v>
          </cell>
          <cell r="AN124">
            <v>5545563663889.7</v>
          </cell>
          <cell r="AO124">
            <v>4923391533851.63</v>
          </cell>
          <cell r="AP124">
            <v>4492448605638.94</v>
          </cell>
          <cell r="AQ124">
            <v>4098362709531.24</v>
          </cell>
          <cell r="AR124">
            <v>4635982224063.88</v>
          </cell>
          <cell r="AS124">
            <v>4968359075956.59</v>
          </cell>
          <cell r="AT124">
            <v>4374711694090.87</v>
          </cell>
          <cell r="AU124">
            <v>4182846045873.61</v>
          </cell>
          <cell r="AV124">
            <v>4519561645253.53</v>
          </cell>
          <cell r="AW124">
            <v>4893116005656.56</v>
          </cell>
          <cell r="AX124">
            <v>4831467035389.8</v>
          </cell>
          <cell r="AY124">
            <v>4601663122649.92</v>
          </cell>
          <cell r="AZ124">
            <v>4579750920354.81</v>
          </cell>
          <cell r="BA124">
            <v>5106679115127.3</v>
          </cell>
          <cell r="BB124">
            <v>5289493117993.89</v>
          </cell>
          <cell r="BC124">
            <v>5759071769013.11</v>
          </cell>
          <cell r="BD124">
            <v>6233147172341.35</v>
          </cell>
          <cell r="BE124">
            <v>6272362996105.03</v>
          </cell>
          <cell r="BF124">
            <v>5212328181166.18</v>
          </cell>
          <cell r="BG124">
            <v>4896994405353.29</v>
          </cell>
          <cell r="BH124">
            <v>4444930651964.18</v>
          </cell>
          <cell r="BI124">
            <v>5003677627544.24</v>
          </cell>
          <cell r="BJ124">
            <v>4930837369151.42</v>
          </cell>
          <cell r="BK124">
            <v>5040880939324.86</v>
          </cell>
          <cell r="BL124">
            <v>5117993853016.51</v>
          </cell>
          <cell r="BM124">
            <v>5055587093501.59</v>
          </cell>
          <cell r="BN124">
            <v>5034620784584.98</v>
          </cell>
          <cell r="BO124">
            <v>4256410760723.75</v>
          </cell>
        </row>
        <row r="125">
          <cell r="B125" t="str">
            <v>KAZ</v>
          </cell>
          <cell r="C125" t="str">
            <v>GDP (current US$)</v>
          </cell>
          <cell r="D125" t="str">
            <v>NY.GDP.MKTP.CD</v>
          </cell>
        </row>
        <row r="125">
          <cell r="AI125">
            <v>26932016269.6107</v>
          </cell>
          <cell r="AJ125">
            <v>24923076923.0769</v>
          </cell>
          <cell r="AK125">
            <v>24917355371.9008</v>
          </cell>
          <cell r="AL125">
            <v>23409260879.9427</v>
          </cell>
          <cell r="AM125">
            <v>21250792886.1054</v>
          </cell>
          <cell r="AN125">
            <v>20374302652.3819</v>
          </cell>
          <cell r="AO125">
            <v>21035357936.8796</v>
          </cell>
          <cell r="AP125">
            <v>22165932062.966</v>
          </cell>
          <cell r="AQ125">
            <v>22135245507.3656</v>
          </cell>
          <cell r="AR125">
            <v>16870817181.7799</v>
          </cell>
          <cell r="AS125">
            <v>18291990662.0356</v>
          </cell>
          <cell r="AT125">
            <v>22152689179.8815</v>
          </cell>
          <cell r="AU125">
            <v>24636598527.4437</v>
          </cell>
          <cell r="AV125">
            <v>30833692900.1091</v>
          </cell>
          <cell r="AW125">
            <v>43151647002.6096</v>
          </cell>
          <cell r="AX125">
            <v>57123671733.8952</v>
          </cell>
          <cell r="AY125">
            <v>81003864630.018</v>
          </cell>
          <cell r="AZ125">
            <v>104849915058.376</v>
          </cell>
          <cell r="BA125">
            <v>133441648851.982</v>
          </cell>
          <cell r="BB125">
            <v>115308686941.38</v>
          </cell>
          <cell r="BC125">
            <v>148047348240.643</v>
          </cell>
          <cell r="BD125">
            <v>192626464617.071</v>
          </cell>
          <cell r="BE125">
            <v>207998568865.789</v>
          </cell>
          <cell r="BF125">
            <v>236634603409.089</v>
          </cell>
          <cell r="BG125">
            <v>221415613595.469</v>
          </cell>
          <cell r="BH125">
            <v>184388404706.042</v>
          </cell>
          <cell r="BI125">
            <v>137278320084.171</v>
          </cell>
          <cell r="BJ125">
            <v>166805788827.233</v>
          </cell>
          <cell r="BK125">
            <v>179339977690.485</v>
          </cell>
          <cell r="BL125">
            <v>181667184854.501</v>
          </cell>
          <cell r="BM125">
            <v>171082365861.423</v>
          </cell>
          <cell r="BN125">
            <v>197112255360.612</v>
          </cell>
          <cell r="BO125">
            <v>225496328925.494</v>
          </cell>
        </row>
        <row r="126">
          <cell r="B126" t="str">
            <v>KEN</v>
          </cell>
          <cell r="C126" t="str">
            <v>GDP (current US$)</v>
          </cell>
          <cell r="D126" t="str">
            <v>NY.GDP.MKTP.CD</v>
          </cell>
          <cell r="E126">
            <v>791265459.493816</v>
          </cell>
          <cell r="F126">
            <v>792959472.816211</v>
          </cell>
          <cell r="G126">
            <v>868111400.75544</v>
          </cell>
          <cell r="H126">
            <v>926589349.36426</v>
          </cell>
          <cell r="I126">
            <v>998759334.496266</v>
          </cell>
          <cell r="J126">
            <v>997919320.832272</v>
          </cell>
          <cell r="K126">
            <v>1164519674.19213</v>
          </cell>
          <cell r="L126">
            <v>1232559506.9762</v>
          </cell>
          <cell r="M126">
            <v>1353295458.68182</v>
          </cell>
          <cell r="N126">
            <v>1458379416.64823</v>
          </cell>
          <cell r="O126">
            <v>1603447358.62106</v>
          </cell>
          <cell r="P126">
            <v>1778391288.64348</v>
          </cell>
          <cell r="Q126">
            <v>2107279157.08834</v>
          </cell>
          <cell r="R126">
            <v>2509001324.34591</v>
          </cell>
          <cell r="S126">
            <v>2969958812.01648</v>
          </cell>
          <cell r="T126">
            <v>3259345083.26283</v>
          </cell>
          <cell r="U126">
            <v>3474542391.69992</v>
          </cell>
          <cell r="V126">
            <v>4494378764.32011</v>
          </cell>
          <cell r="W126">
            <v>5303735110.55151</v>
          </cell>
          <cell r="X126">
            <v>6234391113.46434</v>
          </cell>
          <cell r="Y126">
            <v>7265315820.20777</v>
          </cell>
          <cell r="Z126">
            <v>6854491705.88377</v>
          </cell>
          <cell r="AA126">
            <v>6431579356.95926</v>
          </cell>
          <cell r="AB126">
            <v>5979198313.76093</v>
          </cell>
          <cell r="AC126">
            <v>6191437070.18411</v>
          </cell>
          <cell r="AD126">
            <v>6135034213.78998</v>
          </cell>
          <cell r="AE126">
            <v>7239126568.14092</v>
          </cell>
          <cell r="AF126">
            <v>7970820369.2949</v>
          </cell>
          <cell r="AG126">
            <v>8355380879.12955</v>
          </cell>
          <cell r="AH126">
            <v>8283114514.17081</v>
          </cell>
          <cell r="AI126">
            <v>8572359038.16958</v>
          </cell>
          <cell r="AJ126">
            <v>8151488783.19064</v>
          </cell>
          <cell r="AK126">
            <v>8209120763.04955</v>
          </cell>
          <cell r="AL126">
            <v>5751786642.55871</v>
          </cell>
          <cell r="AM126">
            <v>7148148564.04239</v>
          </cell>
          <cell r="AN126">
            <v>9046320255.40507</v>
          </cell>
          <cell r="AO126">
            <v>12045865396.1323</v>
          </cell>
          <cell r="AP126">
            <v>13115764358.2846</v>
          </cell>
          <cell r="AQ126">
            <v>14093998843.7334</v>
          </cell>
          <cell r="AR126">
            <v>12896010459.3711</v>
          </cell>
          <cell r="AS126">
            <v>12705350097.8044</v>
          </cell>
          <cell r="AT126">
            <v>12986007425.8781</v>
          </cell>
          <cell r="AU126">
            <v>13147736898.5176</v>
          </cell>
          <cell r="AV126">
            <v>14904517649.8476</v>
          </cell>
          <cell r="AW126">
            <v>16095337093.8366</v>
          </cell>
          <cell r="AX126">
            <v>18737895512.7378</v>
          </cell>
          <cell r="AY126">
            <v>25825512284.2891</v>
          </cell>
          <cell r="AZ126">
            <v>31958195182.2406</v>
          </cell>
          <cell r="BA126">
            <v>35895153327.8497</v>
          </cell>
          <cell r="BB126">
            <v>42347217912.9176</v>
          </cell>
          <cell r="BC126">
            <v>45405615063.7551</v>
          </cell>
          <cell r="BD126">
            <v>46869473150.61</v>
          </cell>
          <cell r="BE126">
            <v>56396704671.5777</v>
          </cell>
          <cell r="BF126">
            <v>61671440407.8387</v>
          </cell>
          <cell r="BG126">
            <v>68285796514.2896</v>
          </cell>
          <cell r="BH126">
            <v>70120446896.8359</v>
          </cell>
          <cell r="BI126">
            <v>74815144163.8931</v>
          </cell>
          <cell r="BJ126">
            <v>82036510877.2599</v>
          </cell>
          <cell r="BK126">
            <v>92202979985.2863</v>
          </cell>
          <cell r="BL126">
            <v>100378436207.371</v>
          </cell>
          <cell r="BM126">
            <v>100657505750.545</v>
          </cell>
          <cell r="BN126">
            <v>109703658904.994</v>
          </cell>
          <cell r="BO126">
            <v>113419826113.903</v>
          </cell>
        </row>
        <row r="127">
          <cell r="B127" t="str">
            <v>KGZ</v>
          </cell>
          <cell r="C127" t="str">
            <v>GDP (current US$)</v>
          </cell>
          <cell r="D127" t="str">
            <v>NY.GDP.MKTP.CD</v>
          </cell>
        </row>
        <row r="127">
          <cell r="AI127">
            <v>2675000000</v>
          </cell>
          <cell r="AJ127">
            <v>2569444444.44444</v>
          </cell>
          <cell r="AK127">
            <v>2316562500</v>
          </cell>
          <cell r="AL127">
            <v>2028295454.54545</v>
          </cell>
          <cell r="AM127">
            <v>1681006993.00699</v>
          </cell>
          <cell r="AN127">
            <v>1661018518.51852</v>
          </cell>
          <cell r="AO127">
            <v>1827570586.16784</v>
          </cell>
          <cell r="AP127">
            <v>1767864035.71943</v>
          </cell>
          <cell r="AQ127">
            <v>1645963749.83146</v>
          </cell>
          <cell r="AR127">
            <v>1249061487.01457</v>
          </cell>
          <cell r="AS127">
            <v>1369688498.06778</v>
          </cell>
          <cell r="AT127">
            <v>1525116370.27939</v>
          </cell>
          <cell r="AU127">
            <v>1605643104.73021</v>
          </cell>
          <cell r="AV127">
            <v>1919008090.49641</v>
          </cell>
          <cell r="AW127">
            <v>2211534585.0034</v>
          </cell>
          <cell r="AX127">
            <v>2460246766.41401</v>
          </cell>
          <cell r="AY127">
            <v>2834168889.42019</v>
          </cell>
          <cell r="AZ127">
            <v>3802570552.56105</v>
          </cell>
          <cell r="BA127">
            <v>5139958909.17936</v>
          </cell>
          <cell r="BB127">
            <v>4690061380.60253</v>
          </cell>
          <cell r="BC127">
            <v>4794361863.01353</v>
          </cell>
          <cell r="BD127">
            <v>6197765984.28468</v>
          </cell>
          <cell r="BE127">
            <v>6605142884.36215</v>
          </cell>
          <cell r="BF127">
            <v>7335033800.59056</v>
          </cell>
          <cell r="BG127">
            <v>7468102412.68237</v>
          </cell>
          <cell r="BH127">
            <v>6678177511.66313</v>
          </cell>
          <cell r="BI127">
            <v>6813095379.1187</v>
          </cell>
          <cell r="BJ127">
            <v>7702938379.42036</v>
          </cell>
          <cell r="BK127">
            <v>8271106235.41552</v>
          </cell>
          <cell r="BL127">
            <v>9371275264.36735</v>
          </cell>
          <cell r="BM127">
            <v>8270468614.24051</v>
          </cell>
          <cell r="BN127">
            <v>9249133946.26531</v>
          </cell>
          <cell r="BO127">
            <v>12134931017.9465</v>
          </cell>
        </row>
        <row r="128">
          <cell r="B128" t="str">
            <v>KHM</v>
          </cell>
          <cell r="C128" t="str">
            <v>GDP (current US$)</v>
          </cell>
          <cell r="D128" t="str">
            <v>NY.GDP.MKTP.CD</v>
          </cell>
        </row>
        <row r="128">
          <cell r="T128">
            <v>749129748.160578</v>
          </cell>
          <cell r="U128">
            <v>790357254.533282</v>
          </cell>
          <cell r="V128">
            <v>716261764.507823</v>
          </cell>
          <cell r="W128">
            <v>766642356.144055</v>
          </cell>
          <cell r="X128">
            <v>723738502.703893</v>
          </cell>
          <cell r="Y128">
            <v>744384129.733958</v>
          </cell>
          <cell r="Z128">
            <v>815153652.389734</v>
          </cell>
          <cell r="AA128">
            <v>865516039.800013</v>
          </cell>
          <cell r="AB128">
            <v>939291262.122004</v>
          </cell>
          <cell r="AC128">
            <v>1021176058.63788</v>
          </cell>
          <cell r="AD128">
            <v>1102669184.46226</v>
          </cell>
          <cell r="AE128">
            <v>1167630317.84106</v>
          </cell>
          <cell r="AF128">
            <v>1036974910.44746</v>
          </cell>
          <cell r="AG128">
            <v>1662877859.22019</v>
          </cell>
          <cell r="AH128">
            <v>1353137647.68387</v>
          </cell>
          <cell r="AI128">
            <v>1402541176.51206</v>
          </cell>
          <cell r="AJ128">
            <v>2054974089.3643</v>
          </cell>
          <cell r="AK128">
            <v>2491486594.18917</v>
          </cell>
          <cell r="AL128">
            <v>2533727592.04165</v>
          </cell>
          <cell r="AM128">
            <v>2791435272.26653</v>
          </cell>
          <cell r="AN128">
            <v>3441205692.9166</v>
          </cell>
          <cell r="AO128">
            <v>3506695719.57259</v>
          </cell>
          <cell r="AP128">
            <v>3443413388.65696</v>
          </cell>
          <cell r="AQ128">
            <v>3120425502.66241</v>
          </cell>
          <cell r="AR128">
            <v>3517242477.2548</v>
          </cell>
          <cell r="AS128">
            <v>3654031716.39855</v>
          </cell>
          <cell r="AT128">
            <v>3984000517.07441</v>
          </cell>
          <cell r="AU128">
            <v>4284028482.51213</v>
          </cell>
          <cell r="AV128">
            <v>4658246918.32119</v>
          </cell>
          <cell r="AW128">
            <v>5337833248.01434</v>
          </cell>
          <cell r="AX128">
            <v>6293046161.75932</v>
          </cell>
          <cell r="AY128">
            <v>7274595706.57406</v>
          </cell>
          <cell r="AZ128">
            <v>8639235912.59077</v>
          </cell>
          <cell r="BA128">
            <v>10351914177.4839</v>
          </cell>
          <cell r="BB128">
            <v>10401851767.7083</v>
          </cell>
          <cell r="BC128">
            <v>11242275287.581</v>
          </cell>
          <cell r="BD128">
            <v>12829541141.062</v>
          </cell>
          <cell r="BE128">
            <v>14054443213.4887</v>
          </cell>
          <cell r="BF128">
            <v>15227991395.1207</v>
          </cell>
          <cell r="BG128">
            <v>16702610842.3529</v>
          </cell>
          <cell r="BH128">
            <v>18049954289.4721</v>
          </cell>
          <cell r="BI128">
            <v>20016747857.6367</v>
          </cell>
          <cell r="BJ128">
            <v>22177200588.1826</v>
          </cell>
          <cell r="BK128">
            <v>24571753583.3935</v>
          </cell>
          <cell r="BL128">
            <v>27089390032.798</v>
          </cell>
          <cell r="BM128">
            <v>25872797891.7664</v>
          </cell>
          <cell r="BN128">
            <v>26961061151.7337</v>
          </cell>
          <cell r="BO128">
            <v>29504829319.3169</v>
          </cell>
        </row>
        <row r="129">
          <cell r="B129" t="str">
            <v>KIR</v>
          </cell>
          <cell r="C129" t="str">
            <v>GDP (current US$)</v>
          </cell>
          <cell r="D129" t="str">
            <v>NY.GDP.MKTP.CD</v>
          </cell>
        </row>
        <row r="129">
          <cell r="O129">
            <v>14295279.5446937</v>
          </cell>
          <cell r="P129">
            <v>15278632.4786325</v>
          </cell>
          <cell r="Q129">
            <v>18936526.9461078</v>
          </cell>
          <cell r="R129">
            <v>31710657.7257811</v>
          </cell>
          <cell r="S129">
            <v>85637174.3722131</v>
          </cell>
          <cell r="T129">
            <v>55083908.1467944</v>
          </cell>
          <cell r="U129">
            <v>41110421.3207151</v>
          </cell>
          <cell r="V129">
            <v>38746985.2798492</v>
          </cell>
          <cell r="W129">
            <v>45212147.9890896</v>
          </cell>
          <cell r="X129">
            <v>42618212.2214385</v>
          </cell>
          <cell r="Y129">
            <v>33020436.2341217</v>
          </cell>
          <cell r="Z129">
            <v>35623380.4289744</v>
          </cell>
          <cell r="AA129">
            <v>32458871.0601777</v>
          </cell>
          <cell r="AB129">
            <v>30630216.7087832</v>
          </cell>
          <cell r="AC129">
            <v>34224966.8500481</v>
          </cell>
          <cell r="AD129">
            <v>25839883.5110116</v>
          </cell>
          <cell r="AE129">
            <v>26069971.8043228</v>
          </cell>
          <cell r="AF129">
            <v>29408057.8078393</v>
          </cell>
          <cell r="AG129">
            <v>38284001.6626195</v>
          </cell>
          <cell r="AH129">
            <v>37956756.1839859</v>
          </cell>
          <cell r="AI129">
            <v>36688453.3631212</v>
          </cell>
          <cell r="AJ129">
            <v>41285104.0228829</v>
          </cell>
          <cell r="AK129">
            <v>61689952.175599</v>
          </cell>
          <cell r="AL129">
            <v>59161135.8938092</v>
          </cell>
          <cell r="AM129">
            <v>67263705.1627087</v>
          </cell>
          <cell r="AN129">
            <v>68938269.1157296</v>
          </cell>
          <cell r="AO129">
            <v>81385876.2637309</v>
          </cell>
          <cell r="AP129">
            <v>80155561.1631463</v>
          </cell>
          <cell r="AQ129">
            <v>74756820.460502</v>
          </cell>
          <cell r="AR129">
            <v>77421852.3178167</v>
          </cell>
          <cell r="AS129">
            <v>74790109.3848832</v>
          </cell>
          <cell r="AT129">
            <v>65168750.8598655</v>
          </cell>
          <cell r="AU129">
            <v>74977058.6499892</v>
          </cell>
          <cell r="AV129">
            <v>95984600.9569924</v>
          </cell>
          <cell r="AW129">
            <v>104430807.970865</v>
          </cell>
          <cell r="AX129">
            <v>113786233.087662</v>
          </cell>
          <cell r="AY129">
            <v>112201076.377306</v>
          </cell>
          <cell r="AZ129">
            <v>138066995.126653</v>
          </cell>
          <cell r="BA129">
            <v>146790160.52972</v>
          </cell>
          <cell r="BB129">
            <v>140384919.85191</v>
          </cell>
          <cell r="BC129">
            <v>165113529.310862</v>
          </cell>
          <cell r="BD129">
            <v>195984787.454498</v>
          </cell>
          <cell r="BE129">
            <v>207081997.22303</v>
          </cell>
          <cell r="BF129">
            <v>201768028.55259</v>
          </cell>
          <cell r="BG129">
            <v>200114840.67884</v>
          </cell>
          <cell r="BH129">
            <v>191572320.429122</v>
          </cell>
          <cell r="BI129">
            <v>206658568.822507</v>
          </cell>
          <cell r="BJ129">
            <v>223029864.54193</v>
          </cell>
          <cell r="BK129">
            <v>233859230.192198</v>
          </cell>
          <cell r="BL129">
            <v>216891541.021351</v>
          </cell>
          <cell r="BM129">
            <v>222973879.711097</v>
          </cell>
          <cell r="BN129">
            <v>289207526.306617</v>
          </cell>
          <cell r="BO129">
            <v>270520731.599041</v>
          </cell>
        </row>
        <row r="130">
          <cell r="B130" t="str">
            <v>KNA</v>
          </cell>
          <cell r="C130" t="str">
            <v>GDP (current US$)</v>
          </cell>
          <cell r="D130" t="str">
            <v>NY.GDP.MKTP.CD</v>
          </cell>
          <cell r="E130">
            <v>12366635.7500773</v>
          </cell>
          <cell r="F130">
            <v>12483302.125078</v>
          </cell>
          <cell r="G130">
            <v>12541635.3125784</v>
          </cell>
          <cell r="H130">
            <v>12833301.2500802</v>
          </cell>
          <cell r="I130">
            <v>13416633.1250839</v>
          </cell>
          <cell r="J130">
            <v>13593932.3220537</v>
          </cell>
          <cell r="K130">
            <v>14469078.1796966</v>
          </cell>
          <cell r="L130">
            <v>16742338.2519864</v>
          </cell>
          <cell r="M130">
            <v>14600000</v>
          </cell>
          <cell r="N130">
            <v>15850000</v>
          </cell>
          <cell r="O130">
            <v>16300000</v>
          </cell>
          <cell r="P130">
            <v>19624746.4503043</v>
          </cell>
          <cell r="Q130">
            <v>22944849.1155047</v>
          </cell>
          <cell r="R130">
            <v>24196018.3767228</v>
          </cell>
          <cell r="S130">
            <v>31514856.3078422</v>
          </cell>
          <cell r="T130">
            <v>33364055.2995392</v>
          </cell>
          <cell r="U130">
            <v>30095602.2944551</v>
          </cell>
          <cell r="V130">
            <v>44496296.2962963</v>
          </cell>
          <cell r="W130">
            <v>49433333.3333333</v>
          </cell>
          <cell r="X130">
            <v>58840740.7407407</v>
          </cell>
          <cell r="Y130">
            <v>68459259.2592593</v>
          </cell>
          <cell r="Z130">
            <v>80888888.8888889</v>
          </cell>
          <cell r="AA130">
            <v>86022222.2222222</v>
          </cell>
          <cell r="AB130">
            <v>86874074.0740741</v>
          </cell>
          <cell r="AC130">
            <v>98603703.7037037</v>
          </cell>
          <cell r="AD130">
            <v>111007407.407407</v>
          </cell>
          <cell r="AE130">
            <v>130685185.185185</v>
          </cell>
          <cell r="AF130">
            <v>147748148.148148</v>
          </cell>
          <cell r="AG130">
            <v>172692592.592593</v>
          </cell>
          <cell r="AH130">
            <v>192518518.518518</v>
          </cell>
          <cell r="AI130">
            <v>217259259.259259</v>
          </cell>
          <cell r="AJ130">
            <v>220540740.740741</v>
          </cell>
          <cell r="AK130">
            <v>242137037.037037</v>
          </cell>
          <cell r="AL130">
            <v>263755555.555556</v>
          </cell>
          <cell r="AM130">
            <v>295159259.259259</v>
          </cell>
          <cell r="AN130">
            <v>313485185.185185</v>
          </cell>
          <cell r="AO130">
            <v>333944444.444444</v>
          </cell>
          <cell r="AP130">
            <v>374641307.974641</v>
          </cell>
          <cell r="AQ130">
            <v>383257331.40548</v>
          </cell>
          <cell r="AR130">
            <v>406595484.373262</v>
          </cell>
          <cell r="AS130">
            <v>421695769.843918</v>
          </cell>
          <cell r="AT130">
            <v>458643829.014199</v>
          </cell>
          <cell r="AU130">
            <v>481077373.669966</v>
          </cell>
          <cell r="AV130">
            <v>469869869.86987</v>
          </cell>
          <cell r="AW130">
            <v>506900000</v>
          </cell>
          <cell r="AX130">
            <v>547203703.703704</v>
          </cell>
          <cell r="AY130">
            <v>644414814.814815</v>
          </cell>
          <cell r="AZ130">
            <v>689285185.185185</v>
          </cell>
          <cell r="BA130">
            <v>777691333.333333</v>
          </cell>
          <cell r="BB130">
            <v>774273111.111111</v>
          </cell>
          <cell r="BC130">
            <v>778718518.518518</v>
          </cell>
          <cell r="BD130">
            <v>836092592.592593</v>
          </cell>
          <cell r="BE130">
            <v>825381481.481481</v>
          </cell>
          <cell r="BF130">
            <v>874896296.296296</v>
          </cell>
          <cell r="BG130">
            <v>952111111.111111</v>
          </cell>
          <cell r="BH130">
            <v>957222222.222222</v>
          </cell>
          <cell r="BI130">
            <v>1006818518.51852</v>
          </cell>
          <cell r="BJ130">
            <v>1056977777.77778</v>
          </cell>
          <cell r="BK130">
            <v>1076548148.14815</v>
          </cell>
          <cell r="BL130">
            <v>1107855555.55556</v>
          </cell>
          <cell r="BM130">
            <v>883922222.222222</v>
          </cell>
          <cell r="BN130">
            <v>858622222.222222</v>
          </cell>
          <cell r="BO130">
            <v>981429629.62963</v>
          </cell>
        </row>
        <row r="131">
          <cell r="B131" t="str">
            <v>KOR</v>
          </cell>
          <cell r="C131" t="str">
            <v>GDP (current US$)</v>
          </cell>
          <cell r="D131" t="str">
            <v>NY.GDP.MKTP.CD</v>
          </cell>
          <cell r="E131">
            <v>3958811881.18812</v>
          </cell>
          <cell r="F131">
            <v>2417628736.52655</v>
          </cell>
          <cell r="G131">
            <v>2814615384.61538</v>
          </cell>
          <cell r="H131">
            <v>3988461538.46154</v>
          </cell>
          <cell r="I131">
            <v>3459019942.79079</v>
          </cell>
          <cell r="J131">
            <v>3120861498.91442</v>
          </cell>
          <cell r="K131">
            <v>3929055143.5021</v>
          </cell>
          <cell r="L131">
            <v>4855892445.82682</v>
          </cell>
          <cell r="M131">
            <v>6119394892.37109</v>
          </cell>
          <cell r="N131">
            <v>7678698837.59346</v>
          </cell>
          <cell r="O131">
            <v>9005144969.11666</v>
          </cell>
          <cell r="P131">
            <v>9903571248.53268</v>
          </cell>
          <cell r="Q131">
            <v>10862211760.8252</v>
          </cell>
          <cell r="R131">
            <v>13876472208.2678</v>
          </cell>
          <cell r="S131">
            <v>19543973941.3681</v>
          </cell>
          <cell r="T131">
            <v>21784297520.6612</v>
          </cell>
          <cell r="U131">
            <v>29902479338.843</v>
          </cell>
          <cell r="V131">
            <v>38446487603.3058</v>
          </cell>
          <cell r="W131">
            <v>51972107438.0165</v>
          </cell>
          <cell r="X131">
            <v>66946900826.4463</v>
          </cell>
          <cell r="Y131">
            <v>65398377597.5108</v>
          </cell>
          <cell r="Z131">
            <v>72933533011.7706</v>
          </cell>
          <cell r="AA131">
            <v>78358416171.4889</v>
          </cell>
          <cell r="AB131">
            <v>87760553261.9279</v>
          </cell>
          <cell r="AC131">
            <v>97510744119.1162</v>
          </cell>
          <cell r="AD131">
            <v>101296177099.377</v>
          </cell>
          <cell r="AE131">
            <v>116836246284.832</v>
          </cell>
          <cell r="AF131">
            <v>147948709376.434</v>
          </cell>
          <cell r="AG131">
            <v>199591287824.777</v>
          </cell>
          <cell r="AH131">
            <v>246928837311.406</v>
          </cell>
          <cell r="AI131">
            <v>283365844161.092</v>
          </cell>
          <cell r="AJ131">
            <v>330647042837.334</v>
          </cell>
          <cell r="AK131">
            <v>355524903068.056</v>
          </cell>
          <cell r="AL131">
            <v>392665710525.411</v>
          </cell>
          <cell r="AM131">
            <v>463619823515.164</v>
          </cell>
          <cell r="AN131">
            <v>566581003128.204</v>
          </cell>
          <cell r="AO131">
            <v>610167053824.007</v>
          </cell>
          <cell r="AP131">
            <v>569755022973.035</v>
          </cell>
          <cell r="AQ131">
            <v>383331833681.821</v>
          </cell>
          <cell r="AR131">
            <v>497514040642.262</v>
          </cell>
          <cell r="AS131">
            <v>576179387819.613</v>
          </cell>
          <cell r="AT131">
            <v>547656279894.587</v>
          </cell>
          <cell r="AU131">
            <v>627246933729.618</v>
          </cell>
          <cell r="AV131">
            <v>702714855193.904</v>
          </cell>
          <cell r="AW131">
            <v>793175561887.027</v>
          </cell>
          <cell r="AX131">
            <v>934901071332.984</v>
          </cell>
          <cell r="AY131">
            <v>1053216909887.56</v>
          </cell>
          <cell r="AZ131">
            <v>1172614086539.86</v>
          </cell>
          <cell r="BA131">
            <v>1047339010225.25</v>
          </cell>
          <cell r="BB131">
            <v>943941876218.743</v>
          </cell>
          <cell r="BC131">
            <v>1143672241149.72</v>
          </cell>
          <cell r="BD131">
            <v>1253289537500.81</v>
          </cell>
          <cell r="BE131">
            <v>1278046536287.01</v>
          </cell>
          <cell r="BF131">
            <v>1370632955321.2</v>
          </cell>
          <cell r="BG131">
            <v>1484488526271.8</v>
          </cell>
          <cell r="BH131">
            <v>1466038936206.43</v>
          </cell>
          <cell r="BI131">
            <v>1499679823909.61</v>
          </cell>
          <cell r="BJ131">
            <v>1623074183501.9</v>
          </cell>
          <cell r="BK131">
            <v>1725373496825.43</v>
          </cell>
          <cell r="BL131">
            <v>1651422932447.77</v>
          </cell>
          <cell r="BM131">
            <v>1644312831906.17</v>
          </cell>
          <cell r="BN131">
            <v>1818432106880.04</v>
          </cell>
          <cell r="BO131">
            <v>1673916511799.71</v>
          </cell>
        </row>
        <row r="132">
          <cell r="B132" t="str">
            <v>KWT</v>
          </cell>
          <cell r="C132" t="str">
            <v>GDP (current US$)</v>
          </cell>
          <cell r="D132" t="str">
            <v>NY.GDP.MKTP.CD</v>
          </cell>
        </row>
        <row r="132">
          <cell r="G132">
            <v>1828107502.79955</v>
          </cell>
          <cell r="H132">
            <v>1900895856.66293</v>
          </cell>
          <cell r="I132">
            <v>2071668533.03471</v>
          </cell>
          <cell r="J132">
            <v>2097199161.12034</v>
          </cell>
          <cell r="K132">
            <v>2391199043.52038</v>
          </cell>
          <cell r="L132">
            <v>2441599023.36039</v>
          </cell>
          <cell r="M132">
            <v>2662798934.88043</v>
          </cell>
          <cell r="N132">
            <v>2769198892.32044</v>
          </cell>
          <cell r="O132">
            <v>2873638850.54446</v>
          </cell>
          <cell r="P132">
            <v>3880392195.40688</v>
          </cell>
          <cell r="Q132">
            <v>4450537925.33189</v>
          </cell>
          <cell r="R132">
            <v>5408804607.3129</v>
          </cell>
          <cell r="S132">
            <v>13006948296.2705</v>
          </cell>
          <cell r="T132">
            <v>12022811620.7867</v>
          </cell>
          <cell r="U132">
            <v>13132252801.9372</v>
          </cell>
          <cell r="V132">
            <v>14137406740.5065</v>
          </cell>
          <cell r="W132">
            <v>15503557496.1916</v>
          </cell>
          <cell r="X132">
            <v>24749063922.4796</v>
          </cell>
          <cell r="Y132">
            <v>28638868355.9196</v>
          </cell>
          <cell r="Z132">
            <v>25058020338.2535</v>
          </cell>
          <cell r="AA132">
            <v>21577153356.4192</v>
          </cell>
          <cell r="AB132">
            <v>20871081080.1538</v>
          </cell>
          <cell r="AC132">
            <v>21700082752.9369</v>
          </cell>
          <cell r="AD132">
            <v>21445970613.7595</v>
          </cell>
          <cell r="AE132">
            <v>17903989745.178</v>
          </cell>
          <cell r="AF132">
            <v>22368704133.6668</v>
          </cell>
          <cell r="AG132">
            <v>20690322152.8945</v>
          </cell>
          <cell r="AH132">
            <v>24313855653.3993</v>
          </cell>
          <cell r="AI132">
            <v>18427777777.7778</v>
          </cell>
          <cell r="AJ132">
            <v>11009993703.1474</v>
          </cell>
          <cell r="AK132">
            <v>19858555214.7239</v>
          </cell>
          <cell r="AL132">
            <v>23941391390.7285</v>
          </cell>
          <cell r="AM132">
            <v>24848483838.3838</v>
          </cell>
          <cell r="AN132">
            <v>27186980646.5448</v>
          </cell>
          <cell r="AO132">
            <v>31492373308.7516</v>
          </cell>
          <cell r="AP132">
            <v>30350190704.4361</v>
          </cell>
          <cell r="AQ132">
            <v>25943705784.2996</v>
          </cell>
          <cell r="AR132">
            <v>30122365849.2518</v>
          </cell>
          <cell r="AS132">
            <v>37718743480.0751</v>
          </cell>
          <cell r="AT132">
            <v>34889559869.8326</v>
          </cell>
          <cell r="AU132">
            <v>38135788413.8276</v>
          </cell>
          <cell r="AV132">
            <v>47874582231.588</v>
          </cell>
          <cell r="AW132">
            <v>59439090600.6108</v>
          </cell>
          <cell r="AX132">
            <v>80798630136.9863</v>
          </cell>
          <cell r="AY132">
            <v>101557330723.423</v>
          </cell>
          <cell r="AZ132">
            <v>114634043361.692</v>
          </cell>
          <cell r="BA132">
            <v>147379737229.753</v>
          </cell>
          <cell r="BB132">
            <v>105968691905.415</v>
          </cell>
          <cell r="BC132">
            <v>115416245238.478</v>
          </cell>
          <cell r="BD132">
            <v>154039231299.128</v>
          </cell>
          <cell r="BE132">
            <v>174047695598.686</v>
          </cell>
          <cell r="BF132">
            <v>174168116687.215</v>
          </cell>
          <cell r="BG132">
            <v>162650450784.686</v>
          </cell>
          <cell r="BH132">
            <v>114585555830.916</v>
          </cell>
          <cell r="BI132">
            <v>109406674087.947</v>
          </cell>
          <cell r="BJ132">
            <v>120687539675.517</v>
          </cell>
          <cell r="BK132">
            <v>138202535962.401</v>
          </cell>
          <cell r="BL132">
            <v>138696321087.864</v>
          </cell>
          <cell r="BM132">
            <v>107512998447.021</v>
          </cell>
          <cell r="BN132">
            <v>141777271268.694</v>
          </cell>
          <cell r="BO132">
            <v>182809482400.924</v>
          </cell>
        </row>
        <row r="133">
          <cell r="B133" t="str">
            <v>LAC</v>
          </cell>
          <cell r="C133" t="str">
            <v>GDP (current US$)</v>
          </cell>
          <cell r="D133" t="str">
            <v>NY.GDP.MKTP.CD</v>
          </cell>
        </row>
        <row r="133">
          <cell r="AH133">
            <v>876402463262.686</v>
          </cell>
          <cell r="AI133">
            <v>957593725702.958</v>
          </cell>
          <cell r="AJ133">
            <v>1031036432080.74</v>
          </cell>
          <cell r="AK133">
            <v>1119017965058.76</v>
          </cell>
          <cell r="AL133">
            <v>1348397983096.44</v>
          </cell>
          <cell r="AM133">
            <v>1592910332496.89</v>
          </cell>
          <cell r="AN133">
            <v>1697838269009.46</v>
          </cell>
          <cell r="AO133">
            <v>1853063931965.1</v>
          </cell>
          <cell r="AP133">
            <v>2021893648691.25</v>
          </cell>
          <cell r="AQ133">
            <v>2038842311934.93</v>
          </cell>
          <cell r="AR133">
            <v>1810327579938.7</v>
          </cell>
          <cell r="AS133">
            <v>2001496152611.12</v>
          </cell>
          <cell r="AT133">
            <v>1951435655114.42</v>
          </cell>
          <cell r="AU133">
            <v>1757081641119.62</v>
          </cell>
          <cell r="AV133">
            <v>1793945251035.72</v>
          </cell>
          <cell r="AW133">
            <v>2043684160277.32</v>
          </cell>
          <cell r="AX133">
            <v>2470502060472.19</v>
          </cell>
          <cell r="AY133">
            <v>2881093926514.89</v>
          </cell>
          <cell r="AZ133">
            <v>3401597415158.73</v>
          </cell>
          <cell r="BA133">
            <v>3931407891415.48</v>
          </cell>
          <cell r="BB133">
            <v>3643244830292.97</v>
          </cell>
          <cell r="BC133">
            <v>4556436688834.76</v>
          </cell>
          <cell r="BD133">
            <v>5320445093655.74</v>
          </cell>
          <cell r="BE133">
            <v>5297857656983.35</v>
          </cell>
          <cell r="BF133">
            <v>5436631031505.86</v>
          </cell>
          <cell r="BG133">
            <v>5457289044548.77</v>
          </cell>
          <cell r="BH133">
            <v>4634564315170.45</v>
          </cell>
          <cell r="BI133">
            <v>4496975505130.54</v>
          </cell>
          <cell r="BJ133">
            <v>5012883307321.98</v>
          </cell>
          <cell r="BK133">
            <v>4870399271215.6</v>
          </cell>
          <cell r="BL133">
            <v>4804547155275.13</v>
          </cell>
          <cell r="BM133">
            <v>4046822646872.37</v>
          </cell>
          <cell r="BN133">
            <v>4690738841614.13</v>
          </cell>
          <cell r="BO133">
            <v>5389510951677.69</v>
          </cell>
        </row>
        <row r="134">
          <cell r="B134" t="str">
            <v>LAO</v>
          </cell>
          <cell r="C134" t="str">
            <v>GDP (current US$)</v>
          </cell>
          <cell r="D134" t="str">
            <v>NY.GDP.MKTP.CD</v>
          </cell>
        </row>
        <row r="134">
          <cell r="AC134">
            <v>1757142855.91837</v>
          </cell>
          <cell r="AD134">
            <v>2366666615.55556</v>
          </cell>
          <cell r="AE134">
            <v>1776842097.16343</v>
          </cell>
          <cell r="AF134">
            <v>1087273103.69639</v>
          </cell>
          <cell r="AG134">
            <v>598961269.297879</v>
          </cell>
          <cell r="AH134">
            <v>714046821.093797</v>
          </cell>
          <cell r="AI134">
            <v>865559879.400406</v>
          </cell>
          <cell r="AJ134">
            <v>1028087972.31085</v>
          </cell>
          <cell r="AK134">
            <v>1127806944.61513</v>
          </cell>
          <cell r="AL134">
            <v>1327748689.88094</v>
          </cell>
          <cell r="AM134">
            <v>1543606345.11684</v>
          </cell>
          <cell r="AN134">
            <v>1763536304.53964</v>
          </cell>
          <cell r="AO134">
            <v>1873671550.34636</v>
          </cell>
          <cell r="AP134">
            <v>1747011857.33107</v>
          </cell>
          <cell r="AQ134">
            <v>1280177838.71905</v>
          </cell>
          <cell r="AR134">
            <v>1454430642.44959</v>
          </cell>
          <cell r="AS134">
            <v>1731198022.46763</v>
          </cell>
          <cell r="AT134">
            <v>1768619058.34647</v>
          </cell>
          <cell r="AU134">
            <v>1758176653.07746</v>
          </cell>
          <cell r="AV134">
            <v>2023324407.28414</v>
          </cell>
          <cell r="AW134">
            <v>2366398119.86321</v>
          </cell>
          <cell r="AX134">
            <v>2735558734.7379</v>
          </cell>
          <cell r="AY134">
            <v>3455030060.9785</v>
          </cell>
          <cell r="AZ134">
            <v>4223152739.04052</v>
          </cell>
          <cell r="BA134">
            <v>5446433157.40114</v>
          </cell>
          <cell r="BB134">
            <v>5836137329.63305</v>
          </cell>
          <cell r="BC134">
            <v>7131771014.70456</v>
          </cell>
          <cell r="BD134">
            <v>8750104617.17303</v>
          </cell>
          <cell r="BE134">
            <v>10192846339.4029</v>
          </cell>
          <cell r="BF134">
            <v>11983252626.5452</v>
          </cell>
          <cell r="BG134">
            <v>13279245886.3854</v>
          </cell>
          <cell r="BH134">
            <v>14426380125.6488</v>
          </cell>
          <cell r="BI134">
            <v>15912501722.6143</v>
          </cell>
          <cell r="BJ134">
            <v>17071155481.4994</v>
          </cell>
          <cell r="BK134">
            <v>18141641089.7963</v>
          </cell>
          <cell r="BL134">
            <v>18740561512.5555</v>
          </cell>
          <cell r="BM134">
            <v>18981805250.2424</v>
          </cell>
          <cell r="BN134">
            <v>18827148530.9347</v>
          </cell>
          <cell r="BO134">
            <v>15468785203.7532</v>
          </cell>
        </row>
        <row r="135">
          <cell r="B135" t="str">
            <v>LBN</v>
          </cell>
          <cell r="C135" t="str">
            <v>GDP (current US$)</v>
          </cell>
          <cell r="D135" t="str">
            <v>NY.GDP.MKTP.CD</v>
          </cell>
        </row>
        <row r="135">
          <cell r="AG135">
            <v>3313540067.93246</v>
          </cell>
          <cell r="AH135">
            <v>2717998687.71002</v>
          </cell>
          <cell r="AI135">
            <v>2838485353.96187</v>
          </cell>
          <cell r="AJ135">
            <v>4690415092.53663</v>
          </cell>
          <cell r="AK135">
            <v>5843579160.90122</v>
          </cell>
          <cell r="AL135">
            <v>7941744492.23595</v>
          </cell>
          <cell r="AM135">
            <v>9599127050.17558</v>
          </cell>
          <cell r="AN135">
            <v>11718795528.5556</v>
          </cell>
          <cell r="AO135">
            <v>13690217333.5879</v>
          </cell>
          <cell r="AP135">
            <v>15751867489.4446</v>
          </cell>
          <cell r="AQ135">
            <v>17247179005.5219</v>
          </cell>
          <cell r="AR135">
            <v>17391056369.2265</v>
          </cell>
          <cell r="AS135">
            <v>17260364842.4544</v>
          </cell>
          <cell r="AT135">
            <v>17649751243.7811</v>
          </cell>
          <cell r="AU135">
            <v>19152238805.9701</v>
          </cell>
          <cell r="AV135">
            <v>20082918739.6352</v>
          </cell>
          <cell r="AW135">
            <v>21159827992.0398</v>
          </cell>
          <cell r="AX135">
            <v>21497336498.8391</v>
          </cell>
          <cell r="AY135">
            <v>22022709851.4096</v>
          </cell>
          <cell r="AZ135">
            <v>24827355014.9254</v>
          </cell>
          <cell r="BA135">
            <v>29118916105.4726</v>
          </cell>
          <cell r="BB135">
            <v>35399582928.6899</v>
          </cell>
          <cell r="BC135">
            <v>38443907042.1227</v>
          </cell>
          <cell r="BD135">
            <v>39927125961.5257</v>
          </cell>
          <cell r="BE135">
            <v>44016799515.7546</v>
          </cell>
          <cell r="BF135">
            <v>46880103080.597</v>
          </cell>
          <cell r="BG135">
            <v>48095213746.6003</v>
          </cell>
          <cell r="BH135">
            <v>49929337836.8159</v>
          </cell>
          <cell r="BI135">
            <v>51147308774.1294</v>
          </cell>
          <cell r="BJ135">
            <v>53027680685.9038</v>
          </cell>
          <cell r="BK135">
            <v>54901519155.5556</v>
          </cell>
          <cell r="BL135">
            <v>51605959131.2741</v>
          </cell>
          <cell r="BM135">
            <v>31712128253.7961</v>
          </cell>
          <cell r="BN135">
            <v>23131941556.7843</v>
          </cell>
          <cell r="BO135">
            <v>20992421948.8081</v>
          </cell>
        </row>
        <row r="136">
          <cell r="B136" t="str">
            <v>LBR</v>
          </cell>
          <cell r="C136" t="str">
            <v>GDP (current US$)</v>
          </cell>
          <cell r="D136" t="str">
            <v>NY.GDP.MKTP.CD</v>
          </cell>
          <cell r="E136">
            <v>190495599.999999</v>
          </cell>
          <cell r="F136">
            <v>183920899.999999</v>
          </cell>
          <cell r="G136">
            <v>191861799.999999</v>
          </cell>
          <cell r="H136">
            <v>200229599.999999</v>
          </cell>
          <cell r="I136">
            <v>218929099.999999</v>
          </cell>
          <cell r="J136">
            <v>229260799.999999</v>
          </cell>
          <cell r="K136">
            <v>244459499.999999</v>
          </cell>
          <cell r="L136">
            <v>261024299.999999</v>
          </cell>
          <cell r="M136">
            <v>276820699.999999</v>
          </cell>
          <cell r="N136">
            <v>306961799.999999</v>
          </cell>
          <cell r="O136">
            <v>323099699.999999</v>
          </cell>
          <cell r="P136">
            <v>341543099.999999</v>
          </cell>
          <cell r="Q136">
            <v>368097999.999999</v>
          </cell>
          <cell r="R136">
            <v>386968299.999999</v>
          </cell>
          <cell r="S136">
            <v>486954999.999999</v>
          </cell>
          <cell r="T136">
            <v>577549299.999999</v>
          </cell>
          <cell r="U136">
            <v>596675699.999998</v>
          </cell>
          <cell r="V136">
            <v>673010599.999998</v>
          </cell>
          <cell r="W136">
            <v>717240399.999998</v>
          </cell>
          <cell r="X136">
            <v>814067899.999998</v>
          </cell>
          <cell r="Y136">
            <v>854711499.999998</v>
          </cell>
          <cell r="Z136">
            <v>846514499.999998</v>
          </cell>
          <cell r="AA136">
            <v>863933199.999998</v>
          </cell>
          <cell r="AB136">
            <v>823374899.999998</v>
          </cell>
          <cell r="AC136">
            <v>848478299.999998</v>
          </cell>
          <cell r="AD136">
            <v>851296099.999998</v>
          </cell>
          <cell r="AE136">
            <v>840964399.999998</v>
          </cell>
          <cell r="AF136">
            <v>972799999.999998</v>
          </cell>
          <cell r="AG136">
            <v>1038300000</v>
          </cell>
          <cell r="AH136">
            <v>786299999.999998</v>
          </cell>
          <cell r="AI136">
            <v>384399999.999999</v>
          </cell>
          <cell r="AJ136">
            <v>348000000</v>
          </cell>
          <cell r="AK136">
            <v>223500000</v>
          </cell>
          <cell r="AL136">
            <v>160400000</v>
          </cell>
          <cell r="AM136">
            <v>132200000</v>
          </cell>
          <cell r="AN136">
            <v>134800000</v>
          </cell>
          <cell r="AO136">
            <v>159400000</v>
          </cell>
          <cell r="AP136">
            <v>295900000</v>
          </cell>
          <cell r="AQ136">
            <v>359600000</v>
          </cell>
          <cell r="AR136">
            <v>441800000</v>
          </cell>
          <cell r="AS136">
            <v>874000000</v>
          </cell>
          <cell r="AT136">
            <v>906000000</v>
          </cell>
          <cell r="AU136">
            <v>927000000</v>
          </cell>
          <cell r="AV136">
            <v>748000000</v>
          </cell>
          <cell r="AW136">
            <v>897000000</v>
          </cell>
          <cell r="AX136">
            <v>949000000</v>
          </cell>
          <cell r="AY136">
            <v>1119000000</v>
          </cell>
          <cell r="AZ136">
            <v>1373000000</v>
          </cell>
          <cell r="BA136">
            <v>1726000000</v>
          </cell>
          <cell r="BB136">
            <v>1768000000</v>
          </cell>
          <cell r="BC136">
            <v>1998000000</v>
          </cell>
          <cell r="BD136">
            <v>2398000000</v>
          </cell>
          <cell r="BE136">
            <v>2791614000</v>
          </cell>
          <cell r="BF136">
            <v>3177198100</v>
          </cell>
          <cell r="BG136">
            <v>3225652000</v>
          </cell>
          <cell r="BH136">
            <v>3227075700</v>
          </cell>
          <cell r="BI136">
            <v>3398419600</v>
          </cell>
          <cell r="BJ136">
            <v>3390703400</v>
          </cell>
          <cell r="BK136">
            <v>3422754800</v>
          </cell>
          <cell r="BL136">
            <v>3319596500</v>
          </cell>
          <cell r="BM136">
            <v>3176126340</v>
          </cell>
          <cell r="BN136">
            <v>3513049520</v>
          </cell>
          <cell r="BO136">
            <v>4001047000</v>
          </cell>
        </row>
        <row r="137">
          <cell r="B137" t="str">
            <v>LBY</v>
          </cell>
          <cell r="C137" t="str">
            <v>GDP (current US$)</v>
          </cell>
          <cell r="D137" t="str">
            <v>NY.GDP.MKTP.CD</v>
          </cell>
          <cell r="E137">
            <v>401644248.825835</v>
          </cell>
          <cell r="F137">
            <v>443905611.553694</v>
          </cell>
          <cell r="G137">
            <v>619725784.734482</v>
          </cell>
          <cell r="H137">
            <v>892327911.088015</v>
          </cell>
          <cell r="I137">
            <v>1341395422.26704</v>
          </cell>
          <cell r="J137">
            <v>1804979679.28249</v>
          </cell>
          <cell r="K137">
            <v>2312438534.60529</v>
          </cell>
          <cell r="L137">
            <v>2726986913.09126</v>
          </cell>
          <cell r="M137">
            <v>3850623095.5704</v>
          </cell>
          <cell r="N137">
            <v>4380987480.44937</v>
          </cell>
          <cell r="O137">
            <v>4601649450.00137</v>
          </cell>
          <cell r="P137">
            <v>5260185125.60641</v>
          </cell>
          <cell r="Q137">
            <v>6299395544.71647</v>
          </cell>
          <cell r="R137">
            <v>8625889430.82533</v>
          </cell>
          <cell r="S137">
            <v>15112543717.6963</v>
          </cell>
          <cell r="T137">
            <v>14710912456.9664</v>
          </cell>
          <cell r="U137">
            <v>19096943016.3595</v>
          </cell>
          <cell r="V137">
            <v>22428297108.2118</v>
          </cell>
          <cell r="W137">
            <v>22136422642.1196</v>
          </cell>
          <cell r="X137">
            <v>30536429497.9739</v>
          </cell>
          <cell r="Y137">
            <v>40953924948.998</v>
          </cell>
          <cell r="Z137">
            <v>36374353879.633</v>
          </cell>
          <cell r="AA137">
            <v>33760146991.7558</v>
          </cell>
          <cell r="AB137">
            <v>33200520139.8656</v>
          </cell>
          <cell r="AC137">
            <v>29476109151.8523</v>
          </cell>
          <cell r="AD137">
            <v>31530566323.5079</v>
          </cell>
          <cell r="AE137">
            <v>24180400960.6214</v>
          </cell>
          <cell r="AF137">
            <v>26697659335.9149</v>
          </cell>
          <cell r="AG137">
            <v>24308959591.7237</v>
          </cell>
          <cell r="AH137">
            <v>25156707900.1816</v>
          </cell>
          <cell r="AI137">
            <v>28904183602.4818</v>
          </cell>
          <cell r="AJ137">
            <v>31991821264.7118</v>
          </cell>
          <cell r="AK137">
            <v>33887047909.2746</v>
          </cell>
          <cell r="AL137">
            <v>30660051910.5037</v>
          </cell>
          <cell r="AM137">
            <v>28610549763.4685</v>
          </cell>
          <cell r="AN137">
            <v>25541379186.6458</v>
          </cell>
          <cell r="AO137">
            <v>27884615384.6154</v>
          </cell>
          <cell r="AP137">
            <v>30700897874.8704</v>
          </cell>
          <cell r="AQ137">
            <v>27251301398.2813</v>
          </cell>
          <cell r="AR137">
            <v>35975860857.1164</v>
          </cell>
          <cell r="AS137">
            <v>38270954138.1128</v>
          </cell>
          <cell r="AT137">
            <v>34112093927.254</v>
          </cell>
          <cell r="AU137">
            <v>20481889763.7795</v>
          </cell>
          <cell r="AV137">
            <v>26265625000</v>
          </cell>
          <cell r="AW137">
            <v>33122307692.3077</v>
          </cell>
          <cell r="AX137">
            <v>47334691241.4924</v>
          </cell>
          <cell r="AY137">
            <v>60094231606.642</v>
          </cell>
          <cell r="AZ137">
            <v>68032978390.6007</v>
          </cell>
          <cell r="BA137">
            <v>86710767415.1371</v>
          </cell>
          <cell r="BB137">
            <v>60808562033.4191</v>
          </cell>
          <cell r="BC137">
            <v>75380825062.4216</v>
          </cell>
          <cell r="BD137">
            <v>48169263294.1007</v>
          </cell>
          <cell r="BE137">
            <v>92540938129.1315</v>
          </cell>
          <cell r="BF137">
            <v>75351107029.0605</v>
          </cell>
          <cell r="BG137">
            <v>57372355592.022</v>
          </cell>
          <cell r="BH137">
            <v>48717501321.3052</v>
          </cell>
          <cell r="BI137">
            <v>49912073701.298</v>
          </cell>
          <cell r="BJ137">
            <v>67157452181.7738</v>
          </cell>
          <cell r="BK137">
            <v>76686029772.1483</v>
          </cell>
          <cell r="BL137">
            <v>72081962263.1794</v>
          </cell>
          <cell r="BM137">
            <v>65688454971.5663</v>
          </cell>
          <cell r="BN137">
            <v>47786789103.8172</v>
          </cell>
          <cell r="BO137">
            <v>55938727098.0174</v>
          </cell>
        </row>
        <row r="138">
          <cell r="B138" t="str">
            <v>LCA</v>
          </cell>
          <cell r="C138" t="str">
            <v>GDP (current US$)</v>
          </cell>
          <cell r="D138" t="str">
            <v>NY.GDP.MKTP.CD</v>
          </cell>
        </row>
        <row r="138">
          <cell r="Y138">
            <v>170370370.37037</v>
          </cell>
          <cell r="Z138">
            <v>194444444.444444</v>
          </cell>
          <cell r="AA138">
            <v>183333333.333333</v>
          </cell>
          <cell r="AB138">
            <v>197037037.037037</v>
          </cell>
          <cell r="AC138">
            <v>251481481.481481</v>
          </cell>
          <cell r="AD138">
            <v>284444444.444444</v>
          </cell>
          <cell r="AE138">
            <v>340000000</v>
          </cell>
          <cell r="AF138">
            <v>375555555.555556</v>
          </cell>
          <cell r="AG138">
            <v>429629629.62963</v>
          </cell>
          <cell r="AH138">
            <v>486666666.666667</v>
          </cell>
          <cell r="AI138">
            <v>579629629.62963</v>
          </cell>
          <cell r="AJ138">
            <v>613703703.703704</v>
          </cell>
          <cell r="AK138">
            <v>674074074.074074</v>
          </cell>
          <cell r="AL138">
            <v>684814814.814815</v>
          </cell>
          <cell r="AM138">
            <v>713703703.703704</v>
          </cell>
          <cell r="AN138">
            <v>762962962.962963</v>
          </cell>
          <cell r="AO138">
            <v>788888888.888889</v>
          </cell>
          <cell r="AP138">
            <v>805925925.925926</v>
          </cell>
          <cell r="AQ138">
            <v>877407407.407407</v>
          </cell>
          <cell r="AR138">
            <v>921851851.851852</v>
          </cell>
          <cell r="AS138">
            <v>932592592.592592</v>
          </cell>
          <cell r="AT138">
            <v>892592592.592592</v>
          </cell>
          <cell r="AU138">
            <v>900000000</v>
          </cell>
          <cell r="AV138">
            <v>987407407.407407</v>
          </cell>
          <cell r="AW138">
            <v>1066666666.66667</v>
          </cell>
          <cell r="AX138">
            <v>1135555555.55556</v>
          </cell>
          <cell r="AY138">
            <v>1268319185.18519</v>
          </cell>
          <cell r="AZ138">
            <v>1336088814.81481</v>
          </cell>
          <cell r="BA138">
            <v>1437731111.11111</v>
          </cell>
          <cell r="BB138">
            <v>1401507888.88889</v>
          </cell>
          <cell r="BC138">
            <v>1482385185.18519</v>
          </cell>
          <cell r="BD138">
            <v>1568370370.37037</v>
          </cell>
          <cell r="BE138">
            <v>1598207407.40741</v>
          </cell>
          <cell r="BF138">
            <v>1660222222.22222</v>
          </cell>
          <cell r="BG138">
            <v>1749185185.18518</v>
          </cell>
          <cell r="BH138">
            <v>1807640740.74074</v>
          </cell>
          <cell r="BI138">
            <v>1868544444.44444</v>
          </cell>
          <cell r="BJ138">
            <v>1998503703.7037</v>
          </cell>
          <cell r="BK138">
            <v>2060955555.55556</v>
          </cell>
          <cell r="BL138">
            <v>2092081549.02444</v>
          </cell>
          <cell r="BM138">
            <v>1497825994.23221</v>
          </cell>
          <cell r="BN138">
            <v>1834796401.63261</v>
          </cell>
          <cell r="BO138">
            <v>2343703788.17323</v>
          </cell>
        </row>
        <row r="139">
          <cell r="B139" t="str">
            <v>LCN</v>
          </cell>
          <cell r="C139" t="str">
            <v>GDP (current US$)</v>
          </cell>
          <cell r="D139" t="str">
            <v>NY.GDP.MKTP.CD</v>
          </cell>
        </row>
        <row r="139">
          <cell r="AH139">
            <v>1007476718921.57</v>
          </cell>
          <cell r="AI139">
            <v>1102119409745.38</v>
          </cell>
          <cell r="AJ139">
            <v>1189975815419.27</v>
          </cell>
          <cell r="AK139">
            <v>1298654841940.84</v>
          </cell>
          <cell r="AL139">
            <v>1536673815797.37</v>
          </cell>
          <cell r="AM139">
            <v>1794992207468.05</v>
          </cell>
          <cell r="AN139">
            <v>1941685792038.18</v>
          </cell>
          <cell r="AO139">
            <v>2101023530809.94</v>
          </cell>
          <cell r="AP139">
            <v>2303337106936.65</v>
          </cell>
          <cell r="AQ139">
            <v>2331650072097.75</v>
          </cell>
          <cell r="AR139">
            <v>2107238195958.91</v>
          </cell>
          <cell r="AS139">
            <v>2326171956618.83</v>
          </cell>
          <cell r="AT139">
            <v>2281659001901.31</v>
          </cell>
          <cell r="AU139">
            <v>2051651216847.52</v>
          </cell>
          <cell r="AV139">
            <v>2090649676533.06</v>
          </cell>
          <cell r="AW139">
            <v>2404140329731.79</v>
          </cell>
          <cell r="AX139">
            <v>2901840928620.71</v>
          </cell>
          <cell r="AY139">
            <v>3395773013103.38</v>
          </cell>
          <cell r="AZ139">
            <v>3997430459125.19</v>
          </cell>
          <cell r="BA139">
            <v>4642685980825.89</v>
          </cell>
          <cell r="BB139">
            <v>4355865396934.77</v>
          </cell>
          <cell r="BC139">
            <v>5395521584867.2</v>
          </cell>
          <cell r="BD139">
            <v>6137298312571.18</v>
          </cell>
          <cell r="BE139">
            <v>6209024743500.11</v>
          </cell>
          <cell r="BF139">
            <v>6362333301077.53</v>
          </cell>
          <cell r="BG139">
            <v>6483202078515.13</v>
          </cell>
          <cell r="BH139">
            <v>5418289197382.29</v>
          </cell>
          <cell r="BI139">
            <v>5283310849435.27</v>
          </cell>
          <cell r="BJ139">
            <v>5866482345855.61</v>
          </cell>
          <cell r="BK139">
            <v>5742638741431.28</v>
          </cell>
          <cell r="BL139">
            <v>5659965575492.01</v>
          </cell>
          <cell r="BM139">
            <v>4804924789054.88</v>
          </cell>
          <cell r="BN139">
            <v>5578001135446.18</v>
          </cell>
          <cell r="BO139">
            <v>6341680448313.76</v>
          </cell>
        </row>
        <row r="140">
          <cell r="B140" t="str">
            <v>LDC</v>
          </cell>
          <cell r="C140" t="str">
            <v>GDP (current US$)</v>
          </cell>
          <cell r="D140" t="str">
            <v>NY.GDP.MKTP.CD</v>
          </cell>
          <cell r="E140">
            <v>25396340997.1279</v>
          </cell>
          <cell r="F140">
            <v>27210618722.562</v>
          </cell>
          <cell r="G140">
            <v>28791232467.255</v>
          </cell>
          <cell r="H140">
            <v>30202790676.2063</v>
          </cell>
          <cell r="I140">
            <v>31642936960.5879</v>
          </cell>
          <cell r="J140">
            <v>34376613040.4834</v>
          </cell>
          <cell r="K140">
            <v>37271686786.003</v>
          </cell>
          <cell r="L140">
            <v>39756391346.564</v>
          </cell>
          <cell r="M140">
            <v>41993452462.1455</v>
          </cell>
          <cell r="N140">
            <v>45398307340.834</v>
          </cell>
          <cell r="O140">
            <v>43924106346.4833</v>
          </cell>
          <cell r="P140">
            <v>45503456420.0308</v>
          </cell>
          <cell r="Q140">
            <v>46497667763.416</v>
          </cell>
          <cell r="R140">
            <v>56115642779.6682</v>
          </cell>
          <cell r="S140">
            <v>70169680467.1637</v>
          </cell>
          <cell r="T140">
            <v>86232150421.1003</v>
          </cell>
          <cell r="U140">
            <v>79141108671.1883</v>
          </cell>
          <cell r="V140">
            <v>84799217600.3918</v>
          </cell>
          <cell r="W140">
            <v>98673333687.5548</v>
          </cell>
          <cell r="X140">
            <v>110482187765.816</v>
          </cell>
          <cell r="Y140">
            <v>124275806288.408</v>
          </cell>
          <cell r="Z140">
            <v>130944751635.415</v>
          </cell>
          <cell r="AA140">
            <v>131526119023.54</v>
          </cell>
          <cell r="AB140">
            <v>132942322285.834</v>
          </cell>
          <cell r="AC140">
            <v>139143974827.196</v>
          </cell>
          <cell r="AD140">
            <v>152679351682.868</v>
          </cell>
          <cell r="AE140">
            <v>129919742514.945</v>
          </cell>
          <cell r="AF140">
            <v>138575407039.536</v>
          </cell>
          <cell r="AG140">
            <v>151408311246.333</v>
          </cell>
          <cell r="AH140">
            <v>162003196598.624</v>
          </cell>
          <cell r="AI140">
            <v>188377840875.206</v>
          </cell>
          <cell r="AJ140">
            <v>206285815475.599</v>
          </cell>
          <cell r="AK140">
            <v>162423362071.83</v>
          </cell>
          <cell r="AL140">
            <v>170645186609.528</v>
          </cell>
          <cell r="AM140">
            <v>167418947426.874</v>
          </cell>
          <cell r="AN140">
            <v>171656467729.814</v>
          </cell>
          <cell r="AO140">
            <v>179828980354.191</v>
          </cell>
          <cell r="AP140">
            <v>188878580088.153</v>
          </cell>
          <cell r="AQ140">
            <v>191440642053.548</v>
          </cell>
          <cell r="AR140">
            <v>197386815443.761</v>
          </cell>
          <cell r="AS140">
            <v>224220841301.621</v>
          </cell>
          <cell r="AT140">
            <v>215386170078.767</v>
          </cell>
          <cell r="AU140">
            <v>235506872334.174</v>
          </cell>
          <cell r="AV140">
            <v>266569126690.004</v>
          </cell>
          <cell r="AW140">
            <v>306201111423.094</v>
          </cell>
          <cell r="AX140">
            <v>360878706648.537</v>
          </cell>
          <cell r="AY140">
            <v>417524553902.592</v>
          </cell>
          <cell r="AZ140">
            <v>501270268255.774</v>
          </cell>
          <cell r="BA140">
            <v>614414977114.439</v>
          </cell>
          <cell r="BB140">
            <v>608426703148.311</v>
          </cell>
          <cell r="BC140">
            <v>687433128591.786</v>
          </cell>
          <cell r="BD140">
            <v>783931296546.498</v>
          </cell>
          <cell r="BE140">
            <v>819266433465.481</v>
          </cell>
          <cell r="BF140">
            <v>892428919239.911</v>
          </cell>
          <cell r="BG140">
            <v>959618110350.536</v>
          </cell>
          <cell r="BH140">
            <v>920864864683.309</v>
          </cell>
          <cell r="BI140">
            <v>936561647193.379</v>
          </cell>
          <cell r="BJ140">
            <v>1025062467402.31</v>
          </cell>
          <cell r="BK140">
            <v>1090417461003.23</v>
          </cell>
          <cell r="BL140">
            <v>1150500716964.01</v>
          </cell>
          <cell r="BM140">
            <v>1162019936698.84</v>
          </cell>
          <cell r="BN140">
            <v>1266743958589.09</v>
          </cell>
          <cell r="BO140">
            <v>1424615962242.83</v>
          </cell>
        </row>
        <row r="141">
          <cell r="B141" t="str">
            <v>LIC</v>
          </cell>
          <cell r="C141" t="str">
            <v>GDP (current US$)</v>
          </cell>
          <cell r="D141" t="str">
            <v>NY.GDP.MKTP.CD</v>
          </cell>
        </row>
        <row r="141">
          <cell r="Y141">
            <v>77122651920.4901</v>
          </cell>
          <cell r="Z141">
            <v>82418257129.4208</v>
          </cell>
          <cell r="AA141">
            <v>81995485614.893</v>
          </cell>
          <cell r="AB141">
            <v>83287284892.7074</v>
          </cell>
          <cell r="AC141">
            <v>85877398913.047</v>
          </cell>
          <cell r="AD141">
            <v>83637573681.0212</v>
          </cell>
          <cell r="AE141">
            <v>87036099939.5854</v>
          </cell>
          <cell r="AF141">
            <v>92958586119.6511</v>
          </cell>
          <cell r="AG141">
            <v>98924794835.559</v>
          </cell>
          <cell r="AH141">
            <v>107335669383.768</v>
          </cell>
          <cell r="AI141">
            <v>134347494494.303</v>
          </cell>
          <cell r="AJ141">
            <v>150993763705.441</v>
          </cell>
          <cell r="AK141">
            <v>103352914778.295</v>
          </cell>
          <cell r="AL141">
            <v>110352175466.11</v>
          </cell>
          <cell r="AM141">
            <v>103210150492.258</v>
          </cell>
          <cell r="AN141">
            <v>95755547189.2036</v>
          </cell>
          <cell r="AO141">
            <v>92529748881.5905</v>
          </cell>
          <cell r="AP141">
            <v>98821120247.7454</v>
          </cell>
          <cell r="AQ141">
            <v>99814560375.6219</v>
          </cell>
          <cell r="AR141">
            <v>100732241436.726</v>
          </cell>
          <cell r="AS141">
            <v>123908609247.707</v>
          </cell>
          <cell r="AT141">
            <v>116417867734.747</v>
          </cell>
          <cell r="AU141">
            <v>128027966515.984</v>
          </cell>
          <cell r="AV141">
            <v>142978584361.763</v>
          </cell>
          <cell r="AW141">
            <v>167196877615.717</v>
          </cell>
          <cell r="AX141">
            <v>199723321087.33</v>
          </cell>
          <cell r="AY141">
            <v>232208542309.02</v>
          </cell>
          <cell r="AZ141">
            <v>282893624749.081</v>
          </cell>
          <cell r="BA141">
            <v>340460080321.201</v>
          </cell>
          <cell r="BB141">
            <v>338898157425.069</v>
          </cell>
          <cell r="BC141">
            <v>372940632041.912</v>
          </cell>
          <cell r="BD141">
            <v>404514516429.277</v>
          </cell>
          <cell r="BE141">
            <v>381701640886.411</v>
          </cell>
          <cell r="BF141">
            <v>394195409295.525</v>
          </cell>
          <cell r="BG141">
            <v>422083905892.021</v>
          </cell>
          <cell r="BH141">
            <v>416120726145.318</v>
          </cell>
          <cell r="BI141">
            <v>383741508244.759</v>
          </cell>
          <cell r="BJ141">
            <v>401921089084.377</v>
          </cell>
          <cell r="BK141">
            <v>418228093932.972</v>
          </cell>
          <cell r="BL141">
            <v>445278364305.202</v>
          </cell>
          <cell r="BM141">
            <v>439782467036.046</v>
          </cell>
          <cell r="BN141">
            <v>466420564539.205</v>
          </cell>
          <cell r="BO141">
            <v>530578689814.764</v>
          </cell>
        </row>
        <row r="142">
          <cell r="B142" t="str">
            <v>LIE</v>
          </cell>
          <cell r="C142" t="str">
            <v>GDP (current US$)</v>
          </cell>
          <cell r="D142" t="str">
            <v>NY.GDP.MKTP.CD</v>
          </cell>
        </row>
        <row r="142">
          <cell r="O142">
            <v>90099360.8433666</v>
          </cell>
          <cell r="P142">
            <v>104889795.333846</v>
          </cell>
          <cell r="Q142">
            <v>124940289.32382</v>
          </cell>
          <cell r="R142">
            <v>165928881.55552</v>
          </cell>
          <cell r="S142">
            <v>193980464.882101</v>
          </cell>
          <cell r="T142">
            <v>246389101.853613</v>
          </cell>
          <cell r="U142">
            <v>272489300.467827</v>
          </cell>
          <cell r="V142">
            <v>303493119.480763</v>
          </cell>
          <cell r="W142">
            <v>436912067.784287</v>
          </cell>
          <cell r="X142">
            <v>503173104.391887</v>
          </cell>
          <cell r="Y142">
            <v>534699362.896161</v>
          </cell>
          <cell r="Z142">
            <v>511647750.124475</v>
          </cell>
          <cell r="AA142">
            <v>522096760.291094</v>
          </cell>
          <cell r="AB142">
            <v>524023624.89055</v>
          </cell>
          <cell r="AC142">
            <v>502620991.852944</v>
          </cell>
          <cell r="AD142">
            <v>529073612.453579</v>
          </cell>
          <cell r="AE142">
            <v>779357802.50006</v>
          </cell>
          <cell r="AF142">
            <v>1052848995.97101</v>
          </cell>
          <cell r="AG142">
            <v>1161757671.01756</v>
          </cell>
          <cell r="AH142">
            <v>1119983801.21338</v>
          </cell>
          <cell r="AI142">
            <v>1421509216.37424</v>
          </cell>
          <cell r="AJ142">
            <v>1484160302.14952</v>
          </cell>
          <cell r="AK142">
            <v>1631177029.45063</v>
          </cell>
          <cell r="AL142">
            <v>1673085244.6879</v>
          </cell>
          <cell r="AM142">
            <v>1948129622.75132</v>
          </cell>
          <cell r="AN142">
            <v>2428525060.69927</v>
          </cell>
          <cell r="AO142">
            <v>2504012993.42238</v>
          </cell>
          <cell r="AP142">
            <v>2298389802.88883</v>
          </cell>
          <cell r="AQ142">
            <v>2479699106.02264</v>
          </cell>
          <cell r="AR142">
            <v>2664105901.18863</v>
          </cell>
          <cell r="AS142">
            <v>2483889858.32312</v>
          </cell>
          <cell r="AT142">
            <v>2491800558.77674</v>
          </cell>
          <cell r="AU142">
            <v>2688618747.38148</v>
          </cell>
          <cell r="AV142">
            <v>3070803051.42164</v>
          </cell>
          <cell r="AW142">
            <v>3454373797.74442</v>
          </cell>
          <cell r="AX142">
            <v>3659319116.88057</v>
          </cell>
          <cell r="AY142">
            <v>4000102086.14635</v>
          </cell>
          <cell r="AZ142">
            <v>4601429897.21468</v>
          </cell>
          <cell r="BA142">
            <v>5081479840.08716</v>
          </cell>
          <cell r="BB142">
            <v>4504375348.07038</v>
          </cell>
          <cell r="BC142">
            <v>5082337238.44718</v>
          </cell>
          <cell r="BD142">
            <v>5739706004.89616</v>
          </cell>
          <cell r="BE142">
            <v>5456102482.28614</v>
          </cell>
          <cell r="BF142">
            <v>6391708310.67727</v>
          </cell>
          <cell r="BG142">
            <v>6657526979.72277</v>
          </cell>
          <cell r="BH142">
            <v>6268515276.17441</v>
          </cell>
          <cell r="BI142">
            <v>6237302033.50132</v>
          </cell>
          <cell r="BJ142">
            <v>6474308717.85289</v>
          </cell>
          <cell r="BK142">
            <v>6692620691.84146</v>
          </cell>
          <cell r="BL142">
            <v>6436467007.11932</v>
          </cell>
          <cell r="BM142">
            <v>6405870210.32293</v>
          </cell>
          <cell r="BN142">
            <v>7710380085.92257</v>
          </cell>
          <cell r="BO142">
            <v>7364654515.13984</v>
          </cell>
        </row>
        <row r="143">
          <cell r="B143" t="str">
            <v>LKA</v>
          </cell>
          <cell r="C143" t="str">
            <v>GDP (current US$)</v>
          </cell>
          <cell r="D143" t="str">
            <v>NY.GDP.MKTP.CD</v>
          </cell>
          <cell r="E143">
            <v>1409873949.57983</v>
          </cell>
          <cell r="F143">
            <v>1444327731.09244</v>
          </cell>
          <cell r="G143">
            <v>1434156378.60082</v>
          </cell>
          <cell r="H143">
            <v>1240672268.90756</v>
          </cell>
          <cell r="I143">
            <v>1309747899.15966</v>
          </cell>
          <cell r="J143">
            <v>1698319327.73109</v>
          </cell>
          <cell r="K143">
            <v>1751470588.23529</v>
          </cell>
          <cell r="L143">
            <v>1859465020.57613</v>
          </cell>
          <cell r="M143">
            <v>1801344537.81513</v>
          </cell>
          <cell r="N143">
            <v>1965546218.48739</v>
          </cell>
          <cell r="O143">
            <v>2296470588.23529</v>
          </cell>
          <cell r="P143">
            <v>2369308600.33727</v>
          </cell>
          <cell r="Q143">
            <v>2553936348.40871</v>
          </cell>
          <cell r="R143">
            <v>2875625000</v>
          </cell>
          <cell r="S143">
            <v>3574586466.16541</v>
          </cell>
          <cell r="T143">
            <v>3791298145.50642</v>
          </cell>
          <cell r="U143">
            <v>3591319857.31272</v>
          </cell>
          <cell r="V143">
            <v>4104509582.86359</v>
          </cell>
          <cell r="W143">
            <v>2733183856.50224</v>
          </cell>
          <cell r="X143">
            <v>3364611432.24149</v>
          </cell>
          <cell r="Y143">
            <v>4024621899.57653</v>
          </cell>
          <cell r="Z143">
            <v>4415844155.84416</v>
          </cell>
          <cell r="AA143">
            <v>4768765016.81884</v>
          </cell>
          <cell r="AB143">
            <v>5167913302.16745</v>
          </cell>
          <cell r="AC143">
            <v>6043474842.76729</v>
          </cell>
          <cell r="AD143">
            <v>5978460972.01767</v>
          </cell>
          <cell r="AE143">
            <v>6405210563.88294</v>
          </cell>
          <cell r="AF143">
            <v>6682167119.56522</v>
          </cell>
          <cell r="AG143">
            <v>6978371581.26375</v>
          </cell>
          <cell r="AH143">
            <v>6987267683.77254</v>
          </cell>
          <cell r="AI143">
            <v>8032551173.24014</v>
          </cell>
          <cell r="AJ143">
            <v>9000362581.58086</v>
          </cell>
          <cell r="AK143">
            <v>9703011635.86585</v>
          </cell>
          <cell r="AL143">
            <v>10338679635.7616</v>
          </cell>
          <cell r="AM143">
            <v>11717604208.8223</v>
          </cell>
          <cell r="AN143">
            <v>13029697560.9756</v>
          </cell>
          <cell r="AO143">
            <v>13897738375.2488</v>
          </cell>
          <cell r="AP143">
            <v>15091913883.7091</v>
          </cell>
          <cell r="AQ143">
            <v>15794972847.1683</v>
          </cell>
          <cell r="AR143">
            <v>15656327859.5696</v>
          </cell>
          <cell r="AS143">
            <v>16330814179.9766</v>
          </cell>
          <cell r="AT143">
            <v>15749753804.8344</v>
          </cell>
          <cell r="AU143">
            <v>16536535647.0834</v>
          </cell>
          <cell r="AV143">
            <v>18881765437.2151</v>
          </cell>
          <cell r="AW143">
            <v>20662525941.2985</v>
          </cell>
          <cell r="AX143">
            <v>24405791044.7761</v>
          </cell>
          <cell r="AY143">
            <v>28279802405.9138</v>
          </cell>
          <cell r="AZ143">
            <v>32350238760.4239</v>
          </cell>
          <cell r="BA143">
            <v>40713826215.0093</v>
          </cell>
          <cell r="BB143">
            <v>42066224093.0065</v>
          </cell>
          <cell r="BC143">
            <v>58636161081.712</v>
          </cell>
          <cell r="BD143">
            <v>67753284043.9282</v>
          </cell>
          <cell r="BE143">
            <v>70447216891.3366</v>
          </cell>
          <cell r="BF143">
            <v>77000578167.353</v>
          </cell>
          <cell r="BG143">
            <v>82528535713.926</v>
          </cell>
          <cell r="BH143">
            <v>85140955388.8509</v>
          </cell>
          <cell r="BI143">
            <v>88012282205.8357</v>
          </cell>
          <cell r="BJ143">
            <v>94376237797.2367</v>
          </cell>
          <cell r="BK143">
            <v>94493871200.7869</v>
          </cell>
          <cell r="BL143">
            <v>89014978344.1404</v>
          </cell>
          <cell r="BM143">
            <v>84304298770.5329</v>
          </cell>
          <cell r="BN143">
            <v>88609332762.4729</v>
          </cell>
          <cell r="BO143">
            <v>74144875098.0587</v>
          </cell>
        </row>
        <row r="144">
          <cell r="B144" t="str">
            <v>LMC</v>
          </cell>
          <cell r="C144" t="str">
            <v>GDP (current US$)</v>
          </cell>
          <cell r="D144" t="str">
            <v>NY.GDP.MKTP.CD</v>
          </cell>
          <cell r="E144">
            <v>84616597001.7576</v>
          </cell>
          <cell r="F144">
            <v>90186836256.72</v>
          </cell>
          <cell r="G144">
            <v>92181987015.3837</v>
          </cell>
          <cell r="H144">
            <v>102323690387.208</v>
          </cell>
          <cell r="I144">
            <v>114986005597.943</v>
          </cell>
          <cell r="J144">
            <v>123090762933.93</v>
          </cell>
          <cell r="K144">
            <v>112246181466.766</v>
          </cell>
          <cell r="L144">
            <v>119766383300.233</v>
          </cell>
          <cell r="M144">
            <v>127098240318.223</v>
          </cell>
          <cell r="N144">
            <v>140740972605.245</v>
          </cell>
          <cell r="O144">
            <v>152459416906.019</v>
          </cell>
          <cell r="P144">
            <v>158769875405.12</v>
          </cell>
          <cell r="Q144">
            <v>169451049612.972</v>
          </cell>
          <cell r="R144">
            <v>199278079278.463</v>
          </cell>
          <cell r="S144">
            <v>246307958711.116</v>
          </cell>
          <cell r="T144">
            <v>269899256935.899</v>
          </cell>
          <cell r="U144">
            <v>285187204916.143</v>
          </cell>
          <cell r="V144">
            <v>320267597120.236</v>
          </cell>
          <cell r="W144">
            <v>362652450928.986</v>
          </cell>
          <cell r="X144">
            <v>421466175467.351</v>
          </cell>
          <cell r="Y144">
            <v>513382469665.041</v>
          </cell>
          <cell r="Z144">
            <v>639660890994.898</v>
          </cell>
          <cell r="AA144">
            <v>635625327940.031</v>
          </cell>
          <cell r="AB144">
            <v>601271756417.119</v>
          </cell>
          <cell r="AC144">
            <v>576353494488.967</v>
          </cell>
          <cell r="AD144">
            <v>615172490135.279</v>
          </cell>
          <cell r="AE144">
            <v>618320700863.666</v>
          </cell>
          <cell r="AF144">
            <v>672772469674.575</v>
          </cell>
          <cell r="AG144">
            <v>696573677133.526</v>
          </cell>
          <cell r="AH144">
            <v>683580725600.272</v>
          </cell>
          <cell r="AI144">
            <v>733709873217.556</v>
          </cell>
          <cell r="AJ144">
            <v>702239992887.286</v>
          </cell>
          <cell r="AK144">
            <v>735562027814.644</v>
          </cell>
          <cell r="AL144">
            <v>747221959277.5</v>
          </cell>
          <cell r="AM144">
            <v>839697566445.051</v>
          </cell>
          <cell r="AN144">
            <v>997448004604.694</v>
          </cell>
          <cell r="AO144">
            <v>1135329336524.53</v>
          </cell>
          <cell r="AP144">
            <v>1192059711359.33</v>
          </cell>
          <cell r="AQ144">
            <v>1217725094952.85</v>
          </cell>
          <cell r="AR144">
            <v>1122826692042.72</v>
          </cell>
          <cell r="AS144">
            <v>1185525202868.85</v>
          </cell>
          <cell r="AT144">
            <v>1197955232304.74</v>
          </cell>
          <cell r="AU144">
            <v>1264000378395.07</v>
          </cell>
          <cell r="AV144">
            <v>1433893499316.57</v>
          </cell>
          <cell r="AW144">
            <v>1649437905989.37</v>
          </cell>
          <cell r="AX144">
            <v>1900255691229.5</v>
          </cell>
          <cell r="AY144">
            <v>2225374816704.39</v>
          </cell>
          <cell r="AZ144">
            <v>2723528151247.76</v>
          </cell>
          <cell r="BA144">
            <v>3012634293754.04</v>
          </cell>
          <cell r="BB144">
            <v>3141137667805.05</v>
          </cell>
          <cell r="BC144">
            <v>3780034647966.09</v>
          </cell>
          <cell r="BD144">
            <v>4217834186882.18</v>
          </cell>
          <cell r="BE144">
            <v>4456528170120.24</v>
          </cell>
          <cell r="BF144">
            <v>4712914034204.83</v>
          </cell>
          <cell r="BG144">
            <v>5090396351864.47</v>
          </cell>
          <cell r="BH144">
            <v>5083698600746.07</v>
          </cell>
          <cell r="BI144">
            <v>5297558624291.54</v>
          </cell>
          <cell r="BJ144">
            <v>5693069209502.07</v>
          </cell>
          <cell r="BK144">
            <v>5979736767522.21</v>
          </cell>
          <cell r="BL144">
            <v>6278114868365.95</v>
          </cell>
          <cell r="BM144">
            <v>6081790240107.94</v>
          </cell>
          <cell r="BN144">
            <v>6894335373844.59</v>
          </cell>
          <cell r="BO144">
            <v>7341102945343.33</v>
          </cell>
        </row>
        <row r="145">
          <cell r="B145" t="str">
            <v>LMY</v>
          </cell>
          <cell r="C145" t="str">
            <v>GDP (current US$)</v>
          </cell>
          <cell r="D145" t="str">
            <v>NY.GDP.MKTP.CD</v>
          </cell>
          <cell r="E145">
            <v>281513384434.611</v>
          </cell>
          <cell r="F145">
            <v>278866906709.625</v>
          </cell>
          <cell r="G145">
            <v>283225160603.882</v>
          </cell>
          <cell r="H145">
            <v>311642009337.683</v>
          </cell>
          <cell r="I145">
            <v>354591643895.033</v>
          </cell>
          <cell r="J145">
            <v>390786297425.945</v>
          </cell>
          <cell r="K145">
            <v>397997512739.943</v>
          </cell>
          <cell r="L145">
            <v>414951012881.872</v>
          </cell>
          <cell r="M145">
            <v>438311723850.66</v>
          </cell>
          <cell r="N145">
            <v>488148069271.331</v>
          </cell>
          <cell r="O145">
            <v>534184239050.172</v>
          </cell>
          <cell r="P145">
            <v>569852863503.058</v>
          </cell>
          <cell r="Q145">
            <v>639212140996.36</v>
          </cell>
          <cell r="R145">
            <v>791712142946.577</v>
          </cell>
          <cell r="S145">
            <v>995177860924.058</v>
          </cell>
          <cell r="T145">
            <v>1126112347961.99</v>
          </cell>
          <cell r="U145">
            <v>1204422071137.79</v>
          </cell>
          <cell r="V145">
            <v>1350366408500.73</v>
          </cell>
          <cell r="W145">
            <v>1462134389152.51</v>
          </cell>
          <cell r="X145">
            <v>1758772782062.74</v>
          </cell>
          <cell r="Y145">
            <v>2120140554041.04</v>
          </cell>
          <cell r="Z145">
            <v>2395447207576.5</v>
          </cell>
          <cell r="AA145">
            <v>2328098940942.15</v>
          </cell>
          <cell r="AB145">
            <v>2332808607645.41</v>
          </cell>
          <cell r="AC145">
            <v>2404502554839.9</v>
          </cell>
          <cell r="AD145">
            <v>2481198229475.39</v>
          </cell>
          <cell r="AE145">
            <v>2482659495793.37</v>
          </cell>
          <cell r="AF145">
            <v>2538704908833.59</v>
          </cell>
          <cell r="AG145">
            <v>2700670440287.38</v>
          </cell>
          <cell r="AH145">
            <v>2796054379188.19</v>
          </cell>
          <cell r="AI145">
            <v>3194207232338.23</v>
          </cell>
          <cell r="AJ145">
            <v>3099577605029.12</v>
          </cell>
          <cell r="AK145">
            <v>3275746556657.19</v>
          </cell>
          <cell r="AL145">
            <v>3621878198949.94</v>
          </cell>
          <cell r="AM145">
            <v>4056216007769.83</v>
          </cell>
          <cell r="AN145">
            <v>4627182611255.59</v>
          </cell>
          <cell r="AO145">
            <v>5138106425452.64</v>
          </cell>
          <cell r="AP145">
            <v>5453626933451.32</v>
          </cell>
          <cell r="AQ145">
            <v>5426864974673</v>
          </cell>
          <cell r="AR145">
            <v>5223485813254.01</v>
          </cell>
          <cell r="AS145">
            <v>5680267093251.76</v>
          </cell>
          <cell r="AT145">
            <v>5687811932590.82</v>
          </cell>
          <cell r="AU145">
            <v>5796547790161.36</v>
          </cell>
          <cell r="AV145">
            <v>6487373546291.21</v>
          </cell>
          <cell r="AW145">
            <v>7609727994130.64</v>
          </cell>
          <cell r="AX145">
            <v>8985212394211.48</v>
          </cell>
          <cell r="AY145">
            <v>10575560319816.4</v>
          </cell>
          <cell r="AZ145">
            <v>12982509324893</v>
          </cell>
          <cell r="BA145">
            <v>15416273265910.1</v>
          </cell>
          <cell r="BB145">
            <v>15446634909614.8</v>
          </cell>
          <cell r="BC145">
            <v>18779543105772</v>
          </cell>
          <cell r="BD145">
            <v>22115543075986.5</v>
          </cell>
          <cell r="BE145">
            <v>23512181553245.6</v>
          </cell>
          <cell r="BF145">
            <v>24940261486687.7</v>
          </cell>
          <cell r="BG145">
            <v>26101787332747.3</v>
          </cell>
          <cell r="BH145">
            <v>25326526306958.9</v>
          </cell>
          <cell r="BI145">
            <v>25586586836480</v>
          </cell>
          <cell r="BJ145">
            <v>27933259327710.6</v>
          </cell>
          <cell r="BK145">
            <v>29703722066967.9</v>
          </cell>
          <cell r="BL145">
            <v>30424528245038.4</v>
          </cell>
          <cell r="BM145">
            <v>29491920680088.1</v>
          </cell>
          <cell r="BN145">
            <v>34734957850217.4</v>
          </cell>
          <cell r="BO145">
            <v>36438640513559.9</v>
          </cell>
        </row>
        <row r="146">
          <cell r="B146" t="str">
            <v>LSO</v>
          </cell>
          <cell r="C146" t="str">
            <v>GDP (current US$)</v>
          </cell>
          <cell r="D146" t="str">
            <v>NY.GDP.MKTP.CD</v>
          </cell>
          <cell r="E146">
            <v>34579986.1680055</v>
          </cell>
          <cell r="F146">
            <v>35699985.7200057</v>
          </cell>
          <cell r="G146">
            <v>41859983.2560067</v>
          </cell>
          <cell r="H146">
            <v>47039981.1840075</v>
          </cell>
          <cell r="I146">
            <v>51939979.2240083</v>
          </cell>
          <cell r="J146">
            <v>54879978.0480088</v>
          </cell>
          <cell r="K146">
            <v>56699977.3200091</v>
          </cell>
          <cell r="L146">
            <v>59261976.2952095</v>
          </cell>
          <cell r="M146">
            <v>61445975.4216098</v>
          </cell>
          <cell r="N146">
            <v>65967973.6128106</v>
          </cell>
          <cell r="O146">
            <v>68739972.504011</v>
          </cell>
          <cell r="P146">
            <v>76480285.0044113</v>
          </cell>
          <cell r="Q146">
            <v>80913200.4292822</v>
          </cell>
          <cell r="R146">
            <v>121188715.759865</v>
          </cell>
          <cell r="S146">
            <v>150851316.52727</v>
          </cell>
          <cell r="T146">
            <v>149558895.914581</v>
          </cell>
          <cell r="U146">
            <v>147660036.915009</v>
          </cell>
          <cell r="V146">
            <v>193315048.328762</v>
          </cell>
          <cell r="W146">
            <v>266570066.642517</v>
          </cell>
          <cell r="X146">
            <v>290134592.523007</v>
          </cell>
          <cell r="Y146">
            <v>431542536.663782</v>
          </cell>
          <cell r="Z146">
            <v>434188034.188034</v>
          </cell>
          <cell r="AA146">
            <v>348741683.673845</v>
          </cell>
          <cell r="AB146">
            <v>386699308.859169</v>
          </cell>
          <cell r="AC146">
            <v>333163670.280225</v>
          </cell>
          <cell r="AD146">
            <v>268629925.852805</v>
          </cell>
          <cell r="AE146">
            <v>318858422.989262</v>
          </cell>
          <cell r="AF146">
            <v>402768324.481971</v>
          </cell>
          <cell r="AG146">
            <v>470395800.600668</v>
          </cell>
          <cell r="AH146">
            <v>495409232.627579</v>
          </cell>
          <cell r="AI146">
            <v>596410263.743849</v>
          </cell>
          <cell r="AJ146">
            <v>704325366.718393</v>
          </cell>
          <cell r="AK146">
            <v>831029861.704746</v>
          </cell>
          <cell r="AL146">
            <v>835582062.476169</v>
          </cell>
          <cell r="AM146">
            <v>878250945.280469</v>
          </cell>
          <cell r="AN146">
            <v>1001894000.27846</v>
          </cell>
          <cell r="AO146">
            <v>946112492.844847</v>
          </cell>
          <cell r="AP146">
            <v>998004258.715675</v>
          </cell>
          <cell r="AQ146">
            <v>928460893.108965</v>
          </cell>
          <cell r="AR146">
            <v>912773681.050642</v>
          </cell>
          <cell r="AS146">
            <v>887291687.920796</v>
          </cell>
          <cell r="AT146">
            <v>825706961.238689</v>
          </cell>
          <cell r="AU146">
            <v>775777238.55814</v>
          </cell>
          <cell r="AV146">
            <v>1157825434.78971</v>
          </cell>
          <cell r="AW146">
            <v>1511236655.52047</v>
          </cell>
          <cell r="AX146">
            <v>1682343527.49221</v>
          </cell>
          <cell r="AY146">
            <v>1800092563.75462</v>
          </cell>
          <cell r="AZ146">
            <v>1682131784.51365</v>
          </cell>
          <cell r="BA146">
            <v>1766902709.19935</v>
          </cell>
          <cell r="BB146">
            <v>1740894964.80511</v>
          </cell>
          <cell r="BC146">
            <v>2234754241.91918</v>
          </cell>
          <cell r="BD146">
            <v>2579409619.96722</v>
          </cell>
          <cell r="BE146">
            <v>2477702216.26888</v>
          </cell>
          <cell r="BF146">
            <v>2367112931.642</v>
          </cell>
          <cell r="BG146">
            <v>2441063054.05792</v>
          </cell>
          <cell r="BH146">
            <v>2359686724.53829</v>
          </cell>
          <cell r="BI146">
            <v>2114426453.70697</v>
          </cell>
          <cell r="BJ146">
            <v>2306741674.055</v>
          </cell>
          <cell r="BK146">
            <v>2556247291.99785</v>
          </cell>
          <cell r="BL146">
            <v>2390702295.82777</v>
          </cell>
          <cell r="BM146">
            <v>2053338465.24462</v>
          </cell>
          <cell r="BN146">
            <v>2406780518.52811</v>
          </cell>
          <cell r="BO146">
            <v>2289355249.40148</v>
          </cell>
        </row>
        <row r="147">
          <cell r="B147" t="str">
            <v>LTE</v>
          </cell>
          <cell r="C147" t="str">
            <v>GDP (current US$)</v>
          </cell>
          <cell r="D147" t="str">
            <v>NY.GDP.MKTP.CD</v>
          </cell>
          <cell r="E147">
            <v>236359697329.267</v>
          </cell>
          <cell r="F147">
            <v>215773982350.569</v>
          </cell>
          <cell r="G147">
            <v>215218301251.246</v>
          </cell>
          <cell r="H147">
            <v>228482029485.839</v>
          </cell>
          <cell r="I147">
            <v>263093007398.164</v>
          </cell>
          <cell r="J147">
            <v>297806778465.671</v>
          </cell>
          <cell r="K147">
            <v>322756407405.06</v>
          </cell>
          <cell r="L147">
            <v>317115282370.303</v>
          </cell>
          <cell r="M147">
            <v>316338717706.149</v>
          </cell>
          <cell r="N147">
            <v>354454622911.117</v>
          </cell>
          <cell r="O147">
            <v>402926758998.374</v>
          </cell>
          <cell r="P147">
            <v>443431301620.631</v>
          </cell>
          <cell r="Q147">
            <v>504217949362.975</v>
          </cell>
          <cell r="R147">
            <v>633970164011.254</v>
          </cell>
          <cell r="S147">
            <v>733418812229.906</v>
          </cell>
          <cell r="T147">
            <v>788838956828.117</v>
          </cell>
          <cell r="U147">
            <v>812873567659.887</v>
          </cell>
          <cell r="V147">
            <v>946458120173.975</v>
          </cell>
          <cell r="W147">
            <v>939558602435.45</v>
          </cell>
          <cell r="X147">
            <v>1163005699434.63</v>
          </cell>
          <cell r="Y147">
            <v>1372119747166.96</v>
          </cell>
          <cell r="Z147">
            <v>1415544964401.37</v>
          </cell>
          <cell r="AA147">
            <v>1400418314722.29</v>
          </cell>
          <cell r="AB147">
            <v>1461396318226.13</v>
          </cell>
          <cell r="AC147">
            <v>1552335173187.26</v>
          </cell>
          <cell r="AD147">
            <v>1660675505162.1</v>
          </cell>
          <cell r="AE147">
            <v>1684896070685.47</v>
          </cell>
          <cell r="AF147">
            <v>1746603588097.06</v>
          </cell>
          <cell r="AG147">
            <v>1907970208476.78</v>
          </cell>
          <cell r="AH147">
            <v>1913194180510.28</v>
          </cell>
          <cell r="AI147">
            <v>1966143155409.28</v>
          </cell>
          <cell r="AJ147">
            <v>1983419918605.25</v>
          </cell>
          <cell r="AK147">
            <v>2022186054608.04</v>
          </cell>
          <cell r="AL147">
            <v>2105333938710.25</v>
          </cell>
          <cell r="AM147">
            <v>2442945412790.58</v>
          </cell>
          <cell r="AN147">
            <v>3018292160017.55</v>
          </cell>
          <cell r="AO147">
            <v>3329594709957.72</v>
          </cell>
          <cell r="AP147">
            <v>3486500370030.62</v>
          </cell>
          <cell r="AQ147">
            <v>3361066467991.76</v>
          </cell>
          <cell r="AR147">
            <v>3106274396328.62</v>
          </cell>
          <cell r="AS147">
            <v>3410313487927.4</v>
          </cell>
          <cell r="AT147">
            <v>3525091029820.11</v>
          </cell>
          <cell r="AU147">
            <v>3736796107267.68</v>
          </cell>
          <cell r="AV147">
            <v>4257947205698.71</v>
          </cell>
          <cell r="AW147">
            <v>5117293242644.11</v>
          </cell>
          <cell r="AX147">
            <v>6172905218377.23</v>
          </cell>
          <cell r="AY147">
            <v>7448573743924.26</v>
          </cell>
          <cell r="AZ147">
            <v>9382447414660.31</v>
          </cell>
          <cell r="BA147">
            <v>11663554908011.7</v>
          </cell>
          <cell r="BB147">
            <v>11269360521229.5</v>
          </cell>
          <cell r="BC147">
            <v>13564267760890.2</v>
          </cell>
          <cell r="BD147">
            <v>16530365963615.5</v>
          </cell>
          <cell r="BE147">
            <v>17680657970635.3</v>
          </cell>
          <cell r="BF147">
            <v>19042359863611.2</v>
          </cell>
          <cell r="BG147">
            <v>19776331354297.4</v>
          </cell>
          <cell r="BH147">
            <v>18550881244486</v>
          </cell>
          <cell r="BI147">
            <v>18593573738109.3</v>
          </cell>
          <cell r="BJ147">
            <v>20631078375844.2</v>
          </cell>
          <cell r="BK147">
            <v>22623622462864.8</v>
          </cell>
          <cell r="BL147">
            <v>23050208314364</v>
          </cell>
          <cell r="BM147">
            <v>22531183291578.3</v>
          </cell>
          <cell r="BN147">
            <v>26872794398412</v>
          </cell>
          <cell r="BO147">
            <v>28062557325965.1</v>
          </cell>
        </row>
        <row r="148">
          <cell r="B148" t="str">
            <v>LTU</v>
          </cell>
          <cell r="C148" t="str">
            <v>GDP (current US$)</v>
          </cell>
          <cell r="D148" t="str">
            <v>NY.GDP.MKTP.CD</v>
          </cell>
        </row>
        <row r="148">
          <cell r="AN148">
            <v>7867140395.33705</v>
          </cell>
          <cell r="AO148">
            <v>8382519637.46224</v>
          </cell>
          <cell r="AP148">
            <v>10118631851.5322</v>
          </cell>
          <cell r="AQ148">
            <v>11239547690.9797</v>
          </cell>
          <cell r="AR148">
            <v>10971583944.7561</v>
          </cell>
          <cell r="AS148">
            <v>11524776866.6379</v>
          </cell>
          <cell r="AT148">
            <v>12237388001.7264</v>
          </cell>
          <cell r="AU148">
            <v>14259781159.0119</v>
          </cell>
          <cell r="AV148">
            <v>18781721376.1985</v>
          </cell>
          <cell r="AW148">
            <v>22627507451.5648</v>
          </cell>
          <cell r="AX148">
            <v>26097677571.8373</v>
          </cell>
          <cell r="AY148">
            <v>30183575103.5262</v>
          </cell>
          <cell r="AZ148">
            <v>39697891351.9431</v>
          </cell>
          <cell r="BA148">
            <v>47797551587.8823</v>
          </cell>
          <cell r="BB148">
            <v>37388122046.1496</v>
          </cell>
          <cell r="BC148">
            <v>37128694028.243</v>
          </cell>
          <cell r="BD148">
            <v>43535051482.3869</v>
          </cell>
          <cell r="BE148">
            <v>42927454291.478</v>
          </cell>
          <cell r="BF148">
            <v>46523420074.4372</v>
          </cell>
          <cell r="BG148">
            <v>48533659592.1728</v>
          </cell>
          <cell r="BH148">
            <v>41435533340.3883</v>
          </cell>
          <cell r="BI148">
            <v>43047309305.7363</v>
          </cell>
          <cell r="BJ148">
            <v>47758736931.7801</v>
          </cell>
          <cell r="BK148">
            <v>53751411409.4447</v>
          </cell>
          <cell r="BL148">
            <v>54808531641.4117</v>
          </cell>
          <cell r="BM148">
            <v>56964942999.3651</v>
          </cell>
          <cell r="BN148">
            <v>66798933785.7702</v>
          </cell>
          <cell r="BO148">
            <v>71013953448.2085</v>
          </cell>
        </row>
        <row r="149">
          <cell r="B149" t="str">
            <v>LUX</v>
          </cell>
          <cell r="C149" t="str">
            <v>GDP (current US$)</v>
          </cell>
          <cell r="D149" t="str">
            <v>NY.GDP.MKTP.CD</v>
          </cell>
          <cell r="E149">
            <v>709941874.044355</v>
          </cell>
          <cell r="F149">
            <v>710163719.406917</v>
          </cell>
          <cell r="G149">
            <v>747846862.209673</v>
          </cell>
          <cell r="H149">
            <v>797902154.238122</v>
          </cell>
          <cell r="I149">
            <v>910877686.268584</v>
          </cell>
          <cell r="J149">
            <v>929477284.788002</v>
          </cell>
          <cell r="K149">
            <v>976717015.461454</v>
          </cell>
          <cell r="L149">
            <v>983052314.930267</v>
          </cell>
          <cell r="M149">
            <v>1075561622.81321</v>
          </cell>
          <cell r="N149">
            <v>1245432991.34271</v>
          </cell>
          <cell r="O149">
            <v>1457768455.02219</v>
          </cell>
          <cell r="P149">
            <v>1518773421.37846</v>
          </cell>
          <cell r="Q149">
            <v>1901697369.62698</v>
          </cell>
          <cell r="R149">
            <v>2609875802.11136</v>
          </cell>
          <cell r="S149">
            <v>3183637116.81856</v>
          </cell>
          <cell r="T149">
            <v>3123333333.33333</v>
          </cell>
          <cell r="U149">
            <v>3423586206.89655</v>
          </cell>
          <cell r="V149">
            <v>3789321328.08104</v>
          </cell>
          <cell r="W149">
            <v>4718539771.99949</v>
          </cell>
          <cell r="X149">
            <v>5516982663.73143</v>
          </cell>
          <cell r="Y149">
            <v>6019805490.41247</v>
          </cell>
          <cell r="Z149">
            <v>5053665797.47936</v>
          </cell>
          <cell r="AA149">
            <v>4602316793.21914</v>
          </cell>
          <cell r="AB149">
            <v>4524217751.47929</v>
          </cell>
          <cell r="AC149">
            <v>4438435492.87908</v>
          </cell>
          <cell r="AD149">
            <v>4577211767.10374</v>
          </cell>
          <cell r="AE149">
            <v>6685595087.59256</v>
          </cell>
          <cell r="AF149">
            <v>8320902215.01891</v>
          </cell>
          <cell r="AG149">
            <v>9418167855.18376</v>
          </cell>
          <cell r="AH149">
            <v>10037674037.674</v>
          </cell>
          <cell r="AI149">
            <v>12778792853.6939</v>
          </cell>
          <cell r="AJ149">
            <v>13834219728.293</v>
          </cell>
          <cell r="AK149">
            <v>15518702634.8808</v>
          </cell>
          <cell r="AL149">
            <v>15925521222.0149</v>
          </cell>
          <cell r="AM149">
            <v>17701798890.7644</v>
          </cell>
          <cell r="AN149">
            <v>20853093869.7318</v>
          </cell>
          <cell r="AO149">
            <v>20895314657.9805</v>
          </cell>
          <cell r="AP149">
            <v>19563836265.2233</v>
          </cell>
          <cell r="AQ149">
            <v>20150053345.1878</v>
          </cell>
          <cell r="AR149">
            <v>21899317598.8414</v>
          </cell>
          <cell r="AS149">
            <v>21230182989.3036</v>
          </cell>
          <cell r="AT149">
            <v>21387533703.2327</v>
          </cell>
          <cell r="AU149">
            <v>23649833332.1655</v>
          </cell>
          <cell r="AV149">
            <v>29667268248.1305</v>
          </cell>
          <cell r="AW149">
            <v>35064843792.8993</v>
          </cell>
          <cell r="AX149">
            <v>37672280120.4794</v>
          </cell>
          <cell r="AY149">
            <v>42910146296.0646</v>
          </cell>
          <cell r="AZ149">
            <v>51587401415.7872</v>
          </cell>
          <cell r="BA149">
            <v>58844277701.5258</v>
          </cell>
          <cell r="BB149">
            <v>54467289897.5582</v>
          </cell>
          <cell r="BC149">
            <v>56213985987.4168</v>
          </cell>
          <cell r="BD149">
            <v>61696281326.2453</v>
          </cell>
          <cell r="BE149">
            <v>59776383527.3602</v>
          </cell>
          <cell r="BF149">
            <v>65203276466.9763</v>
          </cell>
          <cell r="BG149">
            <v>68804811897.6445</v>
          </cell>
          <cell r="BH149">
            <v>60071584216.1375</v>
          </cell>
          <cell r="BI149">
            <v>62216885435.9488</v>
          </cell>
          <cell r="BJ149">
            <v>65712180342.9836</v>
          </cell>
          <cell r="BK149">
            <v>71000359760.4611</v>
          </cell>
          <cell r="BL149">
            <v>69890505323.5842</v>
          </cell>
          <cell r="BM149">
            <v>73699366700.2134</v>
          </cell>
          <cell r="BN149">
            <v>85584105993.8746</v>
          </cell>
          <cell r="BO149">
            <v>81641807865.7591</v>
          </cell>
        </row>
        <row r="150">
          <cell r="B150" t="str">
            <v>LVA</v>
          </cell>
          <cell r="C150" t="str">
            <v>GDP (current US$)</v>
          </cell>
          <cell r="D150" t="str">
            <v>NY.GDP.MKTP.CD</v>
          </cell>
        </row>
        <row r="150">
          <cell r="AN150">
            <v>5789128636.62293</v>
          </cell>
          <cell r="AO150">
            <v>5975248851.45482</v>
          </cell>
          <cell r="AP150">
            <v>6527926445.6811</v>
          </cell>
          <cell r="AQ150">
            <v>7166275467.65161</v>
          </cell>
          <cell r="AR150">
            <v>7533788133.55753</v>
          </cell>
          <cell r="AS150">
            <v>7958852838.93395</v>
          </cell>
          <cell r="AT150">
            <v>8362398701.58943</v>
          </cell>
          <cell r="AU150">
            <v>9557031605.27512</v>
          </cell>
          <cell r="AV150">
            <v>11771975156.8073</v>
          </cell>
          <cell r="AW150">
            <v>14435700533.368</v>
          </cell>
          <cell r="AX150">
            <v>17003459863.0989</v>
          </cell>
          <cell r="AY150">
            <v>21570076498.6205</v>
          </cell>
          <cell r="AZ150">
            <v>31054350977.9784</v>
          </cell>
          <cell r="BA150">
            <v>35854274228.9139</v>
          </cell>
          <cell r="BB150">
            <v>26410909090.9091</v>
          </cell>
          <cell r="BC150">
            <v>23956163076.5575</v>
          </cell>
          <cell r="BD150">
            <v>27474380566.265</v>
          </cell>
          <cell r="BE150">
            <v>28169902669.3784</v>
          </cell>
          <cell r="BF150">
            <v>30204783461.8488</v>
          </cell>
          <cell r="BG150">
            <v>31386896487.0407</v>
          </cell>
          <cell r="BH150">
            <v>27263090547.0617</v>
          </cell>
          <cell r="BI150">
            <v>28083597512.4841</v>
          </cell>
          <cell r="BJ150">
            <v>30483806017.8318</v>
          </cell>
          <cell r="BK150">
            <v>34429023435.0211</v>
          </cell>
          <cell r="BL150">
            <v>34225547537.0745</v>
          </cell>
          <cell r="BM150">
            <v>34390910338.9604</v>
          </cell>
          <cell r="BN150">
            <v>39443126174.4335</v>
          </cell>
          <cell r="BO150">
            <v>40422521943.4418</v>
          </cell>
        </row>
        <row r="151">
          <cell r="B151" t="str">
            <v>MAC</v>
          </cell>
          <cell r="C151" t="str">
            <v>GDP (current US$)</v>
          </cell>
          <cell r="D151" t="str">
            <v>NY.GDP.MKTP.CD</v>
          </cell>
        </row>
        <row r="151">
          <cell r="AA151">
            <v>1142497718.77916</v>
          </cell>
          <cell r="AB151">
            <v>1133013235.10045</v>
          </cell>
          <cell r="AC151">
            <v>1304361353.27024</v>
          </cell>
          <cell r="AD151">
            <v>1362072159.94515</v>
          </cell>
          <cell r="AE151">
            <v>1532105070.18581</v>
          </cell>
          <cell r="AF151">
            <v>1957724829.35921</v>
          </cell>
          <cell r="AG151">
            <v>2288761822.51257</v>
          </cell>
          <cell r="AH151">
            <v>2705665492.01675</v>
          </cell>
          <cell r="AI151">
            <v>3246481233.24397</v>
          </cell>
          <cell r="AJ151">
            <v>3765249711.09098</v>
          </cell>
          <cell r="AK151">
            <v>4914365189.04984</v>
          </cell>
          <cell r="AL151">
            <v>5665606114.80317</v>
          </cell>
          <cell r="AM151">
            <v>6311207779.92441</v>
          </cell>
          <cell r="AN151">
            <v>7046147736.91671</v>
          </cell>
          <cell r="AO151">
            <v>7176892950.39164</v>
          </cell>
          <cell r="AP151">
            <v>7267570892.70211</v>
          </cell>
          <cell r="AQ151">
            <v>6797792190.19681</v>
          </cell>
          <cell r="AR151">
            <v>6547670439.26</v>
          </cell>
          <cell r="AS151">
            <v>6774193548.3871</v>
          </cell>
          <cell r="AT151">
            <v>6860272608.45211</v>
          </cell>
          <cell r="AU151">
            <v>7371692774.43404</v>
          </cell>
          <cell r="AV151">
            <v>8246479565.94248</v>
          </cell>
          <cell r="AW151">
            <v>10643253553.184</v>
          </cell>
          <cell r="AX151">
            <v>12160056122.3757</v>
          </cell>
          <cell r="AY151">
            <v>14874098691.9082</v>
          </cell>
          <cell r="AZ151">
            <v>18439981612.4086</v>
          </cell>
          <cell r="BA151">
            <v>21027018332.6663</v>
          </cell>
          <cell r="BB151">
            <v>21587786905.8499</v>
          </cell>
          <cell r="BC151">
            <v>28241798491.593</v>
          </cell>
          <cell r="BD151">
            <v>36845888757.1886</v>
          </cell>
          <cell r="BE151">
            <v>43189721376.9846</v>
          </cell>
          <cell r="BF151">
            <v>51536595089.2793</v>
          </cell>
          <cell r="BG151">
            <v>54902831793.5018</v>
          </cell>
          <cell r="BH151">
            <v>45048190598.3249</v>
          </cell>
          <cell r="BI151">
            <v>45070808688.9611</v>
          </cell>
          <cell r="BJ151">
            <v>50383871120.8733</v>
          </cell>
          <cell r="BK151">
            <v>55190661339.7796</v>
          </cell>
          <cell r="BL151">
            <v>55082293844.1008</v>
          </cell>
          <cell r="BM151">
            <v>25343525935.8358</v>
          </cell>
          <cell r="BN151">
            <v>30969334705.0515</v>
          </cell>
          <cell r="BO151">
            <v>24464719190.0616</v>
          </cell>
        </row>
        <row r="152">
          <cell r="B152" t="str">
            <v>MAF</v>
          </cell>
          <cell r="C152" t="str">
            <v>GDP (current US$)</v>
          </cell>
          <cell r="D152" t="str">
            <v>NY.GDP.MKTP.CD</v>
          </cell>
        </row>
        <row r="152">
          <cell r="BD152">
            <v>775875748.523832</v>
          </cell>
        </row>
        <row r="152">
          <cell r="BG152">
            <v>772921958.529509</v>
          </cell>
        </row>
        <row r="152">
          <cell r="BL152">
            <v>652206037.103874</v>
          </cell>
        </row>
        <row r="152">
          <cell r="BN152">
            <v>649206262.847519</v>
          </cell>
        </row>
        <row r="153">
          <cell r="B153" t="str">
            <v>MAR</v>
          </cell>
          <cell r="C153" t="str">
            <v>GDP (current US$)</v>
          </cell>
          <cell r="D153" t="str">
            <v>NY.GDP.MKTP.CD</v>
          </cell>
          <cell r="E153">
            <v>2037154741.93211</v>
          </cell>
          <cell r="F153">
            <v>2025693539.55842</v>
          </cell>
          <cell r="G153">
            <v>2379611124.61442</v>
          </cell>
          <cell r="H153">
            <v>2657252578.30763</v>
          </cell>
          <cell r="I153">
            <v>2798345298.57781</v>
          </cell>
          <cell r="J153">
            <v>2948331090.46752</v>
          </cell>
          <cell r="K153">
            <v>2876401297.10759</v>
          </cell>
          <cell r="L153">
            <v>3046345314.38655</v>
          </cell>
          <cell r="M153">
            <v>3271422332.61996</v>
          </cell>
          <cell r="N153">
            <v>3651622668.95103</v>
          </cell>
          <cell r="O153">
            <v>3956336244.11865</v>
          </cell>
          <cell r="P153">
            <v>4356669034.34266</v>
          </cell>
          <cell r="Q153">
            <v>5074117544.77482</v>
          </cell>
          <cell r="R153">
            <v>6242145880.08876</v>
          </cell>
          <cell r="S153">
            <v>7675466449.35531</v>
          </cell>
          <cell r="T153">
            <v>8984853005.08058</v>
          </cell>
          <cell r="U153">
            <v>9584297284.28316</v>
          </cell>
          <cell r="V153">
            <v>11049783871.8144</v>
          </cell>
          <cell r="W153">
            <v>13236946233.5759</v>
          </cell>
          <cell r="X153">
            <v>15911994817.3107</v>
          </cell>
          <cell r="Y153">
            <v>21728516153.0907</v>
          </cell>
          <cell r="Z153">
            <v>17788185478.944</v>
          </cell>
          <cell r="AA153">
            <v>17692276734.171</v>
          </cell>
          <cell r="AB153">
            <v>16251408127.5735</v>
          </cell>
          <cell r="AC153">
            <v>14824667954.3674</v>
          </cell>
          <cell r="AD153">
            <v>14991283215.7408</v>
          </cell>
          <cell r="AE153">
            <v>19462085540.2231</v>
          </cell>
          <cell r="AF153">
            <v>21765195948.189</v>
          </cell>
          <cell r="AG153">
            <v>25705296183.5037</v>
          </cell>
          <cell r="AH153">
            <v>26314313191.1826</v>
          </cell>
          <cell r="AI153">
            <v>30179954774.9899</v>
          </cell>
          <cell r="AJ153">
            <v>32285573573.9185</v>
          </cell>
          <cell r="AK153">
            <v>33711069430.78</v>
          </cell>
          <cell r="AL153">
            <v>31655473663.8348</v>
          </cell>
          <cell r="AM153">
            <v>35604137422.5796</v>
          </cell>
          <cell r="AN153">
            <v>39030285468.3841</v>
          </cell>
          <cell r="AO153">
            <v>43161571527.6353</v>
          </cell>
          <cell r="AP153">
            <v>39147844526.0838</v>
          </cell>
          <cell r="AQ153">
            <v>46497608724.9865</v>
          </cell>
          <cell r="AR153">
            <v>46266428648.1433</v>
          </cell>
          <cell r="AS153">
            <v>43017455401.8445</v>
          </cell>
          <cell r="AT153">
            <v>43831480207.6444</v>
          </cell>
          <cell r="AU153">
            <v>47077192187.6418</v>
          </cell>
          <cell r="AV153">
            <v>58029363354.2757</v>
          </cell>
          <cell r="AW153">
            <v>66114145451.0067</v>
          </cell>
          <cell r="AX153">
            <v>68852658068.6673</v>
          </cell>
          <cell r="AY153">
            <v>75883823300.8545</v>
          </cell>
          <cell r="AZ153">
            <v>86947913286.728</v>
          </cell>
          <cell r="BA153">
            <v>101822906949.063</v>
          </cell>
          <cell r="BB153">
            <v>101154952240.881</v>
          </cell>
          <cell r="BC153">
            <v>100865329473.44</v>
          </cell>
          <cell r="BD153">
            <v>110080631332.375</v>
          </cell>
          <cell r="BE153">
            <v>106937392311.129</v>
          </cell>
          <cell r="BF153">
            <v>115739287305.08</v>
          </cell>
          <cell r="BG153">
            <v>119130841411.664</v>
          </cell>
          <cell r="BH153">
            <v>110413823841.592</v>
          </cell>
          <cell r="BI153">
            <v>111572947004.917</v>
          </cell>
          <cell r="BJ153">
            <v>118540573367.844</v>
          </cell>
          <cell r="BK153">
            <v>127341147581.818</v>
          </cell>
          <cell r="BL153">
            <v>128920266409.458</v>
          </cell>
          <cell r="BM153">
            <v>121353645057.144</v>
          </cell>
          <cell r="BN153">
            <v>141817797083.468</v>
          </cell>
          <cell r="BO153">
            <v>130912558829.84</v>
          </cell>
        </row>
        <row r="154">
          <cell r="B154" t="str">
            <v>MCO</v>
          </cell>
          <cell r="C154" t="str">
            <v>GDP (current US$)</v>
          </cell>
          <cell r="D154" t="str">
            <v>NY.GDP.MKTP.CD</v>
          </cell>
        </row>
        <row r="154">
          <cell r="O154">
            <v>293127333.238065</v>
          </cell>
          <cell r="P154">
            <v>327706210.435217</v>
          </cell>
          <cell r="Q154">
            <v>402451900.821288</v>
          </cell>
          <cell r="R154">
            <v>523554039.203208</v>
          </cell>
          <cell r="S154">
            <v>563949254.114034</v>
          </cell>
          <cell r="T154">
            <v>711978961.893674</v>
          </cell>
          <cell r="U154">
            <v>735324244.667397</v>
          </cell>
          <cell r="V154">
            <v>811191392.224277</v>
          </cell>
          <cell r="W154">
            <v>1000555218.03209</v>
          </cell>
          <cell r="X154">
            <v>1209870147.49099</v>
          </cell>
          <cell r="Y154">
            <v>1378175524.11186</v>
          </cell>
          <cell r="Z154">
            <v>1205188647.93163</v>
          </cell>
          <cell r="AA154">
            <v>1143216456.56796</v>
          </cell>
          <cell r="AB154">
            <v>1092560364.51959</v>
          </cell>
          <cell r="AC154">
            <v>1037329604.35108</v>
          </cell>
          <cell r="AD154">
            <v>1082867507.33142</v>
          </cell>
          <cell r="AE154">
            <v>1515234743.47367</v>
          </cell>
          <cell r="AF154">
            <v>1839081463.27676</v>
          </cell>
          <cell r="AG154">
            <v>2000704744.91538</v>
          </cell>
          <cell r="AH154">
            <v>2010083833.1726</v>
          </cell>
          <cell r="AI154">
            <v>2481307077.10989</v>
          </cell>
          <cell r="AJ154">
            <v>2480540845.33242</v>
          </cell>
          <cell r="AK154">
            <v>2737049230.70442</v>
          </cell>
          <cell r="AL154">
            <v>2574494355.73357</v>
          </cell>
          <cell r="AM154">
            <v>2720332134.53623</v>
          </cell>
          <cell r="AN154">
            <v>3130309995.30848</v>
          </cell>
          <cell r="AO154">
            <v>3137886994.52207</v>
          </cell>
          <cell r="AP154">
            <v>2840195190.36905</v>
          </cell>
          <cell r="AQ154">
            <v>2934593467.68589</v>
          </cell>
          <cell r="AR154">
            <v>2907118641.17756</v>
          </cell>
          <cell r="AS154">
            <v>2654462665.26893</v>
          </cell>
          <cell r="AT154">
            <v>2673723033.71239</v>
          </cell>
          <cell r="AU154">
            <v>2919647981.81473</v>
          </cell>
          <cell r="AV154">
            <v>3597089750.78276</v>
          </cell>
          <cell r="AW154">
            <v>4043551488.82603</v>
          </cell>
          <cell r="AX154">
            <v>4204652898.73103</v>
          </cell>
          <cell r="AY154">
            <v>4586826512.71356</v>
          </cell>
          <cell r="AZ154">
            <v>5875790766.2621</v>
          </cell>
          <cell r="BA154">
            <v>6502942244.93068</v>
          </cell>
          <cell r="BB154">
            <v>5474379252.34114</v>
          </cell>
          <cell r="BC154">
            <v>5367561569.59548</v>
          </cell>
          <cell r="BD154">
            <v>6088689808.38347</v>
          </cell>
          <cell r="BE154">
            <v>5742749294.00852</v>
          </cell>
          <cell r="BF154">
            <v>6555591709.88585</v>
          </cell>
          <cell r="BG154">
            <v>7069353073.08882</v>
          </cell>
          <cell r="BH154">
            <v>6261649890.82388</v>
          </cell>
          <cell r="BI154">
            <v>6465645584.94877</v>
          </cell>
          <cell r="BJ154">
            <v>6431271365.08338</v>
          </cell>
          <cell r="BK154">
            <v>7182444409.54069</v>
          </cell>
          <cell r="BL154">
            <v>7383944044.17</v>
          </cell>
          <cell r="BM154">
            <v>6739645416.47916</v>
          </cell>
          <cell r="BN154">
            <v>8626081320.50612</v>
          </cell>
          <cell r="BO154">
            <v>8784002931.68665</v>
          </cell>
        </row>
        <row r="155">
          <cell r="B155" t="str">
            <v>MDA</v>
          </cell>
          <cell r="C155" t="str">
            <v>GDP (current US$)</v>
          </cell>
          <cell r="D155" t="str">
            <v>NY.GDP.MKTP.CD</v>
          </cell>
        </row>
        <row r="155">
          <cell r="AI155">
            <v>3571250000</v>
          </cell>
          <cell r="AJ155">
            <v>3083333333.33333</v>
          </cell>
          <cell r="AK155">
            <v>2320435308.34341</v>
          </cell>
          <cell r="AL155">
            <v>2371711383.1727</v>
          </cell>
          <cell r="AM155">
            <v>1702292855.60267</v>
          </cell>
          <cell r="AN155">
            <v>1752979926.41489</v>
          </cell>
          <cell r="AO155">
            <v>1695122173.91304</v>
          </cell>
          <cell r="AP155">
            <v>1930081168.83117</v>
          </cell>
          <cell r="AQ155">
            <v>1698717504.65549</v>
          </cell>
          <cell r="AR155">
            <v>1170782957.37443</v>
          </cell>
          <cell r="AS155">
            <v>1288429391.79951</v>
          </cell>
          <cell r="AT155">
            <v>1480673594.05602</v>
          </cell>
          <cell r="AU155">
            <v>1661818168.4226</v>
          </cell>
          <cell r="AV155">
            <v>1980907434.76826</v>
          </cell>
          <cell r="AW155">
            <v>2598249555.89984</v>
          </cell>
          <cell r="AX155">
            <v>2988342907.03096</v>
          </cell>
          <cell r="AY155">
            <v>3408255450.5509</v>
          </cell>
          <cell r="AZ155">
            <v>4401173151.93767</v>
          </cell>
          <cell r="BA155">
            <v>6054824248.24221</v>
          </cell>
          <cell r="BB155">
            <v>5439434271.78807</v>
          </cell>
          <cell r="BC155">
            <v>6974982369.60155</v>
          </cell>
          <cell r="BD155">
            <v>8414352020.49442</v>
          </cell>
          <cell r="BE155">
            <v>8709138634.82921</v>
          </cell>
          <cell r="BF155">
            <v>9496717875.51932</v>
          </cell>
          <cell r="BG155">
            <v>9402090137.7423</v>
          </cell>
          <cell r="BH155">
            <v>7797667196.73087</v>
          </cell>
          <cell r="BI155">
            <v>7980917075.7748</v>
          </cell>
          <cell r="BJ155">
            <v>9514404016.20949</v>
          </cell>
          <cell r="BK155">
            <v>11252353420.8798</v>
          </cell>
          <cell r="BL155">
            <v>11736797054.6965</v>
          </cell>
          <cell r="BM155">
            <v>11530746234.4492</v>
          </cell>
          <cell r="BN155">
            <v>13691869264.0794</v>
          </cell>
          <cell r="BO155">
            <v>14510490660.2516</v>
          </cell>
        </row>
        <row r="156">
          <cell r="B156" t="str">
            <v>MDG</v>
          </cell>
          <cell r="C156" t="str">
            <v>GDP (current US$)</v>
          </cell>
          <cell r="D156" t="str">
            <v>NY.GDP.MKTP.CD</v>
          </cell>
          <cell r="E156">
            <v>673081724.751168</v>
          </cell>
          <cell r="F156">
            <v>699161944.558097</v>
          </cell>
          <cell r="G156">
            <v>739286907.592778</v>
          </cell>
          <cell r="H156">
            <v>759345863.732667</v>
          </cell>
          <cell r="I156">
            <v>802482183.728778</v>
          </cell>
          <cell r="J156">
            <v>833563472.9981</v>
          </cell>
          <cell r="K156">
            <v>900264584.590829</v>
          </cell>
          <cell r="L156">
            <v>956436932.101291</v>
          </cell>
          <cell r="M156">
            <v>1031669637.39553</v>
          </cell>
          <cell r="N156">
            <v>1056391055.59617</v>
          </cell>
          <cell r="O156">
            <v>1111859570.88252</v>
          </cell>
          <cell r="P156">
            <v>1199507631.07603</v>
          </cell>
          <cell r="Q156">
            <v>1341590690.41365</v>
          </cell>
          <cell r="R156">
            <v>1653062335.00286</v>
          </cell>
          <cell r="S156">
            <v>1917508190.04689</v>
          </cell>
          <cell r="T156">
            <v>2283049215.35339</v>
          </cell>
          <cell r="U156">
            <v>2181844178.5534</v>
          </cell>
          <cell r="V156">
            <v>2358930406.0689</v>
          </cell>
          <cell r="W156">
            <v>2669755115.10935</v>
          </cell>
          <cell r="X156">
            <v>3463565853.81023</v>
          </cell>
          <cell r="Y156">
            <v>5201818347.79882</v>
          </cell>
          <cell r="Z156">
            <v>4759333998.36746</v>
          </cell>
          <cell r="AA156">
            <v>4784977325.95803</v>
          </cell>
          <cell r="AB156">
            <v>4686457031.2269</v>
          </cell>
          <cell r="AC156">
            <v>3905938480.86119</v>
          </cell>
          <cell r="AD156">
            <v>3802557894.8719</v>
          </cell>
          <cell r="AE156">
            <v>4347989788.09257</v>
          </cell>
          <cell r="AF156">
            <v>3212900555.8091</v>
          </cell>
          <cell r="AG156">
            <v>3189456965.0482</v>
          </cell>
          <cell r="AH156">
            <v>3175638332.64471</v>
          </cell>
          <cell r="AI156">
            <v>3931334875.01376</v>
          </cell>
          <cell r="AJ156">
            <v>3254713056.02171</v>
          </cell>
          <cell r="AK156">
            <v>3714966678.33381</v>
          </cell>
          <cell r="AL156">
            <v>4063298919.2868</v>
          </cell>
          <cell r="AM156">
            <v>3522227092.22839</v>
          </cell>
          <cell r="AN156">
            <v>3838100903.74974</v>
          </cell>
          <cell r="AO156">
            <v>4931861038.70763</v>
          </cell>
          <cell r="AP156">
            <v>4262965419.74998</v>
          </cell>
          <cell r="AQ156">
            <v>4401967632.73718</v>
          </cell>
          <cell r="AR156">
            <v>4277903780.29131</v>
          </cell>
          <cell r="AS156">
            <v>4629247203.84524</v>
          </cell>
          <cell r="AT156">
            <v>5438332601.90798</v>
          </cell>
          <cell r="AU156">
            <v>5351701663.40807</v>
          </cell>
          <cell r="AV156">
            <v>6372498889.66585</v>
          </cell>
          <cell r="AW156">
            <v>5064732626.29389</v>
          </cell>
          <cell r="AX156">
            <v>5859269752.61332</v>
          </cell>
          <cell r="AY156">
            <v>6395712490.94304</v>
          </cell>
          <cell r="AZ156">
            <v>8524620889.57747</v>
          </cell>
          <cell r="BA156">
            <v>10725137723.6549</v>
          </cell>
          <cell r="BB156">
            <v>9616879409.43789</v>
          </cell>
          <cell r="BC156">
            <v>9982711338.07029</v>
          </cell>
          <cell r="BD156">
            <v>11551819617.874</v>
          </cell>
          <cell r="BE156">
            <v>11578975061.9479</v>
          </cell>
          <cell r="BF156">
            <v>12423555455.3853</v>
          </cell>
          <cell r="BG156">
            <v>12522957399.2281</v>
          </cell>
          <cell r="BH156">
            <v>11323020701.3017</v>
          </cell>
          <cell r="BI156">
            <v>11848613858.442</v>
          </cell>
          <cell r="BJ156">
            <v>13176313593.5509</v>
          </cell>
          <cell r="BK156">
            <v>13760033282.2925</v>
          </cell>
          <cell r="BL156">
            <v>14104664678.5063</v>
          </cell>
          <cell r="BM156">
            <v>13051441203.9474</v>
          </cell>
          <cell r="BN156">
            <v>14554754116.5427</v>
          </cell>
          <cell r="BO156">
            <v>15302510500.0528</v>
          </cell>
        </row>
        <row r="157">
          <cell r="B157" t="str">
            <v>MDV</v>
          </cell>
          <cell r="C157" t="str">
            <v>GDP (current US$)</v>
          </cell>
          <cell r="D157" t="str">
            <v>NY.GDP.MKTP.CD</v>
          </cell>
        </row>
        <row r="157">
          <cell r="O157">
            <v>19328038.315912</v>
          </cell>
          <cell r="P157">
            <v>21566403.9976937</v>
          </cell>
          <cell r="Q157">
            <v>25177137.5495403</v>
          </cell>
          <cell r="R157">
            <v>30862041.5358759</v>
          </cell>
          <cell r="S157">
            <v>39120171.2238354</v>
          </cell>
          <cell r="T157">
            <v>24540877.5727526</v>
          </cell>
          <cell r="U157">
            <v>22399467.1487255</v>
          </cell>
          <cell r="V157">
            <v>20853788.7634124</v>
          </cell>
          <cell r="W157">
            <v>24369109.1517178</v>
          </cell>
          <cell r="X157">
            <v>38523364.5103338</v>
          </cell>
          <cell r="Y157">
            <v>42463576.1589404</v>
          </cell>
          <cell r="Z157">
            <v>44781456.9536424</v>
          </cell>
          <cell r="AA157">
            <v>47911340.1834794</v>
          </cell>
          <cell r="AB157">
            <v>57829787.2340426</v>
          </cell>
          <cell r="AC157">
            <v>109503546.099291</v>
          </cell>
          <cell r="AD157">
            <v>127190757.959989</v>
          </cell>
          <cell r="AE157">
            <v>141882254.230178</v>
          </cell>
          <cell r="AF157">
            <v>141223029.383064</v>
          </cell>
          <cell r="AG157">
            <v>168514513.375071</v>
          </cell>
          <cell r="AH157">
            <v>189514434.244</v>
          </cell>
          <cell r="AI157">
            <v>215043969.849246</v>
          </cell>
          <cell r="AJ157">
            <v>244396761.92334</v>
          </cell>
          <cell r="AK157">
            <v>284875809.039634</v>
          </cell>
          <cell r="AL157">
            <v>322417837.161971</v>
          </cell>
          <cell r="AM157">
            <v>356014932.136461</v>
          </cell>
          <cell r="AN157">
            <v>398988954.970263</v>
          </cell>
          <cell r="AO157">
            <v>450382327.952421</v>
          </cell>
          <cell r="AP157">
            <v>508223602.378929</v>
          </cell>
          <cell r="AQ157">
            <v>540096397.621071</v>
          </cell>
          <cell r="AR157">
            <v>589239753.610875</v>
          </cell>
          <cell r="AS157">
            <v>624337145.284622</v>
          </cell>
          <cell r="AT157">
            <v>870031676.798793</v>
          </cell>
          <cell r="AU157">
            <v>897031250</v>
          </cell>
          <cell r="AV157">
            <v>1052121054.6875</v>
          </cell>
          <cell r="AW157">
            <v>1226829562.5</v>
          </cell>
          <cell r="AX157">
            <v>1163362437.5</v>
          </cell>
          <cell r="AY157">
            <v>1575200390.625</v>
          </cell>
          <cell r="AZ157">
            <v>1868383460.9375</v>
          </cell>
          <cell r="BA157">
            <v>2271646187.5</v>
          </cell>
          <cell r="BB157">
            <v>2345294875</v>
          </cell>
          <cell r="BC157">
            <v>2588176054.6875</v>
          </cell>
          <cell r="BD157">
            <v>2774350240.04918</v>
          </cell>
          <cell r="BE157">
            <v>2886163997.20531</v>
          </cell>
          <cell r="BF157">
            <v>3295009237.50107</v>
          </cell>
          <cell r="BG157">
            <v>3697353039.20043</v>
          </cell>
          <cell r="BH157">
            <v>4129505319.12921</v>
          </cell>
          <cell r="BI157">
            <v>4409942623.85538</v>
          </cell>
          <cell r="BJ157">
            <v>4816426256.52914</v>
          </cell>
          <cell r="BK157">
            <v>5404344162.69888</v>
          </cell>
          <cell r="BL157">
            <v>5726094799.37709</v>
          </cell>
          <cell r="BM157">
            <v>3712604583.36665</v>
          </cell>
          <cell r="BN157">
            <v>5254366312.27648</v>
          </cell>
          <cell r="BO157">
            <v>6170638746.31376</v>
          </cell>
        </row>
        <row r="158">
          <cell r="B158" t="str">
            <v>MEA</v>
          </cell>
          <cell r="C158" t="str">
            <v>GDP (current US$)</v>
          </cell>
          <cell r="D158" t="str">
            <v>NY.GDP.MKTP.CD</v>
          </cell>
        </row>
        <row r="158">
          <cell r="J158">
            <v>33355527573.3824</v>
          </cell>
          <cell r="K158">
            <v>35719093594.0682</v>
          </cell>
          <cell r="L158">
            <v>38474318202.4033</v>
          </cell>
          <cell r="M158">
            <v>44168901220.2319</v>
          </cell>
          <cell r="N158">
            <v>49272971404.8343</v>
          </cell>
          <cell r="O158">
            <v>55493554807.3991</v>
          </cell>
          <cell r="P158">
            <v>63999373657.4921</v>
          </cell>
          <cell r="Q158">
            <v>78443642840.6224</v>
          </cell>
          <cell r="R158">
            <v>107825541175.566</v>
          </cell>
          <cell r="S158">
            <v>198498005682.44</v>
          </cell>
          <cell r="T158">
            <v>216777972177.641</v>
          </cell>
          <cell r="U158">
            <v>270073046985.57</v>
          </cell>
          <cell r="V158">
            <v>313508260089.442</v>
          </cell>
          <cell r="W158">
            <v>331514988248.819</v>
          </cell>
          <cell r="X158">
            <v>434447515594.285</v>
          </cell>
          <cell r="Y158">
            <v>560256590116.579</v>
          </cell>
          <cell r="Z158">
            <v>573674761511.325</v>
          </cell>
          <cell r="AA158">
            <v>572709615901.092</v>
          </cell>
          <cell r="AB158">
            <v>581874653178.61</v>
          </cell>
          <cell r="AC158">
            <v>586005805091.197</v>
          </cell>
          <cell r="AD158">
            <v>597081174396.361</v>
          </cell>
          <cell r="AE158">
            <v>604167750053.776</v>
          </cell>
          <cell r="AF158">
            <v>560688646894.691</v>
          </cell>
          <cell r="AG158">
            <v>555522112035.57</v>
          </cell>
          <cell r="AH158">
            <v>572244999588.469</v>
          </cell>
          <cell r="AI158">
            <v>745103071421.59</v>
          </cell>
          <cell r="AJ158">
            <v>549381622873.556</v>
          </cell>
          <cell r="AK158">
            <v>600384966653.676</v>
          </cell>
          <cell r="AL158">
            <v>610560135336.366</v>
          </cell>
          <cell r="AM158">
            <v>646604925436.204</v>
          </cell>
          <cell r="AN158">
            <v>713738122654.646</v>
          </cell>
          <cell r="AO158">
            <v>794179404667.905</v>
          </cell>
          <cell r="AP158">
            <v>832657219644.172</v>
          </cell>
          <cell r="AQ158">
            <v>814471742080.96</v>
          </cell>
          <cell r="AR158">
            <v>885972638010.798</v>
          </cell>
          <cell r="AS158">
            <v>992555771865.102</v>
          </cell>
          <cell r="AT158">
            <v>987483973174.614</v>
          </cell>
          <cell r="AU158">
            <v>979351629694.585</v>
          </cell>
          <cell r="AV158">
            <v>1090479523920.4</v>
          </cell>
          <cell r="AW158">
            <v>1286313655244.43</v>
          </cell>
          <cell r="AX158">
            <v>1542092360435.57</v>
          </cell>
          <cell r="AY158">
            <v>1810948296494.28</v>
          </cell>
          <cell r="AZ158">
            <v>2140272377688.62</v>
          </cell>
          <cell r="BA158">
            <v>2674260694118.66</v>
          </cell>
          <cell r="BB158">
            <v>2399657699929.62</v>
          </cell>
          <cell r="BC158">
            <v>2820272200083.83</v>
          </cell>
          <cell r="BD158">
            <v>3396706596374.72</v>
          </cell>
          <cell r="BE158">
            <v>3660136638354.7</v>
          </cell>
          <cell r="BF158">
            <v>3601732090293.31</v>
          </cell>
          <cell r="BG158">
            <v>3627618410020.68</v>
          </cell>
          <cell r="BH158">
            <v>3201010427587.39</v>
          </cell>
          <cell r="BI158">
            <v>3234258578074.41</v>
          </cell>
          <cell r="BJ158">
            <v>3372000244857.37</v>
          </cell>
          <cell r="BK158">
            <v>3538057099135.22</v>
          </cell>
          <cell r="BL158">
            <v>3549945029851.94</v>
          </cell>
          <cell r="BM158">
            <v>3199081953495.53</v>
          </cell>
          <cell r="BN158">
            <v>3780277127064.96</v>
          </cell>
          <cell r="BO158">
            <v>4497116837259.17</v>
          </cell>
        </row>
        <row r="159">
          <cell r="B159" t="str">
            <v>MEX</v>
          </cell>
          <cell r="C159" t="str">
            <v>GDP (current US$)</v>
          </cell>
          <cell r="D159" t="str">
            <v>NY.GDP.MKTP.CD</v>
          </cell>
          <cell r="E159">
            <v>13040000000</v>
          </cell>
          <cell r="F159">
            <v>14160000000</v>
          </cell>
          <cell r="G159">
            <v>15200000000</v>
          </cell>
          <cell r="H159">
            <v>16960000000</v>
          </cell>
          <cell r="I159">
            <v>20080000000</v>
          </cell>
          <cell r="J159">
            <v>21840000000</v>
          </cell>
          <cell r="K159">
            <v>24320000000</v>
          </cell>
          <cell r="L159">
            <v>26560000000</v>
          </cell>
          <cell r="M159">
            <v>29360000000</v>
          </cell>
          <cell r="N159">
            <v>32480000000</v>
          </cell>
          <cell r="O159">
            <v>35520000000</v>
          </cell>
          <cell r="P159">
            <v>39200000000</v>
          </cell>
          <cell r="Q159">
            <v>45200000000</v>
          </cell>
          <cell r="R159">
            <v>55280000000</v>
          </cell>
          <cell r="S159">
            <v>72000000000</v>
          </cell>
          <cell r="T159">
            <v>88000000000</v>
          </cell>
          <cell r="U159">
            <v>88875923765.072</v>
          </cell>
          <cell r="V159">
            <v>81912018783.5024</v>
          </cell>
          <cell r="W159">
            <v>102648570299.117</v>
          </cell>
          <cell r="X159">
            <v>134531900898.926</v>
          </cell>
          <cell r="Y159">
            <v>205577055465.993</v>
          </cell>
          <cell r="Z159">
            <v>263797827860.494</v>
          </cell>
          <cell r="AA159">
            <v>184602611609.517</v>
          </cell>
          <cell r="AB159">
            <v>156167000432.994</v>
          </cell>
          <cell r="AC159">
            <v>184230754105.394</v>
          </cell>
          <cell r="AD159">
            <v>195241069482.077</v>
          </cell>
          <cell r="AE159">
            <v>134556034672.991</v>
          </cell>
          <cell r="AF159">
            <v>147542558208.888</v>
          </cell>
          <cell r="AG159">
            <v>181611150496.787</v>
          </cell>
          <cell r="AH159">
            <v>221403098266.77</v>
          </cell>
          <cell r="AI159">
            <v>261253675692.838</v>
          </cell>
          <cell r="AJ159">
            <v>313139656145.745</v>
          </cell>
          <cell r="AK159">
            <v>363157832923.734</v>
          </cell>
          <cell r="AL159">
            <v>530160763983.506</v>
          </cell>
          <cell r="AM159">
            <v>553618247900.74</v>
          </cell>
          <cell r="AN159">
            <v>380157469866.849</v>
          </cell>
          <cell r="AO159">
            <v>432157945024.428</v>
          </cell>
          <cell r="AP159">
            <v>523449530464.257</v>
          </cell>
          <cell r="AQ159">
            <v>557461102630.658</v>
          </cell>
          <cell r="AR159">
            <v>631249359702.389</v>
          </cell>
          <cell r="AS159">
            <v>742061329643.37</v>
          </cell>
          <cell r="AT159">
            <v>796064590656.176</v>
          </cell>
          <cell r="AU159">
            <v>810666116505.478</v>
          </cell>
          <cell r="AV159">
            <v>765549967703.273</v>
          </cell>
          <cell r="AW159">
            <v>819459227375.022</v>
          </cell>
          <cell r="AX159">
            <v>917571853529.104</v>
          </cell>
          <cell r="AY159">
            <v>1020265057882.01</v>
          </cell>
          <cell r="AZ159">
            <v>1102355554971.95</v>
          </cell>
          <cell r="BA159">
            <v>1161553459715.1</v>
          </cell>
          <cell r="BB159">
            <v>943437415024.633</v>
          </cell>
          <cell r="BC159">
            <v>1105424238731.09</v>
          </cell>
          <cell r="BD159">
            <v>1229013703416.76</v>
          </cell>
          <cell r="BE159">
            <v>1255110424817.79</v>
          </cell>
          <cell r="BF159">
            <v>1327436290282.67</v>
          </cell>
          <cell r="BG159">
            <v>1364507717614.13</v>
          </cell>
          <cell r="BH159">
            <v>1213294467716.88</v>
          </cell>
          <cell r="BI159">
            <v>1112233497452.7</v>
          </cell>
          <cell r="BJ159">
            <v>1190721475906</v>
          </cell>
          <cell r="BK159">
            <v>1256300182879.73</v>
          </cell>
          <cell r="BL159">
            <v>1305211135822.61</v>
          </cell>
          <cell r="BM159">
            <v>1120832412468.85</v>
          </cell>
          <cell r="BN159">
            <v>1313069763986.6</v>
          </cell>
          <cell r="BO159">
            <v>1463323889036.56</v>
          </cell>
        </row>
        <row r="160">
          <cell r="B160" t="str">
            <v>MHL</v>
          </cell>
          <cell r="C160" t="str">
            <v>GDP (current US$)</v>
          </cell>
          <cell r="D160" t="str">
            <v>NY.GDP.MKTP.CD</v>
          </cell>
        </row>
        <row r="160">
          <cell r="O160">
            <v>8408486.05141364</v>
          </cell>
          <cell r="P160">
            <v>9116810.27502219</v>
          </cell>
          <cell r="Q160">
            <v>9973652.28820094</v>
          </cell>
          <cell r="R160">
            <v>11607365.8067834</v>
          </cell>
          <cell r="S160">
            <v>15217532.2251424</v>
          </cell>
          <cell r="T160">
            <v>16691300.7652169</v>
          </cell>
          <cell r="U160">
            <v>18153647.0700509</v>
          </cell>
          <cell r="V160">
            <v>20210069.4868631</v>
          </cell>
          <cell r="W160">
            <v>22209369.8293389</v>
          </cell>
          <cell r="X160">
            <v>25545346.1297779</v>
          </cell>
          <cell r="Y160">
            <v>26710652.8925137</v>
          </cell>
          <cell r="Z160">
            <v>31020000</v>
          </cell>
          <cell r="AA160">
            <v>34918000</v>
          </cell>
          <cell r="AB160">
            <v>41749000</v>
          </cell>
          <cell r="AC160">
            <v>45144000</v>
          </cell>
          <cell r="AD160">
            <v>43879000</v>
          </cell>
          <cell r="AE160">
            <v>55989000</v>
          </cell>
          <cell r="AF160">
            <v>62983000</v>
          </cell>
          <cell r="AG160">
            <v>70688000</v>
          </cell>
          <cell r="AH160">
            <v>72798000</v>
          </cell>
          <cell r="AI160">
            <v>78476000</v>
          </cell>
          <cell r="AJ160">
            <v>82507000</v>
          </cell>
          <cell r="AK160">
            <v>91063000</v>
          </cell>
          <cell r="AL160">
            <v>99461000</v>
          </cell>
          <cell r="AM160">
            <v>108071000</v>
          </cell>
          <cell r="AN160">
            <v>120230000</v>
          </cell>
          <cell r="AO160">
            <v>110858000</v>
          </cell>
          <cell r="AP160">
            <v>109884681.70166</v>
          </cell>
          <cell r="AQ160">
            <v>112070114.135742</v>
          </cell>
          <cell r="AR160">
            <v>113352058.410645</v>
          </cell>
          <cell r="AS160">
            <v>114838470.458984</v>
          </cell>
          <cell r="AT160">
            <v>122406127.929688</v>
          </cell>
          <cell r="AU160">
            <v>131959976.196289</v>
          </cell>
          <cell r="AV160">
            <v>131128479.003906</v>
          </cell>
          <cell r="AW160">
            <v>132791854.858398</v>
          </cell>
          <cell r="AX160">
            <v>137815414.428711</v>
          </cell>
          <cell r="AY160">
            <v>142922515.869141</v>
          </cell>
          <cell r="AZ160">
            <v>150104705.810547</v>
          </cell>
          <cell r="BA160">
            <v>146208160.400391</v>
          </cell>
          <cell r="BB160">
            <v>150886459.350586</v>
          </cell>
          <cell r="BC160">
            <v>160629516.601563</v>
          </cell>
          <cell r="BD160">
            <v>172044509.887695</v>
          </cell>
          <cell r="BE160">
            <v>180302078.24707</v>
          </cell>
          <cell r="BF160">
            <v>185817016.601563</v>
          </cell>
          <cell r="BG160">
            <v>185446395.874023</v>
          </cell>
          <cell r="BH160">
            <v>183222930.908203</v>
          </cell>
          <cell r="BI160">
            <v>200900711.05957</v>
          </cell>
          <cell r="BJ160">
            <v>212935714.72168</v>
          </cell>
          <cell r="BK160">
            <v>219430038.452148</v>
          </cell>
          <cell r="BL160">
            <v>231996704.101563</v>
          </cell>
          <cell r="BM160">
            <v>240751144.40918</v>
          </cell>
          <cell r="BN160">
            <v>257784881.591797</v>
          </cell>
          <cell r="BO160">
            <v>258774475.097656</v>
          </cell>
        </row>
        <row r="161">
          <cell r="B161" t="str">
            <v>MIC</v>
          </cell>
          <cell r="C161" t="str">
            <v>GDP (current US$)</v>
          </cell>
          <cell r="D161" t="str">
            <v>NY.GDP.MKTP.CD</v>
          </cell>
          <cell r="E161">
            <v>270718545932.67</v>
          </cell>
          <cell r="F161">
            <v>267466073756.102</v>
          </cell>
          <cell r="G161">
            <v>271024736960.956</v>
          </cell>
          <cell r="H161">
            <v>298767047598.606</v>
          </cell>
          <cell r="I161">
            <v>340749024777.366</v>
          </cell>
          <cell r="J161">
            <v>375732002588.539</v>
          </cell>
          <cell r="K161">
            <v>382481545637.416</v>
          </cell>
          <cell r="L161">
            <v>398430848629.282</v>
          </cell>
          <cell r="M161">
            <v>420802105645.292</v>
          </cell>
          <cell r="N161">
            <v>468893137990.15</v>
          </cell>
          <cell r="O161">
            <v>513783083528.124</v>
          </cell>
          <cell r="P161">
            <v>547623110810.599</v>
          </cell>
          <cell r="Q161">
            <v>614334521122.845</v>
          </cell>
          <cell r="R161">
            <v>762749412532.935</v>
          </cell>
          <cell r="S161">
            <v>959290771482.414</v>
          </cell>
          <cell r="T161">
            <v>1083426431226.23</v>
          </cell>
          <cell r="U161">
            <v>1157806517207.48</v>
          </cell>
          <cell r="V161">
            <v>1298191475737.61</v>
          </cell>
          <cell r="W161">
            <v>1403711737729.72</v>
          </cell>
          <cell r="X161">
            <v>1694486071402.47</v>
          </cell>
          <cell r="Y161">
            <v>2046090053815.55</v>
          </cell>
          <cell r="Z161">
            <v>2316123721215.22</v>
          </cell>
          <cell r="AA161">
            <v>2249264646628.97</v>
          </cell>
          <cell r="AB161">
            <v>2252789513944.26</v>
          </cell>
          <cell r="AC161">
            <v>2321998212571.33</v>
          </cell>
          <cell r="AD161">
            <v>2400309598881.92</v>
          </cell>
          <cell r="AE161">
            <v>2398887158157.91</v>
          </cell>
          <cell r="AF161">
            <v>2449690187383.7</v>
          </cell>
          <cell r="AG161">
            <v>2605947790285.92</v>
          </cell>
          <cell r="AH161">
            <v>2693997677976.97</v>
          </cell>
          <cell r="AI161">
            <v>3069619982603.02</v>
          </cell>
          <cell r="AJ161">
            <v>2962306114789.96</v>
          </cell>
          <cell r="AK161">
            <v>3176786976145.74</v>
          </cell>
          <cell r="AL161">
            <v>3516032465649.86</v>
          </cell>
          <cell r="AM161">
            <v>3955758244455.77</v>
          </cell>
          <cell r="AN161">
            <v>4532077392613.59</v>
          </cell>
          <cell r="AO161">
            <v>5044736122063.44</v>
          </cell>
          <cell r="AP161">
            <v>5353982644746.82</v>
          </cell>
          <cell r="AQ161">
            <v>5326398707103.19</v>
          </cell>
          <cell r="AR161">
            <v>5122654498526.61</v>
          </cell>
          <cell r="AS161">
            <v>5557879880102.09</v>
          </cell>
          <cell r="AT161">
            <v>5572267083031.9</v>
          </cell>
          <cell r="AU161">
            <v>5670206841562.76</v>
          </cell>
          <cell r="AV161">
            <v>6346256902458.92</v>
          </cell>
          <cell r="AW161">
            <v>7444671186560.87</v>
          </cell>
          <cell r="AX161">
            <v>8788211804677.96</v>
          </cell>
          <cell r="AY161">
            <v>10346313007674.3</v>
          </cell>
          <cell r="AZ161">
            <v>12703066994715</v>
          </cell>
          <cell r="BA161">
            <v>15080296673808.4</v>
          </cell>
          <cell r="BB161">
            <v>15112134343474.1</v>
          </cell>
          <cell r="BC161">
            <v>18410290632937.1</v>
          </cell>
          <cell r="BD161">
            <v>21713900541468.3</v>
          </cell>
          <cell r="BE161">
            <v>23131481309284.9</v>
          </cell>
          <cell r="BF161">
            <v>24546674700274.3</v>
          </cell>
          <cell r="BG161">
            <v>25680744767168.3</v>
          </cell>
          <cell r="BH161">
            <v>24911694910932.1</v>
          </cell>
          <cell r="BI161">
            <v>25202592678135.5</v>
          </cell>
          <cell r="BJ161">
            <v>27530340426178</v>
          </cell>
          <cell r="BK161">
            <v>29284043921765.4</v>
          </cell>
          <cell r="BL161">
            <v>29978481798259.3</v>
          </cell>
          <cell r="BM161">
            <v>29051739634677.7</v>
          </cell>
          <cell r="BN161">
            <v>34266063721746.8</v>
          </cell>
          <cell r="BO161">
            <v>35907869702102.2</v>
          </cell>
        </row>
        <row r="162">
          <cell r="B162" t="str">
            <v>MKD</v>
          </cell>
          <cell r="C162" t="str">
            <v>GDP (current US$)</v>
          </cell>
          <cell r="D162" t="str">
            <v>NY.GDP.MKTP.CD</v>
          </cell>
        </row>
        <row r="162">
          <cell r="AI162">
            <v>4699646643.10954</v>
          </cell>
          <cell r="AJ162">
            <v>4938775510.20408</v>
          </cell>
          <cell r="AK162">
            <v>2436849341.97604</v>
          </cell>
          <cell r="AL162">
            <v>2682456896.55172</v>
          </cell>
          <cell r="AM162">
            <v>3559608639.98379</v>
          </cell>
          <cell r="AN162">
            <v>4707041315.24202</v>
          </cell>
          <cell r="AO162">
            <v>4642021256.30689</v>
          </cell>
          <cell r="AP162">
            <v>3912986090.97363</v>
          </cell>
          <cell r="AQ162">
            <v>3765745023.2074</v>
          </cell>
          <cell r="AR162">
            <v>3863619284.77939</v>
          </cell>
          <cell r="AS162">
            <v>3772859034.20508</v>
          </cell>
          <cell r="AT162">
            <v>3709636030.66578</v>
          </cell>
          <cell r="AU162">
            <v>4018365747.00972</v>
          </cell>
          <cell r="AV162">
            <v>4946296599.08467</v>
          </cell>
          <cell r="AW162">
            <v>5682784471.69722</v>
          </cell>
          <cell r="AX162">
            <v>6258602872.67898</v>
          </cell>
          <cell r="AY162">
            <v>6861226971.55617</v>
          </cell>
          <cell r="AZ162">
            <v>8336474973.72949</v>
          </cell>
          <cell r="BA162">
            <v>9909552434.51136</v>
          </cell>
          <cell r="BB162">
            <v>9401736825.42688</v>
          </cell>
          <cell r="BC162">
            <v>9407170321.37752</v>
          </cell>
          <cell r="BD162">
            <v>10494626767.6445</v>
          </cell>
          <cell r="BE162">
            <v>9745261300.57788</v>
          </cell>
          <cell r="BF162">
            <v>10817702346.0674</v>
          </cell>
          <cell r="BG162">
            <v>11362265252.778</v>
          </cell>
          <cell r="BH162">
            <v>10064519962.5655</v>
          </cell>
          <cell r="BI162">
            <v>10672467073.2873</v>
          </cell>
          <cell r="BJ162">
            <v>11307067069.6658</v>
          </cell>
          <cell r="BK162">
            <v>12683068114.2388</v>
          </cell>
          <cell r="BL162">
            <v>12606338448.547</v>
          </cell>
          <cell r="BM162">
            <v>12361036913.8409</v>
          </cell>
          <cell r="BN162">
            <v>14000283827.0154</v>
          </cell>
          <cell r="BO162">
            <v>13711469681.1535</v>
          </cell>
        </row>
        <row r="163">
          <cell r="B163" t="str">
            <v>MLI</v>
          </cell>
          <cell r="C163" t="str">
            <v>GDP (current US$)</v>
          </cell>
          <cell r="D163" t="str">
            <v>NY.GDP.MKTP.CD</v>
          </cell>
        </row>
        <row r="163">
          <cell r="L163">
            <v>275494477.586098</v>
          </cell>
          <cell r="M163">
            <v>343771972.993855</v>
          </cell>
          <cell r="N163">
            <v>339913867.092785</v>
          </cell>
          <cell r="O163">
            <v>359772315.102198</v>
          </cell>
          <cell r="P163">
            <v>395218628.920694</v>
          </cell>
          <cell r="Q163">
            <v>486617280.255549</v>
          </cell>
          <cell r="R163">
            <v>563683703.304705</v>
          </cell>
          <cell r="S163">
            <v>538747339.956033</v>
          </cell>
          <cell r="T163">
            <v>830710615.179954</v>
          </cell>
          <cell r="U163">
            <v>939228017.24779</v>
          </cell>
          <cell r="V163">
            <v>1049838548.10919</v>
          </cell>
          <cell r="W163">
            <v>1222702572.84699</v>
          </cell>
          <cell r="X163">
            <v>1595422955.64433</v>
          </cell>
          <cell r="Y163">
            <v>1759691186.39993</v>
          </cell>
          <cell r="Z163">
            <v>1538972424.36635</v>
          </cell>
          <cell r="AA163">
            <v>1333754224.99949</v>
          </cell>
          <cell r="AB163">
            <v>1297765325.90273</v>
          </cell>
          <cell r="AC163">
            <v>1232932104.07276</v>
          </cell>
          <cell r="AD163">
            <v>1392196047.99695</v>
          </cell>
          <cell r="AE163">
            <v>1852163453.15326</v>
          </cell>
          <cell r="AF163">
            <v>2090629986.97643</v>
          </cell>
          <cell r="AG163">
            <v>2169040603.19394</v>
          </cell>
          <cell r="AH163">
            <v>2181821909.27892</v>
          </cell>
          <cell r="AI163">
            <v>2681912148.69842</v>
          </cell>
          <cell r="AJ163">
            <v>2724131458.26216</v>
          </cell>
          <cell r="AK163">
            <v>2830673378.13006</v>
          </cell>
          <cell r="AL163">
            <v>2818281085.08646</v>
          </cell>
          <cell r="AM163">
            <v>2081846497.74648</v>
          </cell>
          <cell r="AN163">
            <v>2706425157.39397</v>
          </cell>
          <cell r="AO163">
            <v>2780422049.21204</v>
          </cell>
          <cell r="AP163">
            <v>2697105823.4661</v>
          </cell>
          <cell r="AQ163">
            <v>2920358710.50646</v>
          </cell>
          <cell r="AR163">
            <v>3440724709.59258</v>
          </cell>
          <cell r="AS163">
            <v>2961484953.86444</v>
          </cell>
          <cell r="AT163">
            <v>3468337942.32063</v>
          </cell>
          <cell r="AU163">
            <v>3908121307.01957</v>
          </cell>
          <cell r="AV163">
            <v>4714071979.68835</v>
          </cell>
          <cell r="AW163">
            <v>5454249125.72966</v>
          </cell>
          <cell r="AX163">
            <v>6247515888.14533</v>
          </cell>
          <cell r="AY163">
            <v>6905934217.90901</v>
          </cell>
          <cell r="AZ163">
            <v>8156468826.12645</v>
          </cell>
          <cell r="BA163">
            <v>9838403100.50554</v>
          </cell>
          <cell r="BB163">
            <v>10231962390.2119</v>
          </cell>
          <cell r="BC163">
            <v>10689168016.2613</v>
          </cell>
          <cell r="BD163">
            <v>12995112690.2596</v>
          </cell>
          <cell r="BE163">
            <v>12442035339.1049</v>
          </cell>
          <cell r="BF163">
            <v>13242690786.0938</v>
          </cell>
          <cell r="BG163">
            <v>14364937124.0727</v>
          </cell>
          <cell r="BH163">
            <v>13104764378.326</v>
          </cell>
          <cell r="BI163">
            <v>14026048335.7047</v>
          </cell>
          <cell r="BJ163">
            <v>15365713048.1993</v>
          </cell>
          <cell r="BK163">
            <v>17070867589.9055</v>
          </cell>
          <cell r="BL163">
            <v>17280250810.0321</v>
          </cell>
          <cell r="BM163">
            <v>17465392764.3706</v>
          </cell>
          <cell r="BN163">
            <v>19309463508.0377</v>
          </cell>
          <cell r="BO163">
            <v>18780322203.7584</v>
          </cell>
        </row>
        <row r="164">
          <cell r="B164" t="str">
            <v>MLT</v>
          </cell>
          <cell r="C164" t="str">
            <v>GDP (current US$)</v>
          </cell>
          <cell r="D164" t="str">
            <v>NY.GDP.MKTP.CD</v>
          </cell>
        </row>
        <row r="164">
          <cell r="O164">
            <v>250721821.553678</v>
          </cell>
          <cell r="P164">
            <v>264579879.784878</v>
          </cell>
          <cell r="Q164">
            <v>295118249.324933</v>
          </cell>
          <cell r="R164">
            <v>345602025.375393</v>
          </cell>
          <cell r="S164">
            <v>376094108.475331</v>
          </cell>
          <cell r="T164">
            <v>474620439.58496</v>
          </cell>
          <cell r="U164">
            <v>527936988.791275</v>
          </cell>
          <cell r="V164">
            <v>625573345.532174</v>
          </cell>
          <cell r="W164">
            <v>793675169.878579</v>
          </cell>
          <cell r="X164">
            <v>1001300838.32335</v>
          </cell>
          <cell r="Y164">
            <v>1250242107.87969</v>
          </cell>
          <cell r="Z164">
            <v>1243469360.56838</v>
          </cell>
          <cell r="AA164">
            <v>1234518125</v>
          </cell>
          <cell r="AB164">
            <v>1165771369.00625</v>
          </cell>
          <cell r="AC164">
            <v>1101828568.76804</v>
          </cell>
          <cell r="AD164">
            <v>1117835285.50512</v>
          </cell>
          <cell r="AE164">
            <v>1435079200.34957</v>
          </cell>
          <cell r="AF164">
            <v>1751247763.41948</v>
          </cell>
          <cell r="AG164">
            <v>2019474244.19359</v>
          </cell>
          <cell r="AH164">
            <v>2118574772.11136</v>
          </cell>
          <cell r="AI164">
            <v>2547163582.33149</v>
          </cell>
          <cell r="AJ164">
            <v>2750041434.26295</v>
          </cell>
          <cell r="AK164">
            <v>3021910216.71827</v>
          </cell>
          <cell r="AL164">
            <v>2709178326.78271</v>
          </cell>
          <cell r="AM164">
            <v>2998570146.54095</v>
          </cell>
          <cell r="AN164">
            <v>3720400048.63813</v>
          </cell>
          <cell r="AO164">
            <v>3822882324.91663</v>
          </cell>
          <cell r="AP164">
            <v>3793418974.53009</v>
          </cell>
          <cell r="AQ164">
            <v>4010571333.84904</v>
          </cell>
          <cell r="AR164">
            <v>4121350624.19285</v>
          </cell>
          <cell r="AS164">
            <v>4069515556.78692</v>
          </cell>
          <cell r="AT164">
            <v>4088368961.75836</v>
          </cell>
          <cell r="AU164">
            <v>4470446352.32569</v>
          </cell>
          <cell r="AV164">
            <v>5448415539.81248</v>
          </cell>
          <cell r="AW164">
            <v>6098092511.83004</v>
          </cell>
          <cell r="AX164">
            <v>6416184235.8384</v>
          </cell>
          <cell r="AY164">
            <v>6778324087.13818</v>
          </cell>
          <cell r="AZ164">
            <v>7925371458.80527</v>
          </cell>
          <cell r="BA164">
            <v>9090406749.5267</v>
          </cell>
          <cell r="BB164">
            <v>8696366868.92276</v>
          </cell>
          <cell r="BC164">
            <v>9035824366.00804</v>
          </cell>
          <cell r="BD164">
            <v>9638728635.0143</v>
          </cell>
          <cell r="BE164">
            <v>9461776291.79913</v>
          </cell>
          <cell r="BF164">
            <v>10551030596.7558</v>
          </cell>
          <cell r="BG164">
            <v>11625848974.8051</v>
          </cell>
          <cell r="BH164">
            <v>11091483659.6156</v>
          </cell>
          <cell r="BI164">
            <v>11668015565.8082</v>
          </cell>
          <cell r="BJ164">
            <v>13484541925.7714</v>
          </cell>
          <cell r="BK164">
            <v>15404393365.2073</v>
          </cell>
          <cell r="BL164">
            <v>16004563885.7539</v>
          </cell>
          <cell r="BM164">
            <v>15249999048.0297</v>
          </cell>
          <cell r="BN164">
            <v>18123718946.6006</v>
          </cell>
          <cell r="BO164">
            <v>18357069272.7682</v>
          </cell>
        </row>
        <row r="165">
          <cell r="B165" t="str">
            <v>MMR</v>
          </cell>
          <cell r="C165" t="str">
            <v>GDP (current US$)</v>
          </cell>
          <cell r="D165" t="str">
            <v>NY.GDP.MKTP.CD</v>
          </cell>
          <cell r="E165">
            <v>545098447.640862</v>
          </cell>
          <cell r="F165">
            <v>605581577.287066</v>
          </cell>
          <cell r="G165">
            <v>634528872.02036</v>
          </cell>
          <cell r="H165">
            <v>598998418.724583</v>
          </cell>
          <cell r="I165">
            <v>411419905.846621</v>
          </cell>
          <cell r="J165">
            <v>367053117.224523</v>
          </cell>
          <cell r="K165">
            <v>293103478.548483</v>
          </cell>
          <cell r="L165">
            <v>420359035.897436</v>
          </cell>
          <cell r="M165">
            <v>559956130.283622</v>
          </cell>
          <cell r="N165">
            <v>571854214.589142</v>
          </cell>
          <cell r="O165">
            <v>563555630.769545</v>
          </cell>
          <cell r="P165">
            <v>587448405.488773</v>
          </cell>
          <cell r="Q165">
            <v>662213082.741535</v>
          </cell>
          <cell r="R165">
            <v>719754655.358964</v>
          </cell>
          <cell r="S165">
            <v>1225589878.06809</v>
          </cell>
          <cell r="T165">
            <v>1061107353.67232</v>
          </cell>
          <cell r="U165">
            <v>1204699849.12592</v>
          </cell>
          <cell r="V165">
            <v>873579931.929901</v>
          </cell>
          <cell r="W165">
            <v>935408774.951918</v>
          </cell>
          <cell r="X165">
            <v>952265043.438383</v>
          </cell>
          <cell r="Y165">
            <v>1038225167.05882</v>
          </cell>
          <cell r="Z165">
            <v>1111000765.28987</v>
          </cell>
          <cell r="AA165">
            <v>1481165467.83214</v>
          </cell>
          <cell r="AB165">
            <v>1381573615.2513</v>
          </cell>
          <cell r="AC165">
            <v>1304063253.04136</v>
          </cell>
          <cell r="AD165">
            <v>1478908173.26796</v>
          </cell>
          <cell r="AE165">
            <v>1582873750.32068</v>
          </cell>
          <cell r="AF165">
            <v>1562448076.65689</v>
          </cell>
          <cell r="AG165">
            <v>1541088312.25453</v>
          </cell>
          <cell r="AH165">
            <v>2013448228.72975</v>
          </cell>
          <cell r="AI165">
            <v>2115193513.29556</v>
          </cell>
          <cell r="AJ165">
            <v>2069832686.98061</v>
          </cell>
          <cell r="AK165">
            <v>2411552288.76212</v>
          </cell>
          <cell r="AL165">
            <v>3163020034.63637</v>
          </cell>
          <cell r="AM165">
            <v>4432257173.6492</v>
          </cell>
          <cell r="AN165">
            <v>5289174942.53404</v>
          </cell>
          <cell r="AO165">
            <v>6123556716.81329</v>
          </cell>
          <cell r="AP165">
            <v>4722288495.66085</v>
          </cell>
          <cell r="AQ165">
            <v>6459461639.30243</v>
          </cell>
          <cell r="AR165">
            <v>8486832800.88498</v>
          </cell>
          <cell r="AS165">
            <v>8905066163.58643</v>
          </cell>
          <cell r="AT165">
            <v>6477790688.22844</v>
          </cell>
          <cell r="AU165">
            <v>6777632512.0781</v>
          </cell>
          <cell r="AV165">
            <v>10467109977.6717</v>
          </cell>
          <cell r="AW165">
            <v>10567354056.4049</v>
          </cell>
          <cell r="AX165">
            <v>11986972418.5103</v>
          </cell>
          <cell r="AY165">
            <v>14502553709.8303</v>
          </cell>
          <cell r="AZ165">
            <v>20182477480.5512</v>
          </cell>
          <cell r="BA165">
            <v>31862554101.9378</v>
          </cell>
          <cell r="BB165">
            <v>36906181380.8127</v>
          </cell>
          <cell r="BC165">
            <v>49540813342.4834</v>
          </cell>
          <cell r="BD165">
            <v>59977326085.9908</v>
          </cell>
          <cell r="BE165">
            <v>59937796648.2158</v>
          </cell>
          <cell r="BF165">
            <v>60269732854.827</v>
          </cell>
          <cell r="BG165">
            <v>65531374199.6663</v>
          </cell>
          <cell r="BH165">
            <v>59607290407.6191</v>
          </cell>
          <cell r="BI165">
            <v>63298361996.2153</v>
          </cell>
          <cell r="BJ165">
            <v>66053040483.0016</v>
          </cell>
          <cell r="BK165">
            <v>67860515989.517</v>
          </cell>
          <cell r="BL165">
            <v>75065106227.6892</v>
          </cell>
          <cell r="BM165">
            <v>79006113643.1906</v>
          </cell>
          <cell r="BN165">
            <v>66345291160.1683</v>
          </cell>
          <cell r="BO165">
            <v>62253049891.6449</v>
          </cell>
        </row>
        <row r="166">
          <cell r="B166" t="str">
            <v>MNA</v>
          </cell>
          <cell r="C166" t="str">
            <v>GDP (current US$)</v>
          </cell>
          <cell r="D166" t="str">
            <v>NY.GDP.MKTP.CD</v>
          </cell>
        </row>
        <row r="166">
          <cell r="F166">
            <v>16859956000.5772</v>
          </cell>
          <cell r="G166">
            <v>17721013430.6976</v>
          </cell>
          <cell r="H166">
            <v>20017082638.0593</v>
          </cell>
          <cell r="I166">
            <v>22275305018.2147</v>
          </cell>
          <cell r="J166">
            <v>24847602751.2157</v>
          </cell>
          <cell r="K166">
            <v>26305840617.0365</v>
          </cell>
          <cell r="L166">
            <v>28630544838.9799</v>
          </cell>
          <cell r="M166">
            <v>32496383972.0194</v>
          </cell>
          <cell r="N166">
            <v>36404628647.1212</v>
          </cell>
          <cell r="O166">
            <v>40616151582.5912</v>
          </cell>
          <cell r="P166">
            <v>46629419112.3004</v>
          </cell>
          <cell r="Q166">
            <v>55719939191.2326</v>
          </cell>
          <cell r="R166">
            <v>74036325634.5157</v>
          </cell>
          <cell r="S166">
            <v>114764959393.677</v>
          </cell>
          <cell r="T166">
            <v>130815997907.469</v>
          </cell>
          <cell r="U166">
            <v>162082404645.748</v>
          </cell>
          <cell r="V166">
            <v>187307614841.159</v>
          </cell>
          <cell r="W166">
            <v>199470627871.188</v>
          </cell>
          <cell r="X166">
            <v>250478169534.336</v>
          </cell>
          <cell r="Y166">
            <v>304410546301.9</v>
          </cell>
          <cell r="Z166">
            <v>292160808820.657</v>
          </cell>
          <cell r="AA166">
            <v>327203301153.225</v>
          </cell>
          <cell r="AB166">
            <v>363200737973.845</v>
          </cell>
          <cell r="AC166">
            <v>378202585948.202</v>
          </cell>
          <cell r="AD166">
            <v>408729430738.291</v>
          </cell>
          <cell r="AE166">
            <v>440997031586.94</v>
          </cell>
          <cell r="AF166">
            <v>380589506756.096</v>
          </cell>
          <cell r="AG166">
            <v>362853528586.279</v>
          </cell>
          <cell r="AH166">
            <v>362861531928.545</v>
          </cell>
          <cell r="AI166">
            <v>504675545300.179</v>
          </cell>
          <cell r="AJ166">
            <v>256748084020.333</v>
          </cell>
          <cell r="AK166">
            <v>280535150234.939</v>
          </cell>
          <cell r="AL166">
            <v>290355959192.114</v>
          </cell>
          <cell r="AM166">
            <v>307433748179.398</v>
          </cell>
          <cell r="AN166">
            <v>340259302406.652</v>
          </cell>
          <cell r="AO166">
            <v>380849300431.517</v>
          </cell>
          <cell r="AP166">
            <v>400496877681.085</v>
          </cell>
          <cell r="AQ166">
            <v>410727251056.215</v>
          </cell>
          <cell r="AR166">
            <v>449128387154.882</v>
          </cell>
          <cell r="AS166">
            <v>474549193839.263</v>
          </cell>
          <cell r="AT166">
            <v>480454322805.497</v>
          </cell>
          <cell r="AU166">
            <v>463162700952.368</v>
          </cell>
          <cell r="AV166">
            <v>509460205617.962</v>
          </cell>
          <cell r="AW166">
            <v>604588881725.056</v>
          </cell>
          <cell r="AX166">
            <v>707135263713.176</v>
          </cell>
          <cell r="AY166">
            <v>828322826165.268</v>
          </cell>
          <cell r="AZ166">
            <v>1016252730742.9</v>
          </cell>
          <cell r="BA166">
            <v>1260101657447.26</v>
          </cell>
          <cell r="BB166">
            <v>1221252441475.68</v>
          </cell>
          <cell r="BC166">
            <v>1413230709820.25</v>
          </cell>
          <cell r="BD166">
            <v>1654719982162.47</v>
          </cell>
          <cell r="BE166">
            <v>1782893176788.21</v>
          </cell>
          <cell r="BF166">
            <v>1643993969590.37</v>
          </cell>
          <cell r="BG166">
            <v>1625989413800.06</v>
          </cell>
          <cell r="BH166">
            <v>1460582775148.29</v>
          </cell>
          <cell r="BI166">
            <v>1496714718329.85</v>
          </cell>
          <cell r="BJ166">
            <v>1496691802249.52</v>
          </cell>
          <cell r="BK166">
            <v>1421482666869.71</v>
          </cell>
          <cell r="BL166">
            <v>1433133665481.6</v>
          </cell>
          <cell r="BM166">
            <v>1324364502715.09</v>
          </cell>
          <cell r="BN166">
            <v>1535302141067.38</v>
          </cell>
          <cell r="BO166">
            <v>1760103359907.54</v>
          </cell>
        </row>
        <row r="167">
          <cell r="B167" t="str">
            <v>MNE</v>
          </cell>
          <cell r="C167" t="str">
            <v>GDP (current US$)</v>
          </cell>
          <cell r="D167" t="str">
            <v>NY.GDP.MKTP.CD</v>
          </cell>
        </row>
        <row r="167">
          <cell r="AQ167">
            <v>854261160.714286</v>
          </cell>
          <cell r="AR167">
            <v>828950327.353261</v>
          </cell>
          <cell r="AS167">
            <v>984293043.811565</v>
          </cell>
          <cell r="AT167">
            <v>1159869245.92513</v>
          </cell>
          <cell r="AU167">
            <v>1284685050.52413</v>
          </cell>
          <cell r="AV167">
            <v>1707710053.14938</v>
          </cell>
          <cell r="AW167">
            <v>2073234417.68066</v>
          </cell>
          <cell r="AX167">
            <v>2257174480.78597</v>
          </cell>
          <cell r="AY167">
            <v>2721903148.91482</v>
          </cell>
          <cell r="AZ167">
            <v>3680711743.77224</v>
          </cell>
          <cell r="BA167">
            <v>4545674527.61096</v>
          </cell>
          <cell r="BB167">
            <v>4159330369.5471</v>
          </cell>
          <cell r="BC167">
            <v>4142983843.4912</v>
          </cell>
          <cell r="BD167">
            <v>4544428421.49513</v>
          </cell>
          <cell r="BE167">
            <v>4087526241.81268</v>
          </cell>
          <cell r="BF167">
            <v>4465772400.37453</v>
          </cell>
          <cell r="BG167">
            <v>4593853290.963</v>
          </cell>
          <cell r="BH167">
            <v>4054730077.57718</v>
          </cell>
          <cell r="BI167">
            <v>4376930578.32395</v>
          </cell>
          <cell r="BJ167">
            <v>4856599480.79882</v>
          </cell>
          <cell r="BK167">
            <v>5506942238.35668</v>
          </cell>
          <cell r="BL167">
            <v>5542054181.12616</v>
          </cell>
          <cell r="BM167">
            <v>4769996866.00758</v>
          </cell>
          <cell r="BN167">
            <v>5861427505.12493</v>
          </cell>
          <cell r="BO167">
            <v>6229801580.79157</v>
          </cell>
        </row>
        <row r="168">
          <cell r="B168" t="str">
            <v>MNG</v>
          </cell>
          <cell r="C168" t="str">
            <v>GDP (current US$)</v>
          </cell>
          <cell r="D168" t="str">
            <v>NY.GDP.MKTP.CD</v>
          </cell>
        </row>
        <row r="168">
          <cell r="Z168">
            <v>2310099100</v>
          </cell>
          <cell r="AA168">
            <v>2552401933.33333</v>
          </cell>
          <cell r="AB168">
            <v>2725736633.33333</v>
          </cell>
          <cell r="AC168">
            <v>2098734600</v>
          </cell>
          <cell r="AD168">
            <v>2186505475</v>
          </cell>
          <cell r="AE168">
            <v>2896178866.66667</v>
          </cell>
          <cell r="AF168">
            <v>3020611600</v>
          </cell>
          <cell r="AG168">
            <v>3204461566.66667</v>
          </cell>
          <cell r="AH168">
            <v>3576966800</v>
          </cell>
          <cell r="AI168">
            <v>2560785660</v>
          </cell>
          <cell r="AJ168">
            <v>2379018326.31579</v>
          </cell>
          <cell r="AK168">
            <v>1317611863.84977</v>
          </cell>
          <cell r="AL168">
            <v>768401634.154573</v>
          </cell>
          <cell r="AM168">
            <v>925817092.217484</v>
          </cell>
          <cell r="AN168">
            <v>1452165005.2384</v>
          </cell>
          <cell r="AO168">
            <v>1345719472.35883</v>
          </cell>
          <cell r="AP168">
            <v>1180934202.83801</v>
          </cell>
          <cell r="AQ168">
            <v>1124440204.84738</v>
          </cell>
          <cell r="AR168">
            <v>1057408588.68269</v>
          </cell>
          <cell r="AS168">
            <v>1136896123.61298</v>
          </cell>
          <cell r="AT168">
            <v>1267997934.3125</v>
          </cell>
          <cell r="AU168">
            <v>1396555719.97409</v>
          </cell>
          <cell r="AV168">
            <v>1595297355.78349</v>
          </cell>
          <cell r="AW168">
            <v>1992066808.09598</v>
          </cell>
          <cell r="AX168">
            <v>2523471601.10421</v>
          </cell>
          <cell r="AY168">
            <v>3414055661.61598</v>
          </cell>
          <cell r="AZ168">
            <v>4234999703.90059</v>
          </cell>
          <cell r="BA168">
            <v>5623216608.04288</v>
          </cell>
          <cell r="BB168">
            <v>4583850367.88972</v>
          </cell>
          <cell r="BC168">
            <v>7189481998.90094</v>
          </cell>
          <cell r="BD168">
            <v>10409797377.8571</v>
          </cell>
          <cell r="BE168">
            <v>12292770631.565</v>
          </cell>
          <cell r="BF168">
            <v>12582122604.2577</v>
          </cell>
          <cell r="BG168">
            <v>12226514668.0622</v>
          </cell>
          <cell r="BH168">
            <v>11619892590.6941</v>
          </cell>
          <cell r="BI168">
            <v>11181350649.3573</v>
          </cell>
          <cell r="BJ168">
            <v>11480847740.736</v>
          </cell>
          <cell r="BK168">
            <v>13178094720.4986</v>
          </cell>
          <cell r="BL168">
            <v>14206359017.5143</v>
          </cell>
          <cell r="BM168">
            <v>13312981429.0891</v>
          </cell>
          <cell r="BN168">
            <v>15286441737.6686</v>
          </cell>
          <cell r="BO168">
            <v>17146471713.748</v>
          </cell>
        </row>
        <row r="169">
          <cell r="B169" t="str">
            <v>MNP</v>
          </cell>
          <cell r="C169" t="str">
            <v>GDP (current US$)</v>
          </cell>
          <cell r="D169" t="str">
            <v>NY.GDP.MKTP.CD</v>
          </cell>
        </row>
        <row r="169">
          <cell r="AU169">
            <v>1284000000</v>
          </cell>
          <cell r="AV169">
            <v>1239000000</v>
          </cell>
          <cell r="AW169">
            <v>1210000000</v>
          </cell>
          <cell r="AX169">
            <v>1061000000</v>
          </cell>
          <cell r="AY169">
            <v>990000000</v>
          </cell>
          <cell r="AZ169">
            <v>938000000</v>
          </cell>
          <cell r="BA169">
            <v>939000000</v>
          </cell>
          <cell r="BB169">
            <v>795000000</v>
          </cell>
          <cell r="BC169">
            <v>799000000</v>
          </cell>
          <cell r="BD169">
            <v>729000000</v>
          </cell>
          <cell r="BE169">
            <v>746000000</v>
          </cell>
          <cell r="BF169">
            <v>772000000</v>
          </cell>
          <cell r="BG169">
            <v>832000000</v>
          </cell>
          <cell r="BH169">
            <v>910000000</v>
          </cell>
          <cell r="BI169">
            <v>1230000000</v>
          </cell>
          <cell r="BJ169">
            <v>1560000000</v>
          </cell>
          <cell r="BK169">
            <v>1301000000</v>
          </cell>
          <cell r="BL169">
            <v>1181000000</v>
          </cell>
          <cell r="BM169">
            <v>858000000</v>
          </cell>
        </row>
        <row r="170">
          <cell r="B170" t="str">
            <v>MOZ</v>
          </cell>
          <cell r="C170" t="str">
            <v>GDP (current US$)</v>
          </cell>
          <cell r="D170" t="str">
            <v>NY.GDP.MKTP.CD</v>
          </cell>
        </row>
        <row r="170">
          <cell r="AJ170">
            <v>3854856434.58062</v>
          </cell>
          <cell r="AK170">
            <v>2798696511.18156</v>
          </cell>
          <cell r="AL170">
            <v>2883161897.42651</v>
          </cell>
          <cell r="AM170">
            <v>2958108170.32061</v>
          </cell>
          <cell r="AN170">
            <v>3061646173.73938</v>
          </cell>
          <cell r="AO170">
            <v>4030146134.5706</v>
          </cell>
          <cell r="AP170">
            <v>4873663774.93019</v>
          </cell>
          <cell r="AQ170">
            <v>5551118148.73836</v>
          </cell>
          <cell r="AR170">
            <v>6285219691.22462</v>
          </cell>
          <cell r="AS170">
            <v>5930685214.61595</v>
          </cell>
          <cell r="AT170">
            <v>5650154067.10346</v>
          </cell>
          <cell r="AU170">
            <v>5950769426.60213</v>
          </cell>
          <cell r="AV170">
            <v>6583526860.58062</v>
          </cell>
          <cell r="AW170">
            <v>7937255565.35765</v>
          </cell>
          <cell r="AX170">
            <v>8868504899.94673</v>
          </cell>
          <cell r="AY170">
            <v>9509835536.93373</v>
          </cell>
          <cell r="AZ170">
            <v>10811456005.9405</v>
          </cell>
          <cell r="BA170">
            <v>12920340964.6544</v>
          </cell>
          <cell r="BB170">
            <v>12263894790.0125</v>
          </cell>
          <cell r="BC170">
            <v>11411894723.864</v>
          </cell>
          <cell r="BD170">
            <v>14619279988.716</v>
          </cell>
          <cell r="BE170">
            <v>16688114144.0745</v>
          </cell>
          <cell r="BF170">
            <v>17198073057.1981</v>
          </cell>
          <cell r="BG170">
            <v>17978246586.0662</v>
          </cell>
          <cell r="BH170">
            <v>16208985769.615</v>
          </cell>
          <cell r="BI170">
            <v>12069051237.1711</v>
          </cell>
          <cell r="BJ170">
            <v>13264640645.7768</v>
          </cell>
          <cell r="BK170">
            <v>15017359042.4464</v>
          </cell>
          <cell r="BL170">
            <v>15512758964.5779</v>
          </cell>
          <cell r="BM170">
            <v>14235420174.1813</v>
          </cell>
          <cell r="BN170">
            <v>16168055475.085</v>
          </cell>
          <cell r="BO170">
            <v>18406835494.9468</v>
          </cell>
        </row>
        <row r="171">
          <cell r="B171" t="str">
            <v>MRT</v>
          </cell>
          <cell r="C171" t="str">
            <v>GDP (current US$)</v>
          </cell>
          <cell r="D171" t="str">
            <v>NY.GDP.MKTP.CD</v>
          </cell>
        </row>
        <row r="171">
          <cell r="F171">
            <v>159213430.245265</v>
          </cell>
          <cell r="G171">
            <v>164271557.562086</v>
          </cell>
          <cell r="H171">
            <v>168186297.204107</v>
          </cell>
          <cell r="I171">
            <v>224495743.784017</v>
          </cell>
          <cell r="J171">
            <v>255340475.018083</v>
          </cell>
          <cell r="K171">
            <v>266533605.165576</v>
          </cell>
          <cell r="L171">
            <v>282615310.216284</v>
          </cell>
          <cell r="M171">
            <v>311395937.241935</v>
          </cell>
          <cell r="N171">
            <v>295062308.493948</v>
          </cell>
          <cell r="O171">
            <v>309405316.058687</v>
          </cell>
          <cell r="P171">
            <v>335568907.088021</v>
          </cell>
          <cell r="Q171">
            <v>391669449.251139</v>
          </cell>
          <cell r="R171">
            <v>493237876.295464</v>
          </cell>
          <cell r="S171">
            <v>613010552.478717</v>
          </cell>
          <cell r="T171">
            <v>703377837.452223</v>
          </cell>
          <cell r="U171">
            <v>775045516.850002</v>
          </cell>
          <cell r="V171">
            <v>799030017.145209</v>
          </cell>
          <cell r="W171">
            <v>804629876.761441</v>
          </cell>
          <cell r="X171">
            <v>951900945.208912</v>
          </cell>
          <cell r="Y171">
            <v>1047925105.58853</v>
          </cell>
          <cell r="Z171">
            <v>1105494681.67335</v>
          </cell>
          <cell r="AA171">
            <v>1108776652.78389</v>
          </cell>
          <cell r="AB171">
            <v>1165171263.38241</v>
          </cell>
          <cell r="AC171">
            <v>1074373230.28438</v>
          </cell>
          <cell r="AD171">
            <v>1009723326.31511</v>
          </cell>
          <cell r="AE171">
            <v>1186628778.51429</v>
          </cell>
          <cell r="AF171">
            <v>1344664724.66283</v>
          </cell>
          <cell r="AG171">
            <v>1414951290.06682</v>
          </cell>
          <cell r="AH171">
            <v>1450647019.18099</v>
          </cell>
          <cell r="AI171">
            <v>1506914407.82047</v>
          </cell>
          <cell r="AJ171">
            <v>2133692696.74857</v>
          </cell>
          <cell r="AK171">
            <v>2164298425.48412</v>
          </cell>
          <cell r="AL171">
            <v>1847353211.3475</v>
          </cell>
          <cell r="AM171">
            <v>1944876755.00708</v>
          </cell>
          <cell r="AN171">
            <v>2091726101.43014</v>
          </cell>
          <cell r="AO171">
            <v>2132087009.28942</v>
          </cell>
          <cell r="AP171">
            <v>2071996564.05296</v>
          </cell>
          <cell r="AQ171">
            <v>2032347664.94993</v>
          </cell>
          <cell r="AR171">
            <v>1985922775.53351</v>
          </cell>
          <cell r="AS171">
            <v>1779520886.47015</v>
          </cell>
          <cell r="AT171">
            <v>1746063557.61355</v>
          </cell>
          <cell r="AU171">
            <v>1777057481.26043</v>
          </cell>
          <cell r="AV171">
            <v>2051147606.73687</v>
          </cell>
          <cell r="AW171">
            <v>2362501023.24249</v>
          </cell>
          <cell r="AX171">
            <v>2936019525.60241</v>
          </cell>
          <cell r="AY171">
            <v>3919577285.92703</v>
          </cell>
          <cell r="AZ171">
            <v>4346212355.02975</v>
          </cell>
          <cell r="BA171">
            <v>5206437193.80413</v>
          </cell>
          <cell r="BB171">
            <v>4714595547.75102</v>
          </cell>
          <cell r="BC171">
            <v>5628878797.98257</v>
          </cell>
          <cell r="BD171">
            <v>6764627745.9033</v>
          </cell>
          <cell r="BE171">
            <v>6728208836.22143</v>
          </cell>
          <cell r="BF171">
            <v>7223071096.85652</v>
          </cell>
          <cell r="BG171">
            <v>6592537781.81518</v>
          </cell>
          <cell r="BH171">
            <v>6166863896.68677</v>
          </cell>
          <cell r="BI171">
            <v>6398747592.13185</v>
          </cell>
          <cell r="BJ171">
            <v>6800135898.28827</v>
          </cell>
          <cell r="BK171">
            <v>7473550557.07378</v>
          </cell>
          <cell r="BL171">
            <v>7894764885.82312</v>
          </cell>
          <cell r="BM171">
            <v>8260752385.23089</v>
          </cell>
          <cell r="BN171">
            <v>9222536364.01272</v>
          </cell>
          <cell r="BO171">
            <v>9744039514.55646</v>
          </cell>
        </row>
        <row r="172">
          <cell r="B172" t="str">
            <v>MUS</v>
          </cell>
          <cell r="C172" t="str">
            <v>GDP (current US$)</v>
          </cell>
          <cell r="D172" t="str">
            <v>NY.GDP.MKTP.CD</v>
          </cell>
          <cell r="E172">
            <v>162089563.923802</v>
          </cell>
          <cell r="F172">
            <v>191757729.413883</v>
          </cell>
          <cell r="G172">
            <v>197738207.757971</v>
          </cell>
          <cell r="H172">
            <v>253839557.945536</v>
          </cell>
          <cell r="I172">
            <v>218914569.098944</v>
          </cell>
          <cell r="J172">
            <v>230024160.568336</v>
          </cell>
          <cell r="K172">
            <v>227534083.479258</v>
          </cell>
          <cell r="L172">
            <v>238439290.89781</v>
          </cell>
          <cell r="M172">
            <v>206576630.612973</v>
          </cell>
          <cell r="N172">
            <v>221553612.918582</v>
          </cell>
          <cell r="O172">
            <v>224125805.008833</v>
          </cell>
          <cell r="P172">
            <v>251437337.909391</v>
          </cell>
          <cell r="Q172">
            <v>318664899.730504</v>
          </cell>
          <cell r="R172">
            <v>404285775.128481</v>
          </cell>
          <cell r="S172">
            <v>669894029.572031</v>
          </cell>
          <cell r="T172">
            <v>673311287.08663</v>
          </cell>
          <cell r="U172">
            <v>713510051.5546</v>
          </cell>
          <cell r="V172">
            <v>834722972.194951</v>
          </cell>
          <cell r="W172">
            <v>1029040323.28996</v>
          </cell>
          <cell r="X172">
            <v>1227446632.21032</v>
          </cell>
          <cell r="Y172">
            <v>1147027924.11663</v>
          </cell>
          <cell r="Z172">
            <v>1157769443.60569</v>
          </cell>
          <cell r="AA172">
            <v>1092923635.54405</v>
          </cell>
          <cell r="AB172">
            <v>1104956573.106</v>
          </cell>
          <cell r="AC172">
            <v>1054564759.03947</v>
          </cell>
          <cell r="AD172">
            <v>1090611324.65562</v>
          </cell>
          <cell r="AE172">
            <v>1482601552.39875</v>
          </cell>
          <cell r="AF172">
            <v>1906174437.99062</v>
          </cell>
          <cell r="AG172">
            <v>2163252449.12875</v>
          </cell>
          <cell r="AH172">
            <v>2211312823.20443</v>
          </cell>
          <cell r="AI172">
            <v>2689212760.18185</v>
          </cell>
          <cell r="AJ172">
            <v>2895354736.18332</v>
          </cell>
          <cell r="AK172">
            <v>3267677814.23984</v>
          </cell>
          <cell r="AL172">
            <v>3307302125.87528</v>
          </cell>
          <cell r="AM172">
            <v>3606050873.0139</v>
          </cell>
          <cell r="AN172">
            <v>4094741652.30048</v>
          </cell>
          <cell r="AO172">
            <v>4481489761.54368</v>
          </cell>
          <cell r="AP172">
            <v>4243755307.55239</v>
          </cell>
          <cell r="AQ172">
            <v>4225813976.36359</v>
          </cell>
          <cell r="AR172">
            <v>4402193195.46945</v>
          </cell>
          <cell r="AS172">
            <v>4726108622.47661</v>
          </cell>
          <cell r="AT172">
            <v>4675755867.17657</v>
          </cell>
          <cell r="AU172">
            <v>4906494249.38255</v>
          </cell>
          <cell r="AV172">
            <v>5894873919.74797</v>
          </cell>
          <cell r="AW172">
            <v>6667418752.07307</v>
          </cell>
          <cell r="AX172">
            <v>6576108447.47531</v>
          </cell>
          <cell r="AY172">
            <v>7028810680.89077</v>
          </cell>
          <cell r="AZ172">
            <v>8150150209.22501</v>
          </cell>
          <cell r="BA172">
            <v>9990356673.73497</v>
          </cell>
          <cell r="BB172">
            <v>9128843109.15588</v>
          </cell>
          <cell r="BC172">
            <v>10003670690.3497</v>
          </cell>
          <cell r="BD172">
            <v>11518413429.9684</v>
          </cell>
          <cell r="BE172">
            <v>11668696396.7887</v>
          </cell>
          <cell r="BF172">
            <v>12292974141.4044</v>
          </cell>
          <cell r="BG172">
            <v>13074129952.0532</v>
          </cell>
          <cell r="BH172">
            <v>12007291045.6489</v>
          </cell>
          <cell r="BI172">
            <v>12594155464.4136</v>
          </cell>
          <cell r="BJ172">
            <v>13713506130.6081</v>
          </cell>
          <cell r="BK172">
            <v>14735695930.9727</v>
          </cell>
          <cell r="BL172">
            <v>14436346979.6355</v>
          </cell>
          <cell r="BM172">
            <v>11408106446.3144</v>
          </cell>
          <cell r="BN172">
            <v>11484348766.0434</v>
          </cell>
          <cell r="BO172">
            <v>12927979286.0453</v>
          </cell>
        </row>
        <row r="173">
          <cell r="B173" t="str">
            <v>MWI</v>
          </cell>
          <cell r="C173" t="str">
            <v>GDP (current US$)</v>
          </cell>
          <cell r="D173" t="str">
            <v>NY.GDP.MKTP.CD</v>
          </cell>
        </row>
        <row r="173">
          <cell r="Y173">
            <v>1801156774.70849</v>
          </cell>
          <cell r="Z173">
            <v>1801193909.52395</v>
          </cell>
          <cell r="AA173">
            <v>1717379494.52696</v>
          </cell>
          <cell r="AB173">
            <v>1780148049.67776</v>
          </cell>
          <cell r="AC173">
            <v>1758028656.12382</v>
          </cell>
          <cell r="AD173">
            <v>1646442272.93986</v>
          </cell>
          <cell r="AE173">
            <v>1722586299.36475</v>
          </cell>
          <cell r="AF173">
            <v>1721711808.50763</v>
          </cell>
          <cell r="AG173">
            <v>2008189508.2731</v>
          </cell>
          <cell r="AH173">
            <v>2314205129.49285</v>
          </cell>
          <cell r="AI173">
            <v>2737087861.60887</v>
          </cell>
          <cell r="AJ173">
            <v>3206783830.41779</v>
          </cell>
          <cell r="AK173">
            <v>2618837835.02508</v>
          </cell>
          <cell r="AL173">
            <v>3013392657.99911</v>
          </cell>
          <cell r="AM173">
            <v>1719864761.30628</v>
          </cell>
          <cell r="AN173">
            <v>2033701497.97085</v>
          </cell>
          <cell r="AO173">
            <v>3319573749.6119</v>
          </cell>
          <cell r="AP173">
            <v>3875785863.38323</v>
          </cell>
          <cell r="AQ173">
            <v>2547609590.06984</v>
          </cell>
          <cell r="AR173">
            <v>2584478924.06081</v>
          </cell>
          <cell r="AS173">
            <v>2537307580.32808</v>
          </cell>
          <cell r="AT173">
            <v>2498008664.6691</v>
          </cell>
          <cell r="AU173">
            <v>5087328437.8737</v>
          </cell>
          <cell r="AV173">
            <v>4669789300.35662</v>
          </cell>
          <cell r="AW173">
            <v>5058726350.48896</v>
          </cell>
          <cell r="AX173">
            <v>5320409651.47544</v>
          </cell>
          <cell r="AY173">
            <v>5818279739.14354</v>
          </cell>
          <cell r="AZ173">
            <v>6451210219.11683</v>
          </cell>
          <cell r="BA173">
            <v>7743617352.21427</v>
          </cell>
          <cell r="BB173">
            <v>9009887946.82039</v>
          </cell>
          <cell r="BC173">
            <v>10128323010.6049</v>
          </cell>
          <cell r="BD173">
            <v>11648142958.3651</v>
          </cell>
          <cell r="BE173">
            <v>8773203178.16512</v>
          </cell>
          <cell r="BF173">
            <v>8031571927.62055</v>
          </cell>
          <cell r="BG173">
            <v>8801326169.14547</v>
          </cell>
          <cell r="BH173">
            <v>9219474379.31534</v>
          </cell>
          <cell r="BI173">
            <v>7909868618.46366</v>
          </cell>
          <cell r="BJ173">
            <v>8943543677.18899</v>
          </cell>
          <cell r="BK173">
            <v>9880675785.93057</v>
          </cell>
          <cell r="BL173">
            <v>11077305329.6417</v>
          </cell>
          <cell r="BM173">
            <v>12041250083.8828</v>
          </cell>
          <cell r="BN173">
            <v>12580922008.2096</v>
          </cell>
          <cell r="BO173">
            <v>13129458325.7379</v>
          </cell>
        </row>
        <row r="174">
          <cell r="B174" t="str">
            <v>MYS</v>
          </cell>
          <cell r="C174" t="str">
            <v>GDP (current US$)</v>
          </cell>
          <cell r="D174" t="str">
            <v>NY.GDP.MKTP.CD</v>
          </cell>
          <cell r="E174">
            <v>1916229477.13657</v>
          </cell>
          <cell r="F174">
            <v>1901856122.72231</v>
          </cell>
          <cell r="G174">
            <v>2001489602.18475</v>
          </cell>
          <cell r="H174">
            <v>2510110348.16184</v>
          </cell>
          <cell r="I174">
            <v>2674423922.48842</v>
          </cell>
          <cell r="J174">
            <v>2956337669.29525</v>
          </cell>
          <cell r="K174">
            <v>3143517943.82632</v>
          </cell>
          <cell r="L174">
            <v>3188924677.08953</v>
          </cell>
          <cell r="M174">
            <v>3330371551.21161</v>
          </cell>
          <cell r="N174">
            <v>3664552041.34299</v>
          </cell>
          <cell r="O174">
            <v>3864145667.41365</v>
          </cell>
          <cell r="P174">
            <v>4244395955.78358</v>
          </cell>
          <cell r="Q174">
            <v>5043347250.41815</v>
          </cell>
          <cell r="R174">
            <v>7662902677.9027</v>
          </cell>
          <cell r="S174">
            <v>9496204301.74981</v>
          </cell>
          <cell r="T174">
            <v>9298800799.46702</v>
          </cell>
          <cell r="U174">
            <v>11050234598.6249</v>
          </cell>
          <cell r="V174">
            <v>13139488632.5546</v>
          </cell>
          <cell r="W174">
            <v>16358079862.1096</v>
          </cell>
          <cell r="X174">
            <v>21213264962.0141</v>
          </cell>
          <cell r="Y174">
            <v>24488224677.2105</v>
          </cell>
          <cell r="Z174">
            <v>25004285791.7865</v>
          </cell>
          <cell r="AA174">
            <v>26804493635.3297</v>
          </cell>
          <cell r="AB174">
            <v>30347442110.9316</v>
          </cell>
          <cell r="AC174">
            <v>33942897422.0465</v>
          </cell>
          <cell r="AD174">
            <v>31199633352.9598</v>
          </cell>
          <cell r="AE174">
            <v>27734111399.7525</v>
          </cell>
          <cell r="AF174">
            <v>32181210157.9671</v>
          </cell>
          <cell r="AG174">
            <v>35272109220.1988</v>
          </cell>
          <cell r="AH174">
            <v>38847965292.9185</v>
          </cell>
          <cell r="AI174">
            <v>44024585239.6137</v>
          </cell>
          <cell r="AJ174">
            <v>49143148094.2683</v>
          </cell>
          <cell r="AK174">
            <v>59167550162.956</v>
          </cell>
          <cell r="AL174">
            <v>66894966968.9736</v>
          </cell>
          <cell r="AM174">
            <v>74478356957.7808</v>
          </cell>
          <cell r="AN174">
            <v>88705342902.7113</v>
          </cell>
          <cell r="AO174">
            <v>100855393910.486</v>
          </cell>
          <cell r="AP174">
            <v>100005323301.867</v>
          </cell>
          <cell r="AQ174">
            <v>72167498980.8398</v>
          </cell>
          <cell r="AR174">
            <v>79148421052.6316</v>
          </cell>
          <cell r="AS174">
            <v>93789736842.1053</v>
          </cell>
          <cell r="AT174">
            <v>92783947368.4211</v>
          </cell>
          <cell r="AU174">
            <v>100845526315.789</v>
          </cell>
          <cell r="AV174">
            <v>110202368421.053</v>
          </cell>
          <cell r="AW174">
            <v>124749473684.211</v>
          </cell>
          <cell r="AX174">
            <v>143534405818.501</v>
          </cell>
          <cell r="AY174">
            <v>162692258307.056</v>
          </cell>
          <cell r="AZ174">
            <v>193549569477.733</v>
          </cell>
          <cell r="BA174">
            <v>230811614370.384</v>
          </cell>
          <cell r="BB174">
            <v>202257453036.641</v>
          </cell>
          <cell r="BC174">
            <v>255017638455.59</v>
          </cell>
          <cell r="BD174">
            <v>297951668674.835</v>
          </cell>
          <cell r="BE174">
            <v>314443047642.111</v>
          </cell>
          <cell r="BF174">
            <v>323276235524.415</v>
          </cell>
          <cell r="BG174">
            <v>338066095097.254</v>
          </cell>
          <cell r="BH174">
            <v>301355266964.947</v>
          </cell>
          <cell r="BI174">
            <v>301256033870.334</v>
          </cell>
          <cell r="BJ174">
            <v>319109094160.343</v>
          </cell>
          <cell r="BK174">
            <v>358788845712.53</v>
          </cell>
          <cell r="BL174">
            <v>365177721021.516</v>
          </cell>
          <cell r="BM174">
            <v>337456163961.211</v>
          </cell>
          <cell r="BN174">
            <v>373832428055.449</v>
          </cell>
          <cell r="BO174">
            <v>407027451714.616</v>
          </cell>
        </row>
        <row r="175">
          <cell r="B175" t="str">
            <v>NAC</v>
          </cell>
          <cell r="C175" t="str">
            <v>GDP (current US$)</v>
          </cell>
          <cell r="D175" t="str">
            <v>NY.GDP.MKTP.CD</v>
          </cell>
          <cell r="E175">
            <v>582636821806.436</v>
          </cell>
          <cell r="F175">
            <v>603067753167.857</v>
          </cell>
          <cell r="G175">
            <v>646069775333.238</v>
          </cell>
          <cell r="H175">
            <v>682295256201.73</v>
          </cell>
          <cell r="I175">
            <v>733755851174.76</v>
          </cell>
          <cell r="J175">
            <v>796668611597.774</v>
          </cell>
          <cell r="K175">
            <v>874419347400.712</v>
          </cell>
          <cell r="L175">
            <v>925632061886.826</v>
          </cell>
          <cell r="M175">
            <v>1012423833006.16</v>
          </cell>
          <cell r="N175">
            <v>1097008083538.61</v>
          </cell>
          <cell r="O175">
            <v>1161681557632.31</v>
          </cell>
          <cell r="P175">
            <v>1264667554743.51</v>
          </cell>
          <cell r="Q175">
            <v>1392809248873.62</v>
          </cell>
          <cell r="R175">
            <v>1557409843565.64</v>
          </cell>
          <cell r="S175">
            <v>1706504788139.06</v>
          </cell>
          <cell r="T175">
            <v>1859668757176.56</v>
          </cell>
          <cell r="U175">
            <v>2081069912576.07</v>
          </cell>
          <cell r="V175">
            <v>2294598176304.65</v>
          </cell>
          <cell r="W175">
            <v>2571444342386.25</v>
          </cell>
          <cell r="X175">
            <v>2871741324295.71</v>
          </cell>
          <cell r="Y175">
            <v>3132696865996.05</v>
          </cell>
          <cell r="Z175">
            <v>3515026742787.86</v>
          </cell>
          <cell r="AA175">
            <v>3659222307440.61</v>
          </cell>
          <cell r="AB175">
            <v>3976793677182.73</v>
          </cell>
          <cell r="AC175">
            <v>4395317100091.54</v>
          </cell>
          <cell r="AD175">
            <v>4706204512481.65</v>
          </cell>
          <cell r="AE175">
            <v>4959811337023.72</v>
          </cell>
          <cell r="AF175">
            <v>5289645738278.71</v>
          </cell>
          <cell r="AG175">
            <v>5747233127658.55</v>
          </cell>
          <cell r="AH175">
            <v>6210293493275.24</v>
          </cell>
          <cell r="AI175">
            <v>6560811991360.99</v>
          </cell>
          <cell r="AJ175">
            <v>6772291612315.62</v>
          </cell>
          <cell r="AK175">
            <v>7116394258318.85</v>
          </cell>
          <cell r="AL175">
            <v>7439432921639.4</v>
          </cell>
          <cell r="AM175">
            <v>7869047506907.26</v>
          </cell>
          <cell r="AN175">
            <v>8247740840061.21</v>
          </cell>
          <cell r="AO175">
            <v>8706425384132.75</v>
          </cell>
          <cell r="AP175">
            <v>9235471826855.55</v>
          </cell>
          <cell r="AQ175">
            <v>9699947748000</v>
          </cell>
          <cell r="AR175">
            <v>10312908629271.1</v>
          </cell>
          <cell r="AS175">
            <v>10999205634931.6</v>
          </cell>
          <cell r="AT175">
            <v>11324591275355.4</v>
          </cell>
          <cell r="AU175">
            <v>11693694562098</v>
          </cell>
          <cell r="AV175">
            <v>12356177171634.8</v>
          </cell>
          <cell r="AW175">
            <v>13248370941278.2</v>
          </cell>
          <cell r="AX175">
            <v>14217173734778.7</v>
          </cell>
          <cell r="AY175">
            <v>15140991809591</v>
          </cell>
          <cell r="AZ175">
            <v>15949815407783.3</v>
          </cell>
          <cell r="BA175">
            <v>16329831690721.7</v>
          </cell>
          <cell r="BB175">
            <v>15859348142157.3</v>
          </cell>
          <cell r="BC175">
            <v>16672948893486.3</v>
          </cell>
          <cell r="BD175">
            <v>17399371321174.5</v>
          </cell>
          <cell r="BE175">
            <v>18088714669521.6</v>
          </cell>
          <cell r="BF175">
            <v>18733746177835</v>
          </cell>
          <cell r="BG175">
            <v>19420301866439.9</v>
          </cell>
          <cell r="BH175">
            <v>19858182357217.1</v>
          </cell>
          <cell r="BI175">
            <v>20339807652907.4</v>
          </cell>
          <cell r="BJ175">
            <v>21268509960244.1</v>
          </cell>
          <cell r="BK175">
            <v>22389071169783</v>
          </cell>
          <cell r="BL175">
            <v>23272543648672.5</v>
          </cell>
          <cell r="BM175">
            <v>22985521877000.2</v>
          </cell>
          <cell r="BN175">
            <v>25608789788464.2</v>
          </cell>
          <cell r="BO175">
            <v>27913419349422</v>
          </cell>
        </row>
        <row r="176">
          <cell r="B176" t="str">
            <v>NAM</v>
          </cell>
          <cell r="C176" t="str">
            <v>GDP (current US$)</v>
          </cell>
          <cell r="D176" t="str">
            <v>NY.GDP.MKTP.CD</v>
          </cell>
        </row>
        <row r="176">
          <cell r="Y176">
            <v>2421990337.99243</v>
          </cell>
          <cell r="Z176">
            <v>2249908577.80325</v>
          </cell>
          <cell r="AA176">
            <v>2118710248.23727</v>
          </cell>
          <cell r="AB176">
            <v>2297400687.55049</v>
          </cell>
          <cell r="AC176">
            <v>1951260037.80985</v>
          </cell>
          <cell r="AD176">
            <v>1608237350.39878</v>
          </cell>
          <cell r="AE176">
            <v>1809048527.15411</v>
          </cell>
          <cell r="AF176">
            <v>2300068217.01809</v>
          </cell>
          <cell r="AG176">
            <v>2495094746.44024</v>
          </cell>
          <cell r="AH176">
            <v>2535135797.58392</v>
          </cell>
          <cell r="AI176">
            <v>2789921853.37652</v>
          </cell>
          <cell r="AJ176">
            <v>2996869281.48364</v>
          </cell>
          <cell r="AK176">
            <v>3429521699.4026</v>
          </cell>
          <cell r="AL176">
            <v>3251188833.14533</v>
          </cell>
          <cell r="AM176">
            <v>3666503529.62911</v>
          </cell>
          <cell r="AN176">
            <v>3978514206.31168</v>
          </cell>
          <cell r="AO176">
            <v>3989163196.56767</v>
          </cell>
          <cell r="AP176">
            <v>4154989950.00393</v>
          </cell>
          <cell r="AQ176">
            <v>3873109865.55683</v>
          </cell>
          <cell r="AR176">
            <v>3868551730.39163</v>
          </cell>
          <cell r="AS176">
            <v>3922232164.83175</v>
          </cell>
          <cell r="AT176">
            <v>3557341215.15159</v>
          </cell>
          <cell r="AU176">
            <v>3349169826.38896</v>
          </cell>
          <cell r="AV176">
            <v>4926439383.51425</v>
          </cell>
          <cell r="AW176">
            <v>6609205994.77406</v>
          </cell>
          <cell r="AX176">
            <v>7248374837.72056</v>
          </cell>
          <cell r="AY176">
            <v>8001779551.06323</v>
          </cell>
          <cell r="AZ176">
            <v>8839536475.99963</v>
          </cell>
          <cell r="BA176">
            <v>8607431497.49471</v>
          </cell>
          <cell r="BB176">
            <v>8938847189.07592</v>
          </cell>
          <cell r="BC176">
            <v>11431412421.1316</v>
          </cell>
          <cell r="BD176">
            <v>12523359440.5499</v>
          </cell>
          <cell r="BE176">
            <v>13042053591.6857</v>
          </cell>
          <cell r="BF176">
            <v>12043307277.1235</v>
          </cell>
          <cell r="BG176">
            <v>12435430969.6301</v>
          </cell>
          <cell r="BH176">
            <v>11335161083.5061</v>
          </cell>
          <cell r="BI176">
            <v>10722018732.0936</v>
          </cell>
          <cell r="BJ176">
            <v>12895153160.466</v>
          </cell>
          <cell r="BK176">
            <v>13682018827.0434</v>
          </cell>
          <cell r="BL176">
            <v>12541928102.7657</v>
          </cell>
          <cell r="BM176">
            <v>10583748541.5258</v>
          </cell>
          <cell r="BN176">
            <v>12402486183.6396</v>
          </cell>
          <cell r="BO176">
            <v>12567271004.6761</v>
          </cell>
        </row>
        <row r="177">
          <cell r="B177" t="str">
            <v>NCL</v>
          </cell>
          <cell r="C177" t="str">
            <v>GDP (current US$)</v>
          </cell>
          <cell r="D177" t="str">
            <v>NY.GDP.MKTP.CD</v>
          </cell>
        </row>
        <row r="177">
          <cell r="J177">
            <v>159594492.463655</v>
          </cell>
          <cell r="K177">
            <v>164206536.445162</v>
          </cell>
          <cell r="L177">
            <v>180036767.648861</v>
          </cell>
          <cell r="M177">
            <v>215507162.56893</v>
          </cell>
          <cell r="N177">
            <v>263108841.338416</v>
          </cell>
          <cell r="O177">
            <v>358815684.071892</v>
          </cell>
          <cell r="P177">
            <v>413985778.589656</v>
          </cell>
          <cell r="Q177">
            <v>506808996.694661</v>
          </cell>
          <cell r="R177">
            <v>542293399.862618</v>
          </cell>
          <cell r="S177">
            <v>637403478.492486</v>
          </cell>
          <cell r="T177">
            <v>816652164.400241</v>
          </cell>
          <cell r="U177">
            <v>798313521.689803</v>
          </cell>
          <cell r="V177">
            <v>837620126.558528</v>
          </cell>
          <cell r="W177">
            <v>846004687.758093</v>
          </cell>
          <cell r="X177">
            <v>1047225723.57386</v>
          </cell>
          <cell r="Y177">
            <v>1182463951.21814</v>
          </cell>
          <cell r="Z177">
            <v>972564154.815131</v>
          </cell>
          <cell r="AA177">
            <v>904599869.725833</v>
          </cell>
          <cell r="AB177">
            <v>823857893.163123</v>
          </cell>
          <cell r="AC177">
            <v>796066194.738573</v>
          </cell>
          <cell r="AD177">
            <v>854820893.577136</v>
          </cell>
          <cell r="AE177">
            <v>1201321513.76667</v>
          </cell>
          <cell r="AF177">
            <v>1488093101.50275</v>
          </cell>
          <cell r="AG177">
            <v>2072775508.14796</v>
          </cell>
          <cell r="AH177">
            <v>2185082938.93078</v>
          </cell>
          <cell r="AI177">
            <v>2529440424.16648</v>
          </cell>
          <cell r="AJ177">
            <v>2653780672.09555</v>
          </cell>
          <cell r="AK177">
            <v>2923883281.08579</v>
          </cell>
          <cell r="AL177">
            <v>2822243780.97543</v>
          </cell>
          <cell r="AM177">
            <v>3038728384.86634</v>
          </cell>
          <cell r="AN177">
            <v>3628440505.14193</v>
          </cell>
          <cell r="AO177">
            <v>3606968435.99917</v>
          </cell>
          <cell r="AP177">
            <v>3291131281.04099</v>
          </cell>
          <cell r="AQ177">
            <v>3556304832.68104</v>
          </cell>
          <cell r="AR177">
            <v>3647802049.80911</v>
          </cell>
          <cell r="AS177">
            <v>3420032041.07385</v>
          </cell>
          <cell r="AT177">
            <v>3297734891.14661</v>
          </cell>
          <cell r="AU177">
            <v>3740056747.71979</v>
          </cell>
          <cell r="AV177">
            <v>4915353827.10576</v>
          </cell>
          <cell r="AW177">
            <v>5895008977.9531</v>
          </cell>
          <cell r="AX177">
            <v>6238629487.01331</v>
          </cell>
          <cell r="AY177">
            <v>6979155387.86792</v>
          </cell>
          <cell r="AZ177">
            <v>8819917180.34265</v>
          </cell>
          <cell r="BA177">
            <v>9067619760.07073</v>
          </cell>
          <cell r="BB177">
            <v>8704438102.20142</v>
          </cell>
          <cell r="BC177">
            <v>9364350076.91225</v>
          </cell>
          <cell r="BD177">
            <v>10351448004.7674</v>
          </cell>
          <cell r="BE177">
            <v>9659151917.40484</v>
          </cell>
          <cell r="BF177">
            <v>10151382933.1594</v>
          </cell>
          <cell r="BG177">
            <v>10635035594.7528</v>
          </cell>
          <cell r="BH177">
            <v>8738203074.3957</v>
          </cell>
          <cell r="BI177">
            <v>8724568954.89799</v>
          </cell>
          <cell r="BJ177">
            <v>9174048681.98577</v>
          </cell>
          <cell r="BK177">
            <v>9896402283.68587</v>
          </cell>
          <cell r="BL177">
            <v>9475655324.59495</v>
          </cell>
          <cell r="BM177">
            <v>9454629467.91408</v>
          </cell>
          <cell r="BN177">
            <v>10071349663.8484</v>
          </cell>
          <cell r="BO177">
            <v>9623318718.31459</v>
          </cell>
        </row>
        <row r="178">
          <cell r="B178" t="str">
            <v>NER</v>
          </cell>
          <cell r="C178" t="str">
            <v>GDP (current US$)</v>
          </cell>
          <cell r="D178" t="str">
            <v>NY.GDP.MKTP.CD</v>
          </cell>
          <cell r="E178">
            <v>449526873.29589</v>
          </cell>
          <cell r="F178">
            <v>485785230.978987</v>
          </cell>
          <cell r="G178">
            <v>531736599.250464</v>
          </cell>
          <cell r="H178">
            <v>586294878.744643</v>
          </cell>
          <cell r="I178">
            <v>582816396.404409</v>
          </cell>
          <cell r="J178">
            <v>673383510.812866</v>
          </cell>
          <cell r="K178">
            <v>702296078.593173</v>
          </cell>
          <cell r="L178">
            <v>665586872.274446</v>
          </cell>
          <cell r="M178">
            <v>641214226.209493</v>
          </cell>
          <cell r="N178">
            <v>625867985.273798</v>
          </cell>
          <cell r="O178">
            <v>649916621.242978</v>
          </cell>
          <cell r="P178">
            <v>693573703.630273</v>
          </cell>
          <cell r="Q178">
            <v>742779660.818693</v>
          </cell>
          <cell r="R178">
            <v>946385105.193732</v>
          </cell>
          <cell r="S178">
            <v>1026137110.89309</v>
          </cell>
          <cell r="T178">
            <v>1048690933.21027</v>
          </cell>
          <cell r="U178">
            <v>1064517601.29025</v>
          </cell>
          <cell r="V178">
            <v>1291458041.46193</v>
          </cell>
          <cell r="W178">
            <v>1774365589.70815</v>
          </cell>
          <cell r="X178">
            <v>2109277665.69912</v>
          </cell>
          <cell r="Y178">
            <v>2508524720.71895</v>
          </cell>
          <cell r="Z178">
            <v>2170893414.3888</v>
          </cell>
          <cell r="AA178">
            <v>2017612215.97935</v>
          </cell>
          <cell r="AB178">
            <v>1803099561.20046</v>
          </cell>
          <cell r="AC178">
            <v>1461243326.12882</v>
          </cell>
          <cell r="AD178">
            <v>1440581652.39853</v>
          </cell>
          <cell r="AE178">
            <v>1904096998.30009</v>
          </cell>
          <cell r="AF178">
            <v>2233006104.92776</v>
          </cell>
          <cell r="AG178">
            <v>2280356192.76273</v>
          </cell>
          <cell r="AH178">
            <v>2179567114.33391</v>
          </cell>
          <cell r="AI178">
            <v>3512356507.88599</v>
          </cell>
          <cell r="AJ178">
            <v>3285796874.97125</v>
          </cell>
          <cell r="AK178">
            <v>3386232579.22522</v>
          </cell>
          <cell r="AL178">
            <v>3052673849.25181</v>
          </cell>
          <cell r="AM178">
            <v>1938058175.21399</v>
          </cell>
          <cell r="AN178">
            <v>2302537562.24406</v>
          </cell>
          <cell r="AO178">
            <v>2405686940.0464</v>
          </cell>
          <cell r="AP178">
            <v>2290318910.20658</v>
          </cell>
          <cell r="AQ178">
            <v>2643363518.99272</v>
          </cell>
          <cell r="AR178">
            <v>2537789820.69295</v>
          </cell>
          <cell r="AS178">
            <v>2241753192.81158</v>
          </cell>
          <cell r="AT178">
            <v>2448714703.96617</v>
          </cell>
          <cell r="AU178">
            <v>2782192878.67204</v>
          </cell>
          <cell r="AV178">
            <v>3394084732.49543</v>
          </cell>
          <cell r="AW178">
            <v>3760443737.53797</v>
          </cell>
          <cell r="AX178">
            <v>4383315964.58718</v>
          </cell>
          <cell r="AY178">
            <v>4756361252.37923</v>
          </cell>
          <cell r="AZ178">
            <v>5731485051.79069</v>
          </cell>
          <cell r="BA178">
            <v>7297600226.00536</v>
          </cell>
          <cell r="BB178">
            <v>7352131309.73341</v>
          </cell>
          <cell r="BC178">
            <v>7851192502.30917</v>
          </cell>
          <cell r="BD178">
            <v>8772950777.79176</v>
          </cell>
          <cell r="BE178">
            <v>9426912647.59111</v>
          </cell>
          <cell r="BF178">
            <v>10224897437.8648</v>
          </cell>
          <cell r="BG178">
            <v>10862943543.5419</v>
          </cell>
          <cell r="BH178">
            <v>9683867926.44282</v>
          </cell>
          <cell r="BI178">
            <v>10398861981.7583</v>
          </cell>
          <cell r="BJ178">
            <v>11185104251.6943</v>
          </cell>
          <cell r="BK178">
            <v>12837307496.8821</v>
          </cell>
          <cell r="BL178">
            <v>12889555561.2299</v>
          </cell>
          <cell r="BM178">
            <v>13744653103.058</v>
          </cell>
          <cell r="BN178">
            <v>14915002436.069</v>
          </cell>
          <cell r="BO178">
            <v>15433852712.2963</v>
          </cell>
        </row>
        <row r="179">
          <cell r="B179" t="str">
            <v>NGA</v>
          </cell>
          <cell r="C179" t="str">
            <v>GDP (current US$)</v>
          </cell>
          <cell r="D179" t="str">
            <v>NY.GDP.MKTP.CD</v>
          </cell>
          <cell r="E179">
            <v>4196174501.5302</v>
          </cell>
          <cell r="F179">
            <v>4467287893.08484</v>
          </cell>
          <cell r="G179">
            <v>4909399176.24033</v>
          </cell>
          <cell r="H179">
            <v>5165590253.7639</v>
          </cell>
          <cell r="I179">
            <v>5552931318.82747</v>
          </cell>
          <cell r="J179">
            <v>5874537650.18494</v>
          </cell>
          <cell r="K179">
            <v>6366917453.23302</v>
          </cell>
          <cell r="L179">
            <v>5203237918.70483</v>
          </cell>
          <cell r="M179">
            <v>5200997919.60083</v>
          </cell>
          <cell r="N179">
            <v>6634317346.27306</v>
          </cell>
          <cell r="O179">
            <v>12546094981.562</v>
          </cell>
          <cell r="P179">
            <v>9181769911.50443</v>
          </cell>
          <cell r="Q179">
            <v>12274416017.7976</v>
          </cell>
          <cell r="R179">
            <v>15162871287.1287</v>
          </cell>
          <cell r="S179">
            <v>24846641318.1242</v>
          </cell>
          <cell r="T179">
            <v>27778934624.6973</v>
          </cell>
          <cell r="U179">
            <v>36308883248.731</v>
          </cell>
          <cell r="V179">
            <v>36035407725.3219</v>
          </cell>
          <cell r="W179">
            <v>36527862208.7133</v>
          </cell>
          <cell r="X179">
            <v>47259911894.2731</v>
          </cell>
          <cell r="Y179">
            <v>64201788122.6054</v>
          </cell>
          <cell r="Z179">
            <v>164475209515.939</v>
          </cell>
          <cell r="AA179">
            <v>142769363314.176</v>
          </cell>
          <cell r="AB179">
            <v>97094911792.0489</v>
          </cell>
          <cell r="AC179">
            <v>73484359521.4887</v>
          </cell>
          <cell r="AD179">
            <v>73745821158.2254</v>
          </cell>
          <cell r="AE179">
            <v>54805852580.9129</v>
          </cell>
          <cell r="AF179">
            <v>52676041931.1087</v>
          </cell>
          <cell r="AG179">
            <v>49648470440.4593</v>
          </cell>
          <cell r="AH179">
            <v>44003061108.4005</v>
          </cell>
          <cell r="AI179">
            <v>54035795387.8086</v>
          </cell>
          <cell r="AJ179">
            <v>59526833412.3581</v>
          </cell>
          <cell r="AK179">
            <v>52058181853.8055</v>
          </cell>
          <cell r="AL179">
            <v>56721051402.4732</v>
          </cell>
          <cell r="AM179">
            <v>80399613063.6364</v>
          </cell>
          <cell r="AN179">
            <v>140919776986.364</v>
          </cell>
          <cell r="AO179">
            <v>185730236700</v>
          </cell>
          <cell r="AP179">
            <v>200850397618.182</v>
          </cell>
          <cell r="AQ179">
            <v>218416200672.727</v>
          </cell>
          <cell r="AR179">
            <v>59145077039.1437</v>
          </cell>
          <cell r="AS179">
            <v>69171451627.2465</v>
          </cell>
          <cell r="AT179">
            <v>73557840064.489</v>
          </cell>
          <cell r="AU179">
            <v>95054059302.6995</v>
          </cell>
          <cell r="AV179">
            <v>104738954264.226</v>
          </cell>
          <cell r="AW179">
            <v>135764731645.611</v>
          </cell>
          <cell r="AX179">
            <v>175670569969.346</v>
          </cell>
          <cell r="AY179">
            <v>238454997161.48</v>
          </cell>
          <cell r="AZ179">
            <v>278260846800.103</v>
          </cell>
          <cell r="BA179">
            <v>339476276257.793</v>
          </cell>
          <cell r="BB179">
            <v>295008835380.997</v>
          </cell>
          <cell r="BC179">
            <v>366990417129.04</v>
          </cell>
          <cell r="BD179">
            <v>414466676831.16</v>
          </cell>
          <cell r="BE179">
            <v>463971018239.281</v>
          </cell>
          <cell r="BF179">
            <v>520117180313.906</v>
          </cell>
          <cell r="BG179">
            <v>574183763411.508</v>
          </cell>
          <cell r="BH179">
            <v>493026682800.63</v>
          </cell>
          <cell r="BI179">
            <v>404649125252.16</v>
          </cell>
          <cell r="BJ179">
            <v>375745731053.427</v>
          </cell>
          <cell r="BK179">
            <v>421739251509.08</v>
          </cell>
          <cell r="BL179">
            <v>474517490844.461</v>
          </cell>
          <cell r="BM179">
            <v>432198898467.795</v>
          </cell>
          <cell r="BN179">
            <v>440838992188.478</v>
          </cell>
          <cell r="BO179">
            <v>472624596925.938</v>
          </cell>
        </row>
        <row r="180">
          <cell r="B180" t="str">
            <v>NIC</v>
          </cell>
          <cell r="C180" t="str">
            <v>GDP (current US$)</v>
          </cell>
          <cell r="D180" t="str">
            <v>NY.GDP.MKTP.CD</v>
          </cell>
        </row>
        <row r="180">
          <cell r="AG180">
            <v>647249804.69</v>
          </cell>
          <cell r="AH180">
            <v>987064516.129032</v>
          </cell>
          <cell r="AI180">
            <v>1110472675.65649</v>
          </cell>
          <cell r="AJ180">
            <v>1690713683.61899</v>
          </cell>
          <cell r="AK180">
            <v>1792800000</v>
          </cell>
          <cell r="AL180">
            <v>1912586292.79055</v>
          </cell>
          <cell r="AM180">
            <v>3861518689.85111</v>
          </cell>
          <cell r="AN180">
            <v>4131909868.00254</v>
          </cell>
          <cell r="AO180">
            <v>4308096532.51141</v>
          </cell>
          <cell r="AP180">
            <v>4389965590.96538</v>
          </cell>
          <cell r="AQ180">
            <v>4635354832.308</v>
          </cell>
          <cell r="AR180">
            <v>4856005698.89833</v>
          </cell>
          <cell r="AS180">
            <v>5109583827.37851</v>
          </cell>
          <cell r="AT180">
            <v>5351768843.61983</v>
          </cell>
          <cell r="AU180">
            <v>5223736466.14695</v>
          </cell>
          <cell r="AV180">
            <v>5322243501.97953</v>
          </cell>
          <cell r="AW180">
            <v>5792949922.19461</v>
          </cell>
          <cell r="AX180">
            <v>6321335612.22233</v>
          </cell>
          <cell r="AY180">
            <v>6763688104.72396</v>
          </cell>
          <cell r="AZ180">
            <v>7423421958.4248</v>
          </cell>
          <cell r="BA180">
            <v>8496946608.23151</v>
          </cell>
          <cell r="BB180">
            <v>8298679908.55232</v>
          </cell>
          <cell r="BC180">
            <v>8758592272.10579</v>
          </cell>
          <cell r="BD180">
            <v>9774307336.23792</v>
          </cell>
          <cell r="BE180">
            <v>10531964139.3486</v>
          </cell>
          <cell r="BF180">
            <v>10982938825.6994</v>
          </cell>
          <cell r="BG180">
            <v>11880434070.7811</v>
          </cell>
          <cell r="BH180">
            <v>12756706583.3113</v>
          </cell>
          <cell r="BI180">
            <v>13286118584.2563</v>
          </cell>
          <cell r="BJ180">
            <v>13785943183.0661</v>
          </cell>
          <cell r="BK180">
            <v>13025239912.2751</v>
          </cell>
          <cell r="BL180">
            <v>12699046244.607</v>
          </cell>
          <cell r="BM180">
            <v>12681548303.6856</v>
          </cell>
          <cell r="BN180">
            <v>14144067555.6566</v>
          </cell>
          <cell r="BO180">
            <v>15649934214.9276</v>
          </cell>
        </row>
        <row r="181">
          <cell r="B181" t="str">
            <v>NLD</v>
          </cell>
          <cell r="C181" t="str">
            <v>GDP (current US$)</v>
          </cell>
          <cell r="D181" t="str">
            <v>NY.GDP.MKTP.CD</v>
          </cell>
          <cell r="E181">
            <v>13263458995.3869</v>
          </cell>
          <cell r="F181">
            <v>14578381187.725</v>
          </cell>
          <cell r="G181">
            <v>15824293505.8191</v>
          </cell>
          <cell r="H181">
            <v>17168477019.9035</v>
          </cell>
          <cell r="I181">
            <v>20202316519.432</v>
          </cell>
          <cell r="J181">
            <v>22688478854.6624</v>
          </cell>
          <cell r="K181">
            <v>24705121841.706</v>
          </cell>
          <cell r="L181">
            <v>27103938850.6798</v>
          </cell>
          <cell r="M181">
            <v>30053405731.0167</v>
          </cell>
          <cell r="N181">
            <v>34035946908.5614</v>
          </cell>
          <cell r="O181">
            <v>38164716625.0685</v>
          </cell>
          <cell r="P181">
            <v>44579122807.0175</v>
          </cell>
          <cell r="Q181">
            <v>54706557264.4878</v>
          </cell>
          <cell r="R181">
            <v>71840909664.1968</v>
          </cell>
          <cell r="S181">
            <v>87243413394.5405</v>
          </cell>
          <cell r="T181">
            <v>100249523353.085</v>
          </cell>
          <cell r="U181">
            <v>109168720620.103</v>
          </cell>
          <cell r="V181">
            <v>127016990212.804</v>
          </cell>
          <cell r="W181">
            <v>155859695457.323</v>
          </cell>
          <cell r="X181">
            <v>179669405690.432</v>
          </cell>
          <cell r="Y181">
            <v>195152092662.381</v>
          </cell>
          <cell r="Z181">
            <v>164134217080.279</v>
          </cell>
          <cell r="AA181">
            <v>158479527935.958</v>
          </cell>
          <cell r="AB181">
            <v>153445465987.182</v>
          </cell>
          <cell r="AC181">
            <v>143912664148.352</v>
          </cell>
          <cell r="AD181">
            <v>143845822717.622</v>
          </cell>
          <cell r="AE181">
            <v>200862095700.666</v>
          </cell>
          <cell r="AF181">
            <v>245046310922.541</v>
          </cell>
          <cell r="AG181">
            <v>261910508417.884</v>
          </cell>
          <cell r="AH181">
            <v>258336705808.999</v>
          </cell>
          <cell r="AI181">
            <v>318330511920.61</v>
          </cell>
          <cell r="AJ181">
            <v>327500327675.625</v>
          </cell>
          <cell r="AK181">
            <v>362962872180.451</v>
          </cell>
          <cell r="AL181">
            <v>353550169672.52</v>
          </cell>
          <cell r="AM181">
            <v>379130260322.073</v>
          </cell>
          <cell r="AN181">
            <v>452301674444.139</v>
          </cell>
          <cell r="AO181">
            <v>450490196078.431</v>
          </cell>
          <cell r="AP181">
            <v>416812740004.518</v>
          </cell>
          <cell r="AQ181">
            <v>438008220395.468</v>
          </cell>
          <cell r="AR181">
            <v>447049523049.808</v>
          </cell>
          <cell r="AS181">
            <v>417479337444.707</v>
          </cell>
          <cell r="AT181">
            <v>431586852369.686</v>
          </cell>
          <cell r="AU181">
            <v>473861980070.981</v>
          </cell>
          <cell r="AV181">
            <v>580070360701.96</v>
          </cell>
          <cell r="AW181">
            <v>658380081545.175</v>
          </cell>
          <cell r="AX181">
            <v>685348181515.953</v>
          </cell>
          <cell r="AY181">
            <v>733955269898.823</v>
          </cell>
          <cell r="AZ181">
            <v>848558887541.179</v>
          </cell>
          <cell r="BA181">
            <v>951869997864.062</v>
          </cell>
          <cell r="BB181">
            <v>871518638049.218</v>
          </cell>
          <cell r="BC181">
            <v>847380859016.668</v>
          </cell>
          <cell r="BD181">
            <v>905270626332.687</v>
          </cell>
          <cell r="BE181">
            <v>838923319919.531</v>
          </cell>
          <cell r="BF181">
            <v>877172824534.512</v>
          </cell>
          <cell r="BG181">
            <v>892167986713.722</v>
          </cell>
          <cell r="BH181">
            <v>765572770634.375</v>
          </cell>
          <cell r="BI181">
            <v>784060430240.08</v>
          </cell>
          <cell r="BJ181">
            <v>833869641687.06</v>
          </cell>
          <cell r="BK181">
            <v>914043438179.607</v>
          </cell>
          <cell r="BL181">
            <v>910194347568.626</v>
          </cell>
          <cell r="BM181">
            <v>909793466661.481</v>
          </cell>
          <cell r="BN181">
            <v>1029678338329.44</v>
          </cell>
          <cell r="BO181">
            <v>1009398719033.08</v>
          </cell>
        </row>
        <row r="182">
          <cell r="B182" t="str">
            <v>NOR</v>
          </cell>
          <cell r="C182" t="str">
            <v>GDP (current US$)</v>
          </cell>
          <cell r="D182" t="str">
            <v>NY.GDP.MKTP.CD</v>
          </cell>
          <cell r="E182">
            <v>5197398721.41367</v>
          </cell>
          <cell r="F182">
            <v>5669689210.3186</v>
          </cell>
          <cell r="G182">
            <v>6107076928.63372</v>
          </cell>
          <cell r="H182">
            <v>6553269535.51009</v>
          </cell>
          <cell r="I182">
            <v>7206522121.80418</v>
          </cell>
          <cell r="J182">
            <v>8111945661.21624</v>
          </cell>
          <cell r="K182">
            <v>8753940266.90184</v>
          </cell>
          <cell r="L182">
            <v>9577383653.18303</v>
          </cell>
          <cell r="M182">
            <v>10227087165.2414</v>
          </cell>
          <cell r="N182">
            <v>11136187439.8326</v>
          </cell>
          <cell r="O182">
            <v>12814123115.2613</v>
          </cell>
          <cell r="P182">
            <v>14583114840.0629</v>
          </cell>
          <cell r="Q182">
            <v>17358610849.701</v>
          </cell>
          <cell r="R182">
            <v>22534253702.8686</v>
          </cell>
          <cell r="S182">
            <v>27145693810.1341</v>
          </cell>
          <cell r="T182">
            <v>32877805200.023</v>
          </cell>
          <cell r="U182">
            <v>35942270686.3374</v>
          </cell>
          <cell r="V182">
            <v>41508030431.1074</v>
          </cell>
          <cell r="W182">
            <v>46522900253.7054</v>
          </cell>
          <cell r="X182">
            <v>53132244623.9213</v>
          </cell>
          <cell r="Y182">
            <v>64439382896.0156</v>
          </cell>
          <cell r="Z182">
            <v>63596654760.8677</v>
          </cell>
          <cell r="AA182">
            <v>62647195537.6511</v>
          </cell>
          <cell r="AB182">
            <v>61627240831.0948</v>
          </cell>
          <cell r="AC182">
            <v>62057955032.7758</v>
          </cell>
          <cell r="AD182">
            <v>65416879914.3907</v>
          </cell>
          <cell r="AE182">
            <v>78693118044.0045</v>
          </cell>
          <cell r="AF182">
            <v>94229907235.6215</v>
          </cell>
          <cell r="AG182">
            <v>101900260856.222</v>
          </cell>
          <cell r="AH182">
            <v>102633934390.615</v>
          </cell>
          <cell r="AI182">
            <v>119791843059.572</v>
          </cell>
          <cell r="AJ182">
            <v>121872464483.487</v>
          </cell>
          <cell r="AK182">
            <v>130838040067.584</v>
          </cell>
          <cell r="AL182">
            <v>120579213712.804</v>
          </cell>
          <cell r="AM182">
            <v>127131319428.701</v>
          </cell>
          <cell r="AN182">
            <v>152029612324.788</v>
          </cell>
          <cell r="AO182">
            <v>163520109150.671</v>
          </cell>
          <cell r="AP182">
            <v>161356631888.484</v>
          </cell>
          <cell r="AQ182">
            <v>154230295158.447</v>
          </cell>
          <cell r="AR182">
            <v>162383706021.13</v>
          </cell>
          <cell r="AS182">
            <v>171457201935.968</v>
          </cell>
          <cell r="AT182">
            <v>174239354070.977</v>
          </cell>
          <cell r="AU182">
            <v>195914852576.467</v>
          </cell>
          <cell r="AV182">
            <v>229385469337.024</v>
          </cell>
          <cell r="AW182">
            <v>265268662473.297</v>
          </cell>
          <cell r="AX182">
            <v>309978579743.888</v>
          </cell>
          <cell r="AY182">
            <v>346915160681.708</v>
          </cell>
          <cell r="AZ182">
            <v>402643260487.572</v>
          </cell>
          <cell r="BA182">
            <v>464917553191.489</v>
          </cell>
          <cell r="BB182">
            <v>387976400617.019</v>
          </cell>
          <cell r="BC182">
            <v>431052143940.438</v>
          </cell>
          <cell r="BD182">
            <v>501360549669.404</v>
          </cell>
          <cell r="BE182">
            <v>512777309840.997</v>
          </cell>
          <cell r="BF182">
            <v>526014468085.106</v>
          </cell>
          <cell r="BG182">
            <v>501736471832.848</v>
          </cell>
          <cell r="BH182">
            <v>388159512245.53</v>
          </cell>
          <cell r="BI182">
            <v>370956547619.048</v>
          </cell>
          <cell r="BJ182">
            <v>401745275035.261</v>
          </cell>
          <cell r="BK182">
            <v>439788625883.8</v>
          </cell>
          <cell r="BL182">
            <v>408742840909.091</v>
          </cell>
          <cell r="BM182">
            <v>367633418886.627</v>
          </cell>
          <cell r="BN182">
            <v>503367986030.268</v>
          </cell>
          <cell r="BO182">
            <v>593726965415.619</v>
          </cell>
        </row>
        <row r="183">
          <cell r="B183" t="str">
            <v>NPL</v>
          </cell>
          <cell r="C183" t="str">
            <v>GDP (current US$)</v>
          </cell>
          <cell r="D183" t="str">
            <v>NY.GDP.MKTP.CD</v>
          </cell>
          <cell r="E183">
            <v>508334413.965087</v>
          </cell>
          <cell r="F183">
            <v>531959561.62226</v>
          </cell>
          <cell r="G183">
            <v>574091101.194382</v>
          </cell>
          <cell r="H183">
            <v>496947904.443033</v>
          </cell>
          <cell r="I183">
            <v>496098775.308642</v>
          </cell>
          <cell r="J183">
            <v>735267082.294264</v>
          </cell>
          <cell r="K183">
            <v>906811943.824649</v>
          </cell>
          <cell r="L183">
            <v>841974025.462659</v>
          </cell>
          <cell r="M183">
            <v>772231386.914829</v>
          </cell>
          <cell r="N183">
            <v>788641965.432099</v>
          </cell>
          <cell r="O183">
            <v>865975308.641975</v>
          </cell>
          <cell r="P183">
            <v>882765471.604938</v>
          </cell>
          <cell r="Q183">
            <v>1024098400.35619</v>
          </cell>
          <cell r="R183">
            <v>972101724.995368</v>
          </cell>
          <cell r="S183">
            <v>1217953546.97604</v>
          </cell>
          <cell r="T183">
            <v>1575789254.46938</v>
          </cell>
          <cell r="U183">
            <v>1452788984.86265</v>
          </cell>
          <cell r="V183">
            <v>1382400000</v>
          </cell>
          <cell r="W183">
            <v>1604162497.45945</v>
          </cell>
          <cell r="X183">
            <v>1851250008.33333</v>
          </cell>
          <cell r="Y183">
            <v>1945916583.33333</v>
          </cell>
          <cell r="Z183">
            <v>2275583316.66667</v>
          </cell>
          <cell r="AA183">
            <v>2395423741.79762</v>
          </cell>
          <cell r="AB183">
            <v>2447174803.37791</v>
          </cell>
          <cell r="AC183">
            <v>2581207387.79709</v>
          </cell>
          <cell r="AD183">
            <v>2619913955.51556</v>
          </cell>
          <cell r="AE183">
            <v>2850782044.04306</v>
          </cell>
          <cell r="AF183">
            <v>2957255379.54315</v>
          </cell>
          <cell r="AG183">
            <v>3487009748.35638</v>
          </cell>
          <cell r="AH183">
            <v>3525225786.58691</v>
          </cell>
          <cell r="AI183">
            <v>3627560239.48997</v>
          </cell>
          <cell r="AJ183">
            <v>3921476084.89072</v>
          </cell>
          <cell r="AK183">
            <v>3401211581.29176</v>
          </cell>
          <cell r="AL183">
            <v>3660041666.66667</v>
          </cell>
          <cell r="AM183">
            <v>4066775510.20408</v>
          </cell>
          <cell r="AN183">
            <v>4401104417.67068</v>
          </cell>
          <cell r="AO183">
            <v>4521580381.47139</v>
          </cell>
          <cell r="AP183">
            <v>4918691916.53516</v>
          </cell>
          <cell r="AQ183">
            <v>4856255044.39064</v>
          </cell>
          <cell r="AR183">
            <v>5033642384.10596</v>
          </cell>
          <cell r="AS183">
            <v>5494252207.90502</v>
          </cell>
          <cell r="AT183">
            <v>6007055042.17687</v>
          </cell>
          <cell r="AU183">
            <v>6050875806.66403</v>
          </cell>
          <cell r="AV183">
            <v>6330473096.54071</v>
          </cell>
          <cell r="AW183">
            <v>7273938314.71988</v>
          </cell>
          <cell r="AX183">
            <v>8130258377.90964</v>
          </cell>
          <cell r="AY183">
            <v>9043715355.8881</v>
          </cell>
          <cell r="AZ183">
            <v>10325618017.379</v>
          </cell>
          <cell r="BA183">
            <v>12545438605.3959</v>
          </cell>
          <cell r="BB183">
            <v>12854985464.0764</v>
          </cell>
          <cell r="BC183">
            <v>16002656434.4746</v>
          </cell>
          <cell r="BD183">
            <v>21573872420.7008</v>
          </cell>
          <cell r="BE183">
            <v>21703100877.1309</v>
          </cell>
          <cell r="BF183">
            <v>22162204924.5726</v>
          </cell>
          <cell r="BG183">
            <v>22731612922.1906</v>
          </cell>
          <cell r="BH183">
            <v>24360801286.7638</v>
          </cell>
          <cell r="BI183">
            <v>24524109483.5293</v>
          </cell>
          <cell r="BJ183">
            <v>28971588940.364</v>
          </cell>
          <cell r="BK183">
            <v>33111525237.149</v>
          </cell>
          <cell r="BL183">
            <v>34186180699.0255</v>
          </cell>
          <cell r="BM183">
            <v>33433659301.2466</v>
          </cell>
          <cell r="BN183">
            <v>36924841394.2605</v>
          </cell>
          <cell r="BO183">
            <v>41182939600.67</v>
          </cell>
        </row>
        <row r="184">
          <cell r="B184" t="str">
            <v>NRU</v>
          </cell>
          <cell r="C184" t="str">
            <v>GDP (current US$)</v>
          </cell>
          <cell r="D184" t="str">
            <v>NY.GDP.MKTP.CD</v>
          </cell>
        </row>
        <row r="184">
          <cell r="O184">
            <v>17570365.9600271</v>
          </cell>
          <cell r="P184">
            <v>19009433.3405969</v>
          </cell>
          <cell r="Q184">
            <v>21734268.5348303</v>
          </cell>
          <cell r="R184">
            <v>26529816.5003045</v>
          </cell>
          <cell r="S184">
            <v>35994511.2433223</v>
          </cell>
          <cell r="T184">
            <v>40106775.6017519</v>
          </cell>
          <cell r="U184">
            <v>40287426.7007486</v>
          </cell>
          <cell r="V184">
            <v>40444701.645525</v>
          </cell>
          <cell r="W184">
            <v>41754146.8802935</v>
          </cell>
          <cell r="X184">
            <v>44431329.7746666</v>
          </cell>
          <cell r="Y184">
            <v>46947124.2446626</v>
          </cell>
          <cell r="Z184">
            <v>51689636.0691117</v>
          </cell>
          <cell r="AA184">
            <v>52877742.6491662</v>
          </cell>
          <cell r="AB184">
            <v>48439093.0773436</v>
          </cell>
          <cell r="AC184">
            <v>47363231.1347186</v>
          </cell>
          <cell r="AD184">
            <v>41548740.6082614</v>
          </cell>
          <cell r="AE184">
            <v>39939390.800498</v>
          </cell>
          <cell r="AF184">
            <v>40118409.8736534</v>
          </cell>
          <cell r="AG184">
            <v>45931133.93425</v>
          </cell>
          <cell r="AH184">
            <v>53736786.0637214</v>
          </cell>
          <cell r="AI184">
            <v>55572375.4651273</v>
          </cell>
          <cell r="AJ184">
            <v>52533788.5566282</v>
          </cell>
          <cell r="AK184">
            <v>51133123.1254326</v>
          </cell>
          <cell r="AL184">
            <v>43542088.2518269</v>
          </cell>
          <cell r="AM184">
            <v>39742511.2417848</v>
          </cell>
          <cell r="AN184">
            <v>39969705.969706</v>
          </cell>
          <cell r="AO184">
            <v>37458801.2139605</v>
          </cell>
          <cell r="AP184">
            <v>37331507.2781343</v>
          </cell>
          <cell r="AQ184">
            <v>29664450.9258631</v>
          </cell>
          <cell r="AR184">
            <v>27328612.6080962</v>
          </cell>
          <cell r="AS184">
            <v>26930980.3429002</v>
          </cell>
          <cell r="AT184">
            <v>22613287.5389074</v>
          </cell>
          <cell r="AU184">
            <v>21017423.6082043</v>
          </cell>
          <cell r="AV184">
            <v>24778159.5806639</v>
          </cell>
          <cell r="AW184">
            <v>30587565.7988334</v>
          </cell>
          <cell r="AX184">
            <v>30070666.0652533</v>
          </cell>
          <cell r="AY184">
            <v>29200359.3890386</v>
          </cell>
          <cell r="AZ184">
            <v>22766972.1889659</v>
          </cell>
          <cell r="BA184">
            <v>37602264.7306872</v>
          </cell>
          <cell r="BB184">
            <v>44176245.5492433</v>
          </cell>
          <cell r="BC184">
            <v>47562844.6104251</v>
          </cell>
          <cell r="BD184">
            <v>65071879.7787162</v>
          </cell>
          <cell r="BE184">
            <v>101055722.95058</v>
          </cell>
          <cell r="BF184">
            <v>94385014.9425842</v>
          </cell>
          <cell r="BG184">
            <v>99149244.4001333</v>
          </cell>
          <cell r="BH184">
            <v>84863440.5801997</v>
          </cell>
          <cell r="BI184">
            <v>97541943.0355053</v>
          </cell>
          <cell r="BJ184">
            <v>109355638.866955</v>
          </cell>
          <cell r="BK184">
            <v>130995566.30391</v>
          </cell>
          <cell r="BL184">
            <v>125160115.547819</v>
          </cell>
          <cell r="BM184">
            <v>124685688.161094</v>
          </cell>
          <cell r="BN184">
            <v>175390280.69162</v>
          </cell>
          <cell r="BO184">
            <v>153824609.470517</v>
          </cell>
        </row>
        <row r="185">
          <cell r="B185" t="str">
            <v>NZL</v>
          </cell>
          <cell r="C185" t="str">
            <v>GDP (current US$)</v>
          </cell>
          <cell r="D185" t="str">
            <v>NY.GDP.MKTP.CD</v>
          </cell>
          <cell r="E185">
            <v>5536098606.29231</v>
          </cell>
          <cell r="F185">
            <v>5721995118.28133</v>
          </cell>
          <cell r="G185">
            <v>6133158804.52258</v>
          </cell>
          <cell r="H185">
            <v>6699741942.5399</v>
          </cell>
          <cell r="I185">
            <v>7340766740.94114</v>
          </cell>
          <cell r="J185">
            <v>5706251653.54744</v>
          </cell>
          <cell r="K185">
            <v>5917437956.10272</v>
          </cell>
          <cell r="L185">
            <v>6016017494.19619</v>
          </cell>
          <cell r="M185">
            <v>5228045647.393</v>
          </cell>
          <cell r="N185">
            <v>5814357966.66154</v>
          </cell>
          <cell r="O185">
            <v>6495605619.34229</v>
          </cell>
          <cell r="P185">
            <v>7911136757.06867</v>
          </cell>
          <cell r="Q185">
            <v>9567331064.65727</v>
          </cell>
          <cell r="R185">
            <v>12802281897.8712</v>
          </cell>
          <cell r="S185">
            <v>13940981798.1247</v>
          </cell>
          <cell r="T185">
            <v>12861983284.3912</v>
          </cell>
          <cell r="U185">
            <v>13604832424.0062</v>
          </cell>
          <cell r="V185">
            <v>15446825318.4556</v>
          </cell>
          <cell r="W185">
            <v>18530518394.6488</v>
          </cell>
          <cell r="X185">
            <v>20731243113.2926</v>
          </cell>
          <cell r="Y185">
            <v>23244547384.6748</v>
          </cell>
          <cell r="Z185">
            <v>24417617184.2478</v>
          </cell>
          <cell r="AA185">
            <v>24164603058.9949</v>
          </cell>
          <cell r="AB185">
            <v>24309279705.5731</v>
          </cell>
          <cell r="AC185">
            <v>21665975318.8842</v>
          </cell>
          <cell r="AD185">
            <v>24679795396.4194</v>
          </cell>
          <cell r="AE185">
            <v>30604668356.5695</v>
          </cell>
          <cell r="AF185">
            <v>40376354069.9474</v>
          </cell>
          <cell r="AG185">
            <v>45176811594.2029</v>
          </cell>
          <cell r="AH185">
            <v>43920222524.7085</v>
          </cell>
          <cell r="AI185">
            <v>45495129385.0475</v>
          </cell>
          <cell r="AJ185">
            <v>42745329732.163</v>
          </cell>
          <cell r="AK185">
            <v>41649829859.6342</v>
          </cell>
          <cell r="AL185">
            <v>46775620817.4327</v>
          </cell>
          <cell r="AM185">
            <v>55314732279.1379</v>
          </cell>
          <cell r="AN185">
            <v>63918703506.9075</v>
          </cell>
          <cell r="AO185">
            <v>70140835299.0148</v>
          </cell>
          <cell r="AP185">
            <v>66075143415.4952</v>
          </cell>
          <cell r="AQ185">
            <v>56227169851.0448</v>
          </cell>
          <cell r="AR185">
            <v>58762260625.8758</v>
          </cell>
          <cell r="AS185">
            <v>52623281956.7031</v>
          </cell>
          <cell r="AT185">
            <v>53872425916.6248</v>
          </cell>
          <cell r="AU185">
            <v>66627729311.4495</v>
          </cell>
          <cell r="AV185">
            <v>88250885550.2626</v>
          </cell>
          <cell r="AW185">
            <v>103905210084.034</v>
          </cell>
          <cell r="AX185">
            <v>114720129550.095</v>
          </cell>
          <cell r="AY185">
            <v>111538810712.665</v>
          </cell>
          <cell r="AZ185">
            <v>137188946865.584</v>
          </cell>
          <cell r="BA185">
            <v>133131369930.414</v>
          </cell>
          <cell r="BB185">
            <v>121373602348.679</v>
          </cell>
          <cell r="BC185">
            <v>146517541181.254</v>
          </cell>
          <cell r="BD185">
            <v>168295307149.46</v>
          </cell>
          <cell r="BE185">
            <v>176210710655.208</v>
          </cell>
          <cell r="BF185">
            <v>190909855416.34</v>
          </cell>
          <cell r="BG185">
            <v>201337554959.49</v>
          </cell>
          <cell r="BH185">
            <v>178104220784.881</v>
          </cell>
          <cell r="BI185">
            <v>188898209220.167</v>
          </cell>
          <cell r="BJ185">
            <v>206566916732.292</v>
          </cell>
          <cell r="BK185">
            <v>211846555690.736</v>
          </cell>
          <cell r="BL185">
            <v>212846907683.439</v>
          </cell>
          <cell r="BM185">
            <v>212697530897.56</v>
          </cell>
          <cell r="BN185">
            <v>253644079784.977</v>
          </cell>
          <cell r="BO185">
            <v>246733522841.353</v>
          </cell>
        </row>
        <row r="186">
          <cell r="B186" t="str">
            <v>OED</v>
          </cell>
          <cell r="C186" t="str">
            <v>GDP (current US$)</v>
          </cell>
          <cell r="D186" t="str">
            <v>NY.GDP.MKTP.CD</v>
          </cell>
          <cell r="E186">
            <v>1061264933712.04</v>
          </cell>
          <cell r="F186">
            <v>1131861094329.99</v>
          </cell>
          <cell r="G186">
            <v>1223947591637.2</v>
          </cell>
          <cell r="H186">
            <v>1317492886271.91</v>
          </cell>
          <cell r="I186">
            <v>1441750225451.76</v>
          </cell>
          <cell r="J186">
            <v>1566396993839.69</v>
          </cell>
          <cell r="K186">
            <v>1714911273025.79</v>
          </cell>
          <cell r="L186">
            <v>1832992073805.39</v>
          </cell>
          <cell r="M186">
            <v>1988238200176.32</v>
          </cell>
          <cell r="N186">
            <v>2191111960224.34</v>
          </cell>
          <cell r="O186">
            <v>2400412274248.38</v>
          </cell>
          <cell r="P186">
            <v>2659330836214.41</v>
          </cell>
          <cell r="Q186">
            <v>3089079698178.26</v>
          </cell>
          <cell r="R186">
            <v>3739264288634.85</v>
          </cell>
          <cell r="S186">
            <v>4194417615501.72</v>
          </cell>
          <cell r="T186">
            <v>4701145692536.83</v>
          </cell>
          <cell r="U186">
            <v>5094295725954.45</v>
          </cell>
          <cell r="V186">
            <v>5744570464387.41</v>
          </cell>
          <cell r="W186">
            <v>6915174735631.66</v>
          </cell>
          <cell r="X186">
            <v>7983332781672.97</v>
          </cell>
          <cell r="Y186">
            <v>8867251981131.77</v>
          </cell>
          <cell r="Z186">
            <v>9029391940522.54</v>
          </cell>
          <cell r="AA186">
            <v>8890351112548.28</v>
          </cell>
          <cell r="AB186">
            <v>9189657654205.75</v>
          </cell>
          <cell r="AC186">
            <v>9603970130336.12</v>
          </cell>
          <cell r="AD186">
            <v>10110225431143.1</v>
          </cell>
          <cell r="AE186">
            <v>12251974311440.8</v>
          </cell>
          <cell r="AF186">
            <v>14189422749046.7</v>
          </cell>
          <cell r="AG186">
            <v>15997003356618.7</v>
          </cell>
          <cell r="AH186">
            <v>16735307588204.3</v>
          </cell>
          <cell r="AI186">
            <v>18846972458698.4</v>
          </cell>
          <cell r="AJ186">
            <v>19953764768717.7</v>
          </cell>
          <cell r="AK186">
            <v>21464746290365.8</v>
          </cell>
          <cell r="AL186">
            <v>21795813349509.6</v>
          </cell>
          <cell r="AM186">
            <v>23297636224541.8</v>
          </cell>
          <cell r="AN186">
            <v>25681295886763.5</v>
          </cell>
          <cell r="AO186">
            <v>25899388210744.5</v>
          </cell>
          <cell r="AP186">
            <v>25507725145785.3</v>
          </cell>
          <cell r="AQ186">
            <v>25774930648028.6</v>
          </cell>
          <cell r="AR186">
            <v>27071119634055.8</v>
          </cell>
          <cell r="AS186">
            <v>27669616112069.4</v>
          </cell>
          <cell r="AT186">
            <v>27415354309328.3</v>
          </cell>
          <cell r="AU186">
            <v>28601698343642.8</v>
          </cell>
          <cell r="AV186">
            <v>31985356194060</v>
          </cell>
          <cell r="AW186">
            <v>35608846779453.8</v>
          </cell>
          <cell r="AX186">
            <v>37648159767684.9</v>
          </cell>
          <cell r="AY186">
            <v>39718283258802.5</v>
          </cell>
          <cell r="AZ186">
            <v>43483775703184.9</v>
          </cell>
          <cell r="BA186">
            <v>46172651254806.8</v>
          </cell>
          <cell r="BB186">
            <v>43184014259465.7</v>
          </cell>
          <cell r="BC186">
            <v>45297226688828.8</v>
          </cell>
          <cell r="BD186">
            <v>48721225418978.3</v>
          </cell>
          <cell r="BE186">
            <v>48676834813345.9</v>
          </cell>
          <cell r="BF186">
            <v>49360200440504.1</v>
          </cell>
          <cell r="BG186">
            <v>50386906873870.5</v>
          </cell>
          <cell r="BH186">
            <v>47536673280840.7</v>
          </cell>
          <cell r="BI186">
            <v>48460554255214.5</v>
          </cell>
          <cell r="BJ186">
            <v>50610712929528.3</v>
          </cell>
          <cell r="BK186">
            <v>53525975116832.1</v>
          </cell>
          <cell r="BL186">
            <v>54053010452622.2</v>
          </cell>
          <cell r="BM186">
            <v>52852896615891.7</v>
          </cell>
          <cell r="BN186">
            <v>58899843230643.7</v>
          </cell>
          <cell r="BO186">
            <v>60170092967268.4</v>
          </cell>
        </row>
        <row r="187">
          <cell r="B187" t="str">
            <v>OMN</v>
          </cell>
          <cell r="C187" t="str">
            <v>GDP (current US$)</v>
          </cell>
          <cell r="D187" t="str">
            <v>NY.GDP.MKTP.CD</v>
          </cell>
        </row>
        <row r="187">
          <cell r="J187">
            <v>63279974.6880101</v>
          </cell>
          <cell r="K187">
            <v>67759972.8960108</v>
          </cell>
          <cell r="L187">
            <v>107151832.489651</v>
          </cell>
          <cell r="M187">
            <v>188879848.896121</v>
          </cell>
          <cell r="N187">
            <v>239999808.000154</v>
          </cell>
          <cell r="O187">
            <v>256319794.944164</v>
          </cell>
          <cell r="P187">
            <v>301010587.102984</v>
          </cell>
          <cell r="Q187">
            <v>366883548.347591</v>
          </cell>
          <cell r="R187">
            <v>483066990.612417</v>
          </cell>
          <cell r="S187">
            <v>1645917776.49102</v>
          </cell>
          <cell r="T187">
            <v>2096699189.34569</v>
          </cell>
          <cell r="U187">
            <v>2560220034.74233</v>
          </cell>
          <cell r="V187">
            <v>2741169947.88651</v>
          </cell>
          <cell r="W187">
            <v>2740301389.69311</v>
          </cell>
          <cell r="X187">
            <v>3733352634.62652</v>
          </cell>
          <cell r="Y187">
            <v>5981760277.93862</v>
          </cell>
          <cell r="Z187">
            <v>7259120150.55009</v>
          </cell>
          <cell r="AA187">
            <v>7554719455.70353</v>
          </cell>
          <cell r="AB187">
            <v>7932541690.79328</v>
          </cell>
          <cell r="AC187">
            <v>8821443150.92488</v>
          </cell>
          <cell r="AD187">
            <v>10005645420.4606</v>
          </cell>
          <cell r="AE187">
            <v>7324167369.14305</v>
          </cell>
          <cell r="AF187">
            <v>7811183094.92848</v>
          </cell>
          <cell r="AG187">
            <v>8386215864.75943</v>
          </cell>
          <cell r="AH187">
            <v>9372171651.49545</v>
          </cell>
          <cell r="AI187">
            <v>11685045513.6541</v>
          </cell>
          <cell r="AJ187">
            <v>11341482444.7334</v>
          </cell>
          <cell r="AK187">
            <v>12452275682.7048</v>
          </cell>
          <cell r="AL187">
            <v>12493107932.3797</v>
          </cell>
          <cell r="AM187">
            <v>12918855656.697</v>
          </cell>
          <cell r="AN187">
            <v>13802600780.2341</v>
          </cell>
          <cell r="AO187">
            <v>15277763328.9987</v>
          </cell>
          <cell r="AP187">
            <v>15837451235.3706</v>
          </cell>
          <cell r="AQ187">
            <v>13996914694.4083</v>
          </cell>
          <cell r="AR187">
            <v>15593456176.8531</v>
          </cell>
          <cell r="AS187">
            <v>19507452535.7607</v>
          </cell>
          <cell r="AT187">
            <v>19452000520.156</v>
          </cell>
          <cell r="AU187">
            <v>20142756046.814</v>
          </cell>
          <cell r="AV187">
            <v>21633708192.4577</v>
          </cell>
          <cell r="AW187">
            <v>24763712873.8622</v>
          </cell>
          <cell r="AX187">
            <v>31081991677.5033</v>
          </cell>
          <cell r="AY187">
            <v>37215779713.9142</v>
          </cell>
          <cell r="AZ187">
            <v>42085379453.8362</v>
          </cell>
          <cell r="BA187">
            <v>60905452535.7607</v>
          </cell>
          <cell r="BB187">
            <v>48388363589.0767</v>
          </cell>
          <cell r="BC187">
            <v>64993498049.4148</v>
          </cell>
          <cell r="BD187">
            <v>77497529258.7776</v>
          </cell>
          <cell r="BE187">
            <v>87408842652.7958</v>
          </cell>
          <cell r="BF187">
            <v>89936020806.2419</v>
          </cell>
          <cell r="BG187">
            <v>92699089726.9181</v>
          </cell>
          <cell r="BH187">
            <v>78710793237.9714</v>
          </cell>
          <cell r="BI187">
            <v>75128738621.5865</v>
          </cell>
          <cell r="BJ187">
            <v>80856697009.1027</v>
          </cell>
          <cell r="BK187">
            <v>91505851755.5267</v>
          </cell>
          <cell r="BL187">
            <v>88060858257.4772</v>
          </cell>
          <cell r="BM187">
            <v>75909397659.2978</v>
          </cell>
          <cell r="BN187">
            <v>88191977373.212</v>
          </cell>
          <cell r="BO187">
            <v>114667360208.062</v>
          </cell>
        </row>
        <row r="188">
          <cell r="B188" t="str">
            <v>OSS</v>
          </cell>
          <cell r="C188" t="str">
            <v>GDP (current US$)</v>
          </cell>
          <cell r="D188" t="str">
            <v>NY.GDP.MKTP.CD</v>
          </cell>
        </row>
        <row r="188">
          <cell r="T188">
            <v>7075100695.6823</v>
          </cell>
          <cell r="U188">
            <v>8481441948.67528</v>
          </cell>
          <cell r="V188">
            <v>10530537666.1972</v>
          </cell>
          <cell r="W188">
            <v>12293161417.1922</v>
          </cell>
          <cell r="X188">
            <v>15359233808.7896</v>
          </cell>
          <cell r="Y188">
            <v>21040631379.5509</v>
          </cell>
          <cell r="Z188">
            <v>21001566255.1625</v>
          </cell>
          <cell r="AA188">
            <v>20719390900.3616</v>
          </cell>
          <cell r="AB188">
            <v>19799540393.9667</v>
          </cell>
          <cell r="AC188">
            <v>20065158813.909</v>
          </cell>
          <cell r="AD188">
            <v>19711831130.7474</v>
          </cell>
          <cell r="AE188">
            <v>20748593857.3259</v>
          </cell>
          <cell r="AF188">
            <v>25513234796.1933</v>
          </cell>
          <cell r="AG188">
            <v>28124031927.9145</v>
          </cell>
          <cell r="AH188">
            <v>28730234881.2258</v>
          </cell>
          <cell r="AI188">
            <v>33890663890.8452</v>
          </cell>
          <cell r="AJ188">
            <v>35877596793.744</v>
          </cell>
          <cell r="AK188">
            <v>39303152779.7414</v>
          </cell>
          <cell r="AL188">
            <v>38476262969.3064</v>
          </cell>
          <cell r="AM188">
            <v>40639521816.4965</v>
          </cell>
          <cell r="AN188">
            <v>47227955200.3905</v>
          </cell>
          <cell r="AO188">
            <v>49170282331.8275</v>
          </cell>
          <cell r="AP188">
            <v>49548179500.2293</v>
          </cell>
          <cell r="AQ188">
            <v>50593486748.8223</v>
          </cell>
          <cell r="AR188">
            <v>52839936531.2747</v>
          </cell>
          <cell r="AS188">
            <v>55909436459.4723</v>
          </cell>
          <cell r="AT188">
            <v>56104114431.8509</v>
          </cell>
          <cell r="AU188">
            <v>61196326388.686</v>
          </cell>
          <cell r="AV188">
            <v>75225425145.7421</v>
          </cell>
          <cell r="AW188">
            <v>89281970467.4135</v>
          </cell>
          <cell r="AX188">
            <v>101041826683.492</v>
          </cell>
          <cell r="AY188">
            <v>113035701751.595</v>
          </cell>
          <cell r="AZ188">
            <v>135646182748.022</v>
          </cell>
          <cell r="BA188">
            <v>148958990447.765</v>
          </cell>
          <cell r="BB188">
            <v>129389535768.023</v>
          </cell>
          <cell r="BC188">
            <v>138174096381.898</v>
          </cell>
          <cell r="BD188">
            <v>157064408558.829</v>
          </cell>
          <cell r="BE188">
            <v>155912881125.311</v>
          </cell>
          <cell r="BF188">
            <v>162812437315.907</v>
          </cell>
          <cell r="BG188">
            <v>167893016317.089</v>
          </cell>
          <cell r="BH188">
            <v>151721848514.729</v>
          </cell>
          <cell r="BI188">
            <v>159200150156.228</v>
          </cell>
          <cell r="BJ188">
            <v>176977448024.04</v>
          </cell>
          <cell r="BK188">
            <v>193850030853.887</v>
          </cell>
          <cell r="BL188">
            <v>195442320173.664</v>
          </cell>
          <cell r="BM188">
            <v>178185121948.331</v>
          </cell>
          <cell r="BN188">
            <v>208006924432.84</v>
          </cell>
          <cell r="BO188">
            <v>223331355321.864</v>
          </cell>
        </row>
        <row r="189">
          <cell r="B189" t="str">
            <v>PAK</v>
          </cell>
          <cell r="C189" t="str">
            <v>GDP (current US$)</v>
          </cell>
          <cell r="D189" t="str">
            <v>NY.GDP.MKTP.CD</v>
          </cell>
          <cell r="E189">
            <v>3749265014.69971</v>
          </cell>
          <cell r="F189">
            <v>4118647627.04746</v>
          </cell>
          <cell r="G189">
            <v>4310163796.72407</v>
          </cell>
          <cell r="H189">
            <v>4630827383.45233</v>
          </cell>
          <cell r="I189">
            <v>5204955900.88198</v>
          </cell>
          <cell r="J189">
            <v>5929231415.37169</v>
          </cell>
          <cell r="K189">
            <v>6561108777.82444</v>
          </cell>
          <cell r="L189">
            <v>7464510709.7858</v>
          </cell>
          <cell r="M189">
            <v>8041999160.0168</v>
          </cell>
          <cell r="N189">
            <v>8683116337.67325</v>
          </cell>
          <cell r="O189">
            <v>10027509449.811</v>
          </cell>
          <cell r="P189">
            <v>10665896682.0664</v>
          </cell>
          <cell r="Q189">
            <v>9415016359.56604</v>
          </cell>
          <cell r="R189">
            <v>6383429490.21091</v>
          </cell>
          <cell r="S189">
            <v>8899191919.19192</v>
          </cell>
          <cell r="T189">
            <v>11230606060.6061</v>
          </cell>
          <cell r="U189">
            <v>13168080808.0808</v>
          </cell>
          <cell r="V189">
            <v>15126060606.0606</v>
          </cell>
          <cell r="W189">
            <v>17811515151.5152</v>
          </cell>
          <cell r="X189">
            <v>19688383838.3838</v>
          </cell>
          <cell r="Y189">
            <v>23654444444.4444</v>
          </cell>
          <cell r="Z189">
            <v>28100606060.6061</v>
          </cell>
          <cell r="AA189">
            <v>30725971563.981</v>
          </cell>
          <cell r="AB189">
            <v>28691889763.7795</v>
          </cell>
          <cell r="AC189">
            <v>31151825467.4978</v>
          </cell>
          <cell r="AD189">
            <v>31144920844.3272</v>
          </cell>
          <cell r="AE189">
            <v>31899070055.7967</v>
          </cell>
          <cell r="AF189">
            <v>33351529274.6869</v>
          </cell>
          <cell r="AG189">
            <v>38472742808.3167</v>
          </cell>
          <cell r="AH189">
            <v>40171106279.0078</v>
          </cell>
          <cell r="AI189">
            <v>40010423970.4576</v>
          </cell>
          <cell r="AJ189">
            <v>45625336680.2047</v>
          </cell>
          <cell r="AK189">
            <v>48884671947.4657</v>
          </cell>
          <cell r="AL189">
            <v>51809999353.1614</v>
          </cell>
          <cell r="AM189">
            <v>52293470813.1336</v>
          </cell>
          <cell r="AN189">
            <v>60636071684.1918</v>
          </cell>
          <cell r="AO189">
            <v>63320170084.4076</v>
          </cell>
          <cell r="AP189">
            <v>62433340468.0228</v>
          </cell>
          <cell r="AQ189">
            <v>62191955814.3478</v>
          </cell>
          <cell r="AR189">
            <v>62973857068.5113</v>
          </cell>
          <cell r="AS189">
            <v>99484802344.5277</v>
          </cell>
          <cell r="AT189">
            <v>97145618479.9038</v>
          </cell>
          <cell r="AU189">
            <v>97923302809.3537</v>
          </cell>
          <cell r="AV189">
            <v>112371913740.823</v>
          </cell>
          <cell r="AW189">
            <v>132216048339.413</v>
          </cell>
          <cell r="AX189">
            <v>145208562960.767</v>
          </cell>
          <cell r="AY189">
            <v>161871385506.36</v>
          </cell>
          <cell r="AZ189">
            <v>184140869997.46</v>
          </cell>
          <cell r="BA189">
            <v>202203748583.854</v>
          </cell>
          <cell r="BB189">
            <v>187337783856.466</v>
          </cell>
          <cell r="BC189">
            <v>196709621849.586</v>
          </cell>
          <cell r="BD189">
            <v>230586581059.665</v>
          </cell>
          <cell r="BE189">
            <v>250106966104.704</v>
          </cell>
          <cell r="BF189">
            <v>258657231672.412</v>
          </cell>
          <cell r="BG189">
            <v>271390474857.632</v>
          </cell>
          <cell r="BH189">
            <v>299963590534.773</v>
          </cell>
          <cell r="BI189">
            <v>313630000130.435</v>
          </cell>
          <cell r="BJ189">
            <v>339205534861.1</v>
          </cell>
          <cell r="BK189">
            <v>356128166704.921</v>
          </cell>
          <cell r="BL189">
            <v>320909472770.669</v>
          </cell>
          <cell r="BM189">
            <v>300425609817.981</v>
          </cell>
          <cell r="BN189">
            <v>348516647445.148</v>
          </cell>
          <cell r="BO189">
            <v>374787958882.308</v>
          </cell>
        </row>
        <row r="190">
          <cell r="B190" t="str">
            <v>PAN</v>
          </cell>
          <cell r="C190" t="str">
            <v>GDP (current US$)</v>
          </cell>
          <cell r="D190" t="str">
            <v>NY.GDP.MKTP.CD</v>
          </cell>
          <cell r="E190">
            <v>537147100</v>
          </cell>
          <cell r="F190">
            <v>599026300</v>
          </cell>
          <cell r="G190">
            <v>652120900</v>
          </cell>
          <cell r="H190">
            <v>722784500</v>
          </cell>
          <cell r="I190">
            <v>776137500</v>
          </cell>
          <cell r="J190">
            <v>852485300</v>
          </cell>
          <cell r="K190">
            <v>928833000</v>
          </cell>
          <cell r="L190">
            <v>1034376400</v>
          </cell>
          <cell r="M190">
            <v>1112791100</v>
          </cell>
          <cell r="N190">
            <v>1221305700</v>
          </cell>
          <cell r="O190">
            <v>1351006400</v>
          </cell>
          <cell r="P190">
            <v>1523917200</v>
          </cell>
          <cell r="Q190">
            <v>1673411700</v>
          </cell>
          <cell r="R190">
            <v>1913793400</v>
          </cell>
          <cell r="S190">
            <v>2188307600</v>
          </cell>
          <cell r="T190">
            <v>2435304100</v>
          </cell>
          <cell r="U190">
            <v>2588106000</v>
          </cell>
          <cell r="V190">
            <v>2738261900</v>
          </cell>
          <cell r="W190">
            <v>3244558600</v>
          </cell>
          <cell r="X190">
            <v>3704551600</v>
          </cell>
          <cell r="Y190">
            <v>4614086400</v>
          </cell>
          <cell r="Z190">
            <v>5222421500</v>
          </cell>
          <cell r="AA190">
            <v>5769767900</v>
          </cell>
          <cell r="AB190">
            <v>5923755900</v>
          </cell>
          <cell r="AC190">
            <v>6183387100</v>
          </cell>
          <cell r="AD190">
            <v>6541517100</v>
          </cell>
          <cell r="AE190">
            <v>6797834200</v>
          </cell>
          <cell r="AF190">
            <v>6827665300</v>
          </cell>
          <cell r="AG190">
            <v>5902783400</v>
          </cell>
          <cell r="AH190">
            <v>5918469800</v>
          </cell>
          <cell r="AI190">
            <v>6433967000</v>
          </cell>
          <cell r="AJ190">
            <v>7074675500</v>
          </cell>
          <cell r="AK190">
            <v>8042337700</v>
          </cell>
          <cell r="AL190">
            <v>8782585400</v>
          </cell>
          <cell r="AM190">
            <v>9365289800</v>
          </cell>
          <cell r="AN190">
            <v>9573813700</v>
          </cell>
          <cell r="AO190">
            <v>9870494000</v>
          </cell>
          <cell r="AP190">
            <v>10677286100</v>
          </cell>
          <cell r="AQ190">
            <v>11575486400</v>
          </cell>
          <cell r="AR190">
            <v>12130252200</v>
          </cell>
          <cell r="AS190">
            <v>12304115000</v>
          </cell>
          <cell r="AT190">
            <v>12502013400</v>
          </cell>
          <cell r="AU190">
            <v>12994310400</v>
          </cell>
          <cell r="AV190">
            <v>13693981200</v>
          </cell>
          <cell r="AW190">
            <v>15013381700</v>
          </cell>
          <cell r="AX190">
            <v>16374393900</v>
          </cell>
          <cell r="AY190">
            <v>18141666300</v>
          </cell>
          <cell r="AZ190">
            <v>21295984200</v>
          </cell>
          <cell r="BA190">
            <v>25155888600</v>
          </cell>
          <cell r="BB190">
            <v>27116635600</v>
          </cell>
          <cell r="BC190">
            <v>29440287600</v>
          </cell>
          <cell r="BD190">
            <v>34686224300</v>
          </cell>
          <cell r="BE190">
            <v>40429700000</v>
          </cell>
          <cell r="BF190">
            <v>45599900000</v>
          </cell>
          <cell r="BG190">
            <v>49921400000</v>
          </cell>
          <cell r="BH190">
            <v>54091800000</v>
          </cell>
          <cell r="BI190">
            <v>57907700000</v>
          </cell>
          <cell r="BJ190">
            <v>62202700000</v>
          </cell>
          <cell r="BK190">
            <v>67294169200</v>
          </cell>
          <cell r="BL190">
            <v>69721787500</v>
          </cell>
          <cell r="BM190">
            <v>57086836900</v>
          </cell>
          <cell r="BN190">
            <v>67406738100</v>
          </cell>
          <cell r="BO190">
            <v>76522511780.6222</v>
          </cell>
        </row>
        <row r="191">
          <cell r="B191" t="str">
            <v>PER</v>
          </cell>
          <cell r="C191" t="str">
            <v>GDP (current US$)</v>
          </cell>
          <cell r="D191" t="str">
            <v>NY.GDP.MKTP.CD</v>
          </cell>
        </row>
        <row r="191">
          <cell r="AA191">
            <v>15203143381</v>
          </cell>
          <cell r="AB191">
            <v>14124541992.5</v>
          </cell>
          <cell r="AC191">
            <v>20339340469.3333</v>
          </cell>
          <cell r="AD191">
            <v>15044388198.1818</v>
          </cell>
          <cell r="AE191">
            <v>21777475654.2857</v>
          </cell>
          <cell r="AF191">
            <v>36533467759.4118</v>
          </cell>
          <cell r="AG191">
            <v>15439408447.2</v>
          </cell>
          <cell r="AH191">
            <v>22499558526.3682</v>
          </cell>
          <cell r="AI191">
            <v>26410386962.8019</v>
          </cell>
          <cell r="AJ191">
            <v>34341465998.2003</v>
          </cell>
          <cell r="AK191">
            <v>35966302303.263</v>
          </cell>
          <cell r="AL191">
            <v>34832077220.8537</v>
          </cell>
          <cell r="AM191">
            <v>44882079766.8913</v>
          </cell>
          <cell r="AN191">
            <v>53312793687.3836</v>
          </cell>
          <cell r="AO191">
            <v>55252414130.3019</v>
          </cell>
          <cell r="AP191">
            <v>58147522522.5225</v>
          </cell>
          <cell r="AQ191">
            <v>55501467877.381</v>
          </cell>
          <cell r="AR191">
            <v>50187324567.883</v>
          </cell>
          <cell r="AS191">
            <v>51744749133.213</v>
          </cell>
          <cell r="AT191">
            <v>52030158775.4055</v>
          </cell>
          <cell r="AU191">
            <v>54777553515.0809</v>
          </cell>
          <cell r="AV191">
            <v>58731030121.8671</v>
          </cell>
          <cell r="AW191">
            <v>66768703497.5687</v>
          </cell>
          <cell r="AX191">
            <v>76060606060.6061</v>
          </cell>
          <cell r="AY191">
            <v>88643193061.748</v>
          </cell>
          <cell r="AZ191">
            <v>102170981144.136</v>
          </cell>
          <cell r="BA191">
            <v>120550599815.441</v>
          </cell>
          <cell r="BB191">
            <v>120822986521.479</v>
          </cell>
          <cell r="BC191">
            <v>147527631520.729</v>
          </cell>
          <cell r="BD191">
            <v>171761737046.585</v>
          </cell>
          <cell r="BE191">
            <v>192650021648.583</v>
          </cell>
          <cell r="BF191">
            <v>201175543571.392</v>
          </cell>
          <cell r="BG191">
            <v>200786250582.943</v>
          </cell>
          <cell r="BH191">
            <v>189802976285.619</v>
          </cell>
          <cell r="BI191">
            <v>191898104390.379</v>
          </cell>
          <cell r="BJ191">
            <v>211007984080.911</v>
          </cell>
          <cell r="BK191">
            <v>222597009739.235</v>
          </cell>
          <cell r="BL191">
            <v>228346006003.648</v>
          </cell>
          <cell r="BM191">
            <v>201409694755.934</v>
          </cell>
          <cell r="BN191">
            <v>226354278280.885</v>
          </cell>
          <cell r="BO191">
            <v>246488757636.211</v>
          </cell>
        </row>
        <row r="192">
          <cell r="B192" t="str">
            <v>PHL</v>
          </cell>
          <cell r="C192" t="str">
            <v>GDP (current US$)</v>
          </cell>
          <cell r="D192" t="str">
            <v>NY.GDP.MKTP.CD</v>
          </cell>
          <cell r="E192">
            <v>7515894110.56487</v>
          </cell>
          <cell r="F192">
            <v>8171194424.94498</v>
          </cell>
          <cell r="G192">
            <v>4954593071.82796</v>
          </cell>
          <cell r="H192">
            <v>5505023238.40669</v>
          </cell>
          <cell r="I192">
            <v>5953756194.80988</v>
          </cell>
          <cell r="J192">
            <v>6517349771.93386</v>
          </cell>
          <cell r="K192">
            <v>7189017887.69231</v>
          </cell>
          <cell r="L192">
            <v>7724873935.12821</v>
          </cell>
          <cell r="M192">
            <v>8632749269.48718</v>
          </cell>
          <cell r="N192">
            <v>9571800652.5641</v>
          </cell>
          <cell r="O192">
            <v>7559115516.69532</v>
          </cell>
          <cell r="P192">
            <v>8375075629.8327</v>
          </cell>
          <cell r="Q192">
            <v>9067815521.3262</v>
          </cell>
          <cell r="R192">
            <v>11412449735.3056</v>
          </cell>
          <cell r="S192">
            <v>15607882555.2916</v>
          </cell>
          <cell r="T192">
            <v>16875240683.5083</v>
          </cell>
          <cell r="U192">
            <v>19381055197.2794</v>
          </cell>
          <cell r="V192">
            <v>22283109803.3521</v>
          </cell>
          <cell r="W192">
            <v>25762224562.6316</v>
          </cell>
          <cell r="X192">
            <v>31218296292.1295</v>
          </cell>
          <cell r="Y192">
            <v>36848080898.8112</v>
          </cell>
          <cell r="Z192">
            <v>40499388869.1271</v>
          </cell>
          <cell r="AA192">
            <v>42206011275.1757</v>
          </cell>
          <cell r="AB192">
            <v>37759179894.5298</v>
          </cell>
          <cell r="AC192">
            <v>35730185633.5233</v>
          </cell>
          <cell r="AD192">
            <v>34961486348.2382</v>
          </cell>
          <cell r="AE192">
            <v>33987207294.9432</v>
          </cell>
          <cell r="AF192">
            <v>37791488666.0743</v>
          </cell>
          <cell r="AG192">
            <v>43152128958.6116</v>
          </cell>
          <cell r="AH192">
            <v>48513773720.673</v>
          </cell>
          <cell r="AI192">
            <v>50508286641.5746</v>
          </cell>
          <cell r="AJ192">
            <v>51784144942.727</v>
          </cell>
          <cell r="AK192">
            <v>60422328242.1803</v>
          </cell>
          <cell r="AL192">
            <v>62036529147.1831</v>
          </cell>
          <cell r="AM192">
            <v>73159336915.2718</v>
          </cell>
          <cell r="AN192">
            <v>84644328727.4825</v>
          </cell>
          <cell r="AO192">
            <v>94648084429.0341</v>
          </cell>
          <cell r="AP192">
            <v>94106317565.0846</v>
          </cell>
          <cell r="AQ192">
            <v>74492416329.9142</v>
          </cell>
          <cell r="AR192">
            <v>85640171045.1254</v>
          </cell>
          <cell r="AS192">
            <v>83669788254.7279</v>
          </cell>
          <cell r="AT192">
            <v>78921234457.5487</v>
          </cell>
          <cell r="AU192">
            <v>84307345887.543</v>
          </cell>
          <cell r="AV192">
            <v>87039092974.2272</v>
          </cell>
          <cell r="AW192">
            <v>95001999685.3314</v>
          </cell>
          <cell r="AX192">
            <v>107419977318.166</v>
          </cell>
          <cell r="AY192">
            <v>127652926368.069</v>
          </cell>
          <cell r="AZ192">
            <v>155980408673.403</v>
          </cell>
          <cell r="BA192">
            <v>181624626327.361</v>
          </cell>
          <cell r="BB192">
            <v>175974755881.372</v>
          </cell>
          <cell r="BC192">
            <v>208368893151.144</v>
          </cell>
          <cell r="BD192">
            <v>234216730295.938</v>
          </cell>
          <cell r="BE192">
            <v>261920540972.102</v>
          </cell>
          <cell r="BF192">
            <v>283902828581.65</v>
          </cell>
          <cell r="BG192">
            <v>297483555344.802</v>
          </cell>
          <cell r="BH192">
            <v>306445871246.718</v>
          </cell>
          <cell r="BI192">
            <v>318627003012.52</v>
          </cell>
          <cell r="BJ192">
            <v>328480736798.792</v>
          </cell>
          <cell r="BK192">
            <v>346841896583.515</v>
          </cell>
          <cell r="BL192">
            <v>376823402244.928</v>
          </cell>
          <cell r="BM192">
            <v>361751145451.597</v>
          </cell>
          <cell r="BN192">
            <v>394087359848.11</v>
          </cell>
          <cell r="BO192">
            <v>404353369604.631</v>
          </cell>
        </row>
        <row r="193">
          <cell r="B193" t="str">
            <v>PLW</v>
          </cell>
          <cell r="C193" t="str">
            <v>GDP (current US$)</v>
          </cell>
          <cell r="D193" t="str">
            <v>NY.GDP.MKTP.CD</v>
          </cell>
        </row>
        <row r="193">
          <cell r="O193">
            <v>11563041</v>
          </cell>
          <cell r="P193">
            <v>12706874</v>
          </cell>
          <cell r="Q193">
            <v>13956474</v>
          </cell>
          <cell r="R193">
            <v>15331889</v>
          </cell>
          <cell r="S193">
            <v>16848759.47</v>
          </cell>
          <cell r="T193">
            <v>18521112.49</v>
          </cell>
          <cell r="U193">
            <v>20364419.71</v>
          </cell>
          <cell r="V193">
            <v>22308104.44</v>
          </cell>
          <cell r="W193">
            <v>24530014.55</v>
          </cell>
          <cell r="X193">
            <v>27004250.99</v>
          </cell>
          <cell r="Y193">
            <v>29728053.55</v>
          </cell>
          <cell r="Z193">
            <v>32726593.75</v>
          </cell>
          <cell r="AA193">
            <v>36027582.71</v>
          </cell>
          <cell r="AB193">
            <v>39661530.18</v>
          </cell>
          <cell r="AC193">
            <v>44814259.43</v>
          </cell>
          <cell r="AD193">
            <v>51030636.67</v>
          </cell>
          <cell r="AE193">
            <v>58109314.44</v>
          </cell>
          <cell r="AF193">
            <v>66169904.91</v>
          </cell>
          <cell r="AG193">
            <v>75348614.96</v>
          </cell>
          <cell r="AH193">
            <v>85800542.78</v>
          </cell>
          <cell r="AI193">
            <v>97702303.05</v>
          </cell>
          <cell r="AJ193">
            <v>106555300</v>
          </cell>
          <cell r="AK193">
            <v>104771300</v>
          </cell>
          <cell r="AL193">
            <v>96455700</v>
          </cell>
          <cell r="AM193">
            <v>106138500</v>
          </cell>
          <cell r="AN193">
            <v>121018500</v>
          </cell>
          <cell r="AO193">
            <v>137494600</v>
          </cell>
          <cell r="AP193">
            <v>143860800</v>
          </cell>
          <cell r="AQ193">
            <v>149079600</v>
          </cell>
          <cell r="AR193">
            <v>144206500</v>
          </cell>
          <cell r="AS193">
            <v>149535827.636719</v>
          </cell>
          <cell r="AT193">
            <v>159453506.469727</v>
          </cell>
          <cell r="AU193">
            <v>162665542.602539</v>
          </cell>
          <cell r="AV193">
            <v>154559875.488281</v>
          </cell>
          <cell r="AW193">
            <v>166391555.786133</v>
          </cell>
          <cell r="AX193">
            <v>191048400.878906</v>
          </cell>
          <cell r="AY193">
            <v>193679687.5</v>
          </cell>
          <cell r="AZ193">
            <v>200903640.74707</v>
          </cell>
          <cell r="BA193">
            <v>201167343.139648</v>
          </cell>
          <cell r="BB193">
            <v>189997985.839844</v>
          </cell>
          <cell r="BC193">
            <v>188174270.629883</v>
          </cell>
          <cell r="BD193">
            <v>198873916.625977</v>
          </cell>
          <cell r="BE193">
            <v>215762390.136719</v>
          </cell>
          <cell r="BF193">
            <v>224265167.236328</v>
          </cell>
          <cell r="BG193">
            <v>245731216.430664</v>
          </cell>
          <cell r="BH193">
            <v>287215972.900391</v>
          </cell>
          <cell r="BI193">
            <v>305404174.804688</v>
          </cell>
          <cell r="BJ193">
            <v>292345764.160156</v>
          </cell>
          <cell r="BK193">
            <v>288160980.224609</v>
          </cell>
          <cell r="BL193">
            <v>281828704.833984</v>
          </cell>
          <cell r="BM193">
            <v>261179138.183594</v>
          </cell>
          <cell r="BN193">
            <v>229858184.814453</v>
          </cell>
          <cell r="BO193">
            <v>242333709.716797</v>
          </cell>
        </row>
        <row r="194">
          <cell r="B194" t="str">
            <v>PNG</v>
          </cell>
          <cell r="C194" t="str">
            <v>GDP (current US$)</v>
          </cell>
          <cell r="D194" t="str">
            <v>NY.GDP.MKTP.CD</v>
          </cell>
          <cell r="E194">
            <v>230496036.879366</v>
          </cell>
          <cell r="F194">
            <v>244832039.173126</v>
          </cell>
          <cell r="G194">
            <v>261184041.789447</v>
          </cell>
          <cell r="H194">
            <v>275968044.154887</v>
          </cell>
          <cell r="I194">
            <v>305312048.849928</v>
          </cell>
          <cell r="J194">
            <v>344176055.068169</v>
          </cell>
          <cell r="K194">
            <v>390992062.55873</v>
          </cell>
          <cell r="L194">
            <v>441728182.676509</v>
          </cell>
          <cell r="M194">
            <v>485184189.62947</v>
          </cell>
          <cell r="N194">
            <v>551263864.202218</v>
          </cell>
          <cell r="O194">
            <v>645568215.290914</v>
          </cell>
          <cell r="P194">
            <v>717750278.105664</v>
          </cell>
          <cell r="Q194">
            <v>858761926.08968</v>
          </cell>
          <cell r="R194">
            <v>1299079410.43638</v>
          </cell>
          <cell r="S194">
            <v>1467417672.17002</v>
          </cell>
          <cell r="T194">
            <v>1356603608.09695</v>
          </cell>
          <cell r="U194">
            <v>1511843235.49111</v>
          </cell>
          <cell r="V194">
            <v>1640746618.68467</v>
          </cell>
          <cell r="W194">
            <v>1947878830.62383</v>
          </cell>
          <cell r="X194">
            <v>2293760510.9609</v>
          </cell>
          <cell r="Y194">
            <v>2545808455.52399</v>
          </cell>
          <cell r="Z194">
            <v>2498190847.39668</v>
          </cell>
          <cell r="AA194">
            <v>2368719683.44848</v>
          </cell>
          <cell r="AB194">
            <v>2562351551.04491</v>
          </cell>
          <cell r="AC194">
            <v>2552662617.18854</v>
          </cell>
          <cell r="AD194">
            <v>2423339171.50015</v>
          </cell>
          <cell r="AE194">
            <v>2647995602.28698</v>
          </cell>
          <cell r="AF194">
            <v>3143851794.08723</v>
          </cell>
          <cell r="AG194">
            <v>3656177880.70625</v>
          </cell>
          <cell r="AH194">
            <v>3546472565.69364</v>
          </cell>
          <cell r="AI194">
            <v>3219729083.06487</v>
          </cell>
          <cell r="AJ194">
            <v>3787394957.98319</v>
          </cell>
          <cell r="AK194">
            <v>4377980510.05598</v>
          </cell>
          <cell r="AL194">
            <v>4974550286.18152</v>
          </cell>
          <cell r="AM194">
            <v>5502786069.65174</v>
          </cell>
          <cell r="AN194">
            <v>4636057476.42568</v>
          </cell>
          <cell r="AO194">
            <v>5155311077.38998</v>
          </cell>
          <cell r="AP194">
            <v>4936615298.79367</v>
          </cell>
          <cell r="AQ194">
            <v>3789443014.61662</v>
          </cell>
          <cell r="AR194">
            <v>3477038204.01733</v>
          </cell>
          <cell r="AS194">
            <v>3521339699.07407</v>
          </cell>
          <cell r="AT194">
            <v>3081024212.42924</v>
          </cell>
          <cell r="AU194">
            <v>2999511040.19764</v>
          </cell>
          <cell r="AV194">
            <v>3536411824.2958</v>
          </cell>
          <cell r="AW194">
            <v>3927157866.96465</v>
          </cell>
          <cell r="AX194">
            <v>4865892972.27595</v>
          </cell>
          <cell r="AY194">
            <v>8354911040.70193</v>
          </cell>
          <cell r="AZ194">
            <v>9545028944.34579</v>
          </cell>
          <cell r="BA194">
            <v>11670892800.5309</v>
          </cell>
          <cell r="BB194">
            <v>11619456449.266</v>
          </cell>
          <cell r="BC194">
            <v>14250786674.7766</v>
          </cell>
          <cell r="BD194">
            <v>17985138065.8549</v>
          </cell>
          <cell r="BE194">
            <v>21295168665.7247</v>
          </cell>
          <cell r="BF194">
            <v>21261338064.8783</v>
          </cell>
          <cell r="BG194">
            <v>23210823987.308</v>
          </cell>
          <cell r="BH194">
            <v>21723437010.0982</v>
          </cell>
          <cell r="BI194">
            <v>20758876952.6232</v>
          </cell>
          <cell r="BJ194">
            <v>22742699138.356</v>
          </cell>
          <cell r="BK194">
            <v>24109780708.0268</v>
          </cell>
          <cell r="BL194">
            <v>24751066910.5409</v>
          </cell>
          <cell r="BM194">
            <v>23848445103.9227</v>
          </cell>
          <cell r="BN194">
            <v>26113333240.2333</v>
          </cell>
          <cell r="BO194">
            <v>31603619036.6338</v>
          </cell>
        </row>
        <row r="195">
          <cell r="B195" t="str">
            <v>POL</v>
          </cell>
          <cell r="C195" t="str">
            <v>GDP (current US$)</v>
          </cell>
          <cell r="D195" t="str">
            <v>NY.GDP.MKTP.CD</v>
          </cell>
        </row>
        <row r="195">
          <cell r="AI195">
            <v>65977748210.5263</v>
          </cell>
          <cell r="AJ195">
            <v>85500935934.9901</v>
          </cell>
          <cell r="AK195">
            <v>94337050693.2727</v>
          </cell>
          <cell r="AL195">
            <v>96043157272.862</v>
          </cell>
          <cell r="AM195">
            <v>110803635287.621</v>
          </cell>
          <cell r="AN195">
            <v>142293781028.568</v>
          </cell>
          <cell r="AO195">
            <v>160193242090.427</v>
          </cell>
          <cell r="AP195">
            <v>159358178533.659</v>
          </cell>
          <cell r="AQ195">
            <v>174685791563.561</v>
          </cell>
          <cell r="AR195">
            <v>170030662134.734</v>
          </cell>
          <cell r="AS195">
            <v>172220451786.957</v>
          </cell>
          <cell r="AT195">
            <v>190905493539.168</v>
          </cell>
          <cell r="AU195">
            <v>199070448694.9</v>
          </cell>
          <cell r="AV195">
            <v>217828661056.935</v>
          </cell>
          <cell r="AW195">
            <v>255107252158.631</v>
          </cell>
          <cell r="AX195">
            <v>306145944824.93</v>
          </cell>
          <cell r="AY195">
            <v>344626667414.292</v>
          </cell>
          <cell r="AZ195">
            <v>429020755432.721</v>
          </cell>
          <cell r="BA195">
            <v>533599779515.715</v>
          </cell>
          <cell r="BB195">
            <v>439731589139.212</v>
          </cell>
          <cell r="BC195">
            <v>475696613935.595</v>
          </cell>
          <cell r="BD195">
            <v>524374183218.309</v>
          </cell>
          <cell r="BE195">
            <v>495230523665.901</v>
          </cell>
          <cell r="BF195">
            <v>515761954074.157</v>
          </cell>
          <cell r="BG195">
            <v>539080475073.719</v>
          </cell>
          <cell r="BH195">
            <v>477111287969.227</v>
          </cell>
          <cell r="BI195">
            <v>470024599375.619</v>
          </cell>
          <cell r="BJ195">
            <v>524641252834.826</v>
          </cell>
          <cell r="BK195">
            <v>588779796423.695</v>
          </cell>
          <cell r="BL195">
            <v>596058473058.766</v>
          </cell>
          <cell r="BM195">
            <v>599442732365.372</v>
          </cell>
          <cell r="BN195">
            <v>681346077608.607</v>
          </cell>
          <cell r="BO195">
            <v>689763329458.441</v>
          </cell>
        </row>
        <row r="196">
          <cell r="B196" t="str">
            <v>PRE</v>
          </cell>
          <cell r="C196" t="str">
            <v>GDP (current US$)</v>
          </cell>
          <cell r="D196" t="str">
            <v>NY.GDP.MKTP.CD</v>
          </cell>
          <cell r="E196">
            <v>22009956179.2499</v>
          </cell>
          <cell r="F196">
            <v>23330571460.5018</v>
          </cell>
          <cell r="G196">
            <v>25039969601.0669</v>
          </cell>
          <cell r="H196">
            <v>26565248500.3069</v>
          </cell>
          <cell r="I196">
            <v>29004299684.7621</v>
          </cell>
          <cell r="J196">
            <v>30896554192.7754</v>
          </cell>
          <cell r="K196">
            <v>33638649403.1139</v>
          </cell>
          <cell r="L196">
            <v>33207024788.3781</v>
          </cell>
          <cell r="M196">
            <v>35485611158.9845</v>
          </cell>
          <cell r="N196">
            <v>39108206586.6364</v>
          </cell>
          <cell r="O196">
            <v>45057737028.5949</v>
          </cell>
          <cell r="P196">
            <v>43666468898.007</v>
          </cell>
          <cell r="Q196">
            <v>51728976467.2851</v>
          </cell>
          <cell r="R196">
            <v>63440936906.6502</v>
          </cell>
          <cell r="S196">
            <v>88901763881.4916</v>
          </cell>
          <cell r="T196">
            <v>102063308610.967</v>
          </cell>
          <cell r="U196">
            <v>122012167523.44</v>
          </cell>
          <cell r="V196">
            <v>132694586775.981</v>
          </cell>
          <cell r="W196">
            <v>149022889665.589</v>
          </cell>
          <cell r="X196">
            <v>188495599539.338</v>
          </cell>
          <cell r="Y196">
            <v>236812267826.793</v>
          </cell>
          <cell r="Z196">
            <v>335076022810.975</v>
          </cell>
          <cell r="AA196">
            <v>315591551981.423</v>
          </cell>
          <cell r="AB196">
            <v>260933454807.451</v>
          </cell>
          <cell r="AC196">
            <v>245862421024.725</v>
          </cell>
          <cell r="AD196">
            <v>254696133348.038</v>
          </cell>
          <cell r="AE196">
            <v>218052503775.903</v>
          </cell>
          <cell r="AF196">
            <v>235233458003.204</v>
          </cell>
          <cell r="AG196">
            <v>244849796042.653</v>
          </cell>
          <cell r="AH196">
            <v>245877513167.598</v>
          </cell>
          <cell r="AI196">
            <v>411261396125.169</v>
          </cell>
          <cell r="AJ196">
            <v>222301158525.558</v>
          </cell>
          <cell r="AK196">
            <v>171870413347.992</v>
          </cell>
          <cell r="AL196">
            <v>182134316693.288</v>
          </cell>
          <cell r="AM196">
            <v>189980294388.551</v>
          </cell>
          <cell r="AN196">
            <v>279729999552.84</v>
          </cell>
          <cell r="AO196">
            <v>337881522452.026</v>
          </cell>
          <cell r="AP196">
            <v>371751569289.507</v>
          </cell>
          <cell r="AQ196">
            <v>393137103079.73</v>
          </cell>
          <cell r="AR196">
            <v>244884670512.105</v>
          </cell>
          <cell r="AS196">
            <v>282743056562.662</v>
          </cell>
          <cell r="AT196">
            <v>268398133177.297</v>
          </cell>
          <cell r="AU196">
            <v>308709461199.595</v>
          </cell>
          <cell r="AV196">
            <v>336310592477.534</v>
          </cell>
          <cell r="AW196">
            <v>419004384473.709</v>
          </cell>
          <cell r="AX196">
            <v>521959796164.308</v>
          </cell>
          <cell r="AY196">
            <v>656227260844.848</v>
          </cell>
          <cell r="AZ196">
            <v>793488291778.382</v>
          </cell>
          <cell r="BA196">
            <v>989251021076.299</v>
          </cell>
          <cell r="BB196">
            <v>896733060947.766</v>
          </cell>
          <cell r="BC196">
            <v>1047586126685.77</v>
          </cell>
          <cell r="BD196">
            <v>1213699206148.6</v>
          </cell>
          <cell r="BE196">
            <v>1319408228653.58</v>
          </cell>
          <cell r="BF196">
            <v>1448620258000.13</v>
          </cell>
          <cell r="BG196">
            <v>1535536224140.68</v>
          </cell>
          <cell r="BH196">
            <v>1305833014908.77</v>
          </cell>
          <cell r="BI196">
            <v>1163168926723.78</v>
          </cell>
          <cell r="BJ196">
            <v>1214614486271.29</v>
          </cell>
          <cell r="BK196">
            <v>1353360006187.64</v>
          </cell>
          <cell r="BL196">
            <v>1427162956056.16</v>
          </cell>
          <cell r="BM196">
            <v>1309584194481.23</v>
          </cell>
          <cell r="BN196">
            <v>1435824208115.63</v>
          </cell>
          <cell r="BO196">
            <v>1639586866408.66</v>
          </cell>
        </row>
        <row r="197">
          <cell r="B197" t="str">
            <v>PRI</v>
          </cell>
          <cell r="C197" t="str">
            <v>GDP (current US$)</v>
          </cell>
          <cell r="D197" t="str">
            <v>NY.GDP.MKTP.CD</v>
          </cell>
          <cell r="E197">
            <v>1691900000</v>
          </cell>
          <cell r="F197">
            <v>1865100000</v>
          </cell>
          <cell r="G197">
            <v>2094400000</v>
          </cell>
          <cell r="H197">
            <v>2333600000</v>
          </cell>
          <cell r="I197">
            <v>2570500000</v>
          </cell>
          <cell r="J197">
            <v>2881500000</v>
          </cell>
          <cell r="K197">
            <v>3170500000</v>
          </cell>
          <cell r="L197">
            <v>3532700000</v>
          </cell>
          <cell r="M197">
            <v>3941700000</v>
          </cell>
          <cell r="N197">
            <v>4460700000</v>
          </cell>
          <cell r="O197">
            <v>5034700000</v>
          </cell>
          <cell r="P197">
            <v>5646800000</v>
          </cell>
          <cell r="Q197">
            <v>6328900000</v>
          </cell>
          <cell r="R197">
            <v>7002400000</v>
          </cell>
          <cell r="S197">
            <v>7684800000</v>
          </cell>
          <cell r="T197">
            <v>8198300000</v>
          </cell>
          <cell r="U197">
            <v>8968600000</v>
          </cell>
          <cell r="V197">
            <v>9910900000</v>
          </cell>
          <cell r="W197">
            <v>11165000000</v>
          </cell>
          <cell r="X197">
            <v>12750000000</v>
          </cell>
          <cell r="Y197">
            <v>14436100000</v>
          </cell>
          <cell r="Z197">
            <v>15955700000</v>
          </cell>
          <cell r="AA197">
            <v>16764200000</v>
          </cell>
          <cell r="AB197">
            <v>17276600000</v>
          </cell>
          <cell r="AC197">
            <v>19162600000</v>
          </cell>
          <cell r="AD197">
            <v>20289200000</v>
          </cell>
          <cell r="AE197">
            <v>22009300000</v>
          </cell>
          <cell r="AF197">
            <v>24025800000</v>
          </cell>
          <cell r="AG197">
            <v>26385800000</v>
          </cell>
          <cell r="AH197">
            <v>28161200000</v>
          </cell>
          <cell r="AI197">
            <v>30603919000</v>
          </cell>
          <cell r="AJ197">
            <v>32287031000</v>
          </cell>
          <cell r="AK197">
            <v>34630430000</v>
          </cell>
          <cell r="AL197">
            <v>36922456000</v>
          </cell>
          <cell r="AM197">
            <v>39690630000</v>
          </cell>
          <cell r="AN197">
            <v>42647331000</v>
          </cell>
          <cell r="AO197">
            <v>45340835000</v>
          </cell>
          <cell r="AP197">
            <v>48187039000</v>
          </cell>
          <cell r="AQ197">
            <v>54086400000</v>
          </cell>
          <cell r="AR197">
            <v>57841000000</v>
          </cell>
          <cell r="AS197">
            <v>61701800000</v>
          </cell>
          <cell r="AT197">
            <v>69208400000</v>
          </cell>
          <cell r="AU197">
            <v>71623500000</v>
          </cell>
          <cell r="AV197">
            <v>74827400000</v>
          </cell>
          <cell r="AW197">
            <v>80322313000</v>
          </cell>
          <cell r="AX197">
            <v>83914521300</v>
          </cell>
          <cell r="AY197">
            <v>87276164400</v>
          </cell>
          <cell r="AZ197">
            <v>89524131600</v>
          </cell>
          <cell r="BA197">
            <v>93639300000</v>
          </cell>
          <cell r="BB197">
            <v>96385600000</v>
          </cell>
          <cell r="BC197">
            <v>98381300000</v>
          </cell>
          <cell r="BD197">
            <v>100351700000</v>
          </cell>
          <cell r="BE197">
            <v>101564800000</v>
          </cell>
          <cell r="BF197">
            <v>102450000000</v>
          </cell>
          <cell r="BG197">
            <v>102445800000</v>
          </cell>
          <cell r="BH197">
            <v>103375500000</v>
          </cell>
          <cell r="BI197">
            <v>104336700000</v>
          </cell>
          <cell r="BJ197">
            <v>103445500000</v>
          </cell>
          <cell r="BK197">
            <v>100958100000</v>
          </cell>
          <cell r="BL197">
            <v>105126400000</v>
          </cell>
          <cell r="BM197">
            <v>103130900000</v>
          </cell>
          <cell r="BN197">
            <v>106426600000</v>
          </cell>
          <cell r="BO197">
            <v>113567200000</v>
          </cell>
        </row>
        <row r="198">
          <cell r="B198" t="str">
            <v>PRK</v>
          </cell>
          <cell r="C198" t="str">
            <v>GDP (current US$)</v>
          </cell>
          <cell r="D198" t="str">
            <v>NY.GDP.MKTP.CD</v>
          </cell>
        </row>
        <row r="199">
          <cell r="B199" t="str">
            <v>PRT</v>
          </cell>
          <cell r="C199" t="str">
            <v>GDP (current US$)</v>
          </cell>
          <cell r="D199" t="str">
            <v>NY.GDP.MKTP.CD</v>
          </cell>
          <cell r="E199">
            <v>3339150157.85605</v>
          </cell>
          <cell r="F199">
            <v>3573719084.53354</v>
          </cell>
          <cell r="G199">
            <v>3835883663.25123</v>
          </cell>
          <cell r="H199">
            <v>4084251592.81599</v>
          </cell>
          <cell r="I199">
            <v>4429202656.90741</v>
          </cell>
          <cell r="J199">
            <v>4901711247.81592</v>
          </cell>
          <cell r="K199">
            <v>5370108031.12859</v>
          </cell>
          <cell r="L199">
            <v>6002607029.64663</v>
          </cell>
          <cell r="M199">
            <v>6644693214.18343</v>
          </cell>
          <cell r="N199">
            <v>7287555035.34403</v>
          </cell>
          <cell r="O199">
            <v>8108235704.32357</v>
          </cell>
          <cell r="P199">
            <v>9201604240.28269</v>
          </cell>
          <cell r="Q199">
            <v>11239117865.0852</v>
          </cell>
          <cell r="R199">
            <v>15090564186.4268</v>
          </cell>
          <cell r="S199">
            <v>17512391475.9274</v>
          </cell>
          <cell r="T199">
            <v>19347607843.1373</v>
          </cell>
          <cell r="U199">
            <v>20332831564.9867</v>
          </cell>
          <cell r="V199">
            <v>21439523310.6338</v>
          </cell>
          <cell r="W199">
            <v>23487614051.0949</v>
          </cell>
          <cell r="X199">
            <v>26622819672.1311</v>
          </cell>
          <cell r="Y199">
            <v>32896519823.7885</v>
          </cell>
          <cell r="Z199">
            <v>31977276872.9642</v>
          </cell>
          <cell r="AA199">
            <v>30527754793.1382</v>
          </cell>
          <cell r="AB199">
            <v>27239650741.9472</v>
          </cell>
          <cell r="AC199">
            <v>25217969049.5755</v>
          </cell>
          <cell r="AD199">
            <v>27115807742.0873</v>
          </cell>
          <cell r="AE199">
            <v>38745901353.7059</v>
          </cell>
          <cell r="AF199">
            <v>48182925857.4071</v>
          </cell>
          <cell r="AG199">
            <v>56347250696.3788</v>
          </cell>
          <cell r="AH199">
            <v>60594092182.3275</v>
          </cell>
          <cell r="AI199">
            <v>78713860216.5659</v>
          </cell>
          <cell r="AJ199">
            <v>89233599278.4792</v>
          </cell>
          <cell r="AK199">
            <v>107592098307.098</v>
          </cell>
          <cell r="AL199">
            <v>95009751901.2592</v>
          </cell>
          <cell r="AM199">
            <v>99688641304.3478</v>
          </cell>
          <cell r="AN199">
            <v>118122007430.012</v>
          </cell>
          <cell r="AO199">
            <v>122630089680.27</v>
          </cell>
          <cell r="AP199">
            <v>117016535162.95</v>
          </cell>
          <cell r="AQ199">
            <v>123946327916.296</v>
          </cell>
          <cell r="AR199">
            <v>127470385557.184</v>
          </cell>
          <cell r="AS199">
            <v>118605192877.388</v>
          </cell>
          <cell r="AT199">
            <v>121604107164.997</v>
          </cell>
          <cell r="AU199">
            <v>134795565549.419</v>
          </cell>
          <cell r="AV199">
            <v>165226175536.793</v>
          </cell>
          <cell r="AW199">
            <v>189382122532.169</v>
          </cell>
          <cell r="AX199">
            <v>197253876704.921</v>
          </cell>
          <cell r="AY199">
            <v>208756449275.848</v>
          </cell>
          <cell r="AZ199">
            <v>240496147317.381</v>
          </cell>
          <cell r="BA199">
            <v>263416394624.084</v>
          </cell>
          <cell r="BB199">
            <v>244667762835.543</v>
          </cell>
          <cell r="BC199">
            <v>238113003233.284</v>
          </cell>
          <cell r="BD199">
            <v>245117990242.248</v>
          </cell>
          <cell r="BE199">
            <v>216224240577.957</v>
          </cell>
          <cell r="BF199">
            <v>226433858005.714</v>
          </cell>
          <cell r="BG199">
            <v>229901964221.884</v>
          </cell>
          <cell r="BH199">
            <v>199394066525.44</v>
          </cell>
          <cell r="BI199">
            <v>206426152308.931</v>
          </cell>
          <cell r="BJ199">
            <v>221357874718.93</v>
          </cell>
          <cell r="BK199">
            <v>242313116577.967</v>
          </cell>
          <cell r="BL199">
            <v>239986922638.902</v>
          </cell>
          <cell r="BM199">
            <v>229031860520.777</v>
          </cell>
          <cell r="BN199">
            <v>255534839405.899</v>
          </cell>
          <cell r="BO199">
            <v>255196659934.378</v>
          </cell>
        </row>
        <row r="200">
          <cell r="B200" t="str">
            <v>PRY</v>
          </cell>
          <cell r="C200" t="str">
            <v>GDP (current US$)</v>
          </cell>
          <cell r="D200" t="str">
            <v>NY.GDP.MKTP.CD</v>
          </cell>
          <cell r="E200">
            <v>288884368.016934</v>
          </cell>
          <cell r="F200">
            <v>322053713.158731</v>
          </cell>
          <cell r="G200">
            <v>360698412.698413</v>
          </cell>
          <cell r="H200">
            <v>383904761.904763</v>
          </cell>
          <cell r="I200">
            <v>408349206.349207</v>
          </cell>
          <cell r="J200">
            <v>443587301.587302</v>
          </cell>
          <cell r="K200">
            <v>465888888.88889</v>
          </cell>
          <cell r="L200">
            <v>492674603.174605</v>
          </cell>
          <cell r="M200">
            <v>517650793.650795</v>
          </cell>
          <cell r="N200">
            <v>556293650.793652</v>
          </cell>
          <cell r="O200">
            <v>594611111.111113</v>
          </cell>
          <cell r="P200">
            <v>664571428.57143</v>
          </cell>
          <cell r="Q200">
            <v>769039682.539685</v>
          </cell>
          <cell r="R200">
            <v>995531746.031746</v>
          </cell>
          <cell r="S200">
            <v>1333475396.8254</v>
          </cell>
          <cell r="T200">
            <v>1511420634.92064</v>
          </cell>
          <cell r="U200">
            <v>1698960317.46033</v>
          </cell>
          <cell r="V200">
            <v>2092158730.15874</v>
          </cell>
          <cell r="W200">
            <v>2559857142.85715</v>
          </cell>
          <cell r="X200">
            <v>3416777777.77779</v>
          </cell>
          <cell r="Y200">
            <v>4448087301.58732</v>
          </cell>
          <cell r="Z200">
            <v>5624515873.01589</v>
          </cell>
          <cell r="AA200">
            <v>5419411764.7059</v>
          </cell>
          <cell r="AB200">
            <v>5673248726.1644</v>
          </cell>
          <cell r="AC200">
            <v>4502462807.13993</v>
          </cell>
          <cell r="AD200">
            <v>3282449235.76129</v>
          </cell>
          <cell r="AE200">
            <v>3723993942.7909</v>
          </cell>
          <cell r="AF200">
            <v>3971044723.80241</v>
          </cell>
          <cell r="AG200">
            <v>4255683528.33334</v>
          </cell>
          <cell r="AH200">
            <v>4757732199.96214</v>
          </cell>
          <cell r="AI200">
            <v>5812114523.01189</v>
          </cell>
          <cell r="AJ200">
            <v>6984367762.90371</v>
          </cell>
          <cell r="AK200">
            <v>7157424031.06045</v>
          </cell>
          <cell r="AL200">
            <v>7249533620.30614</v>
          </cell>
          <cell r="AM200">
            <v>7870982004.8195</v>
          </cell>
          <cell r="AN200">
            <v>9062131475.02318</v>
          </cell>
          <cell r="AO200">
            <v>9788391780.52421</v>
          </cell>
          <cell r="AP200">
            <v>9965225678.05093</v>
          </cell>
          <cell r="AQ200">
            <v>9260481572.42462</v>
          </cell>
          <cell r="AR200">
            <v>8837070235.51892</v>
          </cell>
          <cell r="AS200">
            <v>8855705139.55857</v>
          </cell>
          <cell r="AT200">
            <v>8495806432.18467</v>
          </cell>
          <cell r="AU200">
            <v>7196260656.84556</v>
          </cell>
          <cell r="AV200">
            <v>7691367471.17992</v>
          </cell>
          <cell r="AW200">
            <v>9624440836.29309</v>
          </cell>
          <cell r="AX200">
            <v>10737500188.1123</v>
          </cell>
          <cell r="AY200">
            <v>13429430050.261</v>
          </cell>
          <cell r="AZ200">
            <v>17856393235.4338</v>
          </cell>
          <cell r="BA200">
            <v>24615267663.5456</v>
          </cell>
          <cell r="BB200">
            <v>22355151161.994</v>
          </cell>
          <cell r="BC200">
            <v>27260886405.2263</v>
          </cell>
          <cell r="BD200">
            <v>33756238766.5</v>
          </cell>
          <cell r="BE200">
            <v>33271921136.315</v>
          </cell>
          <cell r="BF200">
            <v>38501122141.4241</v>
          </cell>
          <cell r="BG200">
            <v>40377929295.6419</v>
          </cell>
          <cell r="BH200">
            <v>36211447840.0971</v>
          </cell>
          <cell r="BI200">
            <v>36089700222.9461</v>
          </cell>
          <cell r="BJ200">
            <v>38997129473.5558</v>
          </cell>
          <cell r="BK200">
            <v>40225448340.6322</v>
          </cell>
          <cell r="BL200">
            <v>37925338329.1494</v>
          </cell>
          <cell r="BM200">
            <v>35432178068.1814</v>
          </cell>
          <cell r="BN200">
            <v>39950899938.7482</v>
          </cell>
          <cell r="BO200">
            <v>41952910858.0846</v>
          </cell>
        </row>
        <row r="201">
          <cell r="B201" t="str">
            <v>PSE</v>
          </cell>
          <cell r="C201" t="str">
            <v>GDP (current US$)</v>
          </cell>
          <cell r="D201" t="str">
            <v>NY.GDP.MKTP.CD</v>
          </cell>
        </row>
        <row r="201">
          <cell r="AM201">
            <v>2843300000</v>
          </cell>
          <cell r="AN201">
            <v>3282800000</v>
          </cell>
          <cell r="AO201">
            <v>3409600000</v>
          </cell>
          <cell r="AP201">
            <v>3759800000</v>
          </cell>
          <cell r="AQ201">
            <v>4067800000</v>
          </cell>
          <cell r="AR201">
            <v>4271200000</v>
          </cell>
          <cell r="AS201">
            <v>4313600000</v>
          </cell>
          <cell r="AT201">
            <v>4003700000</v>
          </cell>
          <cell r="AU201">
            <v>3555800000</v>
          </cell>
          <cell r="AV201">
            <v>3968000000</v>
          </cell>
          <cell r="AW201">
            <v>4603100000</v>
          </cell>
          <cell r="AX201">
            <v>5125700000</v>
          </cell>
          <cell r="AY201">
            <v>5348300000</v>
          </cell>
          <cell r="AZ201">
            <v>5815700000</v>
          </cell>
          <cell r="BA201">
            <v>7310400000</v>
          </cell>
          <cell r="BB201">
            <v>8085700000</v>
          </cell>
          <cell r="BC201">
            <v>9681500000</v>
          </cell>
          <cell r="BD201">
            <v>11186100000</v>
          </cell>
          <cell r="BE201">
            <v>12208400000</v>
          </cell>
          <cell r="BF201">
            <v>13515500000</v>
          </cell>
          <cell r="BG201">
            <v>13989700000</v>
          </cell>
          <cell r="BH201">
            <v>13972400000</v>
          </cell>
          <cell r="BI201">
            <v>15405400000</v>
          </cell>
          <cell r="BJ201">
            <v>16128000000</v>
          </cell>
          <cell r="BK201">
            <v>16276600000</v>
          </cell>
          <cell r="BL201">
            <v>17133500000</v>
          </cell>
          <cell r="BM201">
            <v>15531700000</v>
          </cell>
          <cell r="BN201">
            <v>18109000000</v>
          </cell>
          <cell r="BO201">
            <v>19165500000</v>
          </cell>
        </row>
        <row r="202">
          <cell r="B202" t="str">
            <v>PSS</v>
          </cell>
          <cell r="C202" t="str">
            <v>GDP (current US$)</v>
          </cell>
          <cell r="D202" t="str">
            <v>NY.GDP.MKTP.CD</v>
          </cell>
        </row>
        <row r="202">
          <cell r="O202">
            <v>426566439.950821</v>
          </cell>
          <cell r="P202">
            <v>480214569.603691</v>
          </cell>
          <cell r="Q202">
            <v>569517256.11413</v>
          </cell>
          <cell r="R202">
            <v>763529818.186538</v>
          </cell>
          <cell r="S202">
            <v>1045235759.3245</v>
          </cell>
          <cell r="T202">
            <v>1147846192.57106</v>
          </cell>
          <cell r="U202">
            <v>1145576764.93136</v>
          </cell>
          <cell r="V202">
            <v>1204225093.8327</v>
          </cell>
          <cell r="W202">
            <v>1380350731.46653</v>
          </cell>
          <cell r="X202">
            <v>1661086763.50658</v>
          </cell>
          <cell r="Y202">
            <v>1890462575.43699</v>
          </cell>
          <cell r="Z202">
            <v>1955896931.85932</v>
          </cell>
          <cell r="AA202">
            <v>1925210534.62443</v>
          </cell>
          <cell r="AB202">
            <v>1843164674.02028</v>
          </cell>
          <cell r="AC202">
            <v>1938207509.27979</v>
          </cell>
          <cell r="AD202">
            <v>1862274198.46738</v>
          </cell>
          <cell r="AE202">
            <v>2030422410.0298</v>
          </cell>
          <cell r="AF202">
            <v>1986321622.59519</v>
          </cell>
          <cell r="AG202">
            <v>2046491427.79192</v>
          </cell>
          <cell r="AH202">
            <v>2132735951.53802</v>
          </cell>
          <cell r="AI202">
            <v>2385286557.55356</v>
          </cell>
          <cell r="AJ202">
            <v>2529764745.34745</v>
          </cell>
          <cell r="AK202">
            <v>2777196194.83222</v>
          </cell>
          <cell r="AL202">
            <v>2916386566.92743</v>
          </cell>
          <cell r="AM202">
            <v>3414847819.09534</v>
          </cell>
          <cell r="AN202">
            <v>3706469724.20588</v>
          </cell>
          <cell r="AO202">
            <v>3971732138.22815</v>
          </cell>
          <cell r="AP202">
            <v>3981606456.54786</v>
          </cell>
          <cell r="AQ202">
            <v>3432249336.16363</v>
          </cell>
          <cell r="AR202">
            <v>3744358277.45384</v>
          </cell>
          <cell r="AS202">
            <v>3448222600.9246</v>
          </cell>
          <cell r="AT202">
            <v>3391891585.17383</v>
          </cell>
          <cell r="AU202">
            <v>3556817548.49446</v>
          </cell>
          <cell r="AV202">
            <v>4239645994.42881</v>
          </cell>
          <cell r="AW202">
            <v>4876721916.03378</v>
          </cell>
          <cell r="AX202">
            <v>5412748919.65417</v>
          </cell>
          <cell r="AY202">
            <v>5680719028.4396</v>
          </cell>
          <cell r="AZ202">
            <v>6259150036.43948</v>
          </cell>
          <cell r="BA202">
            <v>6702842278.15413</v>
          </cell>
          <cell r="BB202">
            <v>6042995506.23147</v>
          </cell>
          <cell r="BC202">
            <v>6646636169.35048</v>
          </cell>
          <cell r="BD202">
            <v>7754564667.39194</v>
          </cell>
          <cell r="BE202">
            <v>8219726546.10348</v>
          </cell>
          <cell r="BF202">
            <v>8544636536.17937</v>
          </cell>
          <cell r="BG202">
            <v>9290027187.46434</v>
          </cell>
          <cell r="BH202">
            <v>9082590662.61225</v>
          </cell>
          <cell r="BI202">
            <v>9532201525.56813</v>
          </cell>
          <cell r="BJ202">
            <v>10290482444.2108</v>
          </cell>
          <cell r="BK202">
            <v>10791457053.2083</v>
          </cell>
          <cell r="BL202">
            <v>10729092905.3643</v>
          </cell>
          <cell r="BM202">
            <v>9505064735.52033</v>
          </cell>
          <cell r="BN202">
            <v>9493809706.88294</v>
          </cell>
          <cell r="BO202">
            <v>10316299126.576</v>
          </cell>
        </row>
        <row r="203">
          <cell r="B203" t="str">
            <v>PST</v>
          </cell>
          <cell r="C203" t="str">
            <v>GDP (current US$)</v>
          </cell>
          <cell r="D203" t="str">
            <v>NY.GDP.MKTP.CD</v>
          </cell>
          <cell r="E203">
            <v>1036274689472.75</v>
          </cell>
          <cell r="F203">
            <v>1103925640984.15</v>
          </cell>
          <cell r="G203">
            <v>1194311601672.3</v>
          </cell>
          <cell r="H203">
            <v>1285064648005.25</v>
          </cell>
          <cell r="I203">
            <v>1403989311422.41</v>
          </cell>
          <cell r="J203">
            <v>1526736672508.04</v>
          </cell>
          <cell r="K203">
            <v>1670424760280.6</v>
          </cell>
          <cell r="L203">
            <v>1785258165145.09</v>
          </cell>
          <cell r="M203">
            <v>1936323333807.36</v>
          </cell>
          <cell r="N203">
            <v>2133204300143.04</v>
          </cell>
          <cell r="O203">
            <v>2340108502829</v>
          </cell>
          <cell r="P203">
            <v>2597616143212.55</v>
          </cell>
          <cell r="Q203">
            <v>3016276757294.77</v>
          </cell>
          <cell r="R203">
            <v>3648120149438.83</v>
          </cell>
          <cell r="S203">
            <v>4075783650405.45</v>
          </cell>
          <cell r="T203">
            <v>4568148733019.19</v>
          </cell>
          <cell r="U203">
            <v>4955763033462.82</v>
          </cell>
          <cell r="V203">
            <v>5599507662814.21</v>
          </cell>
          <cell r="W203">
            <v>6745439697687.07</v>
          </cell>
          <cell r="X203">
            <v>7750541646380.88</v>
          </cell>
          <cell r="Y203">
            <v>8577409479957.71</v>
          </cell>
          <cell r="Z203">
            <v>8676801763704.06</v>
          </cell>
          <cell r="AA203">
            <v>8637494471012.61</v>
          </cell>
          <cell r="AB203">
            <v>8963210612397.85</v>
          </cell>
          <cell r="AC203">
            <v>9364088660743.95</v>
          </cell>
          <cell r="AD203">
            <v>9858837244241.07</v>
          </cell>
          <cell r="AE203">
            <v>12051302316497.3</v>
          </cell>
          <cell r="AF203">
            <v>13971558421012</v>
          </cell>
          <cell r="AG203">
            <v>15737315371947.8</v>
          </cell>
          <cell r="AH203">
            <v>16431788372617.1</v>
          </cell>
          <cell r="AI203">
            <v>18436214579431.5</v>
          </cell>
          <cell r="AJ203">
            <v>19448540086487.9</v>
          </cell>
          <cell r="AK203">
            <v>20866668164008</v>
          </cell>
          <cell r="AL203">
            <v>21022428855462</v>
          </cell>
          <cell r="AM203">
            <v>22513635054195.8</v>
          </cell>
          <cell r="AN203">
            <v>24977031815726.3</v>
          </cell>
          <cell r="AO203">
            <v>25095363059514.9</v>
          </cell>
          <cell r="AP203">
            <v>24601931858245.9</v>
          </cell>
          <cell r="AQ203">
            <v>24708127107998</v>
          </cell>
          <cell r="AR203">
            <v>25945456942615.5</v>
          </cell>
          <cell r="AS203">
            <v>26398822852316.2</v>
          </cell>
          <cell r="AT203">
            <v>26143738576771.1</v>
          </cell>
          <cell r="AU203">
            <v>27268490857927.4</v>
          </cell>
          <cell r="AV203">
            <v>30570527940011</v>
          </cell>
          <cell r="AW203">
            <v>33970525840134.3</v>
          </cell>
          <cell r="AX203">
            <v>35741585554610.1</v>
          </cell>
          <cell r="AY203">
            <v>37604152308152.6</v>
          </cell>
          <cell r="AZ203">
            <v>41042492733642.3</v>
          </cell>
          <cell r="BA203">
            <v>43475365266059.4</v>
          </cell>
          <cell r="BB203">
            <v>40925526158278.7</v>
          </cell>
          <cell r="BC203">
            <v>42685593909416.3</v>
          </cell>
          <cell r="BD203">
            <v>45847684271547.9</v>
          </cell>
          <cell r="BE203">
            <v>45779692961073.2</v>
          </cell>
          <cell r="BF203">
            <v>46270713136341.4</v>
          </cell>
          <cell r="BG203">
            <v>47207349839752.1</v>
          </cell>
          <cell r="BH203">
            <v>44669765037594.5</v>
          </cell>
          <cell r="BI203">
            <v>45693398993292.1</v>
          </cell>
          <cell r="BJ203">
            <v>47667106352008.1</v>
          </cell>
          <cell r="BK203">
            <v>50504305917292.3</v>
          </cell>
          <cell r="BL203">
            <v>51018795008395.9</v>
          </cell>
          <cell r="BM203">
            <v>50004904334179.6</v>
          </cell>
          <cell r="BN203">
            <v>55588775180110.4</v>
          </cell>
          <cell r="BO203">
            <v>56564201304341.6</v>
          </cell>
        </row>
        <row r="204">
          <cell r="B204" t="str">
            <v>PYF</v>
          </cell>
          <cell r="C204" t="str">
            <v>GDP (current US$)</v>
          </cell>
          <cell r="D204" t="str">
            <v>NY.GDP.MKTP.CD</v>
          </cell>
        </row>
        <row r="204">
          <cell r="J204">
            <v>176534588.403052</v>
          </cell>
          <cell r="K204">
            <v>215659453.550939</v>
          </cell>
          <cell r="L204">
            <v>220984367.626581</v>
          </cell>
          <cell r="M204">
            <v>259590074.527934</v>
          </cell>
          <cell r="N204">
            <v>242943783.142736</v>
          </cell>
          <cell r="O204">
            <v>254036000.752587</v>
          </cell>
          <cell r="P204">
            <v>296865513.746817</v>
          </cell>
          <cell r="Q204">
            <v>326433558.076079</v>
          </cell>
          <cell r="R204">
            <v>431252938.061046</v>
          </cell>
          <cell r="S204">
            <v>555340842.860311</v>
          </cell>
          <cell r="T204">
            <v>690323388.529907</v>
          </cell>
          <cell r="U204">
            <v>732288906.273954</v>
          </cell>
          <cell r="V204">
            <v>793196378.708826</v>
          </cell>
          <cell r="W204">
            <v>1005569835.39664</v>
          </cell>
          <cell r="X204">
            <v>1215032463.67336</v>
          </cell>
          <cell r="Y204">
            <v>1320416024.9559</v>
          </cell>
          <cell r="Z204">
            <v>1234743073.00497</v>
          </cell>
          <cell r="AA204">
            <v>1235897957.89265</v>
          </cell>
          <cell r="AB204">
            <v>1284180701.00969</v>
          </cell>
          <cell r="AC204">
            <v>1325515445.08197</v>
          </cell>
          <cell r="AD204">
            <v>1448281228.15853</v>
          </cell>
          <cell r="AE204">
            <v>2212028299.56028</v>
          </cell>
          <cell r="AF204">
            <v>2677977163.21163</v>
          </cell>
          <cell r="AG204">
            <v>2723496362.04645</v>
          </cell>
          <cell r="AH204">
            <v>2731683484.45623</v>
          </cell>
          <cell r="AI204">
            <v>3320159522.36573</v>
          </cell>
          <cell r="AJ204">
            <v>3410078967.89823</v>
          </cell>
          <cell r="AK204">
            <v>3713785765.42205</v>
          </cell>
          <cell r="AL204">
            <v>3544608548.41734</v>
          </cell>
          <cell r="AM204">
            <v>3676123788.0323</v>
          </cell>
          <cell r="AN204">
            <v>4186994249.08861</v>
          </cell>
          <cell r="AO204">
            <v>4166072829.60099</v>
          </cell>
          <cell r="AP204">
            <v>3762859093.26192</v>
          </cell>
          <cell r="AQ204">
            <v>3903186592.82431</v>
          </cell>
          <cell r="AR204">
            <v>3911602004.14205</v>
          </cell>
          <cell r="AS204">
            <v>3599845480.34359</v>
          </cell>
          <cell r="AT204">
            <v>3573808556.31268</v>
          </cell>
          <cell r="AU204">
            <v>3965405552.5203</v>
          </cell>
          <cell r="AV204">
            <v>4927780606.7707</v>
          </cell>
          <cell r="AW204">
            <v>5564109981.9138</v>
          </cell>
          <cell r="AX204">
            <v>5705052134.54253</v>
          </cell>
          <cell r="AY204">
            <v>5877997979.62266</v>
          </cell>
          <cell r="AZ204">
            <v>6631156405.59637</v>
          </cell>
          <cell r="BA204">
            <v>7136741421.95908</v>
          </cell>
          <cell r="BB204">
            <v>6584557973.9375</v>
          </cell>
          <cell r="BC204">
            <v>6086644798.55982</v>
          </cell>
          <cell r="BD204">
            <v>6203940036.91982</v>
          </cell>
          <cell r="BE204">
            <v>5692858099.00217</v>
          </cell>
          <cell r="BF204">
            <v>6031827122.60663</v>
          </cell>
          <cell r="BG204">
            <v>6151996560.84289</v>
          </cell>
          <cell r="BH204">
            <v>5325846361.81186</v>
          </cell>
          <cell r="BI204">
            <v>5497036476.8031</v>
          </cell>
          <cell r="BJ204">
            <v>5833352692.7995</v>
          </cell>
          <cell r="BK204">
            <v>6135116253.33452</v>
          </cell>
          <cell r="BL204">
            <v>6022276196.13871</v>
          </cell>
          <cell r="BM204">
            <v>5792545870.80614</v>
          </cell>
          <cell r="BN204">
            <v>6150640646.38319</v>
          </cell>
          <cell r="BO204">
            <v>5814661208.90544</v>
          </cell>
        </row>
        <row r="205">
          <cell r="B205" t="str">
            <v>QAT</v>
          </cell>
          <cell r="C205" t="str">
            <v>GDP (current US$)</v>
          </cell>
          <cell r="D205" t="str">
            <v>NY.GDP.MKTP.CD</v>
          </cell>
        </row>
        <row r="205">
          <cell r="O205">
            <v>301791301.791304</v>
          </cell>
          <cell r="P205">
            <v>387703105.521254</v>
          </cell>
          <cell r="Q205">
            <v>510262500.176702</v>
          </cell>
          <cell r="R205">
            <v>793885559.971316</v>
          </cell>
          <cell r="S205">
            <v>2401403227.44085</v>
          </cell>
          <cell r="T205">
            <v>2512773165.81174</v>
          </cell>
          <cell r="U205">
            <v>3284273986.71808</v>
          </cell>
          <cell r="V205">
            <v>3617564637.88865</v>
          </cell>
          <cell r="W205">
            <v>4052000412.70087</v>
          </cell>
          <cell r="X205">
            <v>5632962996.82641</v>
          </cell>
          <cell r="Y205">
            <v>7829165261.81398</v>
          </cell>
          <cell r="Z205">
            <v>8661263763.73629</v>
          </cell>
          <cell r="AA205">
            <v>7596703214.28574</v>
          </cell>
          <cell r="AB205">
            <v>6467582307.69231</v>
          </cell>
          <cell r="AC205">
            <v>6704395824.17582</v>
          </cell>
          <cell r="AD205">
            <v>6153296456.04396</v>
          </cell>
          <cell r="AE205">
            <v>5053021950.54945</v>
          </cell>
          <cell r="AF205">
            <v>5446428681.31868</v>
          </cell>
          <cell r="AG205">
            <v>6038187032.96703</v>
          </cell>
          <cell r="AH205">
            <v>6487912087.91209</v>
          </cell>
          <cell r="AI205">
            <v>7360439423.07692</v>
          </cell>
          <cell r="AJ205">
            <v>6883516483.51648</v>
          </cell>
          <cell r="AK205">
            <v>7646153983.51648</v>
          </cell>
          <cell r="AL205">
            <v>7156593653.84615</v>
          </cell>
          <cell r="AM205">
            <v>7374450769.23077</v>
          </cell>
          <cell r="AN205">
            <v>8137911978.02198</v>
          </cell>
          <cell r="AO205">
            <v>9059340384.61539</v>
          </cell>
          <cell r="AP205">
            <v>11297802115.3846</v>
          </cell>
          <cell r="AQ205">
            <v>10255495027.4725</v>
          </cell>
          <cell r="AR205">
            <v>12393131868.1319</v>
          </cell>
          <cell r="AS205">
            <v>17759890109.8901</v>
          </cell>
          <cell r="AT205">
            <v>17538461538.4615</v>
          </cell>
          <cell r="AU205">
            <v>19363736263.7363</v>
          </cell>
          <cell r="AV205">
            <v>23533791208.7912</v>
          </cell>
          <cell r="AW205">
            <v>31734065934.0659</v>
          </cell>
          <cell r="AX205">
            <v>44530494505.4945</v>
          </cell>
          <cell r="AY205">
            <v>60882142857.1429</v>
          </cell>
          <cell r="AZ205">
            <v>79712087912.0879</v>
          </cell>
          <cell r="BA205">
            <v>115270054945.055</v>
          </cell>
          <cell r="BB205">
            <v>97798351648.3516</v>
          </cell>
          <cell r="BC205">
            <v>125122306346.154</v>
          </cell>
          <cell r="BD205">
            <v>167775268626.374</v>
          </cell>
          <cell r="BE205">
            <v>186833502362.637</v>
          </cell>
          <cell r="BF205">
            <v>198727642967.033</v>
          </cell>
          <cell r="BG205">
            <v>206224598571.429</v>
          </cell>
          <cell r="BH205">
            <v>161739955576.923</v>
          </cell>
          <cell r="BI205">
            <v>151732181868.132</v>
          </cell>
          <cell r="BJ205">
            <v>161099122225.275</v>
          </cell>
          <cell r="BK205">
            <v>183334953818.681</v>
          </cell>
          <cell r="BL205">
            <v>176371267692.308</v>
          </cell>
          <cell r="BM205">
            <v>144411363351.648</v>
          </cell>
          <cell r="BN205">
            <v>179732009560.44</v>
          </cell>
          <cell r="BO205">
            <v>235770403734.9</v>
          </cell>
        </row>
        <row r="206">
          <cell r="B206" t="str">
            <v>ROU</v>
          </cell>
          <cell r="C206" t="str">
            <v>GDP (current US$)</v>
          </cell>
          <cell r="D206" t="str">
            <v>NY.GDP.MKTP.CD</v>
          </cell>
        </row>
        <row r="206">
          <cell r="AF206">
            <v>38067567567.5676</v>
          </cell>
          <cell r="AG206">
            <v>40424528301.8868</v>
          </cell>
          <cell r="AH206">
            <v>41450777202.0725</v>
          </cell>
          <cell r="AI206">
            <v>38247882300.4904</v>
          </cell>
          <cell r="AJ206">
            <v>28850634899.856</v>
          </cell>
          <cell r="AK206">
            <v>25121666666.6667</v>
          </cell>
          <cell r="AL206">
            <v>26361160449.9704</v>
          </cell>
          <cell r="AM206">
            <v>30072805104.2542</v>
          </cell>
          <cell r="AN206">
            <v>37430162102.6125</v>
          </cell>
          <cell r="AO206">
            <v>36937074278.3004</v>
          </cell>
          <cell r="AP206">
            <v>35575214078.2428</v>
          </cell>
          <cell r="AQ206">
            <v>41696091973.7076</v>
          </cell>
          <cell r="AR206">
            <v>35953156753.739</v>
          </cell>
          <cell r="AS206">
            <v>37253739511.1273</v>
          </cell>
          <cell r="AT206">
            <v>40395116581.4832</v>
          </cell>
          <cell r="AU206">
            <v>46065502702.5817</v>
          </cell>
          <cell r="AV206">
            <v>57806384143.166</v>
          </cell>
          <cell r="AW206">
            <v>74973656851.8076</v>
          </cell>
          <cell r="AX206">
            <v>98454380120.0761</v>
          </cell>
          <cell r="AY206">
            <v>122023735992.706</v>
          </cell>
          <cell r="AZ206">
            <v>174588782938.583</v>
          </cell>
          <cell r="BA206">
            <v>214317202478.266</v>
          </cell>
          <cell r="BB206">
            <v>174102268534.84</v>
          </cell>
          <cell r="BC206">
            <v>170029359010.667</v>
          </cell>
          <cell r="BD206">
            <v>192613579705.885</v>
          </cell>
          <cell r="BE206">
            <v>179132893143.417</v>
          </cell>
          <cell r="BF206">
            <v>189789258566.244</v>
          </cell>
          <cell r="BG206">
            <v>199713780259.318</v>
          </cell>
          <cell r="BH206">
            <v>177883883008.747</v>
          </cell>
          <cell r="BI206">
            <v>185287630540.431</v>
          </cell>
          <cell r="BJ206">
            <v>210147163769.848</v>
          </cell>
          <cell r="BK206">
            <v>243316029944.056</v>
          </cell>
          <cell r="BL206">
            <v>251017797625.017</v>
          </cell>
          <cell r="BM206">
            <v>251362514349.697</v>
          </cell>
          <cell r="BN206">
            <v>285810244501.933</v>
          </cell>
          <cell r="BO206">
            <v>298891515898.026</v>
          </cell>
        </row>
        <row r="207">
          <cell r="B207" t="str">
            <v>RUS</v>
          </cell>
          <cell r="C207" t="str">
            <v>GDP (current US$)</v>
          </cell>
          <cell r="D207" t="str">
            <v>NY.GDP.MKTP.CD</v>
          </cell>
        </row>
        <row r="207">
          <cell r="AG207">
            <v>554828660436.137</v>
          </cell>
          <cell r="AH207">
            <v>506631299734.748</v>
          </cell>
          <cell r="AI207">
            <v>517014446227.929</v>
          </cell>
          <cell r="AJ207">
            <v>517962962962.963</v>
          </cell>
          <cell r="AK207">
            <v>460290556900.726</v>
          </cell>
          <cell r="AL207">
            <v>435083713850.837</v>
          </cell>
          <cell r="AM207">
            <v>395077301248.464</v>
          </cell>
          <cell r="AN207">
            <v>395537185734.854</v>
          </cell>
          <cell r="AO207">
            <v>391724890744.498</v>
          </cell>
          <cell r="AP207">
            <v>404928954191.876</v>
          </cell>
          <cell r="AQ207">
            <v>270955486862.442</v>
          </cell>
          <cell r="AR207">
            <v>195907128350.934</v>
          </cell>
          <cell r="AS207">
            <v>259710142196.943</v>
          </cell>
          <cell r="AT207">
            <v>306602070620.5</v>
          </cell>
          <cell r="AU207">
            <v>345470494417.863</v>
          </cell>
          <cell r="AV207">
            <v>430347420184.885</v>
          </cell>
          <cell r="AW207">
            <v>591016690732.385</v>
          </cell>
          <cell r="AX207">
            <v>764015973481.11</v>
          </cell>
          <cell r="AY207">
            <v>989932071352.543</v>
          </cell>
          <cell r="AZ207">
            <v>1299703478481.65</v>
          </cell>
          <cell r="BA207">
            <v>1660848058303.11</v>
          </cell>
          <cell r="BB207">
            <v>1222645900055.7</v>
          </cell>
          <cell r="BC207">
            <v>1524916715223.95</v>
          </cell>
          <cell r="BD207">
            <v>2045922753398.04</v>
          </cell>
          <cell r="BE207">
            <v>2208293553878.42</v>
          </cell>
          <cell r="BF207">
            <v>2292470078346.22</v>
          </cell>
          <cell r="BG207">
            <v>2059241589895.01</v>
          </cell>
          <cell r="BH207">
            <v>1363482182197.71</v>
          </cell>
          <cell r="BI207">
            <v>1276786350881.14</v>
          </cell>
          <cell r="BJ207">
            <v>1574199360089</v>
          </cell>
          <cell r="BK207">
            <v>1657328773461.31</v>
          </cell>
          <cell r="BL207">
            <v>1693115002708.32</v>
          </cell>
          <cell r="BM207">
            <v>1493075894362.14</v>
          </cell>
          <cell r="BN207">
            <v>1843392293734.38</v>
          </cell>
          <cell r="BO207">
            <v>2266029240645.34</v>
          </cell>
        </row>
        <row r="208">
          <cell r="B208" t="str">
            <v>RWA</v>
          </cell>
          <cell r="C208" t="str">
            <v>GDP (current US$)</v>
          </cell>
          <cell r="D208" t="str">
            <v>NY.GDP.MKTP.CD</v>
          </cell>
          <cell r="E208">
            <v>119000024</v>
          </cell>
          <cell r="F208">
            <v>122000016</v>
          </cell>
          <cell r="G208">
            <v>125000008</v>
          </cell>
          <cell r="H208">
            <v>128000000</v>
          </cell>
          <cell r="I208">
            <v>129999994</v>
          </cell>
          <cell r="J208">
            <v>148799980</v>
          </cell>
          <cell r="K208">
            <v>124525702.857143</v>
          </cell>
          <cell r="L208">
            <v>159560018</v>
          </cell>
          <cell r="M208">
            <v>172200018</v>
          </cell>
          <cell r="N208">
            <v>188700037</v>
          </cell>
          <cell r="O208">
            <v>219900006</v>
          </cell>
          <cell r="P208">
            <v>222952504.40607</v>
          </cell>
          <cell r="Q208">
            <v>246457838.336681</v>
          </cell>
          <cell r="R208">
            <v>290746157.145921</v>
          </cell>
          <cell r="S208">
            <v>308458423.183854</v>
          </cell>
          <cell r="T208">
            <v>571863500.248658</v>
          </cell>
          <cell r="U208">
            <v>637753853.12552</v>
          </cell>
          <cell r="V208">
            <v>746650613.034794</v>
          </cell>
          <cell r="W208">
            <v>905709076.42303</v>
          </cell>
          <cell r="X208">
            <v>1109346130.95265</v>
          </cell>
          <cell r="Y208">
            <v>1254765641.52116</v>
          </cell>
          <cell r="Z208">
            <v>1407062526.91521</v>
          </cell>
          <cell r="AA208">
            <v>1407243139.2545</v>
          </cell>
          <cell r="AB208">
            <v>1479687586.94292</v>
          </cell>
          <cell r="AC208">
            <v>1587413083.9206</v>
          </cell>
          <cell r="AD208">
            <v>1715626330.59472</v>
          </cell>
          <cell r="AE208">
            <v>1944710683.87148</v>
          </cell>
          <cell r="AF208">
            <v>2157432667.61598</v>
          </cell>
          <cell r="AG208">
            <v>2395492686.78165</v>
          </cell>
          <cell r="AH208">
            <v>2405022593.05165</v>
          </cell>
          <cell r="AI208">
            <v>2550185679.08109</v>
          </cell>
          <cell r="AJ208">
            <v>1911600236.67461</v>
          </cell>
          <cell r="AK208">
            <v>2029026961.55894</v>
          </cell>
          <cell r="AL208">
            <v>1971525711.83511</v>
          </cell>
          <cell r="AM208">
            <v>753636370.454545</v>
          </cell>
          <cell r="AN208">
            <v>1293535193.49248</v>
          </cell>
          <cell r="AO208">
            <v>1382334879.40812</v>
          </cell>
          <cell r="AP208">
            <v>1851558197.31088</v>
          </cell>
          <cell r="AQ208">
            <v>1989343546.17594</v>
          </cell>
          <cell r="AR208">
            <v>2157108766.52496</v>
          </cell>
          <cell r="AS208">
            <v>2068837212.16681</v>
          </cell>
          <cell r="AT208">
            <v>1966600292.24011</v>
          </cell>
          <cell r="AU208">
            <v>1966004242.63282</v>
          </cell>
          <cell r="AV208">
            <v>2138237345.50967</v>
          </cell>
          <cell r="AW208">
            <v>2376495586.62323</v>
          </cell>
          <cell r="AX208">
            <v>2933819820.13637</v>
          </cell>
          <cell r="AY208">
            <v>3319783951.83124</v>
          </cell>
          <cell r="AZ208">
            <v>4070508542.75032</v>
          </cell>
          <cell r="BA208">
            <v>5179853220.82689</v>
          </cell>
          <cell r="BB208">
            <v>5674476707.22229</v>
          </cell>
          <cell r="BC208">
            <v>6124756894.20677</v>
          </cell>
          <cell r="BD208">
            <v>6884912956.96448</v>
          </cell>
          <cell r="BE208">
            <v>7654762344.67766</v>
          </cell>
          <cell r="BF208">
            <v>7819963627.14108</v>
          </cell>
          <cell r="BG208">
            <v>8238966247.18033</v>
          </cell>
          <cell r="BH208">
            <v>8543759088.57783</v>
          </cell>
          <cell r="BI208">
            <v>8695272095.38502</v>
          </cell>
          <cell r="BJ208">
            <v>9252834120.39358</v>
          </cell>
          <cell r="BK208">
            <v>9637904552.51428</v>
          </cell>
          <cell r="BL208">
            <v>10349299855.8404</v>
          </cell>
          <cell r="BM208">
            <v>10174387614.2558</v>
          </cell>
          <cell r="BN208">
            <v>11069280277.007</v>
          </cell>
          <cell r="BO208">
            <v>13316160803.5187</v>
          </cell>
        </row>
        <row r="209">
          <cell r="B209" t="str">
            <v>SAS</v>
          </cell>
          <cell r="C209" t="str">
            <v>GDP (current US$)</v>
          </cell>
          <cell r="D209" t="str">
            <v>NY.GDP.MKTP.CD</v>
          </cell>
          <cell r="E209">
            <v>47274328378.8385</v>
          </cell>
          <cell r="F209">
            <v>50467431650.1016</v>
          </cell>
          <cell r="G209">
            <v>53905757720.7925</v>
          </cell>
          <cell r="H209">
            <v>60496393963.6015</v>
          </cell>
          <cell r="I209">
            <v>69320094074.1042</v>
          </cell>
          <cell r="J209">
            <v>74300329652.476</v>
          </cell>
          <cell r="K209">
            <v>61634144134.4785</v>
          </cell>
          <cell r="L209">
            <v>67988908261.0324</v>
          </cell>
          <cell r="M209">
            <v>71642503355.2913</v>
          </cell>
          <cell r="N209">
            <v>78860212865.8119</v>
          </cell>
          <cell r="O209">
            <v>85149253640.7686</v>
          </cell>
          <cell r="P209">
            <v>90601671637.0635</v>
          </cell>
          <cell r="Q209">
            <v>91337915060.3385</v>
          </cell>
          <cell r="R209">
            <v>104513553254.313</v>
          </cell>
          <cell r="S209">
            <v>126550864082.664</v>
          </cell>
          <cell r="T209">
            <v>135367221096.01</v>
          </cell>
          <cell r="U209">
            <v>131873606964.231</v>
          </cell>
          <cell r="V209">
            <v>152699721135.124</v>
          </cell>
          <cell r="W209">
            <v>173796327156.905</v>
          </cell>
          <cell r="X209">
            <v>194667468320.376</v>
          </cell>
          <cell r="Y209">
            <v>235543383601.435</v>
          </cell>
          <cell r="Z209">
            <v>250076708191.859</v>
          </cell>
          <cell r="AA209">
            <v>258727224080.538</v>
          </cell>
          <cell r="AB209">
            <v>273881790993.833</v>
          </cell>
          <cell r="AC209">
            <v>272607073140.927</v>
          </cell>
          <cell r="AD209">
            <v>296435460430.059</v>
          </cell>
          <cell r="AE209">
            <v>313955151400.119</v>
          </cell>
          <cell r="AF209">
            <v>348601867655.982</v>
          </cell>
          <cell r="AG209">
            <v>374584211824.009</v>
          </cell>
          <cell r="AH209">
            <v>378016943211.791</v>
          </cell>
          <cell r="AI209">
            <v>406963354249.835</v>
          </cell>
          <cell r="AJ209">
            <v>362063214739.186</v>
          </cell>
          <cell r="AK209">
            <v>384521577066.971</v>
          </cell>
          <cell r="AL209">
            <v>380890164437.893</v>
          </cell>
          <cell r="AM209">
            <v>432085555561.06</v>
          </cell>
          <cell r="AN209">
            <v>479585498256.836</v>
          </cell>
          <cell r="AO209">
            <v>524681300053.179</v>
          </cell>
          <cell r="AP209">
            <v>550408821354.512</v>
          </cell>
          <cell r="AQ209">
            <v>558117074309.657</v>
          </cell>
          <cell r="AR209">
            <v>597995276003.899</v>
          </cell>
          <cell r="AS209">
            <v>647681666329.099</v>
          </cell>
          <cell r="AT209">
            <v>662513570031.796</v>
          </cell>
          <cell r="AU209">
            <v>695456014025.075</v>
          </cell>
          <cell r="AV209">
            <v>811668772003.7</v>
          </cell>
          <cell r="AW209">
            <v>941600860447.854</v>
          </cell>
          <cell r="AX209">
            <v>1075831387301.19</v>
          </cell>
          <cell r="AY209">
            <v>1220740366279.36</v>
          </cell>
          <cell r="AZ209">
            <v>1536036848206.91</v>
          </cell>
          <cell r="BA209">
            <v>1559693610925.06</v>
          </cell>
          <cell r="BB209">
            <v>1702714960275.79</v>
          </cell>
          <cell r="BC209">
            <v>2082357808583.89</v>
          </cell>
          <cell r="BD209">
            <v>2294090940082.05</v>
          </cell>
          <cell r="BE209">
            <v>2327938845782.62</v>
          </cell>
          <cell r="BF209">
            <v>2389895068185.15</v>
          </cell>
          <cell r="BG209">
            <v>2614915526247.9</v>
          </cell>
          <cell r="BH209">
            <v>2733618963171.59</v>
          </cell>
          <cell r="BI209">
            <v>3011037037667.86</v>
          </cell>
          <cell r="BJ209">
            <v>3433921312241.12</v>
          </cell>
          <cell r="BK209">
            <v>3534066858502</v>
          </cell>
          <cell r="BL209">
            <v>3658209766221.57</v>
          </cell>
          <cell r="BM209">
            <v>3493120726807.89</v>
          </cell>
          <cell r="BN209">
            <v>4079882760410.17</v>
          </cell>
          <cell r="BO209">
            <v>4327288984027.91</v>
          </cell>
        </row>
        <row r="210">
          <cell r="B210" t="str">
            <v>SAU</v>
          </cell>
          <cell r="C210" t="str">
            <v>GDP (current US$)</v>
          </cell>
          <cell r="D210" t="str">
            <v>NY.GDP.MKTP.CD</v>
          </cell>
          <cell r="E210">
            <v>1748124063.47068</v>
          </cell>
          <cell r="F210">
            <v>1920811284.1344</v>
          </cell>
          <cell r="G210">
            <v>2130606531.81806</v>
          </cell>
          <cell r="H210">
            <v>2207393171.4953</v>
          </cell>
          <cell r="I210">
            <v>2371808712.91016</v>
          </cell>
          <cell r="J210">
            <v>2647955557.55562</v>
          </cell>
          <cell r="K210">
            <v>2920555557.17989</v>
          </cell>
          <cell r="L210">
            <v>3257022222.63758</v>
          </cell>
          <cell r="M210">
            <v>4187777711.11111</v>
          </cell>
          <cell r="N210">
            <v>4485777644.44444</v>
          </cell>
          <cell r="O210">
            <v>5377333333.33333</v>
          </cell>
          <cell r="P210">
            <v>7184806909.28939</v>
          </cell>
          <cell r="Q210">
            <v>9664267086.60323</v>
          </cell>
          <cell r="R210">
            <v>14947435499.323</v>
          </cell>
          <cell r="S210">
            <v>45412957746.4789</v>
          </cell>
          <cell r="T210">
            <v>46773208642.6814</v>
          </cell>
          <cell r="U210">
            <v>64005665722.3796</v>
          </cell>
          <cell r="V210">
            <v>74188986586.0629</v>
          </cell>
          <cell r="W210">
            <v>80266516686.5614</v>
          </cell>
          <cell r="X210">
            <v>111858444786.224</v>
          </cell>
          <cell r="Y210">
            <v>164539660725.118</v>
          </cell>
          <cell r="Z210">
            <v>184291360138.69</v>
          </cell>
          <cell r="AA210">
            <v>153240313858.323</v>
          </cell>
          <cell r="AB210">
            <v>129171635311.143</v>
          </cell>
          <cell r="AC210">
            <v>119624858115.778</v>
          </cell>
          <cell r="AD210">
            <v>103897846493.65</v>
          </cell>
          <cell r="AE210">
            <v>86961922765.3254</v>
          </cell>
          <cell r="AF210">
            <v>85695861148.1976</v>
          </cell>
          <cell r="AG210">
            <v>88256074766.3551</v>
          </cell>
          <cell r="AH210">
            <v>95344459279.0387</v>
          </cell>
          <cell r="AI210">
            <v>117630173564.753</v>
          </cell>
          <cell r="AJ210">
            <v>132223230974.633</v>
          </cell>
          <cell r="AK210">
            <v>137087850467.29</v>
          </cell>
          <cell r="AL210">
            <v>132967957276.368</v>
          </cell>
          <cell r="AM210">
            <v>135174899866.489</v>
          </cell>
          <cell r="AN210">
            <v>143343124165.554</v>
          </cell>
          <cell r="AO210">
            <v>158662483311.081</v>
          </cell>
          <cell r="AP210">
            <v>165963684913.218</v>
          </cell>
          <cell r="AQ210">
            <v>146775466666.667</v>
          </cell>
          <cell r="AR210">
            <v>161717066666.667</v>
          </cell>
          <cell r="AS210">
            <v>189514933333.333</v>
          </cell>
          <cell r="AT210">
            <v>184137600000</v>
          </cell>
          <cell r="AU210">
            <v>189605866666.667</v>
          </cell>
          <cell r="AV210">
            <v>215807733333.333</v>
          </cell>
          <cell r="AW210">
            <v>258742133333.333</v>
          </cell>
          <cell r="AX210">
            <v>328459608764.111</v>
          </cell>
          <cell r="AY210">
            <v>376900133511.348</v>
          </cell>
          <cell r="AZ210">
            <v>415964509673.115</v>
          </cell>
          <cell r="BA210">
            <v>519796800000</v>
          </cell>
          <cell r="BB210">
            <v>429097866666.667</v>
          </cell>
          <cell r="BC210">
            <v>528207200000</v>
          </cell>
          <cell r="BD210">
            <v>676634666666.667</v>
          </cell>
          <cell r="BE210">
            <v>741849866666.667</v>
          </cell>
          <cell r="BF210">
            <v>753864533333.333</v>
          </cell>
          <cell r="BG210">
            <v>766605866666.667</v>
          </cell>
          <cell r="BH210">
            <v>669484266666.667</v>
          </cell>
          <cell r="BI210">
            <v>666000000000</v>
          </cell>
          <cell r="BJ210">
            <v>714994666666.667</v>
          </cell>
          <cell r="BK210">
            <v>846583733333.333</v>
          </cell>
          <cell r="BL210">
            <v>838564800000</v>
          </cell>
          <cell r="BM210">
            <v>734271200000</v>
          </cell>
          <cell r="BN210">
            <v>874156000000</v>
          </cell>
          <cell r="BO210">
            <v>1108571466666.67</v>
          </cell>
        </row>
        <row r="211">
          <cell r="B211" t="str">
            <v>SDN</v>
          </cell>
          <cell r="C211" t="str">
            <v>GDP (current US$)</v>
          </cell>
          <cell r="D211" t="str">
            <v>NY.GDP.MKTP.CD</v>
          </cell>
          <cell r="E211">
            <v>1127011494.25287</v>
          </cell>
          <cell r="F211">
            <v>1223563218.3908</v>
          </cell>
          <cell r="G211">
            <v>1329022988.50575</v>
          </cell>
          <cell r="H211">
            <v>1352011494.25287</v>
          </cell>
          <cell r="I211">
            <v>1389080459.77011</v>
          </cell>
          <cell r="J211">
            <v>1447701149.42529</v>
          </cell>
          <cell r="K211">
            <v>1485344827.58621</v>
          </cell>
          <cell r="L211">
            <v>1608333333.33333</v>
          </cell>
          <cell r="M211">
            <v>1678735632.18391</v>
          </cell>
          <cell r="N211">
            <v>1848563218.3908</v>
          </cell>
          <cell r="O211">
            <v>2101436781.6092</v>
          </cell>
          <cell r="P211">
            <v>2289655172.41379</v>
          </cell>
          <cell r="Q211">
            <v>2484482758.62069</v>
          </cell>
          <cell r="R211">
            <v>3079022988.50575</v>
          </cell>
          <cell r="S211">
            <v>3961206896.55172</v>
          </cell>
          <cell r="T211">
            <v>4825862068.96552</v>
          </cell>
          <cell r="U211">
            <v>6016666666.66667</v>
          </cell>
          <cell r="V211">
            <v>7503448275.86207</v>
          </cell>
          <cell r="W211">
            <v>8138461538.46154</v>
          </cell>
          <cell r="X211">
            <v>8421678321.67832</v>
          </cell>
          <cell r="Y211">
            <v>8951800000</v>
          </cell>
          <cell r="Z211">
            <v>10751162790.6977</v>
          </cell>
          <cell r="AA211">
            <v>8735294117.64706</v>
          </cell>
          <cell r="AB211">
            <v>8230153846.15385</v>
          </cell>
          <cell r="AC211">
            <v>10447615384.6154</v>
          </cell>
          <cell r="AD211">
            <v>8075347222.22222</v>
          </cell>
          <cell r="AE211">
            <v>10092200000</v>
          </cell>
          <cell r="AF211">
            <v>12093333333.3333</v>
          </cell>
          <cell r="AG211">
            <v>14372555555.5556</v>
          </cell>
          <cell r="AH211">
            <v>21408111111.1111</v>
          </cell>
          <cell r="AI211">
            <v>33641222222.2222</v>
          </cell>
          <cell r="AJ211">
            <v>44168918918.9189</v>
          </cell>
          <cell r="AK211">
            <v>7031909434.27211</v>
          </cell>
          <cell r="AL211">
            <v>8881005435.80602</v>
          </cell>
          <cell r="AM211">
            <v>12793794737.042</v>
          </cell>
          <cell r="AN211">
            <v>13830363899.9163</v>
          </cell>
          <cell r="AO211">
            <v>9018300724.66086</v>
          </cell>
          <cell r="AP211">
            <v>11681175864.3383</v>
          </cell>
          <cell r="AQ211">
            <v>11250221536.7484</v>
          </cell>
          <cell r="AR211">
            <v>10682028339.6898</v>
          </cell>
          <cell r="AS211">
            <v>12257299147.2936</v>
          </cell>
          <cell r="AT211">
            <v>15716361792.1926</v>
          </cell>
          <cell r="AU211">
            <v>18137128388.3606</v>
          </cell>
          <cell r="AV211">
            <v>21355298459.5955</v>
          </cell>
          <cell r="AW211">
            <v>26646007250.7319</v>
          </cell>
          <cell r="AX211">
            <v>35182711987.974</v>
          </cell>
          <cell r="AY211">
            <v>45263831634.1497</v>
          </cell>
          <cell r="AZ211">
            <v>59440139774.8128</v>
          </cell>
          <cell r="BA211">
            <v>64833083257.1431</v>
          </cell>
          <cell r="BB211">
            <v>51621044076.9231</v>
          </cell>
          <cell r="BC211">
            <v>58962978034.4828</v>
          </cell>
          <cell r="BD211">
            <v>55018567210.5263</v>
          </cell>
          <cell r="BE211">
            <v>37632919966.6667</v>
          </cell>
          <cell r="BF211">
            <v>43024018082.1918</v>
          </cell>
          <cell r="BG211">
            <v>49516748617.9775</v>
          </cell>
          <cell r="BH211">
            <v>51726758676.7677</v>
          </cell>
          <cell r="BI211">
            <v>42630376000</v>
          </cell>
          <cell r="BJ211">
            <v>41283617976.1905</v>
          </cell>
          <cell r="BK211">
            <v>32333780383.2924</v>
          </cell>
          <cell r="BL211">
            <v>32338079165.2893</v>
          </cell>
          <cell r="BM211">
            <v>27034593750</v>
          </cell>
          <cell r="BN211">
            <v>34229513774.9936</v>
          </cell>
          <cell r="BO211">
            <v>51666875363.0963</v>
          </cell>
        </row>
        <row r="212">
          <cell r="B212" t="str">
            <v>SEN</v>
          </cell>
          <cell r="C212" t="str">
            <v>GDP (current US$)</v>
          </cell>
          <cell r="D212" t="str">
            <v>NY.GDP.MKTP.CD</v>
          </cell>
          <cell r="E212">
            <v>1003692370.46869</v>
          </cell>
          <cell r="F212">
            <v>1058975256.97025</v>
          </cell>
          <cell r="G212">
            <v>1085475790.59112</v>
          </cell>
          <cell r="H212">
            <v>1122139861.67805</v>
          </cell>
          <cell r="I212">
            <v>1188930645.34423</v>
          </cell>
          <cell r="J212">
            <v>1210058228.17112</v>
          </cell>
          <cell r="K212">
            <v>1246908185.96343</v>
          </cell>
          <cell r="L212">
            <v>1246480765.97984</v>
          </cell>
          <cell r="M212">
            <v>1309384861.92219</v>
          </cell>
          <cell r="N212">
            <v>1245234931.43233</v>
          </cell>
          <cell r="O212">
            <v>1297407654.92832</v>
          </cell>
          <cell r="P212">
            <v>1339549032.83782</v>
          </cell>
          <cell r="Q212">
            <v>1620857103.53492</v>
          </cell>
          <cell r="R212">
            <v>1863398590.4556</v>
          </cell>
          <cell r="S212">
            <v>2099325228.95651</v>
          </cell>
          <cell r="T212">
            <v>2830388404.8977</v>
          </cell>
          <cell r="U212">
            <v>2869777884.45166</v>
          </cell>
          <cell r="V212">
            <v>2938046462.7098</v>
          </cell>
          <cell r="W212">
            <v>3280354920.8516</v>
          </cell>
          <cell r="X212">
            <v>4084877822.91679</v>
          </cell>
          <cell r="Y212">
            <v>4510108290.69571</v>
          </cell>
          <cell r="Z212">
            <v>4095892780.58289</v>
          </cell>
          <cell r="AA212">
            <v>4013951442.67081</v>
          </cell>
          <cell r="AB212">
            <v>3569356124.93159</v>
          </cell>
          <cell r="AC212">
            <v>3485165431.71354</v>
          </cell>
          <cell r="AD212">
            <v>3818944917.56713</v>
          </cell>
          <cell r="AE212">
            <v>5392093445.51053</v>
          </cell>
          <cell r="AF212">
            <v>6487353102.81483</v>
          </cell>
          <cell r="AG212">
            <v>6418419388.63499</v>
          </cell>
          <cell r="AH212">
            <v>6366039372.53683</v>
          </cell>
          <cell r="AI212">
            <v>7390967360.42121</v>
          </cell>
          <cell r="AJ212">
            <v>7255210469.51743</v>
          </cell>
          <cell r="AK212">
            <v>7769817839.95644</v>
          </cell>
          <cell r="AL212">
            <v>7367986241.21869</v>
          </cell>
          <cell r="AM212">
            <v>5034588195.55806</v>
          </cell>
          <cell r="AN212">
            <v>6326342633.4034</v>
          </cell>
          <cell r="AO212">
            <v>6559712165.96508</v>
          </cell>
          <cell r="AP212">
            <v>6041478725.90443</v>
          </cell>
          <cell r="AQ212">
            <v>6505607909.05324</v>
          </cell>
          <cell r="AR212">
            <v>6592834932.80876</v>
          </cell>
          <cell r="AS212">
            <v>6013185003.97525</v>
          </cell>
          <cell r="AT212">
            <v>6507824829.26254</v>
          </cell>
          <cell r="AU212">
            <v>7006402319.75856</v>
          </cell>
          <cell r="AV212">
            <v>8768721563.18211</v>
          </cell>
          <cell r="AW212">
            <v>10076816666.6196</v>
          </cell>
          <cell r="AX212">
            <v>11009033437.939</v>
          </cell>
          <cell r="AY212">
            <v>11697918243.0035</v>
          </cell>
          <cell r="AZ212">
            <v>13994218412.9619</v>
          </cell>
          <cell r="BA212">
            <v>16853989627.548</v>
          </cell>
          <cell r="BB212">
            <v>16145867494.9405</v>
          </cell>
          <cell r="BC212">
            <v>16121315909.0758</v>
          </cell>
          <cell r="BD212">
            <v>17814283639.3119</v>
          </cell>
          <cell r="BE212">
            <v>17660870411.5235</v>
          </cell>
          <cell r="BF212">
            <v>18918667724.8817</v>
          </cell>
          <cell r="BG212">
            <v>19797253440.2679</v>
          </cell>
          <cell r="BH212">
            <v>17774766696.1759</v>
          </cell>
          <cell r="BI212">
            <v>19040312333.1864</v>
          </cell>
          <cell r="BJ212">
            <v>20996562943.5979</v>
          </cell>
          <cell r="BK212">
            <v>23116701556.1381</v>
          </cell>
          <cell r="BL212">
            <v>23403995992.1354</v>
          </cell>
          <cell r="BM212">
            <v>24530513037.7518</v>
          </cell>
          <cell r="BN212">
            <v>27520784129.7508</v>
          </cell>
          <cell r="BO212">
            <v>27619479059.6131</v>
          </cell>
        </row>
        <row r="213">
          <cell r="B213" t="str">
            <v>SGP</v>
          </cell>
          <cell r="C213" t="str">
            <v>GDP (current US$)</v>
          </cell>
          <cell r="D213" t="str">
            <v>NY.GDP.MKTP.CD</v>
          </cell>
          <cell r="E213">
            <v>704751700.302494</v>
          </cell>
          <cell r="F213">
            <v>764629788.123689</v>
          </cell>
          <cell r="G213">
            <v>826239211.817511</v>
          </cell>
          <cell r="H213">
            <v>917608012.491752</v>
          </cell>
          <cell r="I213">
            <v>894153311.424857</v>
          </cell>
          <cell r="J213">
            <v>974644096.144674</v>
          </cell>
          <cell r="K213">
            <v>1096425608.09089</v>
          </cell>
          <cell r="L213">
            <v>1238035815.78586</v>
          </cell>
          <cell r="M213">
            <v>1425706091.0356</v>
          </cell>
          <cell r="N213">
            <v>1659893767.84419</v>
          </cell>
          <cell r="O213">
            <v>1920574150.17542</v>
          </cell>
          <cell r="P213">
            <v>2263785443.61688</v>
          </cell>
          <cell r="Q213">
            <v>2721440980.75851</v>
          </cell>
          <cell r="R213">
            <v>3696213333.33333</v>
          </cell>
          <cell r="S213">
            <v>5221534955.64418</v>
          </cell>
          <cell r="T213">
            <v>5633673929.99302</v>
          </cell>
          <cell r="U213">
            <v>6327077974.10703</v>
          </cell>
          <cell r="V213">
            <v>6618585073.66035</v>
          </cell>
          <cell r="W213">
            <v>7517176354.84135</v>
          </cell>
          <cell r="X213">
            <v>9296921723.83465</v>
          </cell>
          <cell r="Y213">
            <v>11896256782.8566</v>
          </cell>
          <cell r="Z213">
            <v>14175228843.6391</v>
          </cell>
          <cell r="AA213">
            <v>16084252378.473</v>
          </cell>
          <cell r="AB213">
            <v>17784112149.5327</v>
          </cell>
          <cell r="AC213">
            <v>19749361097.965</v>
          </cell>
          <cell r="AD213">
            <v>19156532745.7691</v>
          </cell>
          <cell r="AE213">
            <v>18586746056.9974</v>
          </cell>
          <cell r="AF213">
            <v>20919215578.2125</v>
          </cell>
          <cell r="AG213">
            <v>25371462488.1292</v>
          </cell>
          <cell r="AH213">
            <v>30465364738.6206</v>
          </cell>
          <cell r="AI213">
            <v>36144336768.7023</v>
          </cell>
          <cell r="AJ213">
            <v>45466164978.2923</v>
          </cell>
          <cell r="AK213">
            <v>52131320032.8797</v>
          </cell>
          <cell r="AL213">
            <v>60603815716.2653</v>
          </cell>
          <cell r="AM213">
            <v>73688724431.1412</v>
          </cell>
          <cell r="AN213">
            <v>87812540788.4293</v>
          </cell>
          <cell r="AO213">
            <v>96293086513.0872</v>
          </cell>
          <cell r="AP213">
            <v>100123787215.299</v>
          </cell>
          <cell r="AQ213">
            <v>85728207781.7785</v>
          </cell>
          <cell r="AR213">
            <v>86286849754.8905</v>
          </cell>
          <cell r="AS213">
            <v>96076539925.7409</v>
          </cell>
          <cell r="AT213">
            <v>89793790669.6515</v>
          </cell>
          <cell r="AU213">
            <v>92538372869.6942</v>
          </cell>
          <cell r="AV213">
            <v>97646401095.6369</v>
          </cell>
          <cell r="AW213">
            <v>115033593101.049</v>
          </cell>
          <cell r="AX213">
            <v>127807848728.398</v>
          </cell>
          <cell r="AY213">
            <v>148627286361.351</v>
          </cell>
          <cell r="AZ213">
            <v>180941701357.97</v>
          </cell>
          <cell r="BA213">
            <v>193617323539.203</v>
          </cell>
          <cell r="BB213">
            <v>194150283771.566</v>
          </cell>
          <cell r="BC213">
            <v>239807980591.24</v>
          </cell>
          <cell r="BD213">
            <v>279356499090.458</v>
          </cell>
          <cell r="BE213">
            <v>295092888076.589</v>
          </cell>
          <cell r="BF213">
            <v>307576360584.992</v>
          </cell>
          <cell r="BG213">
            <v>314863580758.455</v>
          </cell>
          <cell r="BH213">
            <v>307998545269.398</v>
          </cell>
          <cell r="BI213">
            <v>319053943915.005</v>
          </cell>
          <cell r="BJ213">
            <v>343257164581.712</v>
          </cell>
          <cell r="BK213">
            <v>376892697588.005</v>
          </cell>
          <cell r="BL213">
            <v>376901649222.451</v>
          </cell>
          <cell r="BM213">
            <v>349488382610.662</v>
          </cell>
          <cell r="BN213">
            <v>434111559282.849</v>
          </cell>
          <cell r="BO213">
            <v>498474540987.78</v>
          </cell>
        </row>
        <row r="214">
          <cell r="B214" t="str">
            <v>SLB</v>
          </cell>
          <cell r="C214" t="str">
            <v>GDP (current US$)</v>
          </cell>
          <cell r="D214" t="str">
            <v>NY.GDP.MKTP.CD</v>
          </cell>
        </row>
        <row r="214">
          <cell r="L214">
            <v>25203524.0325638</v>
          </cell>
          <cell r="M214">
            <v>28084252.7582748</v>
          </cell>
          <cell r="N214">
            <v>28606411.398041</v>
          </cell>
        </row>
        <row r="214">
          <cell r="P214">
            <v>50056882.8213879</v>
          </cell>
          <cell r="Q214">
            <v>40606712.050639</v>
          </cell>
          <cell r="R214">
            <v>55272108.8435374</v>
          </cell>
          <cell r="S214">
            <v>84539332.282562</v>
          </cell>
          <cell r="T214">
            <v>74620320.0295339</v>
          </cell>
          <cell r="U214">
            <v>83100834.307935</v>
          </cell>
          <cell r="V214">
            <v>93145283.3557141</v>
          </cell>
          <cell r="W214">
            <v>111027427.208358</v>
          </cell>
          <cell r="X214">
            <v>151276496.482533</v>
          </cell>
          <cell r="Y214">
            <v>182852106.427002</v>
          </cell>
          <cell r="Z214">
            <v>193750540.632477</v>
          </cell>
          <cell r="AA214">
            <v>192902018.72302</v>
          </cell>
          <cell r="AB214">
            <v>181220399.013372</v>
          </cell>
          <cell r="AC214">
            <v>181570474.077796</v>
          </cell>
          <cell r="AD214">
            <v>165524943.640694</v>
          </cell>
          <cell r="AE214">
            <v>147620047.527993</v>
          </cell>
          <cell r="AF214">
            <v>155128542.239474</v>
          </cell>
          <cell r="AG214">
            <v>176494393.889702</v>
          </cell>
          <cell r="AH214">
            <v>172882410.678856</v>
          </cell>
          <cell r="AI214">
            <v>214877666.699752</v>
          </cell>
          <cell r="AJ214">
            <v>227540473.340087</v>
          </cell>
          <cell r="AK214">
            <v>269034595.812985</v>
          </cell>
          <cell r="AL214">
            <v>300746361.128739</v>
          </cell>
          <cell r="AM214">
            <v>402837005.272596</v>
          </cell>
          <cell r="AN214">
            <v>469443201.503274</v>
          </cell>
          <cell r="AO214">
            <v>510586430.190127</v>
          </cell>
          <cell r="AP214">
            <v>526554005.954357</v>
          </cell>
          <cell r="AQ214">
            <v>457579840.225066</v>
          </cell>
          <cell r="AR214">
            <v>488024514.369359</v>
          </cell>
          <cell r="AS214">
            <v>419842674.227652</v>
          </cell>
          <cell r="AT214">
            <v>409508552.979972</v>
          </cell>
          <cell r="AU214">
            <v>346406738.885237</v>
          </cell>
          <cell r="AV214">
            <v>417668983.408349</v>
          </cell>
          <cell r="AW214">
            <v>468005318.551977</v>
          </cell>
          <cell r="AX214">
            <v>552864570.225819</v>
          </cell>
          <cell r="AY214">
            <v>617258154.260133</v>
          </cell>
          <cell r="AZ214">
            <v>695295347.621537</v>
          </cell>
          <cell r="BA214">
            <v>776337691.795098</v>
          </cell>
          <cell r="BB214">
            <v>805557562.580059</v>
          </cell>
          <cell r="BC214">
            <v>898133684.898793</v>
          </cell>
          <cell r="BD214">
            <v>1063895360.69907</v>
          </cell>
          <cell r="BE214">
            <v>1185215418.25562</v>
          </cell>
          <cell r="BF214">
            <v>1285911586.132</v>
          </cell>
          <cell r="BG214">
            <v>1335571420.72676</v>
          </cell>
          <cell r="BH214">
            <v>1307909887.55212</v>
          </cell>
          <cell r="BI214">
            <v>1379490304.2254</v>
          </cell>
          <cell r="BJ214">
            <v>1469789119.08756</v>
          </cell>
          <cell r="BK214">
            <v>1615478393.28614</v>
          </cell>
          <cell r="BL214">
            <v>1619155017.3924</v>
          </cell>
          <cell r="BM214">
            <v>1536145814.17007</v>
          </cell>
          <cell r="BN214">
            <v>1522794913.0914</v>
          </cell>
          <cell r="BO214">
            <v>1566360686.10632</v>
          </cell>
        </row>
        <row r="215">
          <cell r="B215" t="str">
            <v>SLE</v>
          </cell>
          <cell r="C215" t="str">
            <v>GDP (current US$)</v>
          </cell>
          <cell r="D215" t="str">
            <v>NY.GDP.MKTP.CD</v>
          </cell>
          <cell r="E215">
            <v>322151470.588235</v>
          </cell>
          <cell r="F215">
            <v>327979248.366013</v>
          </cell>
          <cell r="G215">
            <v>342872712.418301</v>
          </cell>
          <cell r="H215">
            <v>348700653.594771</v>
          </cell>
          <cell r="I215">
            <v>372012091.503268</v>
          </cell>
          <cell r="J215">
            <v>359523809.523809</v>
          </cell>
          <cell r="K215">
            <v>375630252.10084</v>
          </cell>
          <cell r="L215">
            <v>348895027.624309</v>
          </cell>
          <cell r="M215">
            <v>329991956.782713</v>
          </cell>
          <cell r="N215">
            <v>408853541.416567</v>
          </cell>
          <cell r="O215">
            <v>434584033.613445</v>
          </cell>
          <cell r="P215">
            <v>419495908.543923</v>
          </cell>
          <cell r="Q215">
            <v>465254431.96005</v>
          </cell>
          <cell r="R215">
            <v>575471323.529412</v>
          </cell>
          <cell r="S215">
            <v>648940350.877193</v>
          </cell>
          <cell r="T215">
            <v>679352433.628319</v>
          </cell>
          <cell r="U215">
            <v>594810152.740341</v>
          </cell>
          <cell r="V215">
            <v>692079581.151832</v>
          </cell>
          <cell r="W215">
            <v>960765042.979943</v>
          </cell>
          <cell r="X215">
            <v>1109343235.57237</v>
          </cell>
          <cell r="Y215">
            <v>1100476190.47619</v>
          </cell>
          <cell r="Z215">
            <v>1114926660.91458</v>
          </cell>
          <cell r="AA215">
            <v>1294995964.48749</v>
          </cell>
          <cell r="AB215">
            <v>995278514.588859</v>
          </cell>
          <cell r="AC215">
            <v>1087450199.20319</v>
          </cell>
          <cell r="AD215">
            <v>856890498.625834</v>
          </cell>
          <cell r="AE215">
            <v>490181456.62441</v>
          </cell>
          <cell r="AF215">
            <v>660106321.417031</v>
          </cell>
          <cell r="AG215">
            <v>1055083945.37738</v>
          </cell>
          <cell r="AH215">
            <v>932974411.917142</v>
          </cell>
          <cell r="AI215">
            <v>649644097.566129</v>
          </cell>
          <cell r="AJ215">
            <v>780098205.215036</v>
          </cell>
          <cell r="AK215">
            <v>679997997.597116</v>
          </cell>
          <cell r="AL215">
            <v>768812334.801762</v>
          </cell>
          <cell r="AM215">
            <v>911915970.683484</v>
          </cell>
          <cell r="AN215">
            <v>870758739.40678</v>
          </cell>
          <cell r="AO215">
            <v>941742152.709895</v>
          </cell>
          <cell r="AP215">
            <v>850218033.622007</v>
          </cell>
          <cell r="AQ215">
            <v>672375927.347148</v>
          </cell>
          <cell r="AR215">
            <v>669384768.87263</v>
          </cell>
          <cell r="AS215">
            <v>635874002.198748</v>
          </cell>
          <cell r="AT215">
            <v>1074851475.17873</v>
          </cell>
          <cell r="AU215">
            <v>1236235826.58409</v>
          </cell>
          <cell r="AV215">
            <v>1369685676.56203</v>
          </cell>
          <cell r="AW215">
            <v>1430217080.66487</v>
          </cell>
          <cell r="AX215">
            <v>1627058424.93809</v>
          </cell>
          <cell r="AY215">
            <v>1862116290.541</v>
          </cell>
          <cell r="AZ215">
            <v>2126679543.58623</v>
          </cell>
          <cell r="BA215">
            <v>2451896435.20157</v>
          </cell>
          <cell r="BB215">
            <v>2419014960.19967</v>
          </cell>
          <cell r="BC215">
            <v>2578159803.94597</v>
          </cell>
          <cell r="BD215">
            <v>2932274309.3957</v>
          </cell>
          <cell r="BE215">
            <v>3789251613.36066</v>
          </cell>
          <cell r="BF215">
            <v>4920343316.87093</v>
          </cell>
          <cell r="BG215">
            <v>5015180725.3416</v>
          </cell>
          <cell r="BH215">
            <v>4252029353.82191</v>
          </cell>
          <cell r="BI215">
            <v>3862721266.02162</v>
          </cell>
          <cell r="BJ215">
            <v>3719443418.26155</v>
          </cell>
          <cell r="BK215">
            <v>4085114387.55605</v>
          </cell>
          <cell r="BL215">
            <v>4076578698.79107</v>
          </cell>
          <cell r="BM215">
            <v>4062906265.7332</v>
          </cell>
          <cell r="BN215">
            <v>4249234704.01866</v>
          </cell>
          <cell r="BO215">
            <v>4094563859.43556</v>
          </cell>
        </row>
        <row r="216">
          <cell r="B216" t="str">
            <v>SLV</v>
          </cell>
          <cell r="C216" t="str">
            <v>GDP (current US$)</v>
          </cell>
          <cell r="D216" t="str">
            <v>NY.GDP.MKTP.CD</v>
          </cell>
        </row>
        <row r="216">
          <cell r="J216">
            <v>877720000</v>
          </cell>
          <cell r="K216">
            <v>929520000</v>
          </cell>
          <cell r="L216">
            <v>976200000</v>
          </cell>
          <cell r="M216">
            <v>1009760100</v>
          </cell>
          <cell r="N216">
            <v>1049400000</v>
          </cell>
          <cell r="O216">
            <v>1132920000</v>
          </cell>
          <cell r="P216">
            <v>1186120000</v>
          </cell>
          <cell r="Q216">
            <v>1263720000</v>
          </cell>
          <cell r="R216">
            <v>1442320000</v>
          </cell>
          <cell r="S216">
            <v>1665880000</v>
          </cell>
          <cell r="T216">
            <v>1884120100</v>
          </cell>
          <cell r="U216">
            <v>2328280100</v>
          </cell>
          <cell r="V216">
            <v>2941640100</v>
          </cell>
          <cell r="W216">
            <v>3127960000</v>
          </cell>
          <cell r="X216">
            <v>3463639900</v>
          </cell>
          <cell r="Y216">
            <v>3573959900</v>
          </cell>
          <cell r="Z216">
            <v>3437200200</v>
          </cell>
          <cell r="AA216">
            <v>3399189100</v>
          </cell>
          <cell r="AB216">
            <v>3506347800</v>
          </cell>
          <cell r="AC216">
            <v>3661683400</v>
          </cell>
          <cell r="AD216">
            <v>3800368600</v>
          </cell>
          <cell r="AE216">
            <v>3771663200</v>
          </cell>
          <cell r="AF216">
            <v>3958045800</v>
          </cell>
          <cell r="AG216">
            <v>4189880000</v>
          </cell>
          <cell r="AH216">
            <v>4372215300</v>
          </cell>
          <cell r="AI216">
            <v>4817542204</v>
          </cell>
          <cell r="AJ216">
            <v>5252342400</v>
          </cell>
          <cell r="AK216">
            <v>5813399300</v>
          </cell>
          <cell r="AL216">
            <v>6680269200</v>
          </cell>
          <cell r="AM216">
            <v>7679384000</v>
          </cell>
          <cell r="AN216">
            <v>8921947100</v>
          </cell>
          <cell r="AO216">
            <v>9586327800</v>
          </cell>
          <cell r="AP216">
            <v>10221705900</v>
          </cell>
          <cell r="AQ216">
            <v>10936669900</v>
          </cell>
          <cell r="AR216">
            <v>11284197000</v>
          </cell>
          <cell r="AS216">
            <v>11784927700</v>
          </cell>
          <cell r="AT216">
            <v>12282533600</v>
          </cell>
          <cell r="AU216">
            <v>12664190300</v>
          </cell>
          <cell r="AV216">
            <v>13243892200</v>
          </cell>
          <cell r="AW216">
            <v>13724810900</v>
          </cell>
          <cell r="AX216">
            <v>14698000000</v>
          </cell>
          <cell r="AY216">
            <v>15999890000</v>
          </cell>
          <cell r="AZ216">
            <v>17011750000</v>
          </cell>
          <cell r="BA216">
            <v>17986890000</v>
          </cell>
          <cell r="BB216">
            <v>17601620000</v>
          </cell>
          <cell r="BC216">
            <v>18447920000</v>
          </cell>
          <cell r="BD216">
            <v>20283780000</v>
          </cell>
          <cell r="BE216">
            <v>21386150000</v>
          </cell>
          <cell r="BF216">
            <v>21990960000</v>
          </cell>
          <cell r="BG216">
            <v>22593470000</v>
          </cell>
          <cell r="BH216">
            <v>23438240000</v>
          </cell>
          <cell r="BI216">
            <v>24191430000</v>
          </cell>
          <cell r="BJ216">
            <v>24979190000</v>
          </cell>
          <cell r="BK216">
            <v>26020850000</v>
          </cell>
          <cell r="BL216">
            <v>26881140000</v>
          </cell>
          <cell r="BM216">
            <v>24921190000</v>
          </cell>
          <cell r="BN216">
            <v>29043140000</v>
          </cell>
          <cell r="BO216">
            <v>31988920000</v>
          </cell>
        </row>
        <row r="217">
          <cell r="B217" t="str">
            <v>SMR</v>
          </cell>
          <cell r="C217" t="str">
            <v>GDP (current US$)</v>
          </cell>
          <cell r="D217" t="str">
            <v>NY.GDP.MKTP.CD</v>
          </cell>
        </row>
        <row r="217">
          <cell r="AR217">
            <v>1109098657.57511</v>
          </cell>
          <cell r="AS217">
            <v>1005159388.24397</v>
          </cell>
          <cell r="AT217">
            <v>1077413479.05282</v>
          </cell>
          <cell r="AU217">
            <v>1168269230.76923</v>
          </cell>
          <cell r="AV217">
            <v>1464326160.8154</v>
          </cell>
          <cell r="AW217">
            <v>1723750000</v>
          </cell>
          <cell r="AX217">
            <v>1785847531.40157</v>
          </cell>
          <cell r="AY217">
            <v>1908167105.75837</v>
          </cell>
          <cell r="AZ217">
            <v>2185874623.59704</v>
          </cell>
          <cell r="BA217">
            <v>2393437820.41892</v>
          </cell>
          <cell r="BB217">
            <v>2056126701.86163</v>
          </cell>
          <cell r="BC217">
            <v>1881191949.98998</v>
          </cell>
          <cell r="BD217">
            <v>1813717694.56092</v>
          </cell>
          <cell r="BE217">
            <v>1604701051.1653</v>
          </cell>
          <cell r="BF217">
            <v>1678741201.5731</v>
          </cell>
          <cell r="BG217">
            <v>1673910988.24105</v>
          </cell>
          <cell r="BH217">
            <v>1419400403.82788</v>
          </cell>
          <cell r="BI217">
            <v>1468342430.7393</v>
          </cell>
          <cell r="BJ217">
            <v>1528621195.4832</v>
          </cell>
          <cell r="BK217">
            <v>1655354303.86998</v>
          </cell>
          <cell r="BL217">
            <v>1616188702.33964</v>
          </cell>
          <cell r="BM217">
            <v>1541247883.99351</v>
          </cell>
          <cell r="BN217">
            <v>1855382833.1165</v>
          </cell>
        </row>
        <row r="218">
          <cell r="B218" t="str">
            <v>SOM</v>
          </cell>
          <cell r="C218" t="str">
            <v>GDP (current US$)</v>
          </cell>
          <cell r="D218" t="str">
            <v>NY.GDP.MKTP.CD</v>
          </cell>
          <cell r="E218">
            <v>180459936.776025</v>
          </cell>
          <cell r="F218">
            <v>191659914.376034</v>
          </cell>
          <cell r="G218">
            <v>203531927.547229</v>
          </cell>
          <cell r="H218">
            <v>216145935.941626</v>
          </cell>
          <cell r="I218">
            <v>229529912.668035</v>
          </cell>
          <cell r="J218">
            <v>243725898.029641</v>
          </cell>
          <cell r="K218">
            <v>257375897.049641</v>
          </cell>
          <cell r="L218">
            <v>271781886.807245</v>
          </cell>
          <cell r="M218">
            <v>286719885.312046</v>
          </cell>
          <cell r="N218">
            <v>306357284.571429</v>
          </cell>
          <cell r="O218">
            <v>347985394.285714</v>
          </cell>
          <cell r="P218">
            <v>347039445.705569</v>
          </cell>
          <cell r="Q218">
            <v>447883941.190165</v>
          </cell>
          <cell r="R218">
            <v>483699610.602563</v>
          </cell>
          <cell r="S218">
            <v>572504035.901509</v>
          </cell>
          <cell r="T218">
            <v>757015878.792693</v>
          </cell>
          <cell r="U218">
            <v>871344245.115171</v>
          </cell>
          <cell r="V218">
            <v>498550724.637681</v>
          </cell>
          <cell r="W218">
            <v>564571823.20442</v>
          </cell>
          <cell r="X218">
            <v>589566929.133858</v>
          </cell>
          <cell r="Y218">
            <v>602515548.452104</v>
          </cell>
          <cell r="Z218">
            <v>699302473.050095</v>
          </cell>
          <cell r="AA218">
            <v>774578931.96392</v>
          </cell>
          <cell r="AB218">
            <v>735408641.768548</v>
          </cell>
          <cell r="AC218">
            <v>787434541.728857</v>
          </cell>
          <cell r="AD218">
            <v>875702247.191011</v>
          </cell>
          <cell r="AE218">
            <v>916590786.326105</v>
          </cell>
          <cell r="AF218">
            <v>1018972664.4638</v>
          </cell>
          <cell r="AG218">
            <v>1051596967.1287</v>
          </cell>
          <cell r="AH218">
            <v>1181360843.93549</v>
          </cell>
          <cell r="AI218">
            <v>1031282081.16683</v>
          </cell>
          <cell r="AJ218">
            <v>717974929.763158</v>
          </cell>
          <cell r="AK218">
            <v>709297578.5</v>
          </cell>
          <cell r="AL218">
            <v>1260132955.78746</v>
          </cell>
          <cell r="AM218">
            <v>1481205097.98113</v>
          </cell>
          <cell r="AN218">
            <v>1534756134.55022</v>
          </cell>
          <cell r="AO218">
            <v>1792234297.39194</v>
          </cell>
          <cell r="AP218">
            <v>2191749013.58124</v>
          </cell>
          <cell r="AQ218">
            <v>2962047564.41651</v>
          </cell>
          <cell r="AR218">
            <v>3045751527.66005</v>
          </cell>
          <cell r="AS218">
            <v>3412797450.20112</v>
          </cell>
          <cell r="AT218">
            <v>2252847464.68608</v>
          </cell>
          <cell r="AU218">
            <v>2192684134.59273</v>
          </cell>
          <cell r="AV218">
            <v>2836724351.5616</v>
          </cell>
          <cell r="AW218">
            <v>3859592813.10255</v>
          </cell>
          <cell r="AX218">
            <v>4683246454.10048</v>
          </cell>
          <cell r="AY218">
            <v>5026743282.04251</v>
          </cell>
          <cell r="AZ218">
            <v>5430713728.89074</v>
          </cell>
          <cell r="BA218">
            <v>5913620292.90573</v>
          </cell>
          <cell r="BB218">
            <v>2948594552.44952</v>
          </cell>
          <cell r="BC218">
            <v>2687807003.73935</v>
          </cell>
          <cell r="BD218">
            <v>2906000096.93249</v>
          </cell>
          <cell r="BE218">
            <v>4041702388.86633</v>
          </cell>
          <cell r="BF218">
            <v>5836021227.47597</v>
          </cell>
          <cell r="BG218">
            <v>6537360532.64359</v>
          </cell>
          <cell r="BH218">
            <v>6984947145.09508</v>
          </cell>
          <cell r="BI218">
            <v>7390796616.52817</v>
          </cell>
          <cell r="BJ218">
            <v>8252394373.29698</v>
          </cell>
          <cell r="BK218">
            <v>8278212314.40466</v>
          </cell>
          <cell r="BL218">
            <v>9420431258.24747</v>
          </cell>
          <cell r="BM218">
            <v>9204140383.17612</v>
          </cell>
          <cell r="BN218">
            <v>9838711529.45848</v>
          </cell>
          <cell r="BO218">
            <v>10419541202.0391</v>
          </cell>
        </row>
        <row r="219">
          <cell r="B219" t="str">
            <v>SRB</v>
          </cell>
          <cell r="C219" t="str">
            <v>GDP (current US$)</v>
          </cell>
          <cell r="D219" t="str">
            <v>NY.GDP.MKTP.CD</v>
          </cell>
        </row>
        <row r="219">
          <cell r="AL219">
            <v>19374911219.6327</v>
          </cell>
          <cell r="AM219">
            <v>20302145339.4017</v>
          </cell>
          <cell r="AN219">
            <v>16832598870.0565</v>
          </cell>
          <cell r="AO219">
            <v>21818007448.7896</v>
          </cell>
          <cell r="AP219">
            <v>25676487999.5941</v>
          </cell>
          <cell r="AQ219">
            <v>19457979423.376</v>
          </cell>
          <cell r="AR219">
            <v>19388663551.0012</v>
          </cell>
          <cell r="AS219">
            <v>6875845986.52121</v>
          </cell>
          <cell r="AT219">
            <v>12960546471.3782</v>
          </cell>
          <cell r="AU219">
            <v>17120906918.3503</v>
          </cell>
          <cell r="AV219">
            <v>22482365321.7656</v>
          </cell>
          <cell r="AW219">
            <v>26141968161.0924</v>
          </cell>
          <cell r="AX219">
            <v>27683225959.2468</v>
          </cell>
          <cell r="AY219">
            <v>32482070360.3204</v>
          </cell>
          <cell r="AZ219">
            <v>43170990616.4729</v>
          </cell>
          <cell r="BA219">
            <v>52194221468.5007</v>
          </cell>
          <cell r="BB219">
            <v>45162894380.9318</v>
          </cell>
          <cell r="BC219">
            <v>41819468691.8251</v>
          </cell>
          <cell r="BD219">
            <v>49258136128.9672</v>
          </cell>
          <cell r="BE219">
            <v>43309252921.0567</v>
          </cell>
          <cell r="BF219">
            <v>48394239474.6762</v>
          </cell>
          <cell r="BG219">
            <v>47062202418.8864</v>
          </cell>
          <cell r="BH219">
            <v>39655949731.3816</v>
          </cell>
          <cell r="BI219">
            <v>40692661657.284</v>
          </cell>
          <cell r="BJ219">
            <v>44179075778.9267</v>
          </cell>
          <cell r="BK219">
            <v>50640662859.4987</v>
          </cell>
          <cell r="BL219">
            <v>51514242938.6734</v>
          </cell>
          <cell r="BM219">
            <v>53356484591.4378</v>
          </cell>
          <cell r="BN219">
            <v>63101042897.707</v>
          </cell>
          <cell r="BO219">
            <v>63563410720.7093</v>
          </cell>
        </row>
        <row r="220">
          <cell r="B220" t="str">
            <v>SSA</v>
          </cell>
          <cell r="C220" t="str">
            <v>GDP (current US$)</v>
          </cell>
          <cell r="D220" t="str">
            <v>NY.GDP.MKTP.CD</v>
          </cell>
          <cell r="E220">
            <v>33090214943.7541</v>
          </cell>
          <cell r="F220">
            <v>34977868084.0241</v>
          </cell>
          <cell r="G220">
            <v>37290528805.2637</v>
          </cell>
          <cell r="H220">
            <v>40204671362.367</v>
          </cell>
          <cell r="I220">
            <v>43801439277.2921</v>
          </cell>
          <cell r="J220">
            <v>47294334233.7498</v>
          </cell>
          <cell r="K220">
            <v>51087667657.4828</v>
          </cell>
          <cell r="L220">
            <v>52466543011.9419</v>
          </cell>
          <cell r="M220">
            <v>55815747943.2069</v>
          </cell>
          <cell r="N220">
            <v>62314473363.1427</v>
          </cell>
          <cell r="O220">
            <v>70436667210.8365</v>
          </cell>
          <cell r="P220">
            <v>71791051605.5452</v>
          </cell>
          <cell r="Q220">
            <v>80983186014.2039</v>
          </cell>
          <cell r="R220">
            <v>103240920672.42</v>
          </cell>
          <cell r="S220">
            <v>131389895027.585</v>
          </cell>
          <cell r="T220">
            <v>144581341758.619</v>
          </cell>
          <cell r="U220">
            <v>157959271369.327</v>
          </cell>
          <cell r="V220">
            <v>171680235862.62</v>
          </cell>
          <cell r="W220">
            <v>190571667081.916</v>
          </cell>
          <cell r="X220">
            <v>227962103835.564</v>
          </cell>
          <cell r="Y220">
            <v>290218140808.147</v>
          </cell>
          <cell r="Z220">
            <v>402288463246.045</v>
          </cell>
          <cell r="AA220">
            <v>371770082938.541</v>
          </cell>
          <cell r="AB220">
            <v>334284647100.212</v>
          </cell>
          <cell r="AC220">
            <v>299763709595.548</v>
          </cell>
          <cell r="AD220">
            <v>284674940036.135</v>
          </cell>
          <cell r="AE220">
            <v>265263726338.665</v>
          </cell>
          <cell r="AF220">
            <v>298330151730.224</v>
          </cell>
          <cell r="AG220">
            <v>312818799587.882</v>
          </cell>
          <cell r="AH220">
            <v>316929212105.454</v>
          </cell>
          <cell r="AI220">
            <v>373310030639.63</v>
          </cell>
          <cell r="AJ220">
            <v>401440135786.802</v>
          </cell>
          <cell r="AK220">
            <v>362732355954.03</v>
          </cell>
          <cell r="AL220">
            <v>368788820474.06</v>
          </cell>
          <cell r="AM220">
            <v>377141069076.599</v>
          </cell>
          <cell r="AN220">
            <v>479946737825.968</v>
          </cell>
          <cell r="AO220">
            <v>535109490236.322</v>
          </cell>
          <cell r="AP220">
            <v>564078278693.635</v>
          </cell>
          <cell r="AQ220">
            <v>565282335758.634</v>
          </cell>
          <cell r="AR220">
            <v>403403922297.954</v>
          </cell>
          <cell r="AS220">
            <v>427688179170.896</v>
          </cell>
          <cell r="AT220">
            <v>409106816914.196</v>
          </cell>
          <cell r="AU220">
            <v>445363669974.506</v>
          </cell>
          <cell r="AV220">
            <v>561066946684.464</v>
          </cell>
          <cell r="AW220">
            <v>696791130087.664</v>
          </cell>
          <cell r="AX220">
            <v>826950419336.099</v>
          </cell>
          <cell r="AY220">
            <v>975498431473.479</v>
          </cell>
          <cell r="AZ220">
            <v>1129464143218.9</v>
          </cell>
          <cell r="BA220">
            <v>1280460471257.33</v>
          </cell>
          <cell r="BB220">
            <v>1223187004131.93</v>
          </cell>
          <cell r="BC220">
            <v>1447125748526.33</v>
          </cell>
          <cell r="BD220">
            <v>1626613553670.39</v>
          </cell>
          <cell r="BE220">
            <v>1689385832315.55</v>
          </cell>
          <cell r="BF220">
            <v>1796174725333.69</v>
          </cell>
          <cell r="BG220">
            <v>1872887522796.95</v>
          </cell>
          <cell r="BH220">
            <v>1667230590352.53</v>
          </cell>
          <cell r="BI220">
            <v>1520442531814.64</v>
          </cell>
          <cell r="BJ220">
            <v>1624180269855.8</v>
          </cell>
          <cell r="BK220">
            <v>1779124613364.58</v>
          </cell>
          <cell r="BL220">
            <v>1828592235182.87</v>
          </cell>
          <cell r="BM220">
            <v>1714838253754.94</v>
          </cell>
          <cell r="BN220">
            <v>1931278037791.87</v>
          </cell>
          <cell r="BO220">
            <v>2059044970799.4</v>
          </cell>
        </row>
        <row r="221">
          <cell r="B221" t="str">
            <v>SSD</v>
          </cell>
          <cell r="C221" t="str">
            <v>GDP (current US$)</v>
          </cell>
          <cell r="D221" t="str">
            <v>NY.GDP.MKTP.CD</v>
          </cell>
        </row>
        <row r="221">
          <cell r="BA221">
            <v>14586253383.0632</v>
          </cell>
          <cell r="BB221">
            <v>12231264525.0671</v>
          </cell>
          <cell r="BC221">
            <v>14602072410.9506</v>
          </cell>
          <cell r="BD221">
            <v>14907308932.7534</v>
          </cell>
          <cell r="BE221">
            <v>11931472169.4915</v>
          </cell>
          <cell r="BF221">
            <v>18426469016.9492</v>
          </cell>
          <cell r="BG221">
            <v>13962212847.4576</v>
          </cell>
          <cell r="BH221">
            <v>11997800760.2242</v>
          </cell>
        </row>
        <row r="222">
          <cell r="B222" t="str">
            <v>SSF</v>
          </cell>
          <cell r="C222" t="str">
            <v>GDP (current US$)</v>
          </cell>
          <cell r="D222" t="str">
            <v>NY.GDP.MKTP.CD</v>
          </cell>
          <cell r="E222">
            <v>33100575536.1519</v>
          </cell>
          <cell r="F222">
            <v>34987537580.4187</v>
          </cell>
          <cell r="G222">
            <v>37301164846.1289</v>
          </cell>
          <cell r="H222">
            <v>40216476667.5322</v>
          </cell>
          <cell r="I222">
            <v>43814559609.5559</v>
          </cell>
          <cell r="J222">
            <v>47307327015.7564</v>
          </cell>
          <cell r="K222">
            <v>51101227867.5842</v>
          </cell>
          <cell r="L222">
            <v>52480175559.7126</v>
          </cell>
          <cell r="M222">
            <v>55828395268.8249</v>
          </cell>
          <cell r="N222">
            <v>62326882332.9846</v>
          </cell>
          <cell r="O222">
            <v>70450505277.5343</v>
          </cell>
          <cell r="P222">
            <v>71808603912.1763</v>
          </cell>
          <cell r="Q222">
            <v>81009348078.5859</v>
          </cell>
          <cell r="R222">
            <v>103271918272.487</v>
          </cell>
          <cell r="S222">
            <v>131425199632.085</v>
          </cell>
          <cell r="T222">
            <v>144620557455.557</v>
          </cell>
          <cell r="U222">
            <v>157998919278.349</v>
          </cell>
          <cell r="V222">
            <v>171735221254.976</v>
          </cell>
          <cell r="W222">
            <v>190647815141.546</v>
          </cell>
          <cell r="X222">
            <v>228080239167.822</v>
          </cell>
          <cell r="Y222">
            <v>290362860824.319</v>
          </cell>
          <cell r="Z222">
            <v>402431915039.562</v>
          </cell>
          <cell r="AA222">
            <v>371908928471.026</v>
          </cell>
          <cell r="AB222">
            <v>334425214800.039</v>
          </cell>
          <cell r="AC222">
            <v>299912178648.045</v>
          </cell>
          <cell r="AD222">
            <v>284844527262.795</v>
          </cell>
          <cell r="AE222">
            <v>265479043488.55</v>
          </cell>
          <cell r="AF222">
            <v>298589909448.851</v>
          </cell>
          <cell r="AG222">
            <v>313116659995.553</v>
          </cell>
          <cell r="AH222">
            <v>317250593015.61</v>
          </cell>
          <cell r="AI222">
            <v>373699392898.216</v>
          </cell>
          <cell r="AJ222">
            <v>401833867991.943</v>
          </cell>
          <cell r="AK222">
            <v>363195310898.815</v>
          </cell>
          <cell r="AL222">
            <v>369295608234.082</v>
          </cell>
          <cell r="AM222">
            <v>377661276291.102</v>
          </cell>
          <cell r="AN222">
            <v>480489469166.275</v>
          </cell>
          <cell r="AO222">
            <v>535646189852.022</v>
          </cell>
          <cell r="AP222">
            <v>564679173393.117</v>
          </cell>
          <cell r="AQ222">
            <v>565932096595.183</v>
          </cell>
          <cell r="AR222">
            <v>404070839322.177</v>
          </cell>
          <cell r="AS222">
            <v>428346156747.99</v>
          </cell>
          <cell r="AT222">
            <v>409772900328.954</v>
          </cell>
          <cell r="AU222">
            <v>446110426619.537</v>
          </cell>
          <cell r="AV222">
            <v>561821496869.847</v>
          </cell>
          <cell r="AW222">
            <v>697688286597.488</v>
          </cell>
          <cell r="AX222">
            <v>827932293880.68</v>
          </cell>
          <cell r="AY222">
            <v>976583731601.043</v>
          </cell>
          <cell r="AZ222">
            <v>1130543907099.93</v>
          </cell>
          <cell r="BA222">
            <v>1281440068651.62</v>
          </cell>
          <cell r="BB222">
            <v>1224037905752.37</v>
          </cell>
          <cell r="BC222">
            <v>1448107365068.66</v>
          </cell>
          <cell r="BD222">
            <v>1627672472377.66</v>
          </cell>
          <cell r="BE222">
            <v>1690475240154.75</v>
          </cell>
          <cell r="BF222">
            <v>1797507885741.07</v>
          </cell>
          <cell r="BG222">
            <v>1874275100667.03</v>
          </cell>
          <cell r="BH222">
            <v>1668662993704.66</v>
          </cell>
          <cell r="BI222">
            <v>1522011045162.78</v>
          </cell>
          <cell r="BJ222">
            <v>1625855640496.81</v>
          </cell>
          <cell r="BK222">
            <v>1780908927291.34</v>
          </cell>
          <cell r="BL222">
            <v>1830460925279.6</v>
          </cell>
          <cell r="BM222">
            <v>1716220805506.51</v>
          </cell>
          <cell r="BN222">
            <v>1932765211586.67</v>
          </cell>
          <cell r="BO222">
            <v>2061102939319.23</v>
          </cell>
        </row>
        <row r="223">
          <cell r="B223" t="str">
            <v>SST</v>
          </cell>
          <cell r="C223" t="str">
            <v>GDP (current US$)</v>
          </cell>
          <cell r="D223" t="str">
            <v>NY.GDP.MKTP.CD</v>
          </cell>
        </row>
        <row r="223">
          <cell r="O223">
            <v>4466735993.26499</v>
          </cell>
          <cell r="P223">
            <v>5000430794.95479</v>
          </cell>
          <cell r="Q223">
            <v>5807495690.05884</v>
          </cell>
          <cell r="R223">
            <v>7469620100.45201</v>
          </cell>
          <cell r="S223">
            <v>10181292908.153</v>
          </cell>
          <cell r="T223">
            <v>10730993243.3391</v>
          </cell>
          <cell r="U223">
            <v>12168150478.281</v>
          </cell>
          <cell r="V223">
            <v>14608238751.2485</v>
          </cell>
          <cell r="W223">
            <v>16966306081.2049</v>
          </cell>
          <cell r="X223">
            <v>20881578098.2434</v>
          </cell>
          <cell r="Y223">
            <v>27438523048.7579</v>
          </cell>
          <cell r="Z223">
            <v>27861833675.1996</v>
          </cell>
          <cell r="AA223">
            <v>27745498253.7588</v>
          </cell>
          <cell r="AB223">
            <v>27080519124.3598</v>
          </cell>
          <cell r="AC223">
            <v>28011425418.3165</v>
          </cell>
          <cell r="AD223">
            <v>28142756692.1354</v>
          </cell>
          <cell r="AE223">
            <v>29954795791.2378</v>
          </cell>
          <cell r="AF223">
            <v>35074153055.1231</v>
          </cell>
          <cell r="AG223">
            <v>38433795911.27</v>
          </cell>
          <cell r="AH223">
            <v>39127757025.4507</v>
          </cell>
          <cell r="AI223">
            <v>44747769951.5554</v>
          </cell>
          <cell r="AJ223">
            <v>46967025003.5239</v>
          </cell>
          <cell r="AK223">
            <v>50718222735.8807</v>
          </cell>
          <cell r="AL223">
            <v>50463646244.4272</v>
          </cell>
          <cell r="AM223">
            <v>53830919903.9801</v>
          </cell>
          <cell r="AN223">
            <v>61225931020.1428</v>
          </cell>
          <cell r="AO223">
            <v>64221535016.1765</v>
          </cell>
          <cell r="AP223">
            <v>67849318093.3937</v>
          </cell>
          <cell r="AQ223">
            <v>69616675805.4372</v>
          </cell>
          <cell r="AR223">
            <v>73166388467.0884</v>
          </cell>
          <cell r="AS223">
            <v>76825026679.5082</v>
          </cell>
          <cell r="AT223">
            <v>77134382257.573</v>
          </cell>
          <cell r="AU223">
            <v>83440932716.7072</v>
          </cell>
          <cell r="AV223">
            <v>98713950502.9043</v>
          </cell>
          <cell r="AW223">
            <v>114440630217.562</v>
          </cell>
          <cell r="AX223">
            <v>128662946618.187</v>
          </cell>
          <cell r="AY223">
            <v>144640135773.94</v>
          </cell>
          <cell r="AZ223">
            <v>169972566983.963</v>
          </cell>
          <cell r="BA223">
            <v>185058112528.301</v>
          </cell>
          <cell r="BB223">
            <v>164140722544.822</v>
          </cell>
          <cell r="BC223">
            <v>174536267000.423</v>
          </cell>
          <cell r="BD223">
            <v>195163537455.56</v>
          </cell>
          <cell r="BE223">
            <v>196184993723.708</v>
          </cell>
          <cell r="BF223">
            <v>203747883009.378</v>
          </cell>
          <cell r="BG223">
            <v>210645325825.077</v>
          </cell>
          <cell r="BH223">
            <v>195342695295.027</v>
          </cell>
          <cell r="BI223">
            <v>202183604189.062</v>
          </cell>
          <cell r="BJ223">
            <v>222189517961.591</v>
          </cell>
          <cell r="BK223">
            <v>240866904455.296</v>
          </cell>
          <cell r="BL223">
            <v>243792423417.39</v>
          </cell>
          <cell r="BM223">
            <v>219068216684.633</v>
          </cell>
          <cell r="BN223">
            <v>254207327038.415</v>
          </cell>
          <cell r="BO223">
            <v>281850778773.269</v>
          </cell>
        </row>
        <row r="224">
          <cell r="B224" t="str">
            <v>STP</v>
          </cell>
          <cell r="C224" t="str">
            <v>GDP (current US$)</v>
          </cell>
          <cell r="D224" t="str">
            <v>NY.GDP.MKTP.CD</v>
          </cell>
        </row>
        <row r="224">
          <cell r="O224">
            <v>37211810.7000195</v>
          </cell>
          <cell r="P224">
            <v>37289066.2624725</v>
          </cell>
          <cell r="Q224">
            <v>41430878.7797771</v>
          </cell>
          <cell r="R224">
            <v>56011606.0112086</v>
          </cell>
          <cell r="S224">
            <v>57817986.5363244</v>
          </cell>
          <cell r="T224">
            <v>60102309.3636538</v>
          </cell>
          <cell r="U224">
            <v>52039548.5866403</v>
          </cell>
          <cell r="V224">
            <v>49207781.8165877</v>
          </cell>
          <cell r="W224">
            <v>55044150.4478365</v>
          </cell>
          <cell r="X224">
            <v>65755141.7796751</v>
          </cell>
          <cell r="Y224">
            <v>81663164.7784139</v>
          </cell>
          <cell r="Z224">
            <v>83500282.0012995</v>
          </cell>
          <cell r="AA224">
            <v>80306989.0258365</v>
          </cell>
          <cell r="AB224">
            <v>75110646.1004472</v>
          </cell>
          <cell r="AC224">
            <v>78213203.8395149</v>
          </cell>
          <cell r="AD224">
            <v>82733794.1191532</v>
          </cell>
          <cell r="AE224">
            <v>115928950.956735</v>
          </cell>
          <cell r="AF224">
            <v>115953392.304332</v>
          </cell>
          <cell r="AG224">
            <v>99001149.0722815</v>
          </cell>
          <cell r="AH224">
            <v>98545367.4238177</v>
          </cell>
          <cell r="AI224">
            <v>119297935.678506</v>
          </cell>
          <cell r="AJ224">
            <v>107484142.71556</v>
          </cell>
          <cell r="AK224">
            <v>94861780.6228352</v>
          </cell>
          <cell r="AL224">
            <v>125742228.756741</v>
          </cell>
          <cell r="AM224">
            <v>131338414.584209</v>
          </cell>
          <cell r="AN224">
            <v>103695236.781001</v>
          </cell>
          <cell r="AO224">
            <v>135188165.74708</v>
          </cell>
          <cell r="AP224">
            <v>91920274.2401657</v>
          </cell>
          <cell r="AQ224">
            <v>72285403.8423458</v>
          </cell>
          <cell r="AR224">
            <v>77302211.9248351</v>
          </cell>
          <cell r="AS224">
            <v>76198394.8202671</v>
          </cell>
          <cell r="AT224">
            <v>75951133.3777948</v>
          </cell>
          <cell r="AU224">
            <v>85171073.8777498</v>
          </cell>
          <cell r="AV224">
            <v>102085769.123419</v>
          </cell>
          <cell r="AW224">
            <v>114582283.916382</v>
          </cell>
          <cell r="AX224">
            <v>136450662.390592</v>
          </cell>
          <cell r="AY224">
            <v>142775104.081626</v>
          </cell>
          <cell r="AZ224">
            <v>149146918.888611</v>
          </cell>
          <cell r="BA224">
            <v>188021165.00338</v>
          </cell>
          <cell r="BB224">
            <v>200668065.03175</v>
          </cell>
          <cell r="BC224">
            <v>190021192.489536</v>
          </cell>
          <cell r="BD224">
            <v>226455001.243083</v>
          </cell>
          <cell r="BE224">
            <v>229371348.202606</v>
          </cell>
          <cell r="BF224">
            <v>267041747.584354</v>
          </cell>
          <cell r="BG224">
            <v>293119143.246825</v>
          </cell>
          <cell r="BH224">
            <v>259999643.047388</v>
          </cell>
          <cell r="BI224">
            <v>292267272.196925</v>
          </cell>
          <cell r="BJ224">
            <v>322002845.229335</v>
          </cell>
          <cell r="BK224">
            <v>383717327.830508</v>
          </cell>
          <cell r="BL224">
            <v>412976064.479214</v>
          </cell>
          <cell r="BM224">
            <v>471229484.607144</v>
          </cell>
          <cell r="BN224">
            <v>524402450.755612</v>
          </cell>
          <cell r="BO224">
            <v>542686976.457587</v>
          </cell>
        </row>
        <row r="225">
          <cell r="B225" t="str">
            <v>SUR</v>
          </cell>
          <cell r="C225" t="str">
            <v>GDP (current US$)</v>
          </cell>
          <cell r="D225" t="str">
            <v>NY.GDP.MKTP.CD</v>
          </cell>
          <cell r="E225">
            <v>99650000</v>
          </cell>
          <cell r="F225">
            <v>107700000</v>
          </cell>
          <cell r="G225">
            <v>116150000</v>
          </cell>
          <cell r="H225">
            <v>125950000</v>
          </cell>
          <cell r="I225">
            <v>134400000</v>
          </cell>
          <cell r="J225">
            <v>154150000</v>
          </cell>
          <cell r="K225">
            <v>190350000</v>
          </cell>
          <cell r="L225">
            <v>220700000</v>
          </cell>
          <cell r="M225">
            <v>241350000</v>
          </cell>
          <cell r="N225">
            <v>259650000</v>
          </cell>
          <cell r="O225">
            <v>274900000</v>
          </cell>
          <cell r="P225">
            <v>301000000</v>
          </cell>
          <cell r="Q225">
            <v>311950000</v>
          </cell>
          <cell r="R225">
            <v>339450000</v>
          </cell>
          <cell r="S225">
            <v>409850000</v>
          </cell>
          <cell r="T225">
            <v>465500000</v>
          </cell>
          <cell r="U225">
            <v>505500000</v>
          </cell>
          <cell r="V225">
            <v>641500000</v>
          </cell>
          <cell r="W225">
            <v>735500000</v>
          </cell>
          <cell r="X225">
            <v>782500000</v>
          </cell>
          <cell r="Y225">
            <v>795000000</v>
          </cell>
          <cell r="Z225">
            <v>889000000</v>
          </cell>
          <cell r="AA225">
            <v>915000000</v>
          </cell>
          <cell r="AB225">
            <v>883500000</v>
          </cell>
          <cell r="AC225">
            <v>864000000</v>
          </cell>
          <cell r="AD225">
            <v>873000000</v>
          </cell>
          <cell r="AE225">
            <v>891000000</v>
          </cell>
          <cell r="AF225">
            <v>980000000</v>
          </cell>
          <cell r="AG225">
            <v>1161000000</v>
          </cell>
          <cell r="AH225">
            <v>542600000</v>
          </cell>
          <cell r="AI225">
            <v>388400000</v>
          </cell>
          <cell r="AJ225">
            <v>448100000</v>
          </cell>
          <cell r="AK225">
            <v>404600000</v>
          </cell>
          <cell r="AL225">
            <v>428764705.882353</v>
          </cell>
          <cell r="AM225">
            <v>605492537.313433</v>
          </cell>
          <cell r="AN225">
            <v>691590497.737557</v>
          </cell>
          <cell r="AO225">
            <v>861372806.2082</v>
          </cell>
          <cell r="AP225">
            <v>926422500</v>
          </cell>
          <cell r="AQ225">
            <v>1110850000</v>
          </cell>
          <cell r="AR225">
            <v>886290697.674419</v>
          </cell>
          <cell r="AS225">
            <v>947671969.69697</v>
          </cell>
          <cell r="AT225">
            <v>834279357.798165</v>
          </cell>
          <cell r="AU225">
            <v>1093574468.08511</v>
          </cell>
          <cell r="AV225">
            <v>1274190311.41869</v>
          </cell>
          <cell r="AW225">
            <v>1484092538.40527</v>
          </cell>
          <cell r="AX225">
            <v>1793410397.38738</v>
          </cell>
          <cell r="AY225">
            <v>2626380435.17877</v>
          </cell>
          <cell r="AZ225">
            <v>2936612021.85792</v>
          </cell>
          <cell r="BA225">
            <v>3532969034.60838</v>
          </cell>
          <cell r="BB225">
            <v>3875409836.06557</v>
          </cell>
          <cell r="BC225">
            <v>4368370997.92126</v>
          </cell>
          <cell r="BD225">
            <v>4422276621.78703</v>
          </cell>
          <cell r="BE225">
            <v>4980000000</v>
          </cell>
          <cell r="BF225">
            <v>5145757575.75758</v>
          </cell>
          <cell r="BG225">
            <v>5240606060.60606</v>
          </cell>
          <cell r="BH225">
            <v>5126237646.22072</v>
          </cell>
          <cell r="BI225">
            <v>3317421648.09918</v>
          </cell>
          <cell r="BJ225">
            <v>3591679430.99988</v>
          </cell>
          <cell r="BK225">
            <v>3996198866.57453</v>
          </cell>
          <cell r="BL225">
            <v>4016040575.08796</v>
          </cell>
          <cell r="BM225">
            <v>2911807496.20227</v>
          </cell>
          <cell r="BN225">
            <v>3081401725.88833</v>
          </cell>
          <cell r="BO225">
            <v>3620987993.32637</v>
          </cell>
        </row>
        <row r="226">
          <cell r="B226" t="str">
            <v>SVK</v>
          </cell>
          <cell r="C226" t="str">
            <v>GDP (current US$)</v>
          </cell>
          <cell r="D226" t="str">
            <v>NY.GDP.MKTP.CD</v>
          </cell>
        </row>
        <row r="226">
          <cell r="AI226">
            <v>12747380650.0762</v>
          </cell>
          <cell r="AJ226">
            <v>14272201755.4704</v>
          </cell>
          <cell r="AK226">
            <v>15495514296.8042</v>
          </cell>
          <cell r="AL226">
            <v>16520676973.5301</v>
          </cell>
          <cell r="AM226">
            <v>20162936291.375</v>
          </cell>
          <cell r="AN226">
            <v>25840146405.2288</v>
          </cell>
          <cell r="AO226">
            <v>27925036755.3866</v>
          </cell>
          <cell r="AP226">
            <v>27706028095.6157</v>
          </cell>
          <cell r="AQ226">
            <v>29856000671.216</v>
          </cell>
          <cell r="AR226">
            <v>30463670123.5931</v>
          </cell>
          <cell r="AS226">
            <v>29242558796.5507</v>
          </cell>
          <cell r="AT226">
            <v>30778781606.9575</v>
          </cell>
          <cell r="AU226">
            <v>35297794385.6863</v>
          </cell>
          <cell r="AV226">
            <v>46919965224.1497</v>
          </cell>
          <cell r="AW226">
            <v>57437444469.087</v>
          </cell>
          <cell r="AX226">
            <v>62808723476.719</v>
          </cell>
          <cell r="AY226">
            <v>70767338922.4411</v>
          </cell>
          <cell r="AZ226">
            <v>86563986799.2505</v>
          </cell>
          <cell r="BA226">
            <v>100879902984.983</v>
          </cell>
          <cell r="BB226">
            <v>89399303222.155</v>
          </cell>
          <cell r="BC226">
            <v>91162836320.3502</v>
          </cell>
          <cell r="BD226">
            <v>99922685424.8835</v>
          </cell>
          <cell r="BE226">
            <v>94623731085.6106</v>
          </cell>
          <cell r="BF226">
            <v>98935222174.8603</v>
          </cell>
          <cell r="BG226">
            <v>101437045019.901</v>
          </cell>
          <cell r="BH226">
            <v>88900883130.8374</v>
          </cell>
          <cell r="BI226">
            <v>89952699524.894</v>
          </cell>
          <cell r="BJ226">
            <v>95649966260.9802</v>
          </cell>
          <cell r="BK226">
            <v>106137924015.593</v>
          </cell>
          <cell r="BL226">
            <v>105711680180.565</v>
          </cell>
          <cell r="BM226">
            <v>106737868873.941</v>
          </cell>
          <cell r="BN226">
            <v>118563266602.359</v>
          </cell>
          <cell r="BO226">
            <v>115584743573.553</v>
          </cell>
        </row>
        <row r="227">
          <cell r="B227" t="str">
            <v>SVN</v>
          </cell>
          <cell r="C227" t="str">
            <v>GDP (current US$)</v>
          </cell>
          <cell r="D227" t="str">
            <v>NY.GDP.MKTP.CD</v>
          </cell>
        </row>
        <row r="227">
          <cell r="AI227">
            <v>19817923035.8432</v>
          </cell>
          <cell r="AJ227">
            <v>14444213919.8623</v>
          </cell>
          <cell r="AK227">
            <v>14267106463.693</v>
          </cell>
          <cell r="AL227">
            <v>14439020929.0232</v>
          </cell>
          <cell r="AM227">
            <v>16389101593.5269</v>
          </cell>
          <cell r="AN227">
            <v>21352224019.4096</v>
          </cell>
          <cell r="AO227">
            <v>21507232648.7252</v>
          </cell>
          <cell r="AP227">
            <v>20763101740.6963</v>
          </cell>
          <cell r="AQ227">
            <v>22146231967.6861</v>
          </cell>
          <cell r="AR227">
            <v>22711384311.1404</v>
          </cell>
          <cell r="AS227">
            <v>20289627636.6767</v>
          </cell>
          <cell r="AT227">
            <v>20876309970.385</v>
          </cell>
          <cell r="AU227">
            <v>23489890274.3142</v>
          </cell>
          <cell r="AV227">
            <v>29634713641.0968</v>
          </cell>
          <cell r="AW227">
            <v>34414784504.2352</v>
          </cell>
          <cell r="AX227">
            <v>36206395970.6504</v>
          </cell>
          <cell r="AY227">
            <v>39481045038.2637</v>
          </cell>
          <cell r="AZ227">
            <v>48067401207.3978</v>
          </cell>
          <cell r="BA227">
            <v>55779427739.6609</v>
          </cell>
          <cell r="BB227">
            <v>50567734885.9613</v>
          </cell>
          <cell r="BC227">
            <v>48208240226.4501</v>
          </cell>
          <cell r="BD227">
            <v>51583869785.1849</v>
          </cell>
          <cell r="BE227">
            <v>46577793184.0031</v>
          </cell>
          <cell r="BF227">
            <v>48415657264.8758</v>
          </cell>
          <cell r="BG227">
            <v>49997186439.0916</v>
          </cell>
          <cell r="BH227">
            <v>43107506024.3254</v>
          </cell>
          <cell r="BI227">
            <v>44766722790.5826</v>
          </cell>
          <cell r="BJ227">
            <v>48589100043.0954</v>
          </cell>
          <cell r="BK227">
            <v>54177882425.8431</v>
          </cell>
          <cell r="BL227">
            <v>54386654313.9685</v>
          </cell>
          <cell r="BM227">
            <v>53734526854.2289</v>
          </cell>
          <cell r="BN227">
            <v>61832201543.8285</v>
          </cell>
          <cell r="BO227">
            <v>60063475466.3446</v>
          </cell>
        </row>
        <row r="228">
          <cell r="B228" t="str">
            <v>SWE</v>
          </cell>
          <cell r="C228" t="str">
            <v>GDP (current US$)</v>
          </cell>
          <cell r="D228" t="str">
            <v>NY.GDP.MKTP.CD</v>
          </cell>
          <cell r="E228">
            <v>15953203852.6831</v>
          </cell>
          <cell r="F228">
            <v>17354781170.8613</v>
          </cell>
          <cell r="G228">
            <v>18821353528.9936</v>
          </cell>
          <cell r="H228">
            <v>20371666154.3761</v>
          </cell>
          <cell r="I228">
            <v>22718426804.3529</v>
          </cell>
          <cell r="J228">
            <v>25000191834.4649</v>
          </cell>
          <cell r="K228">
            <v>27194141951.3307</v>
          </cell>
          <cell r="L228">
            <v>29517675437.3889</v>
          </cell>
          <cell r="M228">
            <v>31323283317.2145</v>
          </cell>
          <cell r="N228">
            <v>34016617941.5889</v>
          </cell>
          <cell r="O228">
            <v>38092452060.6201</v>
          </cell>
          <cell r="P228">
            <v>41566412922.6087</v>
          </cell>
          <cell r="Q228">
            <v>48954145808.8359</v>
          </cell>
          <cell r="R228">
            <v>59404966684.2214</v>
          </cell>
          <cell r="S228">
            <v>66013338964.725</v>
          </cell>
          <cell r="T228">
            <v>82885397620.5385</v>
          </cell>
          <cell r="U228">
            <v>89362071672.9034</v>
          </cell>
          <cell r="V228">
            <v>94468740851.4816</v>
          </cell>
          <cell r="W228">
            <v>104442351222.751</v>
          </cell>
          <cell r="X228">
            <v>123386410160.715</v>
          </cell>
          <cell r="Y228">
            <v>142092068280.689</v>
          </cell>
          <cell r="Z228">
            <v>129686938223.328</v>
          </cell>
          <cell r="AA228">
            <v>114380557730.876</v>
          </cell>
          <cell r="AB228">
            <v>105014356666.797</v>
          </cell>
          <cell r="AC228">
            <v>109201362581.3</v>
          </cell>
          <cell r="AD228">
            <v>114123537581.794</v>
          </cell>
          <cell r="AE228">
            <v>150498057723.623</v>
          </cell>
          <cell r="AF228">
            <v>183009638350.893</v>
          </cell>
          <cell r="AG228">
            <v>206986674500.588</v>
          </cell>
          <cell r="AH228">
            <v>217948315624.564</v>
          </cell>
          <cell r="AI228">
            <v>261846194498.885</v>
          </cell>
          <cell r="AJ228">
            <v>274229034311.699</v>
          </cell>
          <cell r="AK228">
            <v>284321115594.629</v>
          </cell>
          <cell r="AL228">
            <v>212953336588.123</v>
          </cell>
          <cell r="AM228">
            <v>229033566614.826</v>
          </cell>
          <cell r="AN228">
            <v>267305875261.099</v>
          </cell>
          <cell r="AO228">
            <v>291743811512.079</v>
          </cell>
          <cell r="AP228">
            <v>268146144677.73</v>
          </cell>
          <cell r="AQ228">
            <v>270809066780.714</v>
          </cell>
          <cell r="AR228">
            <v>274072182416.731</v>
          </cell>
          <cell r="AS228">
            <v>262835454366.855</v>
          </cell>
          <cell r="AT228">
            <v>242395852494.409</v>
          </cell>
          <cell r="AU228">
            <v>266849061835.659</v>
          </cell>
          <cell r="AV228">
            <v>334337212322.076</v>
          </cell>
          <cell r="AW228">
            <v>385118044877.465</v>
          </cell>
          <cell r="AX228">
            <v>392218088878.779</v>
          </cell>
          <cell r="AY228">
            <v>423093437423.762</v>
          </cell>
          <cell r="AZ228">
            <v>491252589217.021</v>
          </cell>
          <cell r="BA228">
            <v>517706149201.196</v>
          </cell>
          <cell r="BB228">
            <v>436537014293.554</v>
          </cell>
          <cell r="BC228">
            <v>495812558843.31</v>
          </cell>
          <cell r="BD228">
            <v>574094112972.733</v>
          </cell>
          <cell r="BE228">
            <v>552483727282.802</v>
          </cell>
          <cell r="BF228">
            <v>586841821796.891</v>
          </cell>
          <cell r="BG228">
            <v>581964017237.095</v>
          </cell>
          <cell r="BH228">
            <v>505103781349.757</v>
          </cell>
          <cell r="BI228">
            <v>515654671469.547</v>
          </cell>
          <cell r="BJ228">
            <v>541018749769.097</v>
          </cell>
          <cell r="BK228">
            <v>555455371487.089</v>
          </cell>
          <cell r="BL228">
            <v>533879529188.454</v>
          </cell>
          <cell r="BM228">
            <v>547054174235.876</v>
          </cell>
          <cell r="BN228">
            <v>639714956069.468</v>
          </cell>
          <cell r="BO228">
            <v>590409594949.102</v>
          </cell>
        </row>
        <row r="229">
          <cell r="B229" t="str">
            <v>SWZ</v>
          </cell>
          <cell r="C229" t="str">
            <v>GDP (current US$)</v>
          </cell>
          <cell r="D229" t="str">
            <v>NY.GDP.MKTP.CD</v>
          </cell>
          <cell r="E229">
            <v>35076845.9692616</v>
          </cell>
          <cell r="F229">
            <v>43026042.7895829</v>
          </cell>
          <cell r="G229">
            <v>45927961.6288154</v>
          </cell>
          <cell r="H229">
            <v>54129438.3482247</v>
          </cell>
          <cell r="I229">
            <v>64980554.0077784</v>
          </cell>
          <cell r="J229">
            <v>70279971.8880112</v>
          </cell>
          <cell r="K229">
            <v>76859969.2560123</v>
          </cell>
          <cell r="L229">
            <v>74759970.096012</v>
          </cell>
          <cell r="M229">
            <v>79799968.0800128</v>
          </cell>
          <cell r="N229">
            <v>105419957.832017</v>
          </cell>
          <cell r="O229">
            <v>112139955.144018</v>
          </cell>
          <cell r="P229">
            <v>136462080.739132</v>
          </cell>
          <cell r="Q229">
            <v>146736479.235097</v>
          </cell>
          <cell r="R229">
            <v>221915127.550763</v>
          </cell>
          <cell r="S229">
            <v>264320940.959002</v>
          </cell>
          <cell r="T229">
            <v>288299788.508035</v>
          </cell>
          <cell r="U229">
            <v>272550068.137517</v>
          </cell>
          <cell r="V229">
            <v>304060076.015019</v>
          </cell>
          <cell r="W229">
            <v>340630085.157521</v>
          </cell>
          <cell r="X229">
            <v>412093133.760988</v>
          </cell>
          <cell r="Y229">
            <v>541976852.577057</v>
          </cell>
          <cell r="Z229">
            <v>570774824.830585</v>
          </cell>
          <cell r="AA229">
            <v>537568059.413381</v>
          </cell>
          <cell r="AB229">
            <v>555336145.767884</v>
          </cell>
          <cell r="AC229">
            <v>494483408.878468</v>
          </cell>
          <cell r="AD229">
            <v>360079419.385958</v>
          </cell>
          <cell r="AE229">
            <v>449140318.385038</v>
          </cell>
          <cell r="AF229">
            <v>584126092.258819</v>
          </cell>
          <cell r="AG229">
            <v>692026454.737872</v>
          </cell>
          <cell r="AH229">
            <v>696921542.378265</v>
          </cell>
          <cell r="AI229">
            <v>1114694040.66987</v>
          </cell>
          <cell r="AJ229">
            <v>1156135717.94598</v>
          </cell>
          <cell r="AK229">
            <v>1284759927.54594</v>
          </cell>
          <cell r="AL229">
            <v>1357189551.68431</v>
          </cell>
          <cell r="AM229">
            <v>1419294254.4183</v>
          </cell>
          <cell r="AN229">
            <v>1698989463.99106</v>
          </cell>
          <cell r="AO229">
            <v>1602741833.70552</v>
          </cell>
          <cell r="AP229">
            <v>1716714070.12471</v>
          </cell>
          <cell r="AQ229">
            <v>1576908856.34674</v>
          </cell>
          <cell r="AR229">
            <v>1547888495.98428</v>
          </cell>
          <cell r="AS229">
            <v>1738093840.36607</v>
          </cell>
          <cell r="AT229">
            <v>1542477308.89408</v>
          </cell>
          <cell r="AU229">
            <v>1432221739.12342</v>
          </cell>
          <cell r="AV229">
            <v>2197598466.25447</v>
          </cell>
          <cell r="AW229">
            <v>2770082791.50412</v>
          </cell>
          <cell r="AX229">
            <v>3178112498.67911</v>
          </cell>
          <cell r="AY229">
            <v>3291330019.17287</v>
          </cell>
          <cell r="AZ229">
            <v>3469381231.49049</v>
          </cell>
          <cell r="BA229">
            <v>3294084314.15058</v>
          </cell>
          <cell r="BB229">
            <v>3580428052.81393</v>
          </cell>
          <cell r="BC229">
            <v>4438765085.93784</v>
          </cell>
          <cell r="BD229">
            <v>4820478680.18375</v>
          </cell>
          <cell r="BE229">
            <v>4886551483.93374</v>
          </cell>
          <cell r="BF229">
            <v>4597552981.56738</v>
          </cell>
          <cell r="BG229">
            <v>4422986271.74767</v>
          </cell>
          <cell r="BH229">
            <v>4063245671.29285</v>
          </cell>
          <cell r="BI229">
            <v>3816019193.16561</v>
          </cell>
          <cell r="BJ229">
            <v>4402969225.92165</v>
          </cell>
          <cell r="BK229">
            <v>4666598024.18411</v>
          </cell>
          <cell r="BL229">
            <v>4495267265.76464</v>
          </cell>
          <cell r="BM229">
            <v>3982236693.8316</v>
          </cell>
          <cell r="BN229">
            <v>4850842540.99267</v>
          </cell>
          <cell r="BO229">
            <v>4790922788.70864</v>
          </cell>
        </row>
        <row r="230">
          <cell r="B230" t="str">
            <v>SXM</v>
          </cell>
          <cell r="C230" t="str">
            <v>GDP (current US$)</v>
          </cell>
          <cell r="D230" t="str">
            <v>NY.GDP.MKTP.CD</v>
          </cell>
        </row>
        <row r="230">
          <cell r="BD230">
            <v>936089385.47486</v>
          </cell>
          <cell r="BE230">
            <v>985865921.787709</v>
          </cell>
          <cell r="BF230">
            <v>1022905027.93296</v>
          </cell>
          <cell r="BG230">
            <v>1361811508.37989</v>
          </cell>
          <cell r="BH230">
            <v>1417888715.0838</v>
          </cell>
          <cell r="BI230">
            <v>1427017206.70391</v>
          </cell>
          <cell r="BJ230">
            <v>1353212122.90503</v>
          </cell>
          <cell r="BK230">
            <v>1259200446.92737</v>
          </cell>
          <cell r="BL230">
            <v>1407880446.92737</v>
          </cell>
          <cell r="BM230">
            <v>1236428100.55866</v>
          </cell>
          <cell r="BN230">
            <v>1353071061.45251</v>
          </cell>
          <cell r="BO230">
            <v>1537088715.0838</v>
          </cell>
        </row>
        <row r="231">
          <cell r="B231" t="str">
            <v>SYC</v>
          </cell>
          <cell r="C231" t="str">
            <v>GDP (current US$)</v>
          </cell>
          <cell r="D231" t="str">
            <v>NY.GDP.MKTP.CD</v>
          </cell>
          <cell r="E231">
            <v>12012024.6246505</v>
          </cell>
          <cell r="F231">
            <v>11592023.7636487</v>
          </cell>
          <cell r="G231">
            <v>12642025.9161531</v>
          </cell>
          <cell r="H231">
            <v>13923028.5422085</v>
          </cell>
          <cell r="I231">
            <v>15393031.5557147</v>
          </cell>
          <cell r="J231">
            <v>15603031.9862156</v>
          </cell>
          <cell r="K231">
            <v>16443033.7082191</v>
          </cell>
          <cell r="L231">
            <v>16632032.1339974</v>
          </cell>
          <cell r="M231">
            <v>16074027.6473276</v>
          </cell>
          <cell r="N231">
            <v>16452028.2974887</v>
          </cell>
          <cell r="O231">
            <v>18432031.7030945</v>
          </cell>
          <cell r="P231">
            <v>21965950.7711142</v>
          </cell>
          <cell r="Q231">
            <v>30645122.9204727</v>
          </cell>
          <cell r="R231">
            <v>36896280.4764104</v>
          </cell>
          <cell r="S231">
            <v>43134496.1645367</v>
          </cell>
          <cell r="T231">
            <v>47803145.9480985</v>
          </cell>
          <cell r="U231">
            <v>49278981.7550701</v>
          </cell>
          <cell r="V231">
            <v>64526401.4638544</v>
          </cell>
          <cell r="W231">
            <v>85552365.8005137</v>
          </cell>
          <cell r="X231">
            <v>127261099.223864</v>
          </cell>
          <cell r="Y231">
            <v>156783829.540281</v>
          </cell>
          <cell r="Z231">
            <v>163750728.211341</v>
          </cell>
          <cell r="AA231">
            <v>157211789.70543</v>
          </cell>
          <cell r="AB231">
            <v>156098236.95757</v>
          </cell>
          <cell r="AC231">
            <v>160992921.001345</v>
          </cell>
          <cell r="AD231">
            <v>179691482.681002</v>
          </cell>
          <cell r="AE231">
            <v>221147061.34835</v>
          </cell>
          <cell r="AF231">
            <v>265212956.902919</v>
          </cell>
          <cell r="AG231">
            <v>301985618.111561</v>
          </cell>
          <cell r="AH231">
            <v>324333366.456377</v>
          </cell>
          <cell r="AI231">
            <v>392163560.879912</v>
          </cell>
          <cell r="AJ231">
            <v>398307169.860405</v>
          </cell>
          <cell r="AK231">
            <v>461409398.855893</v>
          </cell>
          <cell r="AL231">
            <v>504230620.551871</v>
          </cell>
          <cell r="AM231">
            <v>517570058.151034</v>
          </cell>
          <cell r="AN231">
            <v>540733047.733048</v>
          </cell>
          <cell r="AO231">
            <v>535250347.089479</v>
          </cell>
          <cell r="AP231">
            <v>598966982.350186</v>
          </cell>
          <cell r="AQ231">
            <v>647287375.762528</v>
          </cell>
          <cell r="AR231">
            <v>662838614.880674</v>
          </cell>
          <cell r="AS231">
            <v>654212394.27164</v>
          </cell>
          <cell r="AT231">
            <v>662064155.920692</v>
          </cell>
          <cell r="AU231">
            <v>742134837.50919</v>
          </cell>
          <cell r="AV231">
            <v>750847230.099263</v>
          </cell>
          <cell r="AW231">
            <v>893012218.181818</v>
          </cell>
          <cell r="AX231">
            <v>977899381.818182</v>
          </cell>
          <cell r="AY231">
            <v>1081441283.31798</v>
          </cell>
          <cell r="AZ231">
            <v>1077308813.82945</v>
          </cell>
          <cell r="BA231">
            <v>979597394.293453</v>
          </cell>
          <cell r="BB231">
            <v>850901620.433301</v>
          </cell>
          <cell r="BC231">
            <v>981616542.328454</v>
          </cell>
          <cell r="BD231">
            <v>1058918707.26124</v>
          </cell>
          <cell r="BE231">
            <v>1089407839.19709</v>
          </cell>
          <cell r="BF231">
            <v>1333160407.38516</v>
          </cell>
          <cell r="BG231">
            <v>1387577870.08161</v>
          </cell>
          <cell r="BH231">
            <v>1432403352.12944</v>
          </cell>
          <cell r="BI231">
            <v>1568513348.14463</v>
          </cell>
          <cell r="BJ231">
            <v>1675370641.01416</v>
          </cell>
          <cell r="BK231">
            <v>1784313926.76807</v>
          </cell>
          <cell r="BL231">
            <v>1868690096.73454</v>
          </cell>
          <cell r="BM231">
            <v>1382551751.56908</v>
          </cell>
          <cell r="BN231">
            <v>1487173794.80528</v>
          </cell>
          <cell r="BO231">
            <v>2057968519.83091</v>
          </cell>
        </row>
        <row r="232">
          <cell r="B232" t="str">
            <v>SYR</v>
          </cell>
          <cell r="C232" t="str">
            <v>GDP (current US$)</v>
          </cell>
          <cell r="D232" t="str">
            <v>NY.GDP.MKTP.CD</v>
          </cell>
          <cell r="E232">
            <v>857704431.687946</v>
          </cell>
          <cell r="F232">
            <v>945244992.212903</v>
          </cell>
          <cell r="G232">
            <v>1110565863.54353</v>
          </cell>
          <cell r="H232">
            <v>1200447429.36908</v>
          </cell>
          <cell r="I232">
            <v>1339494290.43932</v>
          </cell>
          <cell r="J232">
            <v>1472036550.71182</v>
          </cell>
          <cell r="K232">
            <v>1342287556.58291</v>
          </cell>
          <cell r="L232">
            <v>1580229795.12545</v>
          </cell>
          <cell r="M232">
            <v>1753746369.68537</v>
          </cell>
          <cell r="N232">
            <v>2245011571.98558</v>
          </cell>
          <cell r="O232">
            <v>2140383979.21637</v>
          </cell>
          <cell r="P232">
            <v>2589851240.51908</v>
          </cell>
          <cell r="Q232">
            <v>3059681664.74347</v>
          </cell>
          <cell r="R232">
            <v>3239487611.77992</v>
          </cell>
          <cell r="S232">
            <v>5159556980.84401</v>
          </cell>
          <cell r="T232">
            <v>6826980534.8896</v>
          </cell>
          <cell r="U232">
            <v>7633528673.68035</v>
          </cell>
          <cell r="V232">
            <v>7696011416.84106</v>
          </cell>
          <cell r="W232">
            <v>9275200184.60893</v>
          </cell>
          <cell r="X232">
            <v>9929681649.33651</v>
          </cell>
          <cell r="Y232">
            <v>13062420540.9115</v>
          </cell>
          <cell r="Z232">
            <v>15518201653.8287</v>
          </cell>
          <cell r="AA232">
            <v>16298929565.2702</v>
          </cell>
          <cell r="AB232">
            <v>17589277049.8409</v>
          </cell>
          <cell r="AC232">
            <v>17503077755.1825</v>
          </cell>
          <cell r="AD232">
            <v>16403540489.6116</v>
          </cell>
          <cell r="AE232">
            <v>13293205173.0678</v>
          </cell>
          <cell r="AF232">
            <v>11356215250.5632</v>
          </cell>
          <cell r="AG232">
            <v>10577041826.0519</v>
          </cell>
          <cell r="AH232">
            <v>9853395871.83228</v>
          </cell>
          <cell r="AI232">
            <v>12308624283.9564</v>
          </cell>
          <cell r="AJ232">
            <v>12981833333.3333</v>
          </cell>
          <cell r="AK232">
            <v>13253565898.9558</v>
          </cell>
          <cell r="AL232">
            <v>13695962019.2084</v>
          </cell>
          <cell r="AM232">
            <v>10122020000</v>
          </cell>
          <cell r="AN232">
            <v>11396706586.8263</v>
          </cell>
          <cell r="AO232">
            <v>13789560878.2435</v>
          </cell>
          <cell r="AP232">
            <v>14505233463.035</v>
          </cell>
          <cell r="AQ232">
            <v>15200846153.8462</v>
          </cell>
          <cell r="AR232">
            <v>15873875968.9922</v>
          </cell>
          <cell r="AS232">
            <v>18937052543.4373</v>
          </cell>
          <cell r="AT232">
            <v>20237024724.7039</v>
          </cell>
          <cell r="AU232">
            <v>20669357462.3831</v>
          </cell>
          <cell r="AV232">
            <v>21828144686.0394</v>
          </cell>
          <cell r="AW232">
            <v>25086950495.0495</v>
          </cell>
          <cell r="AX232">
            <v>28858965517.2414</v>
          </cell>
          <cell r="AY232">
            <v>33751788856.305</v>
          </cell>
          <cell r="AZ232">
            <v>40465318382.0585</v>
          </cell>
          <cell r="BA232">
            <v>52557913192.8669</v>
          </cell>
          <cell r="BB232">
            <v>54111735241.5414</v>
          </cell>
          <cell r="BC232">
            <v>61390831317.8635</v>
          </cell>
          <cell r="BD232">
            <v>67539427670.9958</v>
          </cell>
          <cell r="BE232">
            <v>43190317724.7088</v>
          </cell>
          <cell r="BF232">
            <v>21361254647.9904</v>
          </cell>
          <cell r="BG232">
            <v>21502061462.2122</v>
          </cell>
          <cell r="BH232">
            <v>16466863097.2125</v>
          </cell>
          <cell r="BI232">
            <v>12597854884.462</v>
          </cell>
          <cell r="BJ232">
            <v>16369843341.3865</v>
          </cell>
          <cell r="BK232">
            <v>21497782880.7488</v>
          </cell>
          <cell r="BL232">
            <v>22583045052.56</v>
          </cell>
          <cell r="BM232">
            <v>11155888304.0023</v>
          </cell>
          <cell r="BN232">
            <v>8980060818.72145</v>
          </cell>
        </row>
        <row r="233">
          <cell r="B233" t="str">
            <v>TCA</v>
          </cell>
          <cell r="C233" t="str">
            <v>GDP (current US$)</v>
          </cell>
          <cell r="D233" t="str">
            <v>NY.GDP.MKTP.CD</v>
          </cell>
        </row>
        <row r="233">
          <cell r="AT233">
            <v>358744800</v>
          </cell>
          <cell r="AU233">
            <v>366707900</v>
          </cell>
          <cell r="AV233">
            <v>409753600</v>
          </cell>
          <cell r="AW233">
            <v>485598800</v>
          </cell>
          <cell r="AX233">
            <v>578645800</v>
          </cell>
          <cell r="AY233">
            <v>721891500</v>
          </cell>
          <cell r="AZ233">
            <v>773489700</v>
          </cell>
          <cell r="BA233">
            <v>862683600</v>
          </cell>
          <cell r="BB233">
            <v>703175800</v>
          </cell>
          <cell r="BC233">
            <v>686787800</v>
          </cell>
          <cell r="BD233">
            <v>728789600</v>
          </cell>
          <cell r="BE233">
            <v>727161000</v>
          </cell>
          <cell r="BF233">
            <v>754238000</v>
          </cell>
          <cell r="BG233">
            <v>841070000</v>
          </cell>
          <cell r="BH233">
            <v>942070000</v>
          </cell>
          <cell r="BI233">
            <v>1032452000</v>
          </cell>
          <cell r="BJ233">
            <v>1028941663.2</v>
          </cell>
          <cell r="BK233">
            <v>1128749004.5304</v>
          </cell>
          <cell r="BL233">
            <v>1177285211.72521</v>
          </cell>
          <cell r="BM233">
            <v>774653669.315186</v>
          </cell>
          <cell r="BN233">
            <v>1045782453.5755</v>
          </cell>
          <cell r="BO233">
            <v>1228794382.95121</v>
          </cell>
        </row>
        <row r="234">
          <cell r="B234" t="str">
            <v>TCD</v>
          </cell>
          <cell r="C234" t="str">
            <v>GDP (current US$)</v>
          </cell>
          <cell r="D234" t="str">
            <v>NY.GDP.MKTP.CD</v>
          </cell>
          <cell r="E234">
            <v>313582728.147574</v>
          </cell>
          <cell r="F234">
            <v>333975336.110722</v>
          </cell>
          <cell r="G234">
            <v>357635713.41932</v>
          </cell>
          <cell r="H234">
            <v>371767002.194886</v>
          </cell>
          <cell r="I234">
            <v>392247517.728482</v>
          </cell>
          <cell r="J234">
            <v>416926303.316872</v>
          </cell>
          <cell r="K234">
            <v>432794921.680489</v>
          </cell>
          <cell r="L234">
            <v>449826322.613453</v>
          </cell>
          <cell r="M234">
            <v>453980096.208711</v>
          </cell>
          <cell r="N234">
            <v>471635621.561599</v>
          </cell>
          <cell r="O234">
            <v>469266736.650677</v>
          </cell>
          <cell r="P234">
            <v>501866730.148987</v>
          </cell>
          <cell r="Q234">
            <v>585427546.798272</v>
          </cell>
          <cell r="R234">
            <v>647199482.982537</v>
          </cell>
          <cell r="S234">
            <v>652532795.084805</v>
          </cell>
          <cell r="T234">
            <v>864602104.679653</v>
          </cell>
          <cell r="U234">
            <v>866044962.016274</v>
          </cell>
          <cell r="V234">
            <v>935360464.701341</v>
          </cell>
          <cell r="W234">
            <v>1113920123.76723</v>
          </cell>
          <cell r="X234">
            <v>1004316496.35051</v>
          </cell>
          <cell r="Y234">
            <v>1033002403.85304</v>
          </cell>
          <cell r="Z234">
            <v>876937558.273757</v>
          </cell>
          <cell r="AA234">
            <v>834369859.663018</v>
          </cell>
          <cell r="AB234">
            <v>832415806.010064</v>
          </cell>
          <cell r="AC234">
            <v>919103734.876996</v>
          </cell>
          <cell r="AD234">
            <v>1033069709.3319</v>
          </cell>
          <cell r="AE234">
            <v>1067828245.86207</v>
          </cell>
          <cell r="AF234">
            <v>1163426852.20442</v>
          </cell>
          <cell r="AG234">
            <v>1482597297.98821</v>
          </cell>
          <cell r="AH234">
            <v>1433686312.02914</v>
          </cell>
          <cell r="AI234">
            <v>1738605557.76313</v>
          </cell>
          <cell r="AJ234">
            <v>1877137981.75712</v>
          </cell>
          <cell r="AK234">
            <v>1881847669.69794</v>
          </cell>
          <cell r="AL234">
            <v>1463251163.9188</v>
          </cell>
          <cell r="AM234">
            <v>1179837963.22213</v>
          </cell>
          <cell r="AN234">
            <v>1445919894.57661</v>
          </cell>
          <cell r="AO234">
            <v>1607345355.78298</v>
          </cell>
          <cell r="AP234">
            <v>1544689576.92712</v>
          </cell>
          <cell r="AQ234">
            <v>1744794531.21401</v>
          </cell>
          <cell r="AR234">
            <v>1534673583.2487</v>
          </cell>
          <cell r="AS234">
            <v>1388506771.58756</v>
          </cell>
          <cell r="AT234">
            <v>1710843377.00119</v>
          </cell>
          <cell r="AU234">
            <v>1997005708.81576</v>
          </cell>
          <cell r="AV234">
            <v>2742815071.5744</v>
          </cell>
          <cell r="AW234">
            <v>4422855660.82592</v>
          </cell>
          <cell r="AX234">
            <v>6649307523.64377</v>
          </cell>
          <cell r="AY234">
            <v>7428701453.91509</v>
          </cell>
          <cell r="AZ234">
            <v>8650137743.32547</v>
          </cell>
          <cell r="BA234">
            <v>10393833765.3651</v>
          </cell>
          <cell r="BB234">
            <v>9290728318.98821</v>
          </cell>
          <cell r="BC234">
            <v>10668103554.1192</v>
          </cell>
          <cell r="BD234">
            <v>12172308851.0395</v>
          </cell>
          <cell r="BE234">
            <v>12367362757.1342</v>
          </cell>
          <cell r="BF234">
            <v>12953534866.4286</v>
          </cell>
          <cell r="BG234">
            <v>13940767218.5849</v>
          </cell>
          <cell r="BH234">
            <v>10950392256.9543</v>
          </cell>
          <cell r="BI234">
            <v>10097778098.1707</v>
          </cell>
          <cell r="BJ234">
            <v>10000394381.0177</v>
          </cell>
          <cell r="BK234">
            <v>11239167898.3395</v>
          </cell>
          <cell r="BL234">
            <v>11314951091.7283</v>
          </cell>
          <cell r="BM234">
            <v>10715396042.3343</v>
          </cell>
          <cell r="BN234">
            <v>11779981332.16</v>
          </cell>
          <cell r="BO234">
            <v>12396807590.173</v>
          </cell>
        </row>
        <row r="235">
          <cell r="B235" t="str">
            <v>TEA</v>
          </cell>
          <cell r="C235" t="str">
            <v>GDP (current US$)</v>
          </cell>
          <cell r="D235" t="str">
            <v>NY.GDP.MKTP.CD</v>
          </cell>
          <cell r="E235">
            <v>80685253692.5945</v>
          </cell>
          <cell r="F235">
            <v>71080358604.4632</v>
          </cell>
          <cell r="G235">
            <v>64831016133.1163</v>
          </cell>
          <cell r="H235">
            <v>70122068232.9255</v>
          </cell>
          <cell r="I235">
            <v>81001305880.1152</v>
          </cell>
          <cell r="J235">
            <v>94384459808.692</v>
          </cell>
          <cell r="K235">
            <v>103261886869.933</v>
          </cell>
          <cell r="L235">
            <v>100260302962.276</v>
          </cell>
          <cell r="M235">
            <v>101361171163.813</v>
          </cell>
          <cell r="N235">
            <v>113979914632.67</v>
          </cell>
          <cell r="O235">
            <v>126925824955.441</v>
          </cell>
          <cell r="P235">
            <v>136308104532.469</v>
          </cell>
          <cell r="Q235">
            <v>155206086487.189</v>
          </cell>
          <cell r="R235">
            <v>195230976298.044</v>
          </cell>
          <cell r="S235">
            <v>221266224978.823</v>
          </cell>
          <cell r="T235">
            <v>248314930807.902</v>
          </cell>
          <cell r="U235">
            <v>252480818646.653</v>
          </cell>
          <cell r="V235">
            <v>290997332088.262</v>
          </cell>
          <cell r="W235">
            <v>282442095787.083</v>
          </cell>
          <cell r="X235">
            <v>327022734234.346</v>
          </cell>
          <cell r="Y235">
            <v>377278090540.096</v>
          </cell>
          <cell r="Z235">
            <v>402781052862.14</v>
          </cell>
          <cell r="AA235">
            <v>423018664643.249</v>
          </cell>
          <cell r="AB235">
            <v>442928582970.242</v>
          </cell>
          <cell r="AC235">
            <v>479908249961.404</v>
          </cell>
          <cell r="AD235">
            <v>525455548823.691</v>
          </cell>
          <cell r="AE235">
            <v>524069708489.486</v>
          </cell>
          <cell r="AF235">
            <v>518006044265.901</v>
          </cell>
          <cell r="AG235">
            <v>574989854347.4</v>
          </cell>
          <cell r="AH235">
            <v>621581734307.141</v>
          </cell>
          <cell r="AI235">
            <v>666023749316.958</v>
          </cell>
          <cell r="AJ235">
            <v>722767477607.535</v>
          </cell>
          <cell r="AK235">
            <v>810543820351.351</v>
          </cell>
          <cell r="AL235">
            <v>889640444606.356</v>
          </cell>
          <cell r="AM235">
            <v>1070671695089.99</v>
          </cell>
          <cell r="AN235">
            <v>1320533045024.54</v>
          </cell>
          <cell r="AO235">
            <v>1516598824011.77</v>
          </cell>
          <cell r="AP235">
            <v>1568818619868.31</v>
          </cell>
          <cell r="AQ235">
            <v>1431583336978.22</v>
          </cell>
          <cell r="AR235">
            <v>1576109357627.01</v>
          </cell>
          <cell r="AS235">
            <v>1734140610323.9</v>
          </cell>
          <cell r="AT235">
            <v>1844983469200.51</v>
          </cell>
          <cell r="AU235">
            <v>2041978325525.65</v>
          </cell>
          <cell r="AV235">
            <v>2311138073121.47</v>
          </cell>
          <cell r="AW235">
            <v>2679766961249.68</v>
          </cell>
          <cell r="AX235">
            <v>3104015775227.44</v>
          </cell>
          <cell r="AY235">
            <v>3738299975924.3</v>
          </cell>
          <cell r="AZ235">
            <v>4726058406128.56</v>
          </cell>
          <cell r="BA235">
            <v>5979821324679.65</v>
          </cell>
          <cell r="BB235">
            <v>6483346119173.79</v>
          </cell>
          <cell r="BC235">
            <v>7890862049222.1</v>
          </cell>
          <cell r="BD235">
            <v>9638846002337.58</v>
          </cell>
          <cell r="BE235">
            <v>10746721177079.8</v>
          </cell>
          <cell r="BF235">
            <v>11855481580395.5</v>
          </cell>
          <cell r="BG235">
            <v>12784467992142.2</v>
          </cell>
          <cell r="BH235">
            <v>13306887306272.5</v>
          </cell>
          <cell r="BI235">
            <v>13597889126598.8</v>
          </cell>
          <cell r="BJ235">
            <v>14862823962899.4</v>
          </cell>
          <cell r="BK235">
            <v>16619890220308.8</v>
          </cell>
          <cell r="BL235">
            <v>17192020073785.4</v>
          </cell>
          <cell r="BM235">
            <v>17465773779184.1</v>
          </cell>
          <cell r="BN235">
            <v>20814269278438.4</v>
          </cell>
          <cell r="BO235">
            <v>21087707522778</v>
          </cell>
        </row>
        <row r="236">
          <cell r="B236" t="str">
            <v>TEC</v>
          </cell>
          <cell r="C236" t="str">
            <v>GDP (current US$)</v>
          </cell>
          <cell r="D236" t="str">
            <v>NY.GDP.MKTP.CD</v>
          </cell>
        </row>
        <row r="236">
          <cell r="AG236">
            <v>985742836447.476</v>
          </cell>
          <cell r="AH236">
            <v>957406797905.597</v>
          </cell>
          <cell r="AI236">
            <v>1016696527904.27</v>
          </cell>
          <cell r="AJ236">
            <v>998575587092.448</v>
          </cell>
          <cell r="AK236">
            <v>925302955135.081</v>
          </cell>
          <cell r="AL236">
            <v>922190800146.806</v>
          </cell>
          <cell r="AM236">
            <v>834356408944.46</v>
          </cell>
          <cell r="AN236">
            <v>923817586373.639</v>
          </cell>
          <cell r="AO236">
            <v>950432338921.897</v>
          </cell>
          <cell r="AP236">
            <v>980301520759.239</v>
          </cell>
          <cell r="AQ236">
            <v>947639106110.632</v>
          </cell>
          <cell r="AR236">
            <v>821600621769.225</v>
          </cell>
          <cell r="AS236">
            <v>894544257579.766</v>
          </cell>
          <cell r="AT236">
            <v>909540184630.042</v>
          </cell>
          <cell r="AU236">
            <v>1022700571400.73</v>
          </cell>
          <cell r="AV236">
            <v>1258197590827.01</v>
          </cell>
          <cell r="AW236">
            <v>1628013567626.74</v>
          </cell>
          <cell r="AX236">
            <v>2039292026212.71</v>
          </cell>
          <cell r="AY236">
            <v>2466363795862.12</v>
          </cell>
          <cell r="AZ236">
            <v>3172404499923.27</v>
          </cell>
          <cell r="BA236">
            <v>3926836234821.61</v>
          </cell>
          <cell r="BB236">
            <v>3113738044750.08</v>
          </cell>
          <cell r="BC236">
            <v>3657869416963.52</v>
          </cell>
          <cell r="BD236">
            <v>4450219264234.29</v>
          </cell>
          <cell r="BE236">
            <v>4646863189589.23</v>
          </cell>
          <cell r="BF236">
            <v>4915748484819.64</v>
          </cell>
          <cell r="BG236">
            <v>4644397266377.62</v>
          </cell>
          <cell r="BH236">
            <v>3627947465522.13</v>
          </cell>
          <cell r="BI236">
            <v>3486198200219.98</v>
          </cell>
          <cell r="BJ236">
            <v>3909728235465.93</v>
          </cell>
          <cell r="BK236">
            <v>4077637180273.38</v>
          </cell>
          <cell r="BL236">
            <v>4159709661061.93</v>
          </cell>
          <cell r="BM236">
            <v>3900798423599.77</v>
          </cell>
          <cell r="BN236">
            <v>4623633114358.75</v>
          </cell>
          <cell r="BO236">
            <v>5220065561112.42</v>
          </cell>
        </row>
        <row r="237">
          <cell r="B237" t="str">
            <v>TGO</v>
          </cell>
          <cell r="C237" t="str">
            <v>GDP (current US$)</v>
          </cell>
          <cell r="D237" t="str">
            <v>NY.GDP.MKTP.CD</v>
          </cell>
          <cell r="E237">
            <v>171057069.136481</v>
          </cell>
          <cell r="F237">
            <v>178497098.26394</v>
          </cell>
          <cell r="G237">
            <v>186745757.857607</v>
          </cell>
          <cell r="H237">
            <v>202305865.237247</v>
          </cell>
          <cell r="I237">
            <v>234572186.456989</v>
          </cell>
          <cell r="J237">
            <v>264505506.021842</v>
          </cell>
          <cell r="K237">
            <v>305227594.819491</v>
          </cell>
          <cell r="L237">
            <v>327215843.63611</v>
          </cell>
          <cell r="M237">
            <v>341691567.465322</v>
          </cell>
          <cell r="N237">
            <v>378091809.603442</v>
          </cell>
          <cell r="O237">
            <v>358665753.907748</v>
          </cell>
          <cell r="P237">
            <v>404648367.768183</v>
          </cell>
          <cell r="Q237">
            <v>474043921.844279</v>
          </cell>
          <cell r="R237">
            <v>574030983.980815</v>
          </cell>
          <cell r="S237">
            <v>791450308.363492</v>
          </cell>
          <cell r="T237">
            <v>871781686.906775</v>
          </cell>
          <cell r="U237">
            <v>874681611.930244</v>
          </cell>
          <cell r="V237">
            <v>1097893825.98951</v>
          </cell>
          <cell r="W237">
            <v>1164025637.26351</v>
          </cell>
          <cell r="X237">
            <v>1259365711.53559</v>
          </cell>
          <cell r="Y237">
            <v>1604836915.96492</v>
          </cell>
          <cell r="Z237">
            <v>1359026709.44975</v>
          </cell>
          <cell r="AA237">
            <v>1160337039.38187</v>
          </cell>
          <cell r="AB237">
            <v>1081387264.60679</v>
          </cell>
          <cell r="AC237">
            <v>1014170069.21639</v>
          </cell>
          <cell r="AD237">
            <v>1076604520.42394</v>
          </cell>
          <cell r="AE237">
            <v>1498219578.86959</v>
          </cell>
          <cell r="AF237">
            <v>1763978065.83701</v>
          </cell>
          <cell r="AG237">
            <v>1947208354.22587</v>
          </cell>
          <cell r="AH237">
            <v>1910635575.37966</v>
          </cell>
          <cell r="AI237">
            <v>2299665505.61552</v>
          </cell>
          <cell r="AJ237">
            <v>2262767860.14225</v>
          </cell>
          <cell r="AK237">
            <v>2390796916.00249</v>
          </cell>
          <cell r="AL237">
            <v>1741944426.31966</v>
          </cell>
          <cell r="AM237">
            <v>1387662121.48409</v>
          </cell>
          <cell r="AN237">
            <v>1849110468.20595</v>
          </cell>
          <cell r="AO237">
            <v>2069506014.5337</v>
          </cell>
          <cell r="AP237">
            <v>2116818622.89851</v>
          </cell>
          <cell r="AQ237">
            <v>2241650112.2529</v>
          </cell>
          <cell r="AR237">
            <v>2226577203.96429</v>
          </cell>
          <cell r="AS237">
            <v>2106848752.25468</v>
          </cell>
          <cell r="AT237">
            <v>2093498674.44312</v>
          </cell>
          <cell r="AU237">
            <v>2410199032.43261</v>
          </cell>
          <cell r="AV237">
            <v>2987984050.94186</v>
          </cell>
          <cell r="AW237">
            <v>3191561508.73414</v>
          </cell>
          <cell r="AX237">
            <v>3221910408.43007</v>
          </cell>
          <cell r="AY237">
            <v>3320907721.81095</v>
          </cell>
          <cell r="AZ237">
            <v>3759964943.40568</v>
          </cell>
          <cell r="BA237">
            <v>4578849658.06066</v>
          </cell>
          <cell r="BB237">
            <v>4721890900.13889</v>
          </cell>
          <cell r="BC237">
            <v>4746389531.71369</v>
          </cell>
          <cell r="BD237">
            <v>5422442166.41062</v>
          </cell>
          <cell r="BE237">
            <v>5413544658.5045</v>
          </cell>
          <cell r="BF237">
            <v>6021732977.26811</v>
          </cell>
          <cell r="BG237">
            <v>6393318261.86007</v>
          </cell>
          <cell r="BH237">
            <v>5755461035.44333</v>
          </cell>
          <cell r="BI237">
            <v>6071170959.12093</v>
          </cell>
          <cell r="BJ237">
            <v>6387422517.69225</v>
          </cell>
          <cell r="BK237">
            <v>7029300383.08031</v>
          </cell>
          <cell r="BL237">
            <v>6992700101.37188</v>
          </cell>
          <cell r="BM237">
            <v>7400284167.78479</v>
          </cell>
          <cell r="BN237">
            <v>8342243645.94438</v>
          </cell>
          <cell r="BO237">
            <v>8169476148.95692</v>
          </cell>
        </row>
        <row r="238">
          <cell r="B238" t="str">
            <v>THA</v>
          </cell>
          <cell r="C238" t="str">
            <v>GDP (current US$)</v>
          </cell>
          <cell r="D238" t="str">
            <v>NY.GDP.MKTP.CD</v>
          </cell>
          <cell r="E238">
            <v>2760750860.62197</v>
          </cell>
          <cell r="F238">
            <v>3034037810.96795</v>
          </cell>
          <cell r="G238">
            <v>3308912796.93487</v>
          </cell>
          <cell r="H238">
            <v>3540403456.55305</v>
          </cell>
          <cell r="I238">
            <v>3889129942.30769</v>
          </cell>
          <cell r="J238">
            <v>4388937649.03846</v>
          </cell>
          <cell r="K238">
            <v>5279230817.30769</v>
          </cell>
          <cell r="L238">
            <v>5638461442.30769</v>
          </cell>
          <cell r="M238">
            <v>6081009427.88461</v>
          </cell>
          <cell r="N238">
            <v>6695336567.30769</v>
          </cell>
          <cell r="O238">
            <v>7086538437.5</v>
          </cell>
          <cell r="P238">
            <v>7375000024.03846</v>
          </cell>
          <cell r="Q238">
            <v>8177873151.04224</v>
          </cell>
          <cell r="R238">
            <v>10838587357.7466</v>
          </cell>
          <cell r="S238">
            <v>13702998512.4492</v>
          </cell>
          <cell r="T238">
            <v>14882770593.9796</v>
          </cell>
          <cell r="U238">
            <v>16985208648.2112</v>
          </cell>
          <cell r="V238">
            <v>19779312261.3155</v>
          </cell>
          <cell r="W238">
            <v>24006566636.6855</v>
          </cell>
          <cell r="X238">
            <v>27371650824.5092</v>
          </cell>
          <cell r="Y238">
            <v>32353514988.7287</v>
          </cell>
          <cell r="Z238">
            <v>34846039193.6131</v>
          </cell>
          <cell r="AA238">
            <v>36589772403.7566</v>
          </cell>
          <cell r="AB238">
            <v>40042798388.4951</v>
          </cell>
          <cell r="AC238">
            <v>41797647775.6238</v>
          </cell>
          <cell r="AD238">
            <v>38900711332.5373</v>
          </cell>
          <cell r="AE238">
            <v>43096773980.8569</v>
          </cell>
          <cell r="AF238">
            <v>50535446554.8769</v>
          </cell>
          <cell r="AG238">
            <v>61667253471.3736</v>
          </cell>
          <cell r="AH238">
            <v>72250748099.9762</v>
          </cell>
          <cell r="AI238">
            <v>85343190719.0107</v>
          </cell>
          <cell r="AJ238">
            <v>98234714971.0612</v>
          </cell>
          <cell r="AK238">
            <v>111452746517.655</v>
          </cell>
          <cell r="AL238">
            <v>128889262951.157</v>
          </cell>
          <cell r="AM238">
            <v>146683778959.101</v>
          </cell>
          <cell r="AN238">
            <v>169278916592.843</v>
          </cell>
          <cell r="AO238">
            <v>183035237429.281</v>
          </cell>
          <cell r="AP238">
            <v>150180456565.728</v>
          </cell>
          <cell r="AQ238">
            <v>113675596787.738</v>
          </cell>
          <cell r="AR238">
            <v>126669211778.94</v>
          </cell>
          <cell r="AS238">
            <v>126392224253.794</v>
          </cell>
          <cell r="AT238">
            <v>120296476180.402</v>
          </cell>
          <cell r="AU238">
            <v>134300904400.022</v>
          </cell>
          <cell r="AV238">
            <v>152280615245.887</v>
          </cell>
          <cell r="AW238">
            <v>172895685154.658</v>
          </cell>
          <cell r="AX238">
            <v>189318408468.595</v>
          </cell>
          <cell r="AY238">
            <v>221758296021.621</v>
          </cell>
          <cell r="AZ238">
            <v>262942621455.053</v>
          </cell>
          <cell r="BA238">
            <v>291382982430.951</v>
          </cell>
          <cell r="BB238">
            <v>281710630187.319</v>
          </cell>
          <cell r="BC238">
            <v>341104766329.17</v>
          </cell>
          <cell r="BD238">
            <v>370818739623.622</v>
          </cell>
          <cell r="BE238">
            <v>397558325278.579</v>
          </cell>
          <cell r="BF238">
            <v>420333654592.547</v>
          </cell>
          <cell r="BG238">
            <v>407339040197.651</v>
          </cell>
          <cell r="BH238">
            <v>401296238228.084</v>
          </cell>
          <cell r="BI238">
            <v>413366349747.508</v>
          </cell>
          <cell r="BJ238">
            <v>456356813536.764</v>
          </cell>
          <cell r="BK238">
            <v>506754208404.485</v>
          </cell>
          <cell r="BL238">
            <v>543976691793.886</v>
          </cell>
          <cell r="BM238">
            <v>500461898480.246</v>
          </cell>
          <cell r="BN238">
            <v>506256494297.34</v>
          </cell>
          <cell r="BO238">
            <v>495645210972.751</v>
          </cell>
        </row>
        <row r="239">
          <cell r="B239" t="str">
            <v>TJK</v>
          </cell>
          <cell r="C239" t="str">
            <v>GDP (current US$)</v>
          </cell>
          <cell r="D239" t="str">
            <v>NY.GDP.MKTP.CD</v>
          </cell>
        </row>
        <row r="239">
          <cell r="AI239">
            <v>2603571428.57143</v>
          </cell>
          <cell r="AJ239">
            <v>2550943396.22642</v>
          </cell>
          <cell r="AK239">
            <v>1908554572.27139</v>
          </cell>
          <cell r="AL239">
            <v>1646623195.15603</v>
          </cell>
          <cell r="AM239">
            <v>1522001205.54551</v>
          </cell>
          <cell r="AN239">
            <v>1231561860.39946</v>
          </cell>
          <cell r="AO239">
            <v>1043654822.33503</v>
          </cell>
          <cell r="AP239">
            <v>921518032.909326</v>
          </cell>
          <cell r="AQ239">
            <v>1320199581.52261</v>
          </cell>
          <cell r="AR239">
            <v>1086612290.27171</v>
          </cell>
          <cell r="AS239">
            <v>860541842.263697</v>
          </cell>
          <cell r="AT239">
            <v>1080772551.29433</v>
          </cell>
          <cell r="AU239">
            <v>1221106220.2868</v>
          </cell>
          <cell r="AV239">
            <v>1555318261.4172</v>
          </cell>
          <cell r="AW239">
            <v>2076176869.41089</v>
          </cell>
          <cell r="AX239">
            <v>2312352020.6689</v>
          </cell>
          <cell r="AY239">
            <v>2830213848.6203</v>
          </cell>
          <cell r="AZ239">
            <v>3719524540.86193</v>
          </cell>
          <cell r="BA239">
            <v>5161299725.27673</v>
          </cell>
          <cell r="BB239">
            <v>4979472364.4534</v>
          </cell>
          <cell r="BC239">
            <v>5642221099.17704</v>
          </cell>
          <cell r="BD239">
            <v>6522756255.012</v>
          </cell>
          <cell r="BE239">
            <v>7633036903.07634</v>
          </cell>
          <cell r="BF239">
            <v>8448411318.25417</v>
          </cell>
          <cell r="BG239">
            <v>9112605459.32845</v>
          </cell>
          <cell r="BH239">
            <v>8271431485.07484</v>
          </cell>
          <cell r="BI239">
            <v>6992416096.89018</v>
          </cell>
          <cell r="BJ239">
            <v>7536402852.85802</v>
          </cell>
          <cell r="BK239">
            <v>7764999999.45362</v>
          </cell>
          <cell r="BL239">
            <v>8300813599.3084</v>
          </cell>
          <cell r="BM239">
            <v>8133963550.65742</v>
          </cell>
          <cell r="BN239">
            <v>8937805347.13963</v>
          </cell>
          <cell r="BO239">
            <v>10713525200.3998</v>
          </cell>
        </row>
        <row r="240">
          <cell r="B240" t="str">
            <v>TKM</v>
          </cell>
          <cell r="C240" t="str">
            <v>GDP (current US$)</v>
          </cell>
          <cell r="D240" t="str">
            <v>NY.GDP.MKTP.CD</v>
          </cell>
        </row>
        <row r="240">
          <cell r="AF240">
            <v>2500000000</v>
          </cell>
          <cell r="AG240">
            <v>2700000000</v>
          </cell>
          <cell r="AH240">
            <v>2800000000</v>
          </cell>
          <cell r="AI240">
            <v>3000000000</v>
          </cell>
          <cell r="AJ240">
            <v>2950000000</v>
          </cell>
          <cell r="AK240">
            <v>3200000000</v>
          </cell>
          <cell r="AL240">
            <v>3180952380.95238</v>
          </cell>
          <cell r="AM240">
            <v>2560939794.41997</v>
          </cell>
          <cell r="AN240">
            <v>2482249252.85059</v>
          </cell>
          <cell r="AO240">
            <v>2378759975.44506</v>
          </cell>
          <cell r="AP240">
            <v>2450350625.10407</v>
          </cell>
          <cell r="AQ240">
            <v>2605689134.49042</v>
          </cell>
          <cell r="AR240">
            <v>2450564100.18292</v>
          </cell>
          <cell r="AS240">
            <v>2904663310.9825</v>
          </cell>
          <cell r="AT240">
            <v>3534772732.39746</v>
          </cell>
          <cell r="AU240">
            <v>4462029108.72349</v>
          </cell>
          <cell r="AV240">
            <v>5977440582.80171</v>
          </cell>
          <cell r="AW240">
            <v>6838351088.46688</v>
          </cell>
          <cell r="AX240">
            <v>8103901996.37024</v>
          </cell>
          <cell r="AY240">
            <v>10276674364.8961</v>
          </cell>
          <cell r="AZ240">
            <v>12664165103.1895</v>
          </cell>
          <cell r="BA240">
            <v>19271523178.8079</v>
          </cell>
          <cell r="BB240">
            <v>20214385964.9123</v>
          </cell>
          <cell r="BC240">
            <v>22583157894.7368</v>
          </cell>
          <cell r="BD240">
            <v>29233333333.3333</v>
          </cell>
          <cell r="BE240">
            <v>35164210526.3158</v>
          </cell>
          <cell r="BF240">
            <v>39197543859.6491</v>
          </cell>
          <cell r="BG240">
            <v>43524210526.3158</v>
          </cell>
          <cell r="BH240">
            <v>35799714285.7143</v>
          </cell>
          <cell r="BI240">
            <v>36169428571.4286</v>
          </cell>
          <cell r="BJ240">
            <v>37926285714.2857</v>
          </cell>
          <cell r="BK240">
            <v>40765428571.4286</v>
          </cell>
          <cell r="BL240">
            <v>45232857142.8571</v>
          </cell>
          <cell r="BM240">
            <v>45818000000</v>
          </cell>
          <cell r="BN240">
            <v>50007428571.4286</v>
          </cell>
          <cell r="BO240">
            <v>56542857142.8571</v>
          </cell>
        </row>
        <row r="241">
          <cell r="B241" t="str">
            <v>TLA</v>
          </cell>
          <cell r="C241" t="str">
            <v>GDP (current US$)</v>
          </cell>
          <cell r="D241" t="str">
            <v>NY.GDP.MKTP.CD</v>
          </cell>
        </row>
        <row r="241">
          <cell r="AH241">
            <v>944566530515.018</v>
          </cell>
          <cell r="AI241">
            <v>1034598506513.31</v>
          </cell>
          <cell r="AJ241">
            <v>1124702232048.29</v>
          </cell>
          <cell r="AK241">
            <v>1232756088301.55</v>
          </cell>
          <cell r="AL241">
            <v>1467156610889.9</v>
          </cell>
          <cell r="AM241">
            <v>1715278789092.88</v>
          </cell>
          <cell r="AN241">
            <v>1856211576641.38</v>
          </cell>
          <cell r="AO241">
            <v>2017401470167.41</v>
          </cell>
          <cell r="AP241">
            <v>2212848167141.82</v>
          </cell>
          <cell r="AQ241">
            <v>2234145456857.45</v>
          </cell>
          <cell r="AR241">
            <v>2003326360339.1</v>
          </cell>
          <cell r="AS241">
            <v>2214793108979.01</v>
          </cell>
          <cell r="AT241">
            <v>2161567505918.14</v>
          </cell>
          <cell r="AU241">
            <v>1927469572333.21</v>
          </cell>
          <cell r="AV241">
            <v>1960572727991.55</v>
          </cell>
          <cell r="AW241">
            <v>2264753929049.28</v>
          </cell>
          <cell r="AX241">
            <v>2751720692302</v>
          </cell>
          <cell r="AY241">
            <v>3234376593372.23</v>
          </cell>
          <cell r="AZ241">
            <v>3826508335402.83</v>
          </cell>
          <cell r="BA241">
            <v>4465251653168.29</v>
          </cell>
          <cell r="BB241">
            <v>4176119188574.45</v>
          </cell>
          <cell r="BC241">
            <v>5210710546171.91</v>
          </cell>
          <cell r="BD241">
            <v>5940252657561.23</v>
          </cell>
          <cell r="BE241">
            <v>6005862490255.01</v>
          </cell>
          <cell r="BF241">
            <v>6154592516614.85</v>
          </cell>
          <cell r="BG241">
            <v>6270841236825.2</v>
          </cell>
          <cell r="BH241">
            <v>5194835549016.91</v>
          </cell>
          <cell r="BI241">
            <v>5053700630074.01</v>
          </cell>
          <cell r="BJ241">
            <v>5631949735822.71</v>
          </cell>
          <cell r="BK241">
            <v>5506072829643.66</v>
          </cell>
          <cell r="BL241">
            <v>5413987316641.17</v>
          </cell>
          <cell r="BM241">
            <v>4561296585538.66</v>
          </cell>
          <cell r="BN241">
            <v>5310337203631.62</v>
          </cell>
          <cell r="BO241">
            <v>6045250902748.99</v>
          </cell>
        </row>
        <row r="242">
          <cell r="B242" t="str">
            <v>TLS</v>
          </cell>
          <cell r="C242" t="str">
            <v>GDP (current US$)</v>
          </cell>
          <cell r="D242" t="str">
            <v>NY.GDP.MKTP.CD</v>
          </cell>
        </row>
        <row r="242">
          <cell r="AI242">
            <v>128210141.761689</v>
          </cell>
          <cell r="AJ242">
            <v>147713000</v>
          </cell>
          <cell r="AK242">
            <v>187891500</v>
          </cell>
          <cell r="AL242">
            <v>216914400</v>
          </cell>
          <cell r="AM242">
            <v>239040500</v>
          </cell>
          <cell r="AN242">
            <v>262819900</v>
          </cell>
          <cell r="AO242">
            <v>306956900</v>
          </cell>
          <cell r="AP242">
            <v>319972700</v>
          </cell>
          <cell r="AQ242">
            <v>325729800</v>
          </cell>
          <cell r="AR242">
            <v>225357600</v>
          </cell>
          <cell r="AS242">
            <v>366924300</v>
          </cell>
          <cell r="AT242">
            <v>477443500</v>
          </cell>
          <cell r="AU242">
            <v>469455500</v>
          </cell>
          <cell r="AV242">
            <v>490439100</v>
          </cell>
          <cell r="AW242">
            <v>440772000</v>
          </cell>
          <cell r="AX242">
            <v>462268000</v>
          </cell>
          <cell r="AY242">
            <v>453792400</v>
          </cell>
          <cell r="AZ242">
            <v>542795400</v>
          </cell>
          <cell r="BA242">
            <v>648523600</v>
          </cell>
          <cell r="BB242">
            <v>726937800</v>
          </cell>
          <cell r="BC242">
            <v>881909300</v>
          </cell>
          <cell r="BD242">
            <v>1042534600</v>
          </cell>
          <cell r="BE242">
            <v>1160555000</v>
          </cell>
          <cell r="BF242">
            <v>1395727400</v>
          </cell>
          <cell r="BG242">
            <v>1447535200</v>
          </cell>
          <cell r="BH242">
            <v>1595205100</v>
          </cell>
          <cell r="BI242">
            <v>1652603700</v>
          </cell>
          <cell r="BJ242">
            <v>1598208400</v>
          </cell>
          <cell r="BK242">
            <v>1566157200</v>
          </cell>
          <cell r="BL242">
            <v>2027034000</v>
          </cell>
          <cell r="BM242">
            <v>2162619200</v>
          </cell>
          <cell r="BN242">
            <v>3621958000</v>
          </cell>
          <cell r="BO242">
            <v>3204753000</v>
          </cell>
        </row>
        <row r="243">
          <cell r="B243" t="str">
            <v>TMN</v>
          </cell>
          <cell r="C243" t="str">
            <v>GDP (current US$)</v>
          </cell>
          <cell r="D243" t="str">
            <v>NY.GDP.MKTP.CD</v>
          </cell>
        </row>
        <row r="243">
          <cell r="F243">
            <v>16704026753.4456</v>
          </cell>
          <cell r="G243">
            <v>17557120696.7805</v>
          </cell>
          <cell r="H243">
            <v>19831954715.6961</v>
          </cell>
          <cell r="I243">
            <v>22069291933.6612</v>
          </cell>
          <cell r="J243">
            <v>24617799779.6132</v>
          </cell>
          <cell r="K243">
            <v>26062551137.3702</v>
          </cell>
          <cell r="L243">
            <v>28365755340.0301</v>
          </cell>
          <cell r="M243">
            <v>32195841272.6742</v>
          </cell>
          <cell r="N243">
            <v>36067940559.8656</v>
          </cell>
          <cell r="O243">
            <v>40240513239.4403</v>
          </cell>
          <cell r="P243">
            <v>46198167084.3525</v>
          </cell>
          <cell r="Q243">
            <v>55204613518.4962</v>
          </cell>
          <cell r="R243">
            <v>73351600922.5306</v>
          </cell>
          <cell r="S243">
            <v>113703556047.504</v>
          </cell>
          <cell r="T243">
            <v>129606146584.857</v>
          </cell>
          <cell r="U243">
            <v>160583386064.156</v>
          </cell>
          <cell r="V243">
            <v>185575300986.77</v>
          </cell>
          <cell r="W243">
            <v>197625824431.147</v>
          </cell>
          <cell r="X243">
            <v>248161623014.462</v>
          </cell>
          <cell r="Y243">
            <v>301595206374.433</v>
          </cell>
          <cell r="Z243">
            <v>289458760549.642</v>
          </cell>
          <cell r="AA243">
            <v>324177162508.141</v>
          </cell>
          <cell r="AB243">
            <v>359841677153.761</v>
          </cell>
          <cell r="AC243">
            <v>374704780586.901</v>
          </cell>
          <cell r="AD243">
            <v>404949297954.234</v>
          </cell>
          <cell r="AE243">
            <v>436918472003.497</v>
          </cell>
          <cell r="AF243">
            <v>377069625965.624</v>
          </cell>
          <cell r="AG243">
            <v>359497678931.064</v>
          </cell>
          <cell r="AH243">
            <v>359505608254.445</v>
          </cell>
          <cell r="AI243">
            <v>500008055193.937</v>
          </cell>
          <cell r="AJ243">
            <v>254373550217.138</v>
          </cell>
          <cell r="AK243">
            <v>277940621828.782</v>
          </cell>
          <cell r="AL243">
            <v>287670603066.901</v>
          </cell>
          <cell r="AM243">
            <v>304590448179.398</v>
          </cell>
          <cell r="AN243">
            <v>336976502406.652</v>
          </cell>
          <cell r="AO243">
            <v>377439700431.517</v>
          </cell>
          <cell r="AP243">
            <v>396737077681.085</v>
          </cell>
          <cell r="AQ243">
            <v>406659451056.215</v>
          </cell>
          <cell r="AR243">
            <v>444857187154.882</v>
          </cell>
          <cell r="AS243">
            <v>470235593839.263</v>
          </cell>
          <cell r="AT243">
            <v>476450622805.496</v>
          </cell>
          <cell r="AU243">
            <v>459606900952.367</v>
          </cell>
          <cell r="AV243">
            <v>505492205617.961</v>
          </cell>
          <cell r="AW243">
            <v>599985781725.056</v>
          </cell>
          <cell r="AX243">
            <v>702009563713.175</v>
          </cell>
          <cell r="AY243">
            <v>822974526165.268</v>
          </cell>
          <cell r="AZ243">
            <v>1010437030742.9</v>
          </cell>
          <cell r="BA243">
            <v>1252791257447.26</v>
          </cell>
          <cell r="BB243">
            <v>1213166741475.68</v>
          </cell>
          <cell r="BC243">
            <v>1403549209820.25</v>
          </cell>
          <cell r="BD243">
            <v>1643533882162.47</v>
          </cell>
          <cell r="BE243">
            <v>1770684776788.21</v>
          </cell>
          <cell r="BF243">
            <v>1630478469590.37</v>
          </cell>
          <cell r="BG243">
            <v>1611999713800.06</v>
          </cell>
          <cell r="BH243">
            <v>1446610375148.29</v>
          </cell>
          <cell r="BI243">
            <v>1481309318329.85</v>
          </cell>
          <cell r="BJ243">
            <v>1480563802249.52</v>
          </cell>
          <cell r="BK243">
            <v>1405206066869.71</v>
          </cell>
          <cell r="BL243">
            <v>1416000165481.6</v>
          </cell>
          <cell r="BM243">
            <v>1308832802715.09</v>
          </cell>
          <cell r="BN243">
            <v>1517193141067.38</v>
          </cell>
          <cell r="BO243">
            <v>1740947356984.75</v>
          </cell>
        </row>
        <row r="244">
          <cell r="B244" t="str">
            <v>TON</v>
          </cell>
          <cell r="C244" t="str">
            <v>GDP (current US$)</v>
          </cell>
          <cell r="D244" t="str">
            <v>NY.GDP.MKTP.CD</v>
          </cell>
        </row>
        <row r="244">
          <cell r="T244">
            <v>32506741.7201204</v>
          </cell>
          <cell r="U244">
            <v>30036416.9619944</v>
          </cell>
          <cell r="V244">
            <v>34139387.8908849</v>
          </cell>
          <cell r="W244">
            <v>41567471.6721987</v>
          </cell>
          <cell r="X244">
            <v>44667002.0120724</v>
          </cell>
          <cell r="Y244">
            <v>53260077.4311091</v>
          </cell>
          <cell r="Z244">
            <v>62242013.3302689</v>
          </cell>
          <cell r="AA244">
            <v>62068161.0711025</v>
          </cell>
          <cell r="AB244">
            <v>60863963.963964</v>
          </cell>
          <cell r="AC244">
            <v>64248354.5414656</v>
          </cell>
          <cell r="AD244">
            <v>60058663.3144773</v>
          </cell>
          <cell r="AE244">
            <v>68195855.6149733</v>
          </cell>
          <cell r="AF244">
            <v>81667133.4546982</v>
          </cell>
          <cell r="AG244">
            <v>106657267.367342</v>
          </cell>
          <cell r="AH244">
            <v>106344854.986095</v>
          </cell>
          <cell r="AI244">
            <v>113563821.577404</v>
          </cell>
          <cell r="AJ244">
            <v>132201141.446861</v>
          </cell>
          <cell r="AK244">
            <v>137066290.550071</v>
          </cell>
          <cell r="AL244">
            <v>138489884.393064</v>
          </cell>
          <cell r="AM244">
            <v>195990986.21421</v>
          </cell>
          <cell r="AN244">
            <v>208871665.748682</v>
          </cell>
          <cell r="AO244">
            <v>222100576.345483</v>
          </cell>
          <cell r="AP244">
            <v>214991452.314998</v>
          </cell>
          <cell r="AQ244">
            <v>191504892.761394</v>
          </cell>
          <cell r="AR244">
            <v>199208717.501913</v>
          </cell>
          <cell r="AS244">
            <v>204848487.806485</v>
          </cell>
          <cell r="AT244">
            <v>181117230.406546</v>
          </cell>
          <cell r="AU244">
            <v>182764280.828501</v>
          </cell>
          <cell r="AV244">
            <v>202246591.215502</v>
          </cell>
          <cell r="AW244">
            <v>230657627.231323</v>
          </cell>
          <cell r="AX244">
            <v>261803684.241754</v>
          </cell>
          <cell r="AY244">
            <v>292230662.399012</v>
          </cell>
          <cell r="AZ244">
            <v>298519024.14082</v>
          </cell>
          <cell r="BA244">
            <v>344436582.075764</v>
          </cell>
          <cell r="BB244">
            <v>312377678.83941</v>
          </cell>
          <cell r="BC244">
            <v>366832215.189578</v>
          </cell>
          <cell r="BD244">
            <v>414533117.692299</v>
          </cell>
          <cell r="BE244">
            <v>470705196.432659</v>
          </cell>
          <cell r="BF244">
            <v>450650633.04135</v>
          </cell>
          <cell r="BG244">
            <v>439877614.419206</v>
          </cell>
          <cell r="BH244">
            <v>437003078.563584</v>
          </cell>
          <cell r="BI244">
            <v>420548712.433288</v>
          </cell>
          <cell r="BJ244">
            <v>460374354.847247</v>
          </cell>
          <cell r="BK244">
            <v>488906838.594866</v>
          </cell>
          <cell r="BL244">
            <v>512053692.078675</v>
          </cell>
          <cell r="BM244">
            <v>484796854.918756</v>
          </cell>
          <cell r="BN244">
            <v>469228219.665791</v>
          </cell>
          <cell r="BO244">
            <v>500274898.085221</v>
          </cell>
        </row>
        <row r="245">
          <cell r="B245" t="str">
            <v>TSA</v>
          </cell>
          <cell r="C245" t="str">
            <v>GDP (current US$)</v>
          </cell>
          <cell r="D245" t="str">
            <v>NY.GDP.MKTP.CD</v>
          </cell>
          <cell r="E245">
            <v>47274328378.8385</v>
          </cell>
          <cell r="F245">
            <v>50467431650.1016</v>
          </cell>
          <cell r="G245">
            <v>53905757720.7925</v>
          </cell>
          <cell r="H245">
            <v>60496393963.6015</v>
          </cell>
          <cell r="I245">
            <v>69320094074.1042</v>
          </cell>
          <cell r="J245">
            <v>74300329652.476</v>
          </cell>
          <cell r="K245">
            <v>61634144134.4785</v>
          </cell>
          <cell r="L245">
            <v>67988908261.0324</v>
          </cell>
          <cell r="M245">
            <v>71642503355.2913</v>
          </cell>
          <cell r="N245">
            <v>78860212865.8119</v>
          </cell>
          <cell r="O245">
            <v>85149253640.7686</v>
          </cell>
          <cell r="P245">
            <v>90601671637.0635</v>
          </cell>
          <cell r="Q245">
            <v>91337915060.3385</v>
          </cell>
          <cell r="R245">
            <v>104513553254.313</v>
          </cell>
          <cell r="S245">
            <v>126550864082.664</v>
          </cell>
          <cell r="T245">
            <v>135367221096.01</v>
          </cell>
          <cell r="U245">
            <v>131873606964.231</v>
          </cell>
          <cell r="V245">
            <v>152699721135.124</v>
          </cell>
          <cell r="W245">
            <v>173796327156.905</v>
          </cell>
          <cell r="X245">
            <v>194667468320.376</v>
          </cell>
          <cell r="Y245">
            <v>235543383601.435</v>
          </cell>
          <cell r="Z245">
            <v>250076708191.859</v>
          </cell>
          <cell r="AA245">
            <v>258727224080.538</v>
          </cell>
          <cell r="AB245">
            <v>273881790993.833</v>
          </cell>
          <cell r="AC245">
            <v>272607073140.927</v>
          </cell>
          <cell r="AD245">
            <v>296435460430.059</v>
          </cell>
          <cell r="AE245">
            <v>313955151400.119</v>
          </cell>
          <cell r="AF245">
            <v>348601867655.982</v>
          </cell>
          <cell r="AG245">
            <v>374584211824.009</v>
          </cell>
          <cell r="AH245">
            <v>378016943211.791</v>
          </cell>
          <cell r="AI245">
            <v>406963354249.835</v>
          </cell>
          <cell r="AJ245">
            <v>362063214739.186</v>
          </cell>
          <cell r="AK245">
            <v>384521577066.971</v>
          </cell>
          <cell r="AL245">
            <v>380890164437.893</v>
          </cell>
          <cell r="AM245">
            <v>432085555561.06</v>
          </cell>
          <cell r="AN245">
            <v>479585498256.836</v>
          </cell>
          <cell r="AO245">
            <v>524681300053.179</v>
          </cell>
          <cell r="AP245">
            <v>550408821354.512</v>
          </cell>
          <cell r="AQ245">
            <v>558117074309.657</v>
          </cell>
          <cell r="AR245">
            <v>597995276003.899</v>
          </cell>
          <cell r="AS245">
            <v>647681666329.099</v>
          </cell>
          <cell r="AT245">
            <v>662513570031.796</v>
          </cell>
          <cell r="AU245">
            <v>695456014025.075</v>
          </cell>
          <cell r="AV245">
            <v>811668772003.7</v>
          </cell>
          <cell r="AW245">
            <v>941600860447.854</v>
          </cell>
          <cell r="AX245">
            <v>1075831387301.19</v>
          </cell>
          <cell r="AY245">
            <v>1220740366279.36</v>
          </cell>
          <cell r="AZ245">
            <v>1536036848206.91</v>
          </cell>
          <cell r="BA245">
            <v>1559693610925.06</v>
          </cell>
          <cell r="BB245">
            <v>1702714960275.79</v>
          </cell>
          <cell r="BC245">
            <v>2082357808583.89</v>
          </cell>
          <cell r="BD245">
            <v>2294090940082.05</v>
          </cell>
          <cell r="BE245">
            <v>2327938845782.62</v>
          </cell>
          <cell r="BF245">
            <v>2389895068185.15</v>
          </cell>
          <cell r="BG245">
            <v>2614915526247.9</v>
          </cell>
          <cell r="BH245">
            <v>2733618963171.59</v>
          </cell>
          <cell r="BI245">
            <v>3011037037667.86</v>
          </cell>
          <cell r="BJ245">
            <v>3433921312241.12</v>
          </cell>
          <cell r="BK245">
            <v>3534066858502</v>
          </cell>
          <cell r="BL245">
            <v>3658209766221.57</v>
          </cell>
          <cell r="BM245">
            <v>3493120726807.89</v>
          </cell>
          <cell r="BN245">
            <v>4079882760410.17</v>
          </cell>
          <cell r="BO245">
            <v>4327288984027.91</v>
          </cell>
        </row>
        <row r="246">
          <cell r="B246" t="str">
            <v>TSS</v>
          </cell>
          <cell r="C246" t="str">
            <v>GDP (current US$)</v>
          </cell>
          <cell r="D246" t="str">
            <v>NY.GDP.MKTP.CD</v>
          </cell>
          <cell r="E246">
            <v>33100575536.1519</v>
          </cell>
          <cell r="F246">
            <v>34987537580.4187</v>
          </cell>
          <cell r="G246">
            <v>37301164846.1289</v>
          </cell>
          <cell r="H246">
            <v>40216476667.5323</v>
          </cell>
          <cell r="I246">
            <v>43814559609.556</v>
          </cell>
          <cell r="J246">
            <v>47307327015.7564</v>
          </cell>
          <cell r="K246">
            <v>51101227867.5842</v>
          </cell>
          <cell r="L246">
            <v>52480175559.7127</v>
          </cell>
          <cell r="M246">
            <v>55828395268.8249</v>
          </cell>
          <cell r="N246">
            <v>62326882332.9846</v>
          </cell>
          <cell r="O246">
            <v>70450505277.5344</v>
          </cell>
          <cell r="P246">
            <v>71808603912.1763</v>
          </cell>
          <cell r="Q246">
            <v>81009348078.586</v>
          </cell>
          <cell r="R246">
            <v>103271918272.487</v>
          </cell>
          <cell r="S246">
            <v>131425199632.085</v>
          </cell>
          <cell r="T246">
            <v>144620557455.557</v>
          </cell>
          <cell r="U246">
            <v>157998919278.349</v>
          </cell>
          <cell r="V246">
            <v>171735221254.976</v>
          </cell>
          <cell r="W246">
            <v>190647815141.546</v>
          </cell>
          <cell r="X246">
            <v>228080239167.823</v>
          </cell>
          <cell r="Y246">
            <v>290362860824.319</v>
          </cell>
          <cell r="Z246">
            <v>402431915039.562</v>
          </cell>
          <cell r="AA246">
            <v>371908928471.026</v>
          </cell>
          <cell r="AB246">
            <v>334425214800.039</v>
          </cell>
          <cell r="AC246">
            <v>299912178648.045</v>
          </cell>
          <cell r="AD246">
            <v>284844527262.796</v>
          </cell>
          <cell r="AE246">
            <v>265479043488.55</v>
          </cell>
          <cell r="AF246">
            <v>298589909448.851</v>
          </cell>
          <cell r="AG246">
            <v>313116659995.554</v>
          </cell>
          <cell r="AH246">
            <v>317250593015.61</v>
          </cell>
          <cell r="AI246">
            <v>373699392898.216</v>
          </cell>
          <cell r="AJ246">
            <v>401833867991.943</v>
          </cell>
          <cell r="AK246">
            <v>363195310898.815</v>
          </cell>
          <cell r="AL246">
            <v>369295608234.082</v>
          </cell>
          <cell r="AM246">
            <v>377661276291.102</v>
          </cell>
          <cell r="AN246">
            <v>480489469166.275</v>
          </cell>
          <cell r="AO246">
            <v>535646189852.022</v>
          </cell>
          <cell r="AP246">
            <v>564679173393.117</v>
          </cell>
          <cell r="AQ246">
            <v>565932096595.183</v>
          </cell>
          <cell r="AR246">
            <v>404070839322.177</v>
          </cell>
          <cell r="AS246">
            <v>428346156747.99</v>
          </cell>
          <cell r="AT246">
            <v>409772900328.954</v>
          </cell>
          <cell r="AU246">
            <v>446110426619.537</v>
          </cell>
          <cell r="AV246">
            <v>561821496869.847</v>
          </cell>
          <cell r="AW246">
            <v>697688286597.488</v>
          </cell>
          <cell r="AX246">
            <v>827932293880.679</v>
          </cell>
          <cell r="AY246">
            <v>976583731601.043</v>
          </cell>
          <cell r="AZ246">
            <v>1130543907099.93</v>
          </cell>
          <cell r="BA246">
            <v>1281440068651.62</v>
          </cell>
          <cell r="BB246">
            <v>1224037905752.37</v>
          </cell>
          <cell r="BC246">
            <v>1448107365068.66</v>
          </cell>
          <cell r="BD246">
            <v>1627672472377.66</v>
          </cell>
          <cell r="BE246">
            <v>1690475240154.75</v>
          </cell>
          <cell r="BF246">
            <v>1797507885741.07</v>
          </cell>
          <cell r="BG246">
            <v>1874275100667.03</v>
          </cell>
          <cell r="BH246">
            <v>1668662993704.66</v>
          </cell>
          <cell r="BI246">
            <v>1522011045162.78</v>
          </cell>
          <cell r="BJ246">
            <v>1625855640496.81</v>
          </cell>
          <cell r="BK246">
            <v>1780908927291.34</v>
          </cell>
          <cell r="BL246">
            <v>1830460925279.6</v>
          </cell>
          <cell r="BM246">
            <v>1716220805506.51</v>
          </cell>
          <cell r="BN246">
            <v>1932765211586.67</v>
          </cell>
          <cell r="BO246">
            <v>2061102939319.23</v>
          </cell>
        </row>
        <row r="247">
          <cell r="B247" t="str">
            <v>TTO</v>
          </cell>
          <cell r="C247" t="str">
            <v>GDP (current US$)</v>
          </cell>
          <cell r="D247" t="str">
            <v>NY.GDP.MKTP.CD</v>
          </cell>
          <cell r="E247">
            <v>535670127.748935</v>
          </cell>
          <cell r="F247">
            <v>584961208.656595</v>
          </cell>
          <cell r="G247">
            <v>619319197.340022</v>
          </cell>
          <cell r="H247">
            <v>678235373.038558</v>
          </cell>
          <cell r="I247">
            <v>711893367.55527</v>
          </cell>
          <cell r="J247">
            <v>736568861.926151</v>
          </cell>
          <cell r="K247">
            <v>723735635.536371</v>
          </cell>
          <cell r="L247">
            <v>761981474.023359</v>
          </cell>
          <cell r="M247">
            <v>758899950</v>
          </cell>
          <cell r="N247">
            <v>779200000</v>
          </cell>
          <cell r="O247">
            <v>821850000</v>
          </cell>
          <cell r="P247">
            <v>896754316.674262</v>
          </cell>
          <cell r="Q247">
            <v>1083381044.08473</v>
          </cell>
          <cell r="R247">
            <v>1308799458.96284</v>
          </cell>
          <cell r="S247">
            <v>2042031901.42217</v>
          </cell>
          <cell r="T247">
            <v>2442667573.04821</v>
          </cell>
          <cell r="U247">
            <v>2500410583.79177</v>
          </cell>
          <cell r="V247">
            <v>3138666666.66667</v>
          </cell>
          <cell r="W247">
            <v>3562333458.33333</v>
          </cell>
          <cell r="X247">
            <v>4602416625</v>
          </cell>
          <cell r="Y247">
            <v>6235833333.33333</v>
          </cell>
          <cell r="Z247">
            <v>6992083333.33333</v>
          </cell>
          <cell r="AA247">
            <v>8140416666.66667</v>
          </cell>
          <cell r="AB247">
            <v>7763750000</v>
          </cell>
          <cell r="AC247">
            <v>7757083333.33333</v>
          </cell>
          <cell r="AD247">
            <v>7375918367.34694</v>
          </cell>
          <cell r="AE247">
            <v>4794444444.44444</v>
          </cell>
          <cell r="AF247">
            <v>4797777777.77778</v>
          </cell>
          <cell r="AG247">
            <v>4496852073.46896</v>
          </cell>
          <cell r="AH247">
            <v>4323058823.52941</v>
          </cell>
          <cell r="AI247">
            <v>5068000000</v>
          </cell>
          <cell r="AJ247">
            <v>5307905882.35294</v>
          </cell>
          <cell r="AK247">
            <v>5439552941.17647</v>
          </cell>
          <cell r="AL247">
            <v>4669488516.37981</v>
          </cell>
          <cell r="AM247">
            <v>4947205860.01451</v>
          </cell>
          <cell r="AN247">
            <v>5329214163.22001</v>
          </cell>
          <cell r="AO247">
            <v>5759537726.26601</v>
          </cell>
          <cell r="AP247">
            <v>5737751331.63779</v>
          </cell>
          <cell r="AQ247">
            <v>6043694330.21609</v>
          </cell>
          <cell r="AR247">
            <v>6808982520.75759</v>
          </cell>
          <cell r="AS247">
            <v>8154338232.95978</v>
          </cell>
          <cell r="AT247">
            <v>8824873259.32105</v>
          </cell>
          <cell r="AU247">
            <v>9008273720.93395</v>
          </cell>
          <cell r="AV247">
            <v>11305459802.0683</v>
          </cell>
          <cell r="AW247">
            <v>13280275123.0354</v>
          </cell>
          <cell r="AX247">
            <v>15982282462.3786</v>
          </cell>
          <cell r="AY247">
            <v>18369361094.3886</v>
          </cell>
          <cell r="AZ247">
            <v>21641620049.9352</v>
          </cell>
          <cell r="BA247">
            <v>27871587349.5413</v>
          </cell>
          <cell r="BB247">
            <v>19172165225.5015</v>
          </cell>
          <cell r="BC247">
            <v>22157948396.2042</v>
          </cell>
          <cell r="BD247">
            <v>25433011405.3017</v>
          </cell>
          <cell r="BE247">
            <v>27334581560.2837</v>
          </cell>
          <cell r="BF247">
            <v>28709988700.2142</v>
          </cell>
          <cell r="BG247">
            <v>29699968760.7278</v>
          </cell>
          <cell r="BH247">
            <v>27026080986.578</v>
          </cell>
          <cell r="BI247">
            <v>23713671528.1421</v>
          </cell>
          <cell r="BJ247">
            <v>24040299977.8745</v>
          </cell>
          <cell r="BK247">
            <v>24569079488.3913</v>
          </cell>
          <cell r="BL247">
            <v>23775754304.6652</v>
          </cell>
          <cell r="BM247">
            <v>20807571314.3043</v>
          </cell>
          <cell r="BN247">
            <v>24496505940.6673</v>
          </cell>
          <cell r="BO247">
            <v>30053575132.142</v>
          </cell>
        </row>
        <row r="248">
          <cell r="B248" t="str">
            <v>TUN</v>
          </cell>
          <cell r="C248" t="str">
            <v>GDP (current US$)</v>
          </cell>
          <cell r="D248" t="str">
            <v>NY.GDP.MKTP.CD</v>
          </cell>
        </row>
        <row r="248">
          <cell r="F248">
            <v>866155428.571429</v>
          </cell>
          <cell r="G248">
            <v>880027733.333333</v>
          </cell>
          <cell r="H248">
            <v>1026737600</v>
          </cell>
          <cell r="I248">
            <v>1025866792.15686</v>
          </cell>
          <cell r="J248">
            <v>991047619.047619</v>
          </cell>
          <cell r="K248">
            <v>1040952380.95238</v>
          </cell>
          <cell r="L248">
            <v>1085714285.71429</v>
          </cell>
          <cell r="M248">
            <v>1214666666.66667</v>
          </cell>
          <cell r="N248">
            <v>1289904761.90476</v>
          </cell>
          <cell r="O248">
            <v>1439238095.2381</v>
          </cell>
          <cell r="P248">
            <v>1685162272.40652</v>
          </cell>
          <cell r="Q248">
            <v>2237556148.51085</v>
          </cell>
          <cell r="R248">
            <v>2730813385.32624</v>
          </cell>
          <cell r="S248">
            <v>3545868575.14639</v>
          </cell>
          <cell r="T248">
            <v>4328965587.53266</v>
          </cell>
          <cell r="U248">
            <v>4508191942.16081</v>
          </cell>
          <cell r="V248">
            <v>5109324009.32401</v>
          </cell>
          <cell r="W248">
            <v>5968460080.1113</v>
          </cell>
          <cell r="X248">
            <v>7188863903.63675</v>
          </cell>
          <cell r="Y248">
            <v>8744134354.16152</v>
          </cell>
          <cell r="Z248">
            <v>8428445294.08429</v>
          </cell>
          <cell r="AA248">
            <v>8133580051.70251</v>
          </cell>
          <cell r="AB248">
            <v>8350582747.83541</v>
          </cell>
          <cell r="AC248">
            <v>8254541194.82566</v>
          </cell>
          <cell r="AD248">
            <v>8410226052.6114</v>
          </cell>
          <cell r="AE248">
            <v>9017806654.4169</v>
          </cell>
          <cell r="AF248">
            <v>9696715910.70907</v>
          </cell>
          <cell r="AG248">
            <v>10096245762.4352</v>
          </cell>
          <cell r="AH248">
            <v>10101851744.5627</v>
          </cell>
          <cell r="AI248">
            <v>12290568181.8182</v>
          </cell>
          <cell r="AJ248">
            <v>13074782608.6957</v>
          </cell>
          <cell r="AK248">
            <v>15496708060.4184</v>
          </cell>
          <cell r="AL248">
            <v>14608335608.1543</v>
          </cell>
          <cell r="AM248">
            <v>15633174304.0905</v>
          </cell>
          <cell r="AN248">
            <v>18030876599.3444</v>
          </cell>
          <cell r="AO248">
            <v>19587161806.7655</v>
          </cell>
          <cell r="AP248">
            <v>20746210353.845</v>
          </cell>
          <cell r="AQ248">
            <v>21802893587.126</v>
          </cell>
          <cell r="AR248">
            <v>22943202174.9668</v>
          </cell>
          <cell r="AS248">
            <v>21473528160.7782</v>
          </cell>
          <cell r="AT248">
            <v>22065832448.8623</v>
          </cell>
          <cell r="AU248">
            <v>23141616604.5242</v>
          </cell>
          <cell r="AV248">
            <v>27453902261.4629</v>
          </cell>
          <cell r="AW248">
            <v>31183885241.4396</v>
          </cell>
          <cell r="AX248">
            <v>32272186694.8043</v>
          </cell>
          <cell r="AY248">
            <v>34376664600.5898</v>
          </cell>
          <cell r="AZ248">
            <v>38915353866.757</v>
          </cell>
          <cell r="BA248">
            <v>44859439902.2191</v>
          </cell>
          <cell r="BB248">
            <v>43455740497.3061</v>
          </cell>
          <cell r="BC248">
            <v>46206091937.9628</v>
          </cell>
          <cell r="BD248">
            <v>48123325825.0739</v>
          </cell>
          <cell r="BE248">
            <v>47311401812.6733</v>
          </cell>
          <cell r="BF248">
            <v>48685446413.953</v>
          </cell>
          <cell r="BG248">
            <v>50271812920.612</v>
          </cell>
          <cell r="BH248">
            <v>45779494041.9295</v>
          </cell>
          <cell r="BI248">
            <v>44360072680.4476</v>
          </cell>
          <cell r="BJ248">
            <v>42163530590.9462</v>
          </cell>
          <cell r="BK248">
            <v>42686580020.8322</v>
          </cell>
          <cell r="BL248">
            <v>41905540184.424</v>
          </cell>
          <cell r="BM248">
            <v>42491816475.7118</v>
          </cell>
          <cell r="BN248">
            <v>46812290143.344</v>
          </cell>
          <cell r="BO248">
            <v>44579761022.8993</v>
          </cell>
        </row>
        <row r="249">
          <cell r="B249" t="str">
            <v>TUR</v>
          </cell>
          <cell r="C249" t="str">
            <v>GDP (current US$)</v>
          </cell>
          <cell r="D249" t="str">
            <v>NY.GDP.MKTP.CD</v>
          </cell>
          <cell r="E249">
            <v>7566666666.66667</v>
          </cell>
          <cell r="F249">
            <v>7988888888.88889</v>
          </cell>
          <cell r="G249">
            <v>8922222222.22222</v>
          </cell>
          <cell r="H249">
            <v>10355555555.5556</v>
          </cell>
          <cell r="I249">
            <v>11177777777.7778</v>
          </cell>
          <cell r="J249">
            <v>11966666666.6667</v>
          </cell>
          <cell r="K249">
            <v>14100000000</v>
          </cell>
          <cell r="L249">
            <v>15644444444.4444</v>
          </cell>
          <cell r="M249">
            <v>17500000000</v>
          </cell>
          <cell r="N249">
            <v>19466666666.6667</v>
          </cell>
          <cell r="O249">
            <v>17863636363.6364</v>
          </cell>
          <cell r="P249">
            <v>16166666666.6667</v>
          </cell>
          <cell r="Q249">
            <v>20650000000</v>
          </cell>
          <cell r="R249">
            <v>26000000000</v>
          </cell>
          <cell r="S249">
            <v>35414285714.2857</v>
          </cell>
          <cell r="T249">
            <v>46042857142.8571</v>
          </cell>
          <cell r="U249">
            <v>51450000000</v>
          </cell>
          <cell r="V249">
            <v>58683333333.3333</v>
          </cell>
          <cell r="W249">
            <v>65912500000</v>
          </cell>
          <cell r="X249">
            <v>89616129032.2581</v>
          </cell>
          <cell r="Y249">
            <v>68823684210.5263</v>
          </cell>
          <cell r="Z249">
            <v>71180180180.1802</v>
          </cell>
          <cell r="AA249">
            <v>64369325153.3742</v>
          </cell>
          <cell r="AB249">
            <v>61803555555.5556</v>
          </cell>
          <cell r="AC249">
            <v>59937602179.8365</v>
          </cell>
          <cell r="AD249">
            <v>67232758620.6897</v>
          </cell>
          <cell r="AE249">
            <v>75673037037.037</v>
          </cell>
          <cell r="AF249">
            <v>87190081680.28</v>
          </cell>
          <cell r="AG249">
            <v>90875175808.7201</v>
          </cell>
          <cell r="AH249">
            <v>107127191328.935</v>
          </cell>
          <cell r="AI249">
            <v>150655500191.644</v>
          </cell>
          <cell r="AJ249">
            <v>151034731543.624</v>
          </cell>
          <cell r="AK249">
            <v>159104772991.851</v>
          </cell>
          <cell r="AL249">
            <v>180415757851.616</v>
          </cell>
          <cell r="AM249">
            <v>130650447499.071</v>
          </cell>
          <cell r="AN249">
            <v>169319579016.25</v>
          </cell>
          <cell r="AO249">
            <v>181464408820.097</v>
          </cell>
          <cell r="AP249">
            <v>189878399894.643</v>
          </cell>
          <cell r="AQ249">
            <v>275941990764.18</v>
          </cell>
          <cell r="AR249">
            <v>256395932738.435</v>
          </cell>
          <cell r="AS249">
            <v>274294623164.043</v>
          </cell>
          <cell r="AT249">
            <v>201753123806.695</v>
          </cell>
          <cell r="AU249">
            <v>240249071871.106</v>
          </cell>
          <cell r="AV249">
            <v>314595572145.767</v>
          </cell>
          <cell r="AW249">
            <v>408865430220.331</v>
          </cell>
          <cell r="AX249">
            <v>506314717661.655</v>
          </cell>
          <cell r="AY249">
            <v>557076157773.479</v>
          </cell>
          <cell r="AZ249">
            <v>681321124295.914</v>
          </cell>
          <cell r="BA249">
            <v>770449132861.373</v>
          </cell>
          <cell r="BB249">
            <v>649289324627.732</v>
          </cell>
          <cell r="BC249">
            <v>776967266305.53</v>
          </cell>
          <cell r="BD249">
            <v>838785289694.35</v>
          </cell>
          <cell r="BE249">
            <v>880555885492.269</v>
          </cell>
          <cell r="BF249">
            <v>957799120008.32</v>
          </cell>
          <cell r="BG249">
            <v>938934609296.966</v>
          </cell>
          <cell r="BH249">
            <v>864313810469.009</v>
          </cell>
          <cell r="BI249">
            <v>869682881593.041</v>
          </cell>
          <cell r="BJ249">
            <v>858988492853.742</v>
          </cell>
          <cell r="BK249">
            <v>778972199727.859</v>
          </cell>
          <cell r="BL249">
            <v>761005946788.221</v>
          </cell>
          <cell r="BM249">
            <v>720338498174.744</v>
          </cell>
          <cell r="BN249">
            <v>819865253669.661</v>
          </cell>
          <cell r="BO249">
            <v>907118435952.688</v>
          </cell>
        </row>
        <row r="250">
          <cell r="B250" t="str">
            <v>TUV</v>
          </cell>
          <cell r="C250" t="str">
            <v>GDP (current US$)</v>
          </cell>
          <cell r="D250" t="str">
            <v>NY.GDP.MKTP.CD</v>
          </cell>
        </row>
        <row r="250">
          <cell r="O250">
            <v>2585955.87411804</v>
          </cell>
          <cell r="P250">
            <v>2716989.58449994</v>
          </cell>
          <cell r="Q250">
            <v>2968457.94392523</v>
          </cell>
          <cell r="R250">
            <v>3411915.43882127</v>
          </cell>
          <cell r="S250">
            <v>4122328.66617539</v>
          </cell>
          <cell r="T250">
            <v>4014748.0540762</v>
          </cell>
          <cell r="U250">
            <v>3919072.22992563</v>
          </cell>
          <cell r="V250">
            <v>3669419.59164946</v>
          </cell>
          <cell r="W250">
            <v>3798781.86329799</v>
          </cell>
          <cell r="X250">
            <v>4065659.43428377</v>
          </cell>
          <cell r="Y250">
            <v>4206128.13370474</v>
          </cell>
          <cell r="Z250">
            <v>4773017.53163822</v>
          </cell>
          <cell r="AA250">
            <v>4118945.16164625</v>
          </cell>
          <cell r="AB250">
            <v>4152550.30416472</v>
          </cell>
          <cell r="AC250">
            <v>4481977.90255389</v>
          </cell>
          <cell r="AD250">
            <v>3862851.88310194</v>
          </cell>
          <cell r="AE250">
            <v>4574706.2115277</v>
          </cell>
          <cell r="AF250">
            <v>5020513.49920593</v>
          </cell>
          <cell r="AG250">
            <v>7011059.37136204</v>
          </cell>
          <cell r="AH250">
            <v>8454523.24729257</v>
          </cell>
          <cell r="AI250">
            <v>9542900.90136505</v>
          </cell>
          <cell r="AJ250">
            <v>10127313.9132358</v>
          </cell>
          <cell r="AK250">
            <v>10535028.1423687</v>
          </cell>
          <cell r="AL250">
            <v>10414399.9564792</v>
          </cell>
          <cell r="AM250">
            <v>11772610.6579341</v>
          </cell>
          <cell r="AN250">
            <v>11922614.1984666</v>
          </cell>
          <cell r="AO250">
            <v>13338597.3300737</v>
          </cell>
          <cell r="AP250">
            <v>13734210.096632</v>
          </cell>
          <cell r="AQ250">
            <v>13795146.2092638</v>
          </cell>
          <cell r="AR250">
            <v>14800503.2582747</v>
          </cell>
          <cell r="AS250">
            <v>15073975.5349377</v>
          </cell>
          <cell r="AT250">
            <v>13964732.327114</v>
          </cell>
          <cell r="AU250">
            <v>16842672.5952874</v>
          </cell>
          <cell r="AV250">
            <v>19456338.0318228</v>
          </cell>
          <cell r="AW250">
            <v>22798274.9795551</v>
          </cell>
          <cell r="AX250">
            <v>22909979.8163078</v>
          </cell>
          <cell r="AY250">
            <v>24096875.4635825</v>
          </cell>
          <cell r="AZ250">
            <v>28450168.692765</v>
          </cell>
          <cell r="BA250">
            <v>31874434.857882</v>
          </cell>
          <cell r="BB250">
            <v>28076983.9703819</v>
          </cell>
          <cell r="BC250">
            <v>32105408.4771121</v>
          </cell>
          <cell r="BD250">
            <v>39196957.4908996</v>
          </cell>
          <cell r="BE250">
            <v>39345579.4723758</v>
          </cell>
          <cell r="BF250">
            <v>38615890.6320745</v>
          </cell>
          <cell r="BG250">
            <v>38760982.6540096</v>
          </cell>
          <cell r="BH250">
            <v>36811936.0824587</v>
          </cell>
          <cell r="BI250">
            <v>41629064.2232388</v>
          </cell>
          <cell r="BJ250">
            <v>45276595.3533146</v>
          </cell>
          <cell r="BK250">
            <v>48015259.8751356</v>
          </cell>
          <cell r="BL250">
            <v>54123198.5662913</v>
          </cell>
          <cell r="BM250">
            <v>51746594.3148543</v>
          </cell>
          <cell r="BN250">
            <v>60196405.7138393</v>
          </cell>
          <cell r="BO250">
            <v>59065982.0873657</v>
          </cell>
        </row>
        <row r="251">
          <cell r="B251" t="str">
            <v>TZA</v>
          </cell>
          <cell r="C251" t="str">
            <v>GDP (current US$)</v>
          </cell>
          <cell r="D251" t="str">
            <v>NY.GDP.MKTP.CD</v>
          </cell>
          <cell r="E251">
            <v>2651729807.37427</v>
          </cell>
          <cell r="F251">
            <v>2826179031.25387</v>
          </cell>
          <cell r="G251">
            <v>3101589992.64115</v>
          </cell>
          <cell r="H251">
            <v>3456579293.40607</v>
          </cell>
          <cell r="I251">
            <v>3748840925.1052</v>
          </cell>
          <cell r="J251">
            <v>3817226546.2053</v>
          </cell>
          <cell r="K251">
            <v>4377998825.13138</v>
          </cell>
          <cell r="L251">
            <v>4565132047.47307</v>
          </cell>
          <cell r="M251">
            <v>4895251824.04997</v>
          </cell>
          <cell r="N251">
            <v>5142066811.49029</v>
          </cell>
          <cell r="O251">
            <v>2851419386.0534</v>
          </cell>
          <cell r="P251">
            <v>3050673517.28484</v>
          </cell>
          <cell r="Q251">
            <v>3472787266.042</v>
          </cell>
          <cell r="R251">
            <v>4144104535.44374</v>
          </cell>
          <cell r="S251">
            <v>4977337978.40977</v>
          </cell>
          <cell r="T251">
            <v>5729917839.51014</v>
          </cell>
          <cell r="U251">
            <v>6472511987.88216</v>
          </cell>
          <cell r="V251">
            <v>7732598995.08445</v>
          </cell>
          <cell r="W251">
            <v>9261675709.83766</v>
          </cell>
          <cell r="X251">
            <v>9804637490.87207</v>
          </cell>
          <cell r="Y251">
            <v>11409228086.7572</v>
          </cell>
          <cell r="Z251">
            <v>13161540377.6011</v>
          </cell>
          <cell r="AA251">
            <v>13927383239.7794</v>
          </cell>
          <cell r="AB251">
            <v>14049883808.986</v>
          </cell>
          <cell r="AC251">
            <v>12906635133.1525</v>
          </cell>
          <cell r="AD251">
            <v>15328295175.4106</v>
          </cell>
          <cell r="AE251">
            <v>10840864521.2455</v>
          </cell>
          <cell r="AF251">
            <v>7824193222.11549</v>
          </cell>
          <cell r="AG251">
            <v>7406614407.45885</v>
          </cell>
          <cell r="AH251">
            <v>6418799006.80105</v>
          </cell>
          <cell r="AI251">
            <v>6184384225.02594</v>
          </cell>
          <cell r="AJ251">
            <v>7197768158.58347</v>
          </cell>
          <cell r="AK251">
            <v>6681997469.31292</v>
          </cell>
          <cell r="AL251">
            <v>6182872707.82523</v>
          </cell>
          <cell r="AM251">
            <v>6550480483.9385</v>
          </cell>
          <cell r="AN251">
            <v>7631431840.49992</v>
          </cell>
          <cell r="AO251">
            <v>9433528150.36609</v>
          </cell>
          <cell r="AP251">
            <v>11158197941.9152</v>
          </cell>
          <cell r="AQ251">
            <v>12172790056.3733</v>
          </cell>
          <cell r="AR251">
            <v>12704334195.8151</v>
          </cell>
          <cell r="AS251">
            <v>13371767081.7428</v>
          </cell>
          <cell r="AT251">
            <v>13563990022.3641</v>
          </cell>
          <cell r="AU251">
            <v>14129651895.6911</v>
          </cell>
          <cell r="AV251">
            <v>15211487708.7684</v>
          </cell>
          <cell r="AW251">
            <v>16673062473.3981</v>
          </cell>
          <cell r="AX251">
            <v>18395383647.4975</v>
          </cell>
          <cell r="AY251">
            <v>18619859795.2852</v>
          </cell>
          <cell r="AZ251">
            <v>21860434823.4808</v>
          </cell>
          <cell r="BA251">
            <v>27947821397.9272</v>
          </cell>
          <cell r="BB251">
            <v>29400573553.6075</v>
          </cell>
          <cell r="BC251">
            <v>32012892919.37</v>
          </cell>
          <cell r="BD251">
            <v>34657140096.4836</v>
          </cell>
          <cell r="BE251">
            <v>39650394362.9287</v>
          </cell>
          <cell r="BF251">
            <v>45648857242.315</v>
          </cell>
          <cell r="BG251">
            <v>49986726460.6805</v>
          </cell>
          <cell r="BH251">
            <v>47413919817.124</v>
          </cell>
          <cell r="BI251">
            <v>49774409374.4538</v>
          </cell>
          <cell r="BJ251">
            <v>53274884532.7886</v>
          </cell>
          <cell r="BK251">
            <v>57003712892.0858</v>
          </cell>
          <cell r="BL251">
            <v>61026731925.9213</v>
          </cell>
          <cell r="BM251">
            <v>66068737786.0639</v>
          </cell>
          <cell r="BN251">
            <v>70655628147.8986</v>
          </cell>
          <cell r="BO251">
            <v>75769974505.0106</v>
          </cell>
        </row>
        <row r="252">
          <cell r="B252" t="str">
            <v>UGA</v>
          </cell>
          <cell r="C252" t="str">
            <v>GDP (current US$)</v>
          </cell>
          <cell r="D252" t="str">
            <v>NY.GDP.MKTP.CD</v>
          </cell>
          <cell r="E252">
            <v>423008385.744235</v>
          </cell>
          <cell r="F252">
            <v>441524109.014675</v>
          </cell>
          <cell r="G252">
            <v>449012578.616352</v>
          </cell>
          <cell r="H252">
            <v>516147798.742138</v>
          </cell>
          <cell r="I252">
            <v>589056603.773585</v>
          </cell>
          <cell r="J252">
            <v>884502309.953801</v>
          </cell>
          <cell r="K252">
            <v>925381492.370153</v>
          </cell>
          <cell r="L252">
            <v>967240655.186896</v>
          </cell>
          <cell r="M252">
            <v>1037379252.41495</v>
          </cell>
          <cell r="N252">
            <v>1168556628.86742</v>
          </cell>
          <cell r="O252">
            <v>1259554808.90382</v>
          </cell>
          <cell r="P252">
            <v>1417191656.16688</v>
          </cell>
          <cell r="Q252">
            <v>1490970180.59639</v>
          </cell>
          <cell r="R252">
            <v>1701829789.02127</v>
          </cell>
          <cell r="S252">
            <v>2098944967.20844</v>
          </cell>
          <cell r="T252">
            <v>2359555555.55556</v>
          </cell>
          <cell r="U252">
            <v>2447300000</v>
          </cell>
          <cell r="V252">
            <v>2936470588.23529</v>
          </cell>
          <cell r="W252">
            <v>2420260869.56522</v>
          </cell>
          <cell r="X252">
            <v>2139025000</v>
          </cell>
          <cell r="Y252">
            <v>1244610000</v>
          </cell>
          <cell r="Z252">
            <v>1337300000</v>
          </cell>
          <cell r="AA252">
            <v>2177500000</v>
          </cell>
          <cell r="AB252">
            <v>2240333333.33333</v>
          </cell>
          <cell r="AC252">
            <v>3615647477.05434</v>
          </cell>
          <cell r="AD252">
            <v>3519695443.52516</v>
          </cell>
          <cell r="AE252">
            <v>3923244049.95796</v>
          </cell>
          <cell r="AF252">
            <v>6269522042.11556</v>
          </cell>
          <cell r="AG252">
            <v>6508931651.66667</v>
          </cell>
          <cell r="AH252">
            <v>5276480799.33868</v>
          </cell>
          <cell r="AI252">
            <v>4304399310.30967</v>
          </cell>
          <cell r="AJ252">
            <v>3321729159.62277</v>
          </cell>
          <cell r="AK252">
            <v>2857457761.90922</v>
          </cell>
          <cell r="AL252">
            <v>3220439044.18949</v>
          </cell>
          <cell r="AM252">
            <v>3990430446.71216</v>
          </cell>
          <cell r="AN252">
            <v>5755818842.49246</v>
          </cell>
          <cell r="AO252">
            <v>6044585326.938</v>
          </cell>
          <cell r="AP252">
            <v>6269333313.17108</v>
          </cell>
          <cell r="AQ252">
            <v>6584815846.52754</v>
          </cell>
          <cell r="AR252">
            <v>5998563257.94659</v>
          </cell>
          <cell r="AS252">
            <v>6193246837.09687</v>
          </cell>
          <cell r="AT252">
            <v>5840503868.51573</v>
          </cell>
          <cell r="AU252">
            <v>6178563591.12051</v>
          </cell>
          <cell r="AV252">
            <v>6606884275.23087</v>
          </cell>
          <cell r="AW252">
            <v>7939487547.77384</v>
          </cell>
          <cell r="AX252">
            <v>9239221763.05793</v>
          </cell>
          <cell r="AY252">
            <v>9977647682.96954</v>
          </cell>
          <cell r="AZ252">
            <v>11902564494.8833</v>
          </cell>
          <cell r="BA252">
            <v>14440404132.2047</v>
          </cell>
          <cell r="BB252">
            <v>25127805566.6584</v>
          </cell>
          <cell r="BC252">
            <v>26673441430.7857</v>
          </cell>
          <cell r="BD252">
            <v>27871725241.4723</v>
          </cell>
          <cell r="BE252">
            <v>27305915910.7877</v>
          </cell>
          <cell r="BF252">
            <v>28915786516.6123</v>
          </cell>
          <cell r="BG252">
            <v>32612397257.4458</v>
          </cell>
          <cell r="BH252">
            <v>32387183730.1002</v>
          </cell>
          <cell r="BI252">
            <v>29203988696.2626</v>
          </cell>
          <cell r="BJ252">
            <v>30744473841.424</v>
          </cell>
          <cell r="BK252">
            <v>32927025619.6795</v>
          </cell>
          <cell r="BL252">
            <v>35348155095.4215</v>
          </cell>
          <cell r="BM252">
            <v>37600368239.8824</v>
          </cell>
          <cell r="BN252">
            <v>40529788744.0595</v>
          </cell>
          <cell r="BO252">
            <v>45565333216.4142</v>
          </cell>
        </row>
        <row r="253">
          <cell r="B253" t="str">
            <v>UKR</v>
          </cell>
          <cell r="C253" t="str">
            <v>GDP (current US$)</v>
          </cell>
          <cell r="D253" t="str">
            <v>NY.GDP.MKTP.CD</v>
          </cell>
        </row>
        <row r="253">
          <cell r="AF253">
            <v>64904761904.7619</v>
          </cell>
          <cell r="AG253">
            <v>74842105263.1579</v>
          </cell>
          <cell r="AH253">
            <v>80731578947.3684</v>
          </cell>
          <cell r="AI253">
            <v>79523809523.8095</v>
          </cell>
          <cell r="AJ253">
            <v>76666666666.6667</v>
          </cell>
          <cell r="AK253">
            <v>73906020558.0029</v>
          </cell>
          <cell r="AL253">
            <v>65648189143.7174</v>
          </cell>
          <cell r="AM253">
            <v>52549580264.8064</v>
          </cell>
          <cell r="AN253">
            <v>48213856468.5718</v>
          </cell>
          <cell r="AO253">
            <v>44558831005.0621</v>
          </cell>
          <cell r="AP253">
            <v>50151531591.7317</v>
          </cell>
          <cell r="AQ253">
            <v>41882523345.1804</v>
          </cell>
          <cell r="AR253">
            <v>31580639553.8298</v>
          </cell>
          <cell r="AS253">
            <v>32375083934.8241</v>
          </cell>
          <cell r="AT253">
            <v>39309580983.2282</v>
          </cell>
          <cell r="AU253">
            <v>43956163612.0433</v>
          </cell>
          <cell r="AV253">
            <v>52010355753.0461</v>
          </cell>
          <cell r="AW253">
            <v>67220154164.3166</v>
          </cell>
          <cell r="AX253">
            <v>89238865118.5263</v>
          </cell>
          <cell r="AY253">
            <v>111884752475.248</v>
          </cell>
          <cell r="AZ253">
            <v>148733861386.139</v>
          </cell>
          <cell r="BA253">
            <v>188110390659.515</v>
          </cell>
          <cell r="BB253">
            <v>121552153444.124</v>
          </cell>
          <cell r="BC253">
            <v>141209170427.233</v>
          </cell>
          <cell r="BD253">
            <v>169333835201.554</v>
          </cell>
          <cell r="BE253">
            <v>182591753827.949</v>
          </cell>
          <cell r="BF253">
            <v>190498811460.028</v>
          </cell>
          <cell r="BG253">
            <v>133503871861.723</v>
          </cell>
          <cell r="BH253">
            <v>91030967789.0717</v>
          </cell>
          <cell r="BI253">
            <v>93355869403.9223</v>
          </cell>
          <cell r="BJ253">
            <v>112090505081.739</v>
          </cell>
          <cell r="BK253">
            <v>130891088293.55</v>
          </cell>
          <cell r="BL253">
            <v>153883047509.577</v>
          </cell>
          <cell r="BM253">
            <v>156617722013.342</v>
          </cell>
          <cell r="BN253">
            <v>199765859570.935</v>
          </cell>
          <cell r="BO253">
            <v>161989520721.19</v>
          </cell>
        </row>
        <row r="254">
          <cell r="B254" t="str">
            <v>UMC</v>
          </cell>
          <cell r="C254" t="str">
            <v>GDP (current US$)</v>
          </cell>
          <cell r="D254" t="str">
            <v>NY.GDP.MKTP.CD</v>
          </cell>
          <cell r="E254">
            <v>180053390475.167</v>
          </cell>
          <cell r="F254">
            <v>168982532613.973</v>
          </cell>
          <cell r="G254">
            <v>170141004179.808</v>
          </cell>
          <cell r="H254">
            <v>186589422459.185</v>
          </cell>
          <cell r="I254">
            <v>215160053105.506</v>
          </cell>
          <cell r="J254">
            <v>242320370361.351</v>
          </cell>
          <cell r="K254">
            <v>265398370224.872</v>
          </cell>
          <cell r="L254">
            <v>272392719518.191</v>
          </cell>
          <cell r="M254">
            <v>286844024984.087</v>
          </cell>
          <cell r="N254">
            <v>320851329731.323</v>
          </cell>
          <cell r="O254">
            <v>354005532449.168</v>
          </cell>
          <cell r="P254">
            <v>382501022432.959</v>
          </cell>
          <cell r="Q254">
            <v>441122194935.682</v>
          </cell>
          <cell r="R254">
            <v>563118008255.712</v>
          </cell>
          <cell r="S254">
            <v>714216549854.434</v>
          </cell>
          <cell r="T254">
            <v>818138330849.215</v>
          </cell>
          <cell r="U254">
            <v>878819658267.773</v>
          </cell>
          <cell r="V254">
            <v>984679233024.427</v>
          </cell>
          <cell r="W254">
            <v>1041943786492.52</v>
          </cell>
          <cell r="X254">
            <v>1280490232712.9</v>
          </cell>
          <cell r="Y254">
            <v>1539974154699.53</v>
          </cell>
          <cell r="Z254">
            <v>1661836364291.45</v>
          </cell>
          <cell r="AA254">
            <v>1593842541821.09</v>
          </cell>
          <cell r="AB254">
            <v>1644700879324.24</v>
          </cell>
          <cell r="AC254">
            <v>1749282912779.57</v>
          </cell>
          <cell r="AD254">
            <v>1784089666540.53</v>
          </cell>
          <cell r="AE254">
            <v>1778540224527.55</v>
          </cell>
          <cell r="AF254">
            <v>1763317594048.97</v>
          </cell>
          <cell r="AG254">
            <v>1899577323156.49</v>
          </cell>
          <cell r="AH254">
            <v>2009481110611.37</v>
          </cell>
          <cell r="AI254">
            <v>2334186272700.93</v>
          </cell>
          <cell r="AJ254">
            <v>2258542206521.13</v>
          </cell>
          <cell r="AK254">
            <v>2440011207573.5</v>
          </cell>
          <cell r="AL254">
            <v>2768805973479.55</v>
          </cell>
          <cell r="AM254">
            <v>3116052898486.72</v>
          </cell>
          <cell r="AN254">
            <v>3534597890931.42</v>
          </cell>
          <cell r="AO254">
            <v>3909355749304.3</v>
          </cell>
          <cell r="AP254">
            <v>4161876973657.95</v>
          </cell>
          <cell r="AQ254">
            <v>4108607605299.47</v>
          </cell>
          <cell r="AR254">
            <v>3999785080973.85</v>
          </cell>
          <cell r="AS254">
            <v>4372322368009.91</v>
          </cell>
          <cell r="AT254">
            <v>4374275436517.74</v>
          </cell>
          <cell r="AU254">
            <v>4406150082412.21</v>
          </cell>
          <cell r="AV254">
            <v>4912292057325.6</v>
          </cell>
          <cell r="AW254">
            <v>5795163605374.28</v>
          </cell>
          <cell r="AX254">
            <v>6887893992464.03</v>
          </cell>
          <cell r="AY254">
            <v>8120870119143.41</v>
          </cell>
          <cell r="AZ254">
            <v>9979459027920.7</v>
          </cell>
          <cell r="BA254">
            <v>12067662380054.4</v>
          </cell>
          <cell r="BB254">
            <v>11970996675669</v>
          </cell>
          <cell r="BC254">
            <v>14630255984971</v>
          </cell>
          <cell r="BD254">
            <v>17496066354586.1</v>
          </cell>
          <cell r="BE254">
            <v>18674953139164.7</v>
          </cell>
          <cell r="BF254">
            <v>19833760666069.5</v>
          </cell>
          <cell r="BG254">
            <v>20590348415303.8</v>
          </cell>
          <cell r="BH254">
            <v>19827996310186</v>
          </cell>
          <cell r="BI254">
            <v>19905034053844</v>
          </cell>
          <cell r="BJ254">
            <v>21837271216675.9</v>
          </cell>
          <cell r="BK254">
            <v>23304307154243.2</v>
          </cell>
          <cell r="BL254">
            <v>23700366929893.4</v>
          </cell>
          <cell r="BM254">
            <v>22969949394569.8</v>
          </cell>
          <cell r="BN254">
            <v>27373038582479.3</v>
          </cell>
          <cell r="BO254">
            <v>28567593041349.3</v>
          </cell>
        </row>
        <row r="255">
          <cell r="B255" t="str">
            <v>URY</v>
          </cell>
          <cell r="C255" t="str">
            <v>GDP (current US$)</v>
          </cell>
          <cell r="D255" t="str">
            <v>NY.GDP.MKTP.CD</v>
          </cell>
          <cell r="E255">
            <v>1208333333.33333</v>
          </cell>
          <cell r="F255">
            <v>1600000000</v>
          </cell>
          <cell r="G255">
            <v>1763636363.63636</v>
          </cell>
          <cell r="H255">
            <v>1553333333.33333</v>
          </cell>
          <cell r="I255">
            <v>1970588235.29412</v>
          </cell>
          <cell r="J255">
            <v>1893103448.27586</v>
          </cell>
          <cell r="K255">
            <v>1805555555.55556</v>
          </cell>
          <cell r="L255">
            <v>1597142857.14286</v>
          </cell>
          <cell r="M255">
            <v>1592672413.7931</v>
          </cell>
          <cell r="N255">
            <v>2004435483.87097</v>
          </cell>
          <cell r="O255">
            <v>2137096774.19355</v>
          </cell>
          <cell r="P255">
            <v>2807258064.51613</v>
          </cell>
          <cell r="Q255">
            <v>2188700564.97175</v>
          </cell>
          <cell r="R255">
            <v>3964994165.69428</v>
          </cell>
          <cell r="S255">
            <v>4091438979.96357</v>
          </cell>
          <cell r="T255">
            <v>3538014311.27012</v>
          </cell>
          <cell r="U255">
            <v>3667716535.43307</v>
          </cell>
          <cell r="V255">
            <v>4114374865.50463</v>
          </cell>
          <cell r="W255">
            <v>4910526315.78947</v>
          </cell>
          <cell r="X255">
            <v>7181487624.39398</v>
          </cell>
          <cell r="Y255">
            <v>10162460046.2912</v>
          </cell>
          <cell r="Z255">
            <v>11048642638.7473</v>
          </cell>
          <cell r="AA255">
            <v>9179000938.42489</v>
          </cell>
          <cell r="AB255">
            <v>5102251570.86339</v>
          </cell>
          <cell r="AC255">
            <v>4850267475.3547</v>
          </cell>
          <cell r="AD255">
            <v>4732017873.38369</v>
          </cell>
          <cell r="AE255">
            <v>5880112788.40947</v>
          </cell>
          <cell r="AF255">
            <v>7367494080.40014</v>
          </cell>
          <cell r="AG255">
            <v>8213538368.84635</v>
          </cell>
          <cell r="AH255">
            <v>8438951476.06644</v>
          </cell>
          <cell r="AI255">
            <v>9298807850.29979</v>
          </cell>
          <cell r="AJ255">
            <v>11206176650.9075</v>
          </cell>
          <cell r="AK255">
            <v>12878148790.7348</v>
          </cell>
          <cell r="AL255">
            <v>15002136971.1745</v>
          </cell>
          <cell r="AM255">
            <v>17474588895.8918</v>
          </cell>
          <cell r="AN255">
            <v>19297663096.5506</v>
          </cell>
          <cell r="AO255">
            <v>20515458113.5857</v>
          </cell>
          <cell r="AP255">
            <v>23969739233.8966</v>
          </cell>
          <cell r="AQ255">
            <v>25385886977.5228</v>
          </cell>
          <cell r="AR255">
            <v>23983945190.6202</v>
          </cell>
          <cell r="AS255">
            <v>22823270892.1094</v>
          </cell>
          <cell r="AT255">
            <v>20898761742.2386</v>
          </cell>
          <cell r="AU255">
            <v>13606515722.5864</v>
          </cell>
          <cell r="AV255">
            <v>12045638351.8507</v>
          </cell>
          <cell r="AW255">
            <v>13686329890.1191</v>
          </cell>
          <cell r="AX255">
            <v>17362857683.8545</v>
          </cell>
          <cell r="AY255">
            <v>19741420739.8901</v>
          </cell>
          <cell r="AZ255">
            <v>23797773024.3992</v>
          </cell>
          <cell r="BA255">
            <v>31119602538.8322</v>
          </cell>
          <cell r="BB255">
            <v>32708319077.5179</v>
          </cell>
          <cell r="BC255">
            <v>41950361211.9581</v>
          </cell>
          <cell r="BD255">
            <v>50342406067.0777</v>
          </cell>
          <cell r="BE255">
            <v>54232266358.7811</v>
          </cell>
          <cell r="BF255">
            <v>61337621933.7857</v>
          </cell>
          <cell r="BG255">
            <v>61496186973.902</v>
          </cell>
          <cell r="BH255">
            <v>57680327998.6689</v>
          </cell>
          <cell r="BI255">
            <v>57480788380.312</v>
          </cell>
          <cell r="BJ255">
            <v>65006047680.3225</v>
          </cell>
          <cell r="BK255">
            <v>65344408987.1965</v>
          </cell>
          <cell r="BL255">
            <v>62222387928.9932</v>
          </cell>
          <cell r="BM255">
            <v>53668636567.8667</v>
          </cell>
          <cell r="BN255">
            <v>60760798595.5436</v>
          </cell>
          <cell r="BO255">
            <v>70164683290.3776</v>
          </cell>
        </row>
        <row r="256">
          <cell r="B256" t="str">
            <v>USA</v>
          </cell>
          <cell r="C256" t="str">
            <v>GDP (current US$)</v>
          </cell>
          <cell r="D256" t="str">
            <v>NY.GDP.MKTP.CD</v>
          </cell>
          <cell r="E256">
            <v>541988586206.897</v>
          </cell>
          <cell r="F256">
            <v>561940310344.828</v>
          </cell>
          <cell r="G256">
            <v>603639413793.103</v>
          </cell>
          <cell r="H256">
            <v>637058551724.138</v>
          </cell>
          <cell r="I256">
            <v>684144620689.655</v>
          </cell>
          <cell r="J256">
            <v>741904862068.965</v>
          </cell>
          <cell r="K256">
            <v>813032758620.69</v>
          </cell>
          <cell r="L256">
            <v>859620034482.759</v>
          </cell>
          <cell r="M256">
            <v>940225000000</v>
          </cell>
          <cell r="N256">
            <v>1017438172413.79</v>
          </cell>
          <cell r="O256">
            <v>1073303000000</v>
          </cell>
          <cell r="P256">
            <v>1164850000000</v>
          </cell>
          <cell r="Q256">
            <v>1279110000000</v>
          </cell>
          <cell r="R256">
            <v>1425376000000</v>
          </cell>
          <cell r="S256">
            <v>1545243000000</v>
          </cell>
          <cell r="T256">
            <v>1684904000000</v>
          </cell>
          <cell r="U256">
            <v>1873412000000</v>
          </cell>
          <cell r="V256">
            <v>2081826000000</v>
          </cell>
          <cell r="W256">
            <v>2351599000000</v>
          </cell>
          <cell r="X256">
            <v>2627333000000</v>
          </cell>
          <cell r="Y256">
            <v>2857307000000</v>
          </cell>
          <cell r="Z256">
            <v>3207041000000</v>
          </cell>
          <cell r="AA256">
            <v>3343789000000</v>
          </cell>
          <cell r="AB256">
            <v>3634038000000</v>
          </cell>
          <cell r="AC256">
            <v>4037613000000</v>
          </cell>
          <cell r="AD256">
            <v>4338979000000</v>
          </cell>
          <cell r="AE256">
            <v>4579631000000</v>
          </cell>
          <cell r="AF256">
            <v>4855215000000</v>
          </cell>
          <cell r="AG256">
            <v>5236438000000</v>
          </cell>
          <cell r="AH256">
            <v>5641580000000</v>
          </cell>
          <cell r="AI256">
            <v>5963144000000</v>
          </cell>
          <cell r="AJ256">
            <v>6158129000000</v>
          </cell>
          <cell r="AK256">
            <v>6520327000000</v>
          </cell>
          <cell r="AL256">
            <v>6858559000000</v>
          </cell>
          <cell r="AM256">
            <v>7287236000000</v>
          </cell>
          <cell r="AN256">
            <v>7639749000000</v>
          </cell>
          <cell r="AO256">
            <v>8073122000000</v>
          </cell>
          <cell r="AP256">
            <v>8577552000000</v>
          </cell>
          <cell r="AQ256">
            <v>9062817000000</v>
          </cell>
          <cell r="AR256">
            <v>9631172000000</v>
          </cell>
          <cell r="AS256">
            <v>10250952000000</v>
          </cell>
          <cell r="AT256">
            <v>10581929000000</v>
          </cell>
          <cell r="AU256">
            <v>10929108000000</v>
          </cell>
          <cell r="AV256">
            <v>11456450000000</v>
          </cell>
          <cell r="AW256">
            <v>12217196000000</v>
          </cell>
          <cell r="AX256">
            <v>13039197000000</v>
          </cell>
          <cell r="AY256">
            <v>13815583000000</v>
          </cell>
          <cell r="AZ256">
            <v>14474228000000</v>
          </cell>
          <cell r="BA256">
            <v>14769862000000</v>
          </cell>
          <cell r="BB256">
            <v>14478067000000</v>
          </cell>
          <cell r="BC256">
            <v>15048971000000</v>
          </cell>
          <cell r="BD256">
            <v>15599732000000</v>
          </cell>
          <cell r="BE256">
            <v>16253970000000</v>
          </cell>
          <cell r="BF256">
            <v>16880683000000</v>
          </cell>
          <cell r="BG256">
            <v>17608138000000</v>
          </cell>
          <cell r="BH256">
            <v>18295019000000</v>
          </cell>
          <cell r="BI256">
            <v>18804913000000</v>
          </cell>
          <cell r="BJ256">
            <v>19612102000000</v>
          </cell>
          <cell r="BK256">
            <v>20656516000000</v>
          </cell>
          <cell r="BL256">
            <v>21521395000000</v>
          </cell>
          <cell r="BM256">
            <v>21322950000000</v>
          </cell>
          <cell r="BN256">
            <v>23594031000000</v>
          </cell>
          <cell r="BO256">
            <v>25744108000000</v>
          </cell>
        </row>
        <row r="257">
          <cell r="B257" t="str">
            <v>UZB</v>
          </cell>
          <cell r="C257" t="str">
            <v>GDP (current US$)</v>
          </cell>
          <cell r="D257" t="str">
            <v>NY.GDP.MKTP.CD</v>
          </cell>
        </row>
        <row r="257">
          <cell r="AF257">
            <v>14352105263.1579</v>
          </cell>
          <cell r="AG257">
            <v>18357500000</v>
          </cell>
          <cell r="AH257">
            <v>20465333333.3333</v>
          </cell>
          <cell r="AI257">
            <v>13362340337.8657</v>
          </cell>
          <cell r="AJ257">
            <v>13677622222.2222</v>
          </cell>
          <cell r="AK257">
            <v>12941297376.0933</v>
          </cell>
          <cell r="AL257">
            <v>13099013835.5111</v>
          </cell>
          <cell r="AM257">
            <v>12899156990.6156</v>
          </cell>
          <cell r="AN257">
            <v>13350468917.4115</v>
          </cell>
          <cell r="AO257">
            <v>13948892215.5689</v>
          </cell>
          <cell r="AP257">
            <v>14744603773.5849</v>
          </cell>
          <cell r="AQ257">
            <v>14988971210.8383</v>
          </cell>
          <cell r="AR257">
            <v>17078465982.0282</v>
          </cell>
          <cell r="AS257">
            <v>13760513969.314</v>
          </cell>
          <cell r="AT257">
            <v>11401421329.1974</v>
          </cell>
          <cell r="AU257">
            <v>9687788512.80184</v>
          </cell>
          <cell r="AV257">
            <v>10134453435.4603</v>
          </cell>
          <cell r="AW257">
            <v>12030023547.8807</v>
          </cell>
          <cell r="AX257">
            <v>14307509838.8053</v>
          </cell>
          <cell r="AY257">
            <v>17330833852.919</v>
          </cell>
          <cell r="AZ257">
            <v>22311393927.8817</v>
          </cell>
          <cell r="BA257">
            <v>29549438883.8338</v>
          </cell>
          <cell r="BB257">
            <v>33689223673.2577</v>
          </cell>
          <cell r="BC257">
            <v>49765676402.4495</v>
          </cell>
          <cell r="BD257">
            <v>60178909297.208</v>
          </cell>
          <cell r="BE257">
            <v>67517349212.0609</v>
          </cell>
          <cell r="BF257">
            <v>73180037914.9104</v>
          </cell>
          <cell r="BG257">
            <v>80845385809.4529</v>
          </cell>
          <cell r="BH257">
            <v>86196264755.3105</v>
          </cell>
          <cell r="BI257">
            <v>86138288644.171</v>
          </cell>
          <cell r="BJ257">
            <v>62081322740.0162</v>
          </cell>
          <cell r="BK257">
            <v>52870108214.6742</v>
          </cell>
          <cell r="BL257">
            <v>60283503705.3907</v>
          </cell>
          <cell r="BM257">
            <v>60224701296.7885</v>
          </cell>
          <cell r="BN257">
            <v>69600614987.3509</v>
          </cell>
          <cell r="BO257">
            <v>81140823252.4164</v>
          </cell>
        </row>
        <row r="258">
          <cell r="B258" t="str">
            <v>VCT</v>
          </cell>
          <cell r="C258" t="str">
            <v>GDP (current US$)</v>
          </cell>
          <cell r="D258" t="str">
            <v>NY.GDP.MKTP.CD</v>
          </cell>
          <cell r="E258">
            <v>13066634.0000817</v>
          </cell>
          <cell r="F258">
            <v>13999965.0000875</v>
          </cell>
          <cell r="G258">
            <v>14524963.6875908</v>
          </cell>
          <cell r="H258">
            <v>13708299.0625857</v>
          </cell>
          <cell r="I258">
            <v>14758296.4375922</v>
          </cell>
          <cell r="J258">
            <v>15108295.5625944</v>
          </cell>
          <cell r="K258">
            <v>16099959.7501006</v>
          </cell>
          <cell r="L258">
            <v>15835106.0327781</v>
          </cell>
          <cell r="M258">
            <v>15350000</v>
          </cell>
          <cell r="N258">
            <v>16650000</v>
          </cell>
          <cell r="O258">
            <v>18450000</v>
          </cell>
          <cell r="P258">
            <v>20051922.3261445</v>
          </cell>
          <cell r="Q258">
            <v>27585804.8653032</v>
          </cell>
          <cell r="R258">
            <v>30165081.0858817</v>
          </cell>
          <cell r="S258">
            <v>32923702.7281866</v>
          </cell>
          <cell r="T258">
            <v>33237225.9880652</v>
          </cell>
          <cell r="U258">
            <v>32792844.6829448</v>
          </cell>
          <cell r="V258">
            <v>49353161.8518519</v>
          </cell>
          <cell r="W258">
            <v>60844771.4814815</v>
          </cell>
          <cell r="X258">
            <v>71096359.6296296</v>
          </cell>
          <cell r="Y258">
            <v>82340339.6296296</v>
          </cell>
          <cell r="Z258">
            <v>102086539.259259</v>
          </cell>
          <cell r="AA258">
            <v>113759203.333333</v>
          </cell>
          <cell r="AB258">
            <v>122255349.62963</v>
          </cell>
          <cell r="AC258">
            <v>135024987.777778</v>
          </cell>
          <cell r="AD258">
            <v>145641705.185185</v>
          </cell>
          <cell r="AE258">
            <v>160846656.666667</v>
          </cell>
          <cell r="AF258">
            <v>175580647.407407</v>
          </cell>
          <cell r="AG258">
            <v>200726712.592593</v>
          </cell>
          <cell r="AH258">
            <v>214745002.222222</v>
          </cell>
          <cell r="AI258">
            <v>240366666.666667</v>
          </cell>
          <cell r="AJ258">
            <v>254829629.62963</v>
          </cell>
          <cell r="AK258">
            <v>277955555.555556</v>
          </cell>
          <cell r="AL258">
            <v>286307407.407407</v>
          </cell>
          <cell r="AM258">
            <v>289437037.037037</v>
          </cell>
          <cell r="AN258">
            <v>316007407.407407</v>
          </cell>
          <cell r="AO258">
            <v>331488888.888889</v>
          </cell>
          <cell r="AP258">
            <v>347770370.37037</v>
          </cell>
          <cell r="AQ258">
            <v>373618518.518519</v>
          </cell>
          <cell r="AR258">
            <v>390718518.518519</v>
          </cell>
          <cell r="AS258">
            <v>427946037.037037</v>
          </cell>
          <cell r="AT258">
            <v>462072333.333333</v>
          </cell>
          <cell r="AU258">
            <v>487763851.851852</v>
          </cell>
          <cell r="AV258">
            <v>509090888.888889</v>
          </cell>
          <cell r="AW258">
            <v>549900185.185185</v>
          </cell>
          <cell r="AX258">
            <v>579948925.925926</v>
          </cell>
          <cell r="AY258">
            <v>643501148.148148</v>
          </cell>
          <cell r="AZ258">
            <v>713596666.666667</v>
          </cell>
          <cell r="BA258">
            <v>732663259.259259</v>
          </cell>
          <cell r="BB258">
            <v>714300259.259259</v>
          </cell>
          <cell r="BC258">
            <v>720447888.888889</v>
          </cell>
          <cell r="BD258">
            <v>713796370.37037</v>
          </cell>
          <cell r="BE258">
            <v>730032592.592593</v>
          </cell>
          <cell r="BF258">
            <v>764781259.259259</v>
          </cell>
          <cell r="BG258">
            <v>770900000</v>
          </cell>
          <cell r="BH258">
            <v>786555555.555555</v>
          </cell>
          <cell r="BI258">
            <v>814303703.703704</v>
          </cell>
          <cell r="BJ258">
            <v>844040740.740741</v>
          </cell>
          <cell r="BK258">
            <v>884329629.62963</v>
          </cell>
          <cell r="BL258">
            <v>910766666.666667</v>
          </cell>
          <cell r="BM258">
            <v>869111111.111111</v>
          </cell>
          <cell r="BN258">
            <v>872225925.925926</v>
          </cell>
          <cell r="BO258">
            <v>966492592.592592</v>
          </cell>
        </row>
        <row r="259">
          <cell r="B259" t="str">
            <v>VEN</v>
          </cell>
          <cell r="C259" t="str">
            <v>GDP (current US$)</v>
          </cell>
          <cell r="D259" t="str">
            <v>NY.GDP.MKTP.CD</v>
          </cell>
          <cell r="E259">
            <v>7663938303.07172</v>
          </cell>
          <cell r="F259">
            <v>8067267030.61863</v>
          </cell>
          <cell r="G259">
            <v>8814309884.21165</v>
          </cell>
          <cell r="H259">
            <v>9608717288.17057</v>
          </cell>
          <cell r="I259">
            <v>8192413793.10345</v>
          </cell>
          <cell r="J259">
            <v>8427777777.77778</v>
          </cell>
          <cell r="K259">
            <v>8781333333.33333</v>
          </cell>
          <cell r="L259">
            <v>9250000000</v>
          </cell>
          <cell r="M259">
            <v>10034444444.4444</v>
          </cell>
          <cell r="N259">
            <v>10285111111.1111</v>
          </cell>
          <cell r="O259">
            <v>11561111111.1111</v>
          </cell>
          <cell r="P259">
            <v>12986590909.0909</v>
          </cell>
          <cell r="Q259">
            <v>13977727272.7273</v>
          </cell>
          <cell r="R259">
            <v>17035581395.3488</v>
          </cell>
          <cell r="S259">
            <v>26100930232.5581</v>
          </cell>
          <cell r="T259">
            <v>27464651162.7907</v>
          </cell>
          <cell r="U259">
            <v>31419534883.7209</v>
          </cell>
          <cell r="V259">
            <v>36210697674.4186</v>
          </cell>
          <cell r="W259">
            <v>39316279069.7674</v>
          </cell>
          <cell r="X259">
            <v>48310930232.5581</v>
          </cell>
          <cell r="Y259">
            <v>59116511627.907</v>
          </cell>
          <cell r="Z259">
            <v>66327441860.4651</v>
          </cell>
          <cell r="AA259">
            <v>67736744186.0465</v>
          </cell>
          <cell r="AB259">
            <v>67556279069.7674</v>
          </cell>
          <cell r="AC259">
            <v>59867743467.9335</v>
          </cell>
          <cell r="AD259">
            <v>61965466666.6667</v>
          </cell>
          <cell r="AE259">
            <v>60516123711.3402</v>
          </cell>
          <cell r="AF259">
            <v>48029034482.7586</v>
          </cell>
          <cell r="AG259">
            <v>60226413793.1034</v>
          </cell>
          <cell r="AH259">
            <v>43536709104.0115</v>
          </cell>
          <cell r="AI259">
            <v>48606952194.7752</v>
          </cell>
          <cell r="AJ259">
            <v>53453444786.6256</v>
          </cell>
          <cell r="AK259">
            <v>60416519620.0849</v>
          </cell>
          <cell r="AL259">
            <v>60037460783.1941</v>
          </cell>
          <cell r="AM259">
            <v>58418666666.6667</v>
          </cell>
          <cell r="AN259">
            <v>77389487770.0883</v>
          </cell>
          <cell r="AO259">
            <v>70543211119.099</v>
          </cell>
          <cell r="AP259">
            <v>85837678559.8324</v>
          </cell>
          <cell r="AQ259">
            <v>91336763255.0597</v>
          </cell>
          <cell r="AR259">
            <v>97972842461.5131</v>
          </cell>
          <cell r="AS259">
            <v>117146466002.661</v>
          </cell>
          <cell r="AT259">
            <v>122911036746.729</v>
          </cell>
          <cell r="AU259">
            <v>92893587733.6549</v>
          </cell>
          <cell r="AV259">
            <v>83620628582.1082</v>
          </cell>
          <cell r="AW259">
            <v>112451400424.964</v>
          </cell>
          <cell r="AX259">
            <v>145513489651.872</v>
          </cell>
          <cell r="AY259">
            <v>183477522123.894</v>
          </cell>
          <cell r="AZ259">
            <v>230364012575.687</v>
          </cell>
          <cell r="BA259">
            <v>315953388510.678</v>
          </cell>
          <cell r="BB259">
            <v>329787628928.471</v>
          </cell>
          <cell r="BC259">
            <v>393192354510.653</v>
          </cell>
          <cell r="BD259">
            <v>316482190800.364</v>
          </cell>
          <cell r="BE259">
            <v>381286237847.667</v>
          </cell>
          <cell r="BF259">
            <v>371005379786.566</v>
          </cell>
          <cell r="BG259">
            <v>482359318767.703</v>
          </cell>
        </row>
        <row r="260">
          <cell r="B260" t="str">
            <v>VGB</v>
          </cell>
          <cell r="C260" t="str">
            <v>GDP (current US$)</v>
          </cell>
          <cell r="D260" t="str">
            <v>NY.GDP.MKTP.CD</v>
          </cell>
        </row>
        <row r="261">
          <cell r="B261" t="str">
            <v>VIR</v>
          </cell>
          <cell r="C261" t="str">
            <v>GDP (current US$)</v>
          </cell>
          <cell r="D261" t="str">
            <v>NY.GDP.MKTP.CD</v>
          </cell>
        </row>
        <row r="261">
          <cell r="AU261">
            <v>3262000000</v>
          </cell>
          <cell r="AV261">
            <v>3443000000</v>
          </cell>
          <cell r="AW261">
            <v>3797000000</v>
          </cell>
          <cell r="AX261">
            <v>4428000000</v>
          </cell>
          <cell r="AY261">
            <v>4484000000</v>
          </cell>
          <cell r="AZ261">
            <v>4784000000</v>
          </cell>
          <cell r="BA261">
            <v>4244000000</v>
          </cell>
          <cell r="BB261">
            <v>4201000000</v>
          </cell>
          <cell r="BC261">
            <v>4324000000</v>
          </cell>
          <cell r="BD261">
            <v>4223000000</v>
          </cell>
          <cell r="BE261">
            <v>4089000000</v>
          </cell>
          <cell r="BF261">
            <v>3738000000</v>
          </cell>
          <cell r="BG261">
            <v>3565000000</v>
          </cell>
          <cell r="BH261">
            <v>3663000000</v>
          </cell>
          <cell r="BI261">
            <v>3798000000</v>
          </cell>
          <cell r="BJ261">
            <v>3794000000</v>
          </cell>
          <cell r="BK261">
            <v>3923000000</v>
          </cell>
          <cell r="BL261">
            <v>4121000000</v>
          </cell>
          <cell r="BM261">
            <v>4189000000</v>
          </cell>
          <cell r="BN261">
            <v>4444000000</v>
          </cell>
        </row>
        <row r="262">
          <cell r="B262" t="str">
            <v>VNM</v>
          </cell>
          <cell r="C262" t="str">
            <v>GDP (current US$)</v>
          </cell>
          <cell r="D262" t="str">
            <v>NY.GDP.MKTP.CD</v>
          </cell>
        </row>
        <row r="262">
          <cell r="AD262">
            <v>14094687820.7445</v>
          </cell>
          <cell r="AE262">
            <v>26336616250.4397</v>
          </cell>
          <cell r="AF262">
            <v>36658108850.3148</v>
          </cell>
          <cell r="AG262">
            <v>25423812648.5941</v>
          </cell>
          <cell r="AH262">
            <v>6293304974.59403</v>
          </cell>
          <cell r="AI262">
            <v>6471740805.56984</v>
          </cell>
          <cell r="AJ262">
            <v>9613369520.41885</v>
          </cell>
          <cell r="AK262">
            <v>9866990236.43587</v>
          </cell>
          <cell r="AL262">
            <v>13180953598.1716</v>
          </cell>
          <cell r="AM262">
            <v>16286433533.3228</v>
          </cell>
          <cell r="AN262">
            <v>20736164458.9505</v>
          </cell>
          <cell r="AO262">
            <v>24657470574.7501</v>
          </cell>
          <cell r="AP262">
            <v>26843700441.5482</v>
          </cell>
          <cell r="AQ262">
            <v>27209602050.0452</v>
          </cell>
          <cell r="AR262">
            <v>28683659006.7752</v>
          </cell>
          <cell r="AS262">
            <v>31172518403.3162</v>
          </cell>
          <cell r="AT262">
            <v>32685198808.5549</v>
          </cell>
          <cell r="AU262">
            <v>35064105500.8344</v>
          </cell>
          <cell r="AV262">
            <v>39552513231.9169</v>
          </cell>
          <cell r="AW262">
            <v>45427854693.2554</v>
          </cell>
          <cell r="AX262">
            <v>57633255738.1992</v>
          </cell>
          <cell r="AY262">
            <v>66371664817.0436</v>
          </cell>
          <cell r="AZ262">
            <v>77414425532.2452</v>
          </cell>
          <cell r="BA262">
            <v>99130304099.1274</v>
          </cell>
          <cell r="BB262">
            <v>106014659565.214</v>
          </cell>
          <cell r="BC262">
            <v>147201173196.979</v>
          </cell>
          <cell r="BD262">
            <v>172595049183.925</v>
          </cell>
          <cell r="BE262">
            <v>195590661129.249</v>
          </cell>
          <cell r="BF262">
            <v>213708811665.34</v>
          </cell>
          <cell r="BG262">
            <v>233451469642.519</v>
          </cell>
          <cell r="BH262">
            <v>239258328381.741</v>
          </cell>
          <cell r="BI262">
            <v>257096001177.982</v>
          </cell>
          <cell r="BJ262">
            <v>281353605986.903</v>
          </cell>
          <cell r="BK262">
            <v>310106478394.659</v>
          </cell>
          <cell r="BL262">
            <v>334365270496.667</v>
          </cell>
          <cell r="BM262">
            <v>346615738537.796</v>
          </cell>
          <cell r="BN262">
            <v>366474752771.009</v>
          </cell>
          <cell r="BO262">
            <v>410324028883.325</v>
          </cell>
        </row>
        <row r="263">
          <cell r="B263" t="str">
            <v>VUT</v>
          </cell>
          <cell r="C263" t="str">
            <v>GDP (current US$)</v>
          </cell>
          <cell r="D263" t="str">
            <v>NY.GDP.MKTP.CD</v>
          </cell>
        </row>
        <row r="263">
          <cell r="X263">
            <v>119258835.335525</v>
          </cell>
          <cell r="Y263">
            <v>121185497.569261</v>
          </cell>
          <cell r="Z263">
            <v>113781795.82356</v>
          </cell>
          <cell r="AA263">
            <v>114501912.522867</v>
          </cell>
          <cell r="AB263">
            <v>117389554.191406</v>
          </cell>
          <cell r="AC263">
            <v>144482515.368336</v>
          </cell>
          <cell r="AD263">
            <v>131856420.703184</v>
          </cell>
          <cell r="AE263">
            <v>126498935.335649</v>
          </cell>
          <cell r="AF263">
            <v>139464173.547324</v>
          </cell>
          <cell r="AG263">
            <v>158351368.433149</v>
          </cell>
          <cell r="AH263">
            <v>154013202.116475</v>
          </cell>
          <cell r="AI263">
            <v>168879207.244148</v>
          </cell>
          <cell r="AJ263">
            <v>201334169.054441</v>
          </cell>
          <cell r="AK263">
            <v>209088824.608438</v>
          </cell>
          <cell r="AL263">
            <v>200491853.167847</v>
          </cell>
          <cell r="AM263">
            <v>233701301.490486</v>
          </cell>
          <cell r="AN263">
            <v>249333250.082507</v>
          </cell>
          <cell r="AO263">
            <v>261370044.486614</v>
          </cell>
          <cell r="AP263">
            <v>272771209.113662</v>
          </cell>
          <cell r="AQ263">
            <v>262293410.708334</v>
          </cell>
          <cell r="AR263">
            <v>268006972.690296</v>
          </cell>
          <cell r="AS263">
            <v>272014627.835262</v>
          </cell>
          <cell r="AT263">
            <v>257926881.72043</v>
          </cell>
          <cell r="AU263">
            <v>262596535.549028</v>
          </cell>
          <cell r="AV263">
            <v>314471413.001776</v>
          </cell>
          <cell r="AW263">
            <v>364996869.129618</v>
          </cell>
          <cell r="AX263">
            <v>394962433.029368</v>
          </cell>
          <cell r="AY263">
            <v>439358586.535588</v>
          </cell>
          <cell r="AZ263">
            <v>516392922.513728</v>
          </cell>
          <cell r="BA263">
            <v>590748429.401902</v>
          </cell>
          <cell r="BB263">
            <v>592622319.145664</v>
          </cell>
          <cell r="BC263">
            <v>670712979.682038</v>
          </cell>
          <cell r="BD263">
            <v>770153588.218833</v>
          </cell>
          <cell r="BE263">
            <v>747839697.746593</v>
          </cell>
          <cell r="BF263">
            <v>758304466.245339</v>
          </cell>
          <cell r="BG263">
            <v>772315983.81843</v>
          </cell>
          <cell r="BH263">
            <v>730870802.967051</v>
          </cell>
          <cell r="BI263">
            <v>780889605.899977</v>
          </cell>
          <cell r="BJ263">
            <v>880061833.690341</v>
          </cell>
          <cell r="BK263">
            <v>914736985.430944</v>
          </cell>
          <cell r="BL263">
            <v>936526267.622513</v>
          </cell>
          <cell r="BM263">
            <v>909421043.508407</v>
          </cell>
          <cell r="BN263">
            <v>950394006.532514</v>
          </cell>
          <cell r="BO263">
            <v>1022219297.50335</v>
          </cell>
        </row>
        <row r="264">
          <cell r="B264" t="str">
            <v>WLD</v>
          </cell>
          <cell r="C264" t="str">
            <v>GDP (current US$)</v>
          </cell>
          <cell r="D264" t="str">
            <v>NY.GDP.MKTP.CD</v>
          </cell>
          <cell r="E264">
            <v>1364504252362.65</v>
          </cell>
          <cell r="F264">
            <v>1439319473881.01</v>
          </cell>
          <cell r="G264">
            <v>1542844506884.74</v>
          </cell>
          <cell r="H264">
            <v>1664976959207.5</v>
          </cell>
          <cell r="I264">
            <v>1827784855167.61</v>
          </cell>
          <cell r="J264">
            <v>1990239546775.5</v>
          </cell>
          <cell r="K264">
            <v>2154637629405.43</v>
          </cell>
          <cell r="L264">
            <v>2293872786867.76</v>
          </cell>
          <cell r="M264">
            <v>2479011773071.18</v>
          </cell>
          <cell r="N264">
            <v>2735531359708.52</v>
          </cell>
          <cell r="O264">
            <v>3001559626304.82</v>
          </cell>
          <cell r="P264">
            <v>3316060697936.09</v>
          </cell>
          <cell r="Q264">
            <v>3832675008705.63</v>
          </cell>
          <cell r="R264">
            <v>4662491340821.54</v>
          </cell>
          <cell r="S264">
            <v>5358933631570.21</v>
          </cell>
          <cell r="T264">
            <v>5990674140488.39</v>
          </cell>
          <cell r="U264">
            <v>6508276319629.61</v>
          </cell>
          <cell r="V264">
            <v>7356785497915.24</v>
          </cell>
          <cell r="W264">
            <v>8700846272428.64</v>
          </cell>
          <cell r="X264">
            <v>10113430898732.7</v>
          </cell>
          <cell r="Y264">
            <v>11419164161217.7</v>
          </cell>
          <cell r="Z264">
            <v>11796482847017.7</v>
          </cell>
          <cell r="AA264">
            <v>11648085880486.3</v>
          </cell>
          <cell r="AB264">
            <v>11972210792643.6</v>
          </cell>
          <cell r="AC264">
            <v>12445989345469.1</v>
          </cell>
          <cell r="AD264">
            <v>13023992824419.7</v>
          </cell>
          <cell r="AE264">
            <v>15351689886643.1</v>
          </cell>
          <cell r="AF264">
            <v>17485079208341.4</v>
          </cell>
          <cell r="AG264">
            <v>19547533420110.2</v>
          </cell>
          <cell r="AH264">
            <v>20324144454836.4</v>
          </cell>
          <cell r="AI264">
            <v>22822610047367.9</v>
          </cell>
          <cell r="AJ264">
            <v>23823551632893.9</v>
          </cell>
          <cell r="AK264">
            <v>25468013295178.4</v>
          </cell>
          <cell r="AL264">
            <v>25959419035161.3</v>
          </cell>
          <cell r="AM264">
            <v>27938851279645.6</v>
          </cell>
          <cell r="AN264">
            <v>31140610056946.1</v>
          </cell>
          <cell r="AO264">
            <v>31857694101272.1</v>
          </cell>
          <cell r="AP264">
            <v>31752297154746.4</v>
          </cell>
          <cell r="AQ264">
            <v>31697043749659.3</v>
          </cell>
          <cell r="AR264">
            <v>32730998280081.1</v>
          </cell>
          <cell r="AS264">
            <v>33839387350047.3</v>
          </cell>
          <cell r="AT264">
            <v>33626960202657.6</v>
          </cell>
          <cell r="AU264">
            <v>34917697037982.8</v>
          </cell>
          <cell r="AV264">
            <v>39152139289705.4</v>
          </cell>
          <cell r="AW264">
            <v>44116244570755</v>
          </cell>
          <cell r="AX264">
            <v>47760320738747.8</v>
          </cell>
          <cell r="AY264">
            <v>51749808632586.7</v>
          </cell>
          <cell r="AZ264">
            <v>58314867929879.6</v>
          </cell>
          <cell r="BA264">
            <v>64072295929643.4</v>
          </cell>
          <cell r="BB264">
            <v>60718262754480.1</v>
          </cell>
          <cell r="BC264">
            <v>66514174634776</v>
          </cell>
          <cell r="BD264">
            <v>73957792909770.5</v>
          </cell>
          <cell r="BE264">
            <v>75603976718162.8</v>
          </cell>
          <cell r="BF264">
            <v>77751368312765.5</v>
          </cell>
          <cell r="BG264">
            <v>79894385759929.2</v>
          </cell>
          <cell r="BH264">
            <v>75359657218242.5</v>
          </cell>
          <cell r="BI264">
            <v>76588030455295.5</v>
          </cell>
          <cell r="BJ264">
            <v>81550955754739.3</v>
          </cell>
          <cell r="BK264">
            <v>86686870786621.5</v>
          </cell>
          <cell r="BL264">
            <v>87945574337517.8</v>
          </cell>
          <cell r="BM264">
            <v>85577718250195.5</v>
          </cell>
          <cell r="BN264">
            <v>97527032881901.1</v>
          </cell>
          <cell r="BO264">
            <v>101225059591363</v>
          </cell>
        </row>
        <row r="265">
          <cell r="B265" t="str">
            <v>WSM</v>
          </cell>
          <cell r="C265" t="str">
            <v>GDP (current US$)</v>
          </cell>
          <cell r="D265" t="str">
            <v>NY.GDP.MKTP.CD</v>
          </cell>
        </row>
        <row r="265">
          <cell r="O265">
            <v>45208338.2335418</v>
          </cell>
          <cell r="P265">
            <v>53719568.7466538</v>
          </cell>
          <cell r="Q265">
            <v>62566116.6481928</v>
          </cell>
          <cell r="R265">
            <v>82452986.0809951</v>
          </cell>
          <cell r="S265">
            <v>93549610.5021948</v>
          </cell>
          <cell r="T265">
            <v>93489282.0724316</v>
          </cell>
          <cell r="U265">
            <v>85003077.5171402</v>
          </cell>
          <cell r="V265">
            <v>98295670.5142636</v>
          </cell>
          <cell r="W265">
            <v>108223443.641923</v>
          </cell>
          <cell r="X265">
            <v>122257392.618405</v>
          </cell>
          <cell r="Y265">
            <v>125747038.49257</v>
          </cell>
          <cell r="Z265">
            <v>118190654.372284</v>
          </cell>
          <cell r="AA265">
            <v>121221651.619316</v>
          </cell>
          <cell r="AB265">
            <v>111862823.574979</v>
          </cell>
          <cell r="AC265">
            <v>109200934.328518</v>
          </cell>
          <cell r="AD265">
            <v>95572172.9835657</v>
          </cell>
          <cell r="AE265">
            <v>100947848.64478</v>
          </cell>
          <cell r="AF265">
            <v>111713922.141578</v>
          </cell>
          <cell r="AG265">
            <v>133016065.416065</v>
          </cell>
          <cell r="AH265">
            <v>122888609.715243</v>
          </cell>
          <cell r="AI265">
            <v>125766269.755358</v>
          </cell>
          <cell r="AJ265">
            <v>125597205.422315</v>
          </cell>
          <cell r="AK265">
            <v>132303041.36253</v>
          </cell>
          <cell r="AL265">
            <v>133122897.196262</v>
          </cell>
          <cell r="AM265">
            <v>221098106.508876</v>
          </cell>
          <cell r="AN265">
            <v>224865731.381903</v>
          </cell>
          <cell r="AO265">
            <v>249907868.772424</v>
          </cell>
          <cell r="AP265">
            <v>285475591.89651</v>
          </cell>
          <cell r="AQ265">
            <v>269485244.15511</v>
          </cell>
          <cell r="AR265">
            <v>255408060.259486</v>
          </cell>
          <cell r="AS265">
            <v>258856139.798489</v>
          </cell>
          <cell r="AT265">
            <v>266299591.479428</v>
          </cell>
          <cell r="AU265">
            <v>281790134.211972</v>
          </cell>
          <cell r="AV265">
            <v>333426188.41876</v>
          </cell>
          <cell r="AW265">
            <v>407747565.096959</v>
          </cell>
          <cell r="AX265">
            <v>476801793.159429</v>
          </cell>
          <cell r="AY265">
            <v>499923757.780736</v>
          </cell>
          <cell r="AZ265">
            <v>573548459.833372</v>
          </cell>
          <cell r="BA265">
            <v>641346191.664776</v>
          </cell>
          <cell r="BB265">
            <v>628006115.424052</v>
          </cell>
          <cell r="BC265">
            <v>680260907.153983</v>
          </cell>
          <cell r="BD265">
            <v>744097050.169115</v>
          </cell>
          <cell r="BE265">
            <v>773141661.165548</v>
          </cell>
          <cell r="BF265">
            <v>797736334.281305</v>
          </cell>
          <cell r="BG265">
            <v>796683519.593842</v>
          </cell>
          <cell r="BH265">
            <v>824150498.653536</v>
          </cell>
          <cell r="BI265">
            <v>843924796.697421</v>
          </cell>
          <cell r="BJ265">
            <v>884844384.463214</v>
          </cell>
          <cell r="BK265">
            <v>878448433.404342</v>
          </cell>
          <cell r="BL265">
            <v>912950466.064906</v>
          </cell>
          <cell r="BM265">
            <v>868898358.266437</v>
          </cell>
          <cell r="BN265">
            <v>843923638.733018</v>
          </cell>
          <cell r="BO265">
            <v>832945205.637185</v>
          </cell>
        </row>
        <row r="266">
          <cell r="B266" t="str">
            <v>XKX</v>
          </cell>
          <cell r="C266" t="str">
            <v>GDP (current US$)</v>
          </cell>
          <cell r="D266" t="str">
            <v>NY.GDP.MKTP.CD</v>
          </cell>
        </row>
        <row r="266">
          <cell r="BA266">
            <v>5181776768.71247</v>
          </cell>
          <cell r="BB266">
            <v>5015894692.97027</v>
          </cell>
          <cell r="BC266">
            <v>5343950556.07185</v>
          </cell>
          <cell r="BD266">
            <v>6341613609.97976</v>
          </cell>
          <cell r="BE266">
            <v>6163484244.63408</v>
          </cell>
          <cell r="BF266">
            <v>6735328609.6594</v>
          </cell>
          <cell r="BG266">
            <v>7074394734.88431</v>
          </cell>
          <cell r="BH266">
            <v>6295848422.71573</v>
          </cell>
          <cell r="BI266">
            <v>6682677289.98994</v>
          </cell>
          <cell r="BJ266">
            <v>7180764703.35718</v>
          </cell>
          <cell r="BK266">
            <v>7878759714.82322</v>
          </cell>
          <cell r="BL266">
            <v>7899737577.47286</v>
          </cell>
          <cell r="BM266">
            <v>7717145217.81247</v>
          </cell>
          <cell r="BN266">
            <v>9413403724.01899</v>
          </cell>
          <cell r="BO266">
            <v>9354903061.8898</v>
          </cell>
        </row>
        <row r="267">
          <cell r="B267" t="str">
            <v>YEM</v>
          </cell>
          <cell r="C267" t="str">
            <v>GDP (current US$)</v>
          </cell>
          <cell r="D267" t="str">
            <v>NY.GDP.MKTP.CD</v>
          </cell>
        </row>
        <row r="267">
          <cell r="AI267">
            <v>12643821568.9626</v>
          </cell>
          <cell r="AJ267">
            <v>14665445462.1149</v>
          </cell>
          <cell r="AK267">
            <v>17959367194.005</v>
          </cell>
          <cell r="AL267">
            <v>21736802664.4463</v>
          </cell>
          <cell r="AM267">
            <v>28019483763.5304</v>
          </cell>
          <cell r="AN267">
            <v>12796345679.0123</v>
          </cell>
          <cell r="AO267">
            <v>6496163615.66086</v>
          </cell>
          <cell r="AP267">
            <v>6838298530.54911</v>
          </cell>
          <cell r="AQ267">
            <v>6322175565.94651</v>
          </cell>
          <cell r="AR267">
            <v>7639325295.88287</v>
          </cell>
          <cell r="AS267">
            <v>9679316770.18633</v>
          </cell>
          <cell r="AT267">
            <v>9852990692.98714</v>
          </cell>
          <cell r="AU267">
            <v>10693430511.4664</v>
          </cell>
          <cell r="AV267">
            <v>11777532662.0499</v>
          </cell>
          <cell r="AW267">
            <v>13867634371.4773</v>
          </cell>
          <cell r="AX267">
            <v>16731566717.1888</v>
          </cell>
          <cell r="AY267">
            <v>19063143369.858</v>
          </cell>
          <cell r="AZ267">
            <v>21650528674.0933</v>
          </cell>
          <cell r="BA267">
            <v>26910855807.288</v>
          </cell>
          <cell r="BB267">
            <v>25130278212.5575</v>
          </cell>
          <cell r="BC267">
            <v>30906749533.221</v>
          </cell>
          <cell r="BD267">
            <v>32726417878.391</v>
          </cell>
          <cell r="BE267">
            <v>35401331609.5916</v>
          </cell>
          <cell r="BF267">
            <v>40415233436.1767</v>
          </cell>
          <cell r="BG267">
            <v>43228585321.3272</v>
          </cell>
          <cell r="BH267">
            <v>42444490073.8555</v>
          </cell>
          <cell r="BI267">
            <v>31317825274.1507</v>
          </cell>
          <cell r="BJ267">
            <v>26842229044.5848</v>
          </cell>
          <cell r="BK267">
            <v>21606160663.0318</v>
          </cell>
        </row>
        <row r="268">
          <cell r="B268" t="str">
            <v>ZAF</v>
          </cell>
          <cell r="C268" t="str">
            <v>GDP (current US$)</v>
          </cell>
          <cell r="D268" t="str">
            <v>NY.GDP.MKTP.CD</v>
          </cell>
          <cell r="E268">
            <v>8748596500.5614</v>
          </cell>
          <cell r="F268">
            <v>9225996309.60148</v>
          </cell>
          <cell r="G268">
            <v>9813996074.40157</v>
          </cell>
          <cell r="H268">
            <v>10854195658.3217</v>
          </cell>
          <cell r="I268">
            <v>11955995217.6019</v>
          </cell>
          <cell r="J268">
            <v>13068994772.4021</v>
          </cell>
          <cell r="K268">
            <v>14211394315.4423</v>
          </cell>
          <cell r="L268">
            <v>15821393671.4425</v>
          </cell>
          <cell r="M268">
            <v>17124793150.0827</v>
          </cell>
          <cell r="N268">
            <v>19256992297.2031</v>
          </cell>
          <cell r="O268">
            <v>21218391512.6434</v>
          </cell>
          <cell r="P268">
            <v>23411076638.279</v>
          </cell>
          <cell r="Q268">
            <v>24515919216.8851</v>
          </cell>
          <cell r="R268">
            <v>33262772008.1446</v>
          </cell>
          <cell r="S268">
            <v>41389186094.5992</v>
          </cell>
          <cell r="T268">
            <v>42906905672.42</v>
          </cell>
          <cell r="U268">
            <v>41150460287.6151</v>
          </cell>
          <cell r="V268">
            <v>45328411332.1028</v>
          </cell>
          <cell r="W268">
            <v>51607412901.8532</v>
          </cell>
          <cell r="X268">
            <v>63038658088.9121</v>
          </cell>
          <cell r="Y268">
            <v>89411864402.4272</v>
          </cell>
          <cell r="Z268">
            <v>93141472163.7596</v>
          </cell>
          <cell r="AA268">
            <v>85904057409.3585</v>
          </cell>
          <cell r="AB268">
            <v>96204110941.5672</v>
          </cell>
          <cell r="AC268">
            <v>84870163365.9306</v>
          </cell>
          <cell r="AD268">
            <v>64459376086.6883</v>
          </cell>
          <cell r="AE268">
            <v>73354771399.2627</v>
          </cell>
          <cell r="AF268">
            <v>96535763418.3729</v>
          </cell>
          <cell r="AG268">
            <v>103976831870.957</v>
          </cell>
          <cell r="AH268">
            <v>108055624081.806</v>
          </cell>
          <cell r="AI268">
            <v>126048140141.869</v>
          </cell>
          <cell r="AJ268">
            <v>135203698237.977</v>
          </cell>
          <cell r="AK268">
            <v>146956150986.636</v>
          </cell>
          <cell r="AL268">
            <v>147194747565.75</v>
          </cell>
          <cell r="AM268">
            <v>153512712381.836</v>
          </cell>
          <cell r="AN268">
            <v>171735933897.331</v>
          </cell>
          <cell r="AO268">
            <v>163234925380.563</v>
          </cell>
          <cell r="AP268">
            <v>168978057327.73</v>
          </cell>
          <cell r="AQ268">
            <v>152982984557.233</v>
          </cell>
          <cell r="AR268">
            <v>151516957078.536</v>
          </cell>
          <cell r="AS268">
            <v>151752757215.309</v>
          </cell>
          <cell r="AT268">
            <v>135429905922.526</v>
          </cell>
          <cell r="AU268">
            <v>129087556612.449</v>
          </cell>
          <cell r="AV268">
            <v>197018965308.697</v>
          </cell>
          <cell r="AW268">
            <v>255806908594.573</v>
          </cell>
          <cell r="AX268">
            <v>288867217196.534</v>
          </cell>
          <cell r="AY268">
            <v>303858675363.643</v>
          </cell>
          <cell r="AZ268">
            <v>333077117253.684</v>
          </cell>
          <cell r="BA268">
            <v>316131258616.309</v>
          </cell>
          <cell r="BB268">
            <v>329754060647.129</v>
          </cell>
          <cell r="BC268">
            <v>417363822801.713</v>
          </cell>
          <cell r="BD268">
            <v>458199494830.834</v>
          </cell>
          <cell r="BE268">
            <v>434400545085.811</v>
          </cell>
          <cell r="BF268">
            <v>400886013595.573</v>
          </cell>
          <cell r="BG268">
            <v>381198869776.106</v>
          </cell>
          <cell r="BH268">
            <v>346709790458.563</v>
          </cell>
          <cell r="BI268">
            <v>323585509674.481</v>
          </cell>
          <cell r="BJ268">
            <v>381448814653.456</v>
          </cell>
          <cell r="BK268">
            <v>405260723892.517</v>
          </cell>
          <cell r="BL268">
            <v>389330032224.269</v>
          </cell>
          <cell r="BM268">
            <v>338291396026.698</v>
          </cell>
          <cell r="BN268">
            <v>420117812466.041</v>
          </cell>
          <cell r="BO268">
            <v>405270850098.738</v>
          </cell>
        </row>
        <row r="269">
          <cell r="B269" t="str">
            <v>ZMB</v>
          </cell>
          <cell r="C269" t="str">
            <v>GDP (current US$)</v>
          </cell>
          <cell r="D269" t="str">
            <v>NY.GDP.MKTP.CD</v>
          </cell>
          <cell r="E269">
            <v>713000000</v>
          </cell>
          <cell r="F269">
            <v>696285714.285714</v>
          </cell>
          <cell r="G269">
            <v>693142857.142857</v>
          </cell>
          <cell r="H269">
            <v>718714285.714286</v>
          </cell>
          <cell r="I269">
            <v>839428571.428571</v>
          </cell>
          <cell r="J269">
            <v>1082857142.85714</v>
          </cell>
          <cell r="K269">
            <v>1264285714.28571</v>
          </cell>
          <cell r="L269">
            <v>1368000000</v>
          </cell>
          <cell r="M269">
            <v>1605857142.85714</v>
          </cell>
          <cell r="N269">
            <v>1965714285.71429</v>
          </cell>
          <cell r="O269">
            <v>1825285714.28571</v>
          </cell>
          <cell r="P269">
            <v>1687000000</v>
          </cell>
          <cell r="Q269">
            <v>1873249299.71989</v>
          </cell>
          <cell r="R269">
            <v>2435736196.31902</v>
          </cell>
          <cell r="S269">
            <v>2913063763.60809</v>
          </cell>
          <cell r="T269">
            <v>2443545878.69362</v>
          </cell>
          <cell r="U269">
            <v>2742796005.70613</v>
          </cell>
          <cell r="V269">
            <v>2514430379.74684</v>
          </cell>
          <cell r="W269">
            <v>2809862671.66042</v>
          </cell>
          <cell r="X269">
            <v>3354854981.08449</v>
          </cell>
          <cell r="Y269">
            <v>3882889733.8403</v>
          </cell>
          <cell r="Z269">
            <v>4006206896.55172</v>
          </cell>
          <cell r="AA269">
            <v>3870075349.83854</v>
          </cell>
          <cell r="AB269">
            <v>3321048451.15171</v>
          </cell>
          <cell r="AC269">
            <v>2719801434.08715</v>
          </cell>
          <cell r="AD269">
            <v>2252197452.2293</v>
          </cell>
          <cell r="AE269">
            <v>1664509501.79764</v>
          </cell>
          <cell r="AF269">
            <v>2265364008.82446</v>
          </cell>
          <cell r="AG269">
            <v>3728889426.56666</v>
          </cell>
          <cell r="AH269">
            <v>3994585203.41682</v>
          </cell>
          <cell r="AI269">
            <v>3285217391.30435</v>
          </cell>
          <cell r="AJ269">
            <v>3376791460.39604</v>
          </cell>
          <cell r="AK269">
            <v>3181921787.7095</v>
          </cell>
          <cell r="AL269">
            <v>3273505343.85539</v>
          </cell>
          <cell r="AM269">
            <v>3656806165.78848</v>
          </cell>
          <cell r="AN269">
            <v>3806983413.16416</v>
          </cell>
          <cell r="AO269">
            <v>3597220962.00017</v>
          </cell>
          <cell r="AP269">
            <v>4303288479.7086</v>
          </cell>
          <cell r="AQ269">
            <v>3537741941.89367</v>
          </cell>
          <cell r="AR269">
            <v>3404284890.5306</v>
          </cell>
          <cell r="AS269">
            <v>3600632111.41414</v>
          </cell>
          <cell r="AT269">
            <v>4094441301.21423</v>
          </cell>
          <cell r="AU269">
            <v>4193850445.42632</v>
          </cell>
          <cell r="AV269">
            <v>4901869764.05957</v>
          </cell>
          <cell r="AW269">
            <v>6221110219.45542</v>
          </cell>
          <cell r="AX269">
            <v>8331870169.14977</v>
          </cell>
          <cell r="AY269">
            <v>12756858899.2812</v>
          </cell>
          <cell r="AZ269">
            <v>14056957976.2648</v>
          </cell>
          <cell r="BA269">
            <v>17910858637.9048</v>
          </cell>
          <cell r="BB269">
            <v>15328342303.9575</v>
          </cell>
          <cell r="BC269">
            <v>20265559483.8548</v>
          </cell>
          <cell r="BD269">
            <v>23459515275.5776</v>
          </cell>
          <cell r="BE269">
            <v>25503060420.026</v>
          </cell>
          <cell r="BF269">
            <v>28037239462.7142</v>
          </cell>
          <cell r="BG269">
            <v>27141023558.0829</v>
          </cell>
          <cell r="BH269">
            <v>21251216798.7762</v>
          </cell>
          <cell r="BI269">
            <v>20958412538.3093</v>
          </cell>
          <cell r="BJ269">
            <v>25873601260.8353</v>
          </cell>
          <cell r="BK269">
            <v>26311507273.6735</v>
          </cell>
          <cell r="BL269">
            <v>23308667781.2258</v>
          </cell>
          <cell r="BM269">
            <v>18137764931.2808</v>
          </cell>
          <cell r="BN269">
            <v>22096416932.0089</v>
          </cell>
          <cell r="BO269">
            <v>29163782140.4858</v>
          </cell>
        </row>
        <row r="270">
          <cell r="B270" t="str">
            <v>ZWE</v>
          </cell>
          <cell r="C270" t="str">
            <v>GDP (current US$)</v>
          </cell>
          <cell r="D270" t="str">
            <v>NY.GDP.MKTP.CD</v>
          </cell>
          <cell r="E270">
            <v>1052990400</v>
          </cell>
          <cell r="F270">
            <v>1096646600</v>
          </cell>
          <cell r="G270">
            <v>1117601600</v>
          </cell>
          <cell r="H270">
            <v>1159511700</v>
          </cell>
          <cell r="I270">
            <v>1217138000</v>
          </cell>
          <cell r="J270">
            <v>1311435800</v>
          </cell>
          <cell r="K270">
            <v>1281749500</v>
          </cell>
          <cell r="L270">
            <v>1397002000</v>
          </cell>
          <cell r="M270">
            <v>1479599900</v>
          </cell>
          <cell r="N270">
            <v>1747998800</v>
          </cell>
          <cell r="O270">
            <v>1884206300</v>
          </cell>
          <cell r="P270">
            <v>2178716300</v>
          </cell>
          <cell r="Q270">
            <v>2677729400</v>
          </cell>
          <cell r="R270">
            <v>3309353600</v>
          </cell>
          <cell r="S270">
            <v>3982161400</v>
          </cell>
          <cell r="T270">
            <v>4371300700</v>
          </cell>
          <cell r="U270">
            <v>4318372000</v>
          </cell>
          <cell r="V270">
            <v>4364382100</v>
          </cell>
          <cell r="W270">
            <v>4351600500</v>
          </cell>
          <cell r="X270">
            <v>5177459400</v>
          </cell>
          <cell r="Y270">
            <v>6678868200</v>
          </cell>
          <cell r="Z270">
            <v>8011373800</v>
          </cell>
          <cell r="AA270">
            <v>8539700700</v>
          </cell>
          <cell r="AB270">
            <v>7764067000</v>
          </cell>
          <cell r="AC270">
            <v>6352125900</v>
          </cell>
          <cell r="AD270">
            <v>5637259300</v>
          </cell>
          <cell r="AE270">
            <v>6217523700</v>
          </cell>
          <cell r="AF270">
            <v>6741215100</v>
          </cell>
          <cell r="AG270">
            <v>7814784100</v>
          </cell>
          <cell r="AH270">
            <v>8286322700</v>
          </cell>
          <cell r="AI270">
            <v>8783816700</v>
          </cell>
          <cell r="AJ270">
            <v>8641481700</v>
          </cell>
          <cell r="AK270">
            <v>6751472200</v>
          </cell>
          <cell r="AL270">
            <v>6563813300</v>
          </cell>
          <cell r="AM270">
            <v>6890675000</v>
          </cell>
          <cell r="AN270">
            <v>7111270700</v>
          </cell>
          <cell r="AO270">
            <v>8553146600</v>
          </cell>
          <cell r="AP270">
            <v>8529571600</v>
          </cell>
          <cell r="AQ270">
            <v>6401968200</v>
          </cell>
          <cell r="AR270">
            <v>6858013100</v>
          </cell>
          <cell r="AS270">
            <v>6689957600</v>
          </cell>
          <cell r="AT270">
            <v>6777384700</v>
          </cell>
          <cell r="AU270">
            <v>6342116400</v>
          </cell>
          <cell r="AV270">
            <v>5727591800</v>
          </cell>
          <cell r="AW270">
            <v>5805598400</v>
          </cell>
          <cell r="AX270">
            <v>5755215200</v>
          </cell>
          <cell r="AY270">
            <v>5443896500</v>
          </cell>
          <cell r="AZ270">
            <v>5291950100</v>
          </cell>
          <cell r="BA270">
            <v>4415702800</v>
          </cell>
          <cell r="BB270">
            <v>9665793300</v>
          </cell>
          <cell r="BC270">
            <v>12041655200</v>
          </cell>
          <cell r="BD270">
            <v>14101920300</v>
          </cell>
          <cell r="BE270">
            <v>17114849900</v>
          </cell>
          <cell r="BF270">
            <v>19091020000</v>
          </cell>
          <cell r="BG270">
            <v>19495519600</v>
          </cell>
          <cell r="BH270">
            <v>19963120600</v>
          </cell>
          <cell r="BI270">
            <v>20548678100</v>
          </cell>
          <cell r="BJ270">
            <v>17584890936.6523</v>
          </cell>
          <cell r="BK270">
            <v>34156069918.0609</v>
          </cell>
          <cell r="BL270">
            <v>21832234925.5021</v>
          </cell>
          <cell r="BM270">
            <v>21509698406.1116</v>
          </cell>
          <cell r="BN270">
            <v>28371238665.5116</v>
          </cell>
          <cell r="BO270">
            <v>27366627153.0954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tabSelected="1" zoomScale="160" zoomScaleNormal="160" workbookViewId="0">
      <pane xSplit="1" ySplit="1" topLeftCell="D2" activePane="bottomRight" state="frozen"/>
      <selection/>
      <selection pane="topRight"/>
      <selection pane="bottomLeft"/>
      <selection pane="bottomRight" activeCell="I32" sqref="I32"/>
    </sheetView>
  </sheetViews>
  <sheetFormatPr defaultColWidth="9" defaultRowHeight="14"/>
  <cols>
    <col min="1" max="1" width="14.7636363636364" customWidth="1"/>
    <col min="2" max="7" width="12.6272727272727"/>
    <col min="8" max="9" width="12.8181818181818"/>
    <col min="10" max="10" width="12.6272727272727"/>
    <col min="12" max="19" width="12.6272727272727"/>
  </cols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0</v>
      </c>
      <c r="O1" t="s">
        <v>1</v>
      </c>
      <c r="P1" t="s">
        <v>3</v>
      </c>
      <c r="Q1" t="s">
        <v>4</v>
      </c>
    </row>
    <row r="2" spans="1:19">
      <c r="A2" t="s">
        <v>12</v>
      </c>
      <c r="B2">
        <f>SUMIF(Categories!$C$2:$C$196,$A2,Categories!M$2:M$196)</f>
        <v>1147718.23676598</v>
      </c>
      <c r="C2">
        <f>SUMIF(Categories!$C$2:$C$196,$A2,Categories!N$2:N$196)</f>
        <v>74288.1572000174</v>
      </c>
      <c r="D2">
        <f>SUMIF(Categories!$C$2:$C$196,$A2,Categories!O$2:O$196)</f>
        <v>1222006.393966</v>
      </c>
      <c r="E2">
        <f>SUMIF(Categories!$C$2:$C$196,$A2,Categories!P$2:P$196)</f>
        <v>290417.205579146</v>
      </c>
      <c r="F2">
        <f>SUMIF(Categories!$C$2:$C$196,$A2,Categories!Q$2:Q$196)</f>
        <v>44862.9562726786</v>
      </c>
      <c r="G2">
        <f>SUMIF(Categories!$C$2:$C$196,$A2,Categories!R$2:R$196)</f>
        <v>335280.161851825</v>
      </c>
      <c r="H2">
        <f>SUMIF(Categories!$C$2:$C$196,$A2,Categories!U$2:U$196)</f>
        <v>17881783387000.9</v>
      </c>
      <c r="I2">
        <f>D2/H2*10^6</f>
        <v>0.0683380604450411</v>
      </c>
      <c r="J2">
        <f>G2/H2*10^6</f>
        <v>0.0187498167601983</v>
      </c>
      <c r="K2">
        <f>IF(J2&gt;I2,1,0)</f>
        <v>0</v>
      </c>
      <c r="L2">
        <f>SUMIF(Categories!$C$2:$C$196,$A2,Categories!S$2:S$196)</f>
        <v>392.01003</v>
      </c>
      <c r="M2">
        <f>SUMIF(Categories!$C$2:$C$196,$A2,Categories!T$2:T$196)</f>
        <v>336.33072</v>
      </c>
      <c r="N2">
        <f>B2/L2</f>
        <v>2927.77773253909</v>
      </c>
      <c r="O2">
        <f>C2/M2</f>
        <v>220.878298598526</v>
      </c>
      <c r="P2">
        <f>E2/L2</f>
        <v>740.841262605311</v>
      </c>
      <c r="Q2">
        <f>F2/M2</f>
        <v>133.389409901892</v>
      </c>
      <c r="R2">
        <f>P2/N2</f>
        <v>0.253038765331009</v>
      </c>
      <c r="S2">
        <f>Q2/O2</f>
        <v>0.603904551729385</v>
      </c>
    </row>
    <row r="3" spans="1:19">
      <c r="A3" t="s">
        <v>13</v>
      </c>
      <c r="B3">
        <f>SUMIF(Categories!$C$2:$C$196,$A3,Categories!M$2:M$196)</f>
        <v>115928.34000646</v>
      </c>
      <c r="C3">
        <f>SUMIF(Categories!$C$2:$C$196,$A3,Categories!N$2:N$196)</f>
        <v>1239.56548340817</v>
      </c>
      <c r="D3">
        <f>SUMIF(Categories!$C$2:$C$196,$A3,Categories!O$2:O$196)</f>
        <v>117167.905489868</v>
      </c>
      <c r="E3">
        <f>SUMIF(Categories!$C$2:$C$196,$A3,Categories!P$2:P$196)</f>
        <v>174899.463171838</v>
      </c>
      <c r="F3">
        <f>SUMIF(Categories!$C$2:$C$196,$A3,Categories!Q$2:Q$196)</f>
        <v>10699.6008429927</v>
      </c>
      <c r="G3">
        <f>SUMIF(Categories!$C$2:$C$196,$A3,Categories!R$2:R$196)</f>
        <v>185599.064014831</v>
      </c>
      <c r="H3">
        <f>SUMIF(Categories!$C$2:$C$196,$A3,Categories!U$2:U$196)</f>
        <v>3353470496885.95</v>
      </c>
      <c r="I3">
        <f>D3/H3*10^6</f>
        <v>0.034939298138651</v>
      </c>
      <c r="J3">
        <f>G3/H3*10^6</f>
        <v>0.0553453695767352</v>
      </c>
      <c r="K3">
        <f t="shared" ref="K3:K29" si="0">IF(J3&gt;I3,1,0)</f>
        <v>1</v>
      </c>
      <c r="L3">
        <f>SUMIF(Categories!$C$2:$C$196,$A3,Categories!S$2:S$196)</f>
        <v>63.080722</v>
      </c>
      <c r="M3">
        <f>SUMIF(Categories!$C$2:$C$196,$A3,Categories!T$2:T$196)</f>
        <v>28.745782</v>
      </c>
      <c r="N3">
        <f t="shared" ref="N3:N29" si="1">B3/L3</f>
        <v>1837.77763365581</v>
      </c>
      <c r="O3">
        <f t="shared" ref="O3:O29" si="2">C3/M3</f>
        <v>43.1216476701928</v>
      </c>
      <c r="P3">
        <f t="shared" ref="P3:P29" si="3">E3/L3</f>
        <v>2772.62938068207</v>
      </c>
      <c r="Q3">
        <f t="shared" ref="Q3:Q29" si="4">F3/M3</f>
        <v>372.214638063863</v>
      </c>
      <c r="R3">
        <f t="shared" ref="R3:R29" si="5">P3/N3</f>
        <v>1.50868599655694</v>
      </c>
      <c r="S3">
        <f t="shared" ref="S3:S29" si="6">Q3/O3</f>
        <v>8.63173506055871</v>
      </c>
    </row>
    <row r="4" spans="1:19">
      <c r="A4" t="s">
        <v>14</v>
      </c>
      <c r="B4">
        <f>SUMIF(Categories!$C$2:$C$196,$A4,Categories!M$2:M$196)</f>
        <v>326356.860346371</v>
      </c>
      <c r="C4">
        <f>SUMIF(Categories!$C$2:$C$196,$A4,Categories!N$2:N$196)</f>
        <v>34867.7178112767</v>
      </c>
      <c r="D4">
        <f>SUMIF(Categories!$C$2:$C$196,$A4,Categories!O$2:O$196)</f>
        <v>361224.578157648</v>
      </c>
      <c r="E4">
        <f>SUMIF(Categories!$C$2:$C$196,$A4,Categories!P$2:P$196)</f>
        <v>313989.302701169</v>
      </c>
      <c r="F4">
        <f>SUMIF(Categories!$C$2:$C$196,$A4,Categories!Q$2:Q$196)</f>
        <v>79163.9252690086</v>
      </c>
      <c r="G4">
        <f>SUMIF(Categories!$C$2:$C$196,$A4,Categories!R$2:R$196)</f>
        <v>393153.227970178</v>
      </c>
      <c r="H4">
        <f>SUMIF(Categories!$C$2:$C$196,$A4,Categories!U$2:U$196)</f>
        <v>25744108000000</v>
      </c>
      <c r="I4">
        <f>D4/H4*10^6</f>
        <v>0.0140313495483179</v>
      </c>
      <c r="J4">
        <f>G4/H4*10^6</f>
        <v>0.0152715808980516</v>
      </c>
      <c r="K4">
        <f t="shared" si="0"/>
        <v>1</v>
      </c>
      <c r="L4">
        <f>SUMIF(Categories!$C$2:$C$196,$A4,Categories!S$2:S$196)</f>
        <v>109.6330498</v>
      </c>
      <c r="M4">
        <f>SUMIF(Categories!$C$2:$C$196,$A4,Categories!T$2:T$196)</f>
        <v>101.511923</v>
      </c>
      <c r="N4">
        <f t="shared" si="1"/>
        <v>2976.81092464118</v>
      </c>
      <c r="O4">
        <f t="shared" si="2"/>
        <v>343.483965043955</v>
      </c>
      <c r="P4">
        <f t="shared" si="3"/>
        <v>2864.00226276629</v>
      </c>
      <c r="Q4">
        <f t="shared" si="4"/>
        <v>779.848543200276</v>
      </c>
      <c r="R4">
        <f t="shared" si="5"/>
        <v>0.96210418977534</v>
      </c>
      <c r="S4">
        <f t="shared" si="6"/>
        <v>2.27040742091259</v>
      </c>
    </row>
    <row r="6" spans="2:10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7" spans="1:19">
      <c r="A7" t="s">
        <v>15</v>
      </c>
      <c r="B7">
        <f>SUMIF(Categories!$D$2:$D$196,$A7,Categories!M$2:M$196)</f>
        <v>764627.062528277</v>
      </c>
      <c r="C7">
        <f>SUMIF(Categories!$D$2:$D$196,$A7,Categories!N$2:N$196)</f>
        <v>49111.1982689726</v>
      </c>
      <c r="D7">
        <f>SUMIF(Categories!$D$2:$D$196,$A7,Categories!O$2:O$196)</f>
        <v>813738.260797249</v>
      </c>
      <c r="E7">
        <f>SUMIF(Categories!$D$2:$D$196,$A7,Categories!P$2:P$196)</f>
        <v>1036235.48750563</v>
      </c>
      <c r="F7">
        <f>SUMIF(Categories!$D$2:$D$196,$A7,Categories!Q$2:Q$196)</f>
        <v>190435.396068763</v>
      </c>
      <c r="G7">
        <f>SUMIF(Categories!$D$2:$D$196,$A7,Categories!R$2:R$196)</f>
        <v>1226670.88357439</v>
      </c>
      <c r="H7">
        <f>SUMIF(Categories!$D$2:$D$196,$A7,Categories!U$2:U$196)</f>
        <v>60254592375449.7</v>
      </c>
      <c r="I7">
        <f t="shared" ref="I7:I11" si="7">D7/H7*10^6</f>
        <v>0.0135049998467636</v>
      </c>
      <c r="J7">
        <f t="shared" ref="J7:J11" si="8">G7/H7*10^6</f>
        <v>0.0203581309774853</v>
      </c>
      <c r="K7">
        <f t="shared" si="0"/>
        <v>1</v>
      </c>
      <c r="L7">
        <f>SUMIF(Categories!$D$2:$D$196,$A7,Categories!S$2:S$196)</f>
        <v>438.407522861</v>
      </c>
      <c r="M7">
        <f>SUMIF(Categories!$D$2:$D$196,$A7,Categories!T$2:T$196)</f>
        <v>283.053690558</v>
      </c>
      <c r="N7">
        <f t="shared" si="1"/>
        <v>1744.10114483986</v>
      </c>
      <c r="O7">
        <f>C7/M7</f>
        <v>173.504885847476</v>
      </c>
      <c r="P7">
        <f t="shared" si="3"/>
        <v>2363.6352787545</v>
      </c>
      <c r="Q7">
        <f t="shared" si="4"/>
        <v>672.788952842646</v>
      </c>
      <c r="R7">
        <f t="shared" si="5"/>
        <v>1.35521686098745</v>
      </c>
      <c r="S7">
        <f t="shared" si="6"/>
        <v>3.87763692968323</v>
      </c>
    </row>
    <row r="8" spans="1:19">
      <c r="A8" t="s">
        <v>16</v>
      </c>
      <c r="B8">
        <f>SUMIF(Categories!$D$2:$D$196,$A8,Categories!M$2:M$196)</f>
        <v>1489502.56929964</v>
      </c>
      <c r="C8">
        <f>SUMIF(Categories!$D$2:$D$196,$A8,Categories!N$2:N$196)</f>
        <v>84462.0749280033</v>
      </c>
      <c r="D8">
        <f>SUMIF(Categories!$D$2:$D$196,$A8,Categories!O$2:O$196)</f>
        <v>1573964.64422764</v>
      </c>
      <c r="E8">
        <f>SUMIF(Categories!$D$2:$D$196,$A8,Categories!P$2:P$196)</f>
        <v>596520.1482651</v>
      </c>
      <c r="F8">
        <f>SUMIF(Categories!$D$2:$D$196,$A8,Categories!Q$2:Q$196)</f>
        <v>115294.647963508</v>
      </c>
      <c r="G8">
        <f>SUMIF(Categories!$D$2:$D$196,$A8,Categories!R$2:R$196)</f>
        <v>711814.796228608</v>
      </c>
      <c r="H8">
        <f>SUMIF(Categories!$D$2:$D$196,$A8,Categories!U$2:U$196)</f>
        <v>37666045671637.2</v>
      </c>
      <c r="I8">
        <f t="shared" si="7"/>
        <v>0.0417873609018864</v>
      </c>
      <c r="J8">
        <f t="shared" si="8"/>
        <v>0.0188980495174361</v>
      </c>
      <c r="K8">
        <f t="shared" si="0"/>
        <v>0</v>
      </c>
      <c r="L8">
        <f>SUMIF(Categories!$D$2:$D$196,$A8,Categories!S$2:S$196)</f>
        <v>549.021081505</v>
      </c>
      <c r="M8">
        <f>SUMIF(Categories!$D$2:$D$196,$A8,Categories!T$2:T$196)</f>
        <v>422.541831911</v>
      </c>
      <c r="N8">
        <f t="shared" si="1"/>
        <v>2713.01525474495</v>
      </c>
      <c r="O8">
        <f t="shared" si="2"/>
        <v>199.890445274998</v>
      </c>
      <c r="P8">
        <f t="shared" si="3"/>
        <v>1086.5159250896</v>
      </c>
      <c r="Q8">
        <f t="shared" si="4"/>
        <v>272.859724780558</v>
      </c>
      <c r="R8">
        <f t="shared" si="5"/>
        <v>0.400482792416789</v>
      </c>
      <c r="S8">
        <f t="shared" si="6"/>
        <v>1.36504636029587</v>
      </c>
    </row>
    <row r="9" spans="1:19">
      <c r="A9" t="s">
        <v>17</v>
      </c>
      <c r="B9">
        <f>SUMIF(Categories!$D$2:$D$196,$A9,Categories!M$2:M$196)</f>
        <v>8124.28665629885</v>
      </c>
      <c r="C9">
        <f>SUMIF(Categories!$D$2:$D$196,$A9,Categories!N$2:N$196)</f>
        <v>70.5861627328736</v>
      </c>
      <c r="D9">
        <f>SUMIF(Categories!$D$2:$D$196,$A9,Categories!O$2:O$196)</f>
        <v>8194.87281903173</v>
      </c>
      <c r="E9">
        <f>SUMIF(Categories!$D$2:$D$196,$A9,Categories!P$2:P$196)</f>
        <v>4975.75732547371</v>
      </c>
      <c r="F9">
        <f>SUMIF(Categories!$D$2:$D$196,$A9,Categories!Q$2:Q$196)</f>
        <v>251.77632763971</v>
      </c>
      <c r="G9">
        <f>SUMIF(Categories!$D$2:$D$196,$A9,Categories!R$2:R$196)</f>
        <v>5227.53365311342</v>
      </c>
      <c r="H9">
        <f>SUMIF(Categories!$D$2:$D$196,$A9,Categories!U$2:U$196)</f>
        <v>1395854322818.96</v>
      </c>
      <c r="I9">
        <f t="shared" si="7"/>
        <v>0.00587086537976397</v>
      </c>
      <c r="J9">
        <f t="shared" si="8"/>
        <v>0.0037450424214443</v>
      </c>
      <c r="K9">
        <f t="shared" si="0"/>
        <v>0</v>
      </c>
      <c r="L9">
        <f>SUMIF(Categories!$D$2:$D$196,$A9,Categories!S$2:S$196)</f>
        <v>3.419062181</v>
      </c>
      <c r="M9">
        <f>SUMIF(Categories!$D$2:$D$196,$A9,Categories!T$2:T$196)</f>
        <v>0.627454036</v>
      </c>
      <c r="N9">
        <f t="shared" si="1"/>
        <v>2376.17399924639</v>
      </c>
      <c r="O9">
        <f t="shared" si="2"/>
        <v>112.496149013334</v>
      </c>
      <c r="P9">
        <f t="shared" si="3"/>
        <v>1455.29886912393</v>
      </c>
      <c r="Q9">
        <f t="shared" si="4"/>
        <v>401.266568057759</v>
      </c>
      <c r="R9">
        <f t="shared" si="5"/>
        <v>0.612454672757755</v>
      </c>
      <c r="S9">
        <f t="shared" si="6"/>
        <v>3.56693603805228</v>
      </c>
    </row>
    <row r="10" spans="1:19">
      <c r="A10" t="s">
        <v>18</v>
      </c>
      <c r="B10">
        <f>B8-B2-B3</f>
        <v>225855.992527196</v>
      </c>
      <c r="C10">
        <f t="shared" ref="C10:H10" si="9">C8-C2-C3</f>
        <v>8934.35224457771</v>
      </c>
      <c r="D10">
        <f t="shared" si="9"/>
        <v>234790.344771774</v>
      </c>
      <c r="E10">
        <f t="shared" si="9"/>
        <v>131203.479514116</v>
      </c>
      <c r="F10">
        <f t="shared" si="9"/>
        <v>59732.0908478369</v>
      </c>
      <c r="G10">
        <f t="shared" si="9"/>
        <v>190935.570361953</v>
      </c>
      <c r="H10">
        <f t="shared" si="9"/>
        <v>16430791787750.4</v>
      </c>
      <c r="I10">
        <f t="shared" si="7"/>
        <v>0.0142896549238008</v>
      </c>
      <c r="J10">
        <f t="shared" si="8"/>
        <v>0.0116205946024038</v>
      </c>
      <c r="K10">
        <f t="shared" si="0"/>
        <v>0</v>
      </c>
      <c r="L10">
        <f>L8-L2-L3</f>
        <v>93.9303295050003</v>
      </c>
      <c r="M10">
        <f>M8-M2-M3</f>
        <v>57.465329911</v>
      </c>
      <c r="N10">
        <f t="shared" si="1"/>
        <v>2404.50548526153</v>
      </c>
      <c r="O10">
        <f t="shared" si="2"/>
        <v>155.473783208325</v>
      </c>
      <c r="P10">
        <f t="shared" si="3"/>
        <v>1396.81698345508</v>
      </c>
      <c r="Q10">
        <f t="shared" si="4"/>
        <v>1039.44571344753</v>
      </c>
      <c r="R10">
        <f t="shared" si="5"/>
        <v>0.580916530245784</v>
      </c>
      <c r="S10">
        <f t="shared" si="6"/>
        <v>6.68566553149821</v>
      </c>
    </row>
    <row r="11" spans="1:19">
      <c r="A11" t="s">
        <v>19</v>
      </c>
      <c r="B11">
        <f>B7-B4</f>
        <v>438270.202181906</v>
      </c>
      <c r="C11">
        <f t="shared" ref="C11:H11" si="10">C7-C4</f>
        <v>14243.4804576959</v>
      </c>
      <c r="D11">
        <f t="shared" si="10"/>
        <v>452513.682639602</v>
      </c>
      <c r="E11">
        <f t="shared" si="10"/>
        <v>722246.18480446</v>
      </c>
      <c r="F11">
        <f t="shared" si="10"/>
        <v>111271.470799755</v>
      </c>
      <c r="G11">
        <f t="shared" si="10"/>
        <v>833517.655604214</v>
      </c>
      <c r="H11">
        <f t="shared" si="10"/>
        <v>34510484375449.7</v>
      </c>
      <c r="I11">
        <f t="shared" si="7"/>
        <v>0.0131123538492411</v>
      </c>
      <c r="J11">
        <f t="shared" si="8"/>
        <v>0.0241525921959289</v>
      </c>
      <c r="K11">
        <f t="shared" si="0"/>
        <v>1</v>
      </c>
      <c r="L11">
        <f>L7-L4</f>
        <v>328.774473061</v>
      </c>
      <c r="M11">
        <f>M7-M4</f>
        <v>181.541767558</v>
      </c>
      <c r="N11">
        <f t="shared" si="1"/>
        <v>1333.0420640674</v>
      </c>
      <c r="O11">
        <f t="shared" si="2"/>
        <v>78.4584211627515</v>
      </c>
      <c r="P11">
        <f t="shared" si="3"/>
        <v>2196.78303513076</v>
      </c>
      <c r="Q11">
        <f t="shared" si="4"/>
        <v>612.924905912933</v>
      </c>
      <c r="R11">
        <f t="shared" si="5"/>
        <v>1.64794727364259</v>
      </c>
      <c r="S11">
        <f t="shared" si="6"/>
        <v>7.81209839338344</v>
      </c>
    </row>
    <row r="13" spans="1:10">
      <c r="A13" t="s">
        <v>20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19">
      <c r="A14" t="s">
        <v>21</v>
      </c>
      <c r="B14">
        <f>SUMIF(Categories!$E$2:$E$196,$A14,Categories!M$2:M$196)</f>
        <v>791774.001800932</v>
      </c>
      <c r="C14">
        <f>SUMIF(Categories!$E$2:$E$196,$A14,Categories!N$2:N$196)</f>
        <v>50534.9304680013</v>
      </c>
      <c r="D14">
        <f>SUMIF(Categories!$E$2:$E$196,$A14,Categories!O$2:O$196)</f>
        <v>842308.932268933</v>
      </c>
      <c r="E14">
        <f>SUMIF(Categories!$E$2:$E$196,$A14,Categories!P$2:P$196)</f>
        <v>1052677.37879898</v>
      </c>
      <c r="F14">
        <f>SUMIF(Categories!$E$2:$E$196,$A14,Categories!Q$2:Q$196)</f>
        <v>195157.2550887</v>
      </c>
      <c r="G14">
        <f>SUMIF(Categories!$E$2:$E$196,$A14,Categories!R$2:R$196)</f>
        <v>1247834.63388768</v>
      </c>
      <c r="H14">
        <f>SUMIF(Categories!$E$2:$E$196,$A14,Categories!I$2:I$196)</f>
        <v>77498622504080</v>
      </c>
      <c r="I14">
        <f t="shared" ref="I14:I16" si="11">D14/H14*10^6</f>
        <v>0.0108686955335831</v>
      </c>
      <c r="J14">
        <f t="shared" ref="J14:J20" si="12">G14/H14*10^6</f>
        <v>0.0161013782383291</v>
      </c>
      <c r="K14">
        <f t="shared" si="0"/>
        <v>1</v>
      </c>
      <c r="L14">
        <f>SUMIF(Categories!$E$2:$E$196,$A14,Categories!S$2:S$196)</f>
        <v>449.074723955</v>
      </c>
      <c r="M14">
        <f>SUMIF(Categories!$E$2:$E$196,$A14,Categories!T$2:T$196)</f>
        <v>292.610429321</v>
      </c>
      <c r="N14">
        <f t="shared" si="1"/>
        <v>1763.12306074094</v>
      </c>
      <c r="O14">
        <f t="shared" si="2"/>
        <v>172.7037911303</v>
      </c>
      <c r="P14">
        <f t="shared" si="3"/>
        <v>2344.102935761</v>
      </c>
      <c r="Q14">
        <f t="shared" si="4"/>
        <v>666.952492231944</v>
      </c>
      <c r="R14">
        <f t="shared" si="5"/>
        <v>1.32951748403535</v>
      </c>
      <c r="S14">
        <f t="shared" si="6"/>
        <v>3.86182890292633</v>
      </c>
    </row>
    <row r="15" spans="1:19">
      <c r="A15" t="s">
        <v>22</v>
      </c>
      <c r="B15">
        <f>SUMIF(Categories!$E$2:$E$196,$A15,Categories!M$2:M$196)</f>
        <v>1337828.92739334</v>
      </c>
      <c r="C15">
        <f>SUMIF(Categories!$E$2:$E$196,$A15,Categories!N$2:N$196)</f>
        <v>81346.8557204445</v>
      </c>
      <c r="D15">
        <f>SUMIF(Categories!$E$2:$E$196,$A15,Categories!O$2:O$196)</f>
        <v>1419175.78311379</v>
      </c>
      <c r="E15">
        <f>SUMIF(Categories!$E$2:$E$196,$A15,Categories!P$2:P$196)</f>
        <v>398092.058680366</v>
      </c>
      <c r="F15">
        <f>SUMIF(Categories!$E$2:$E$196,$A15,Categories!Q$2:Q$196)</f>
        <v>98212.4219145756</v>
      </c>
      <c r="G15">
        <f>SUMIF(Categories!$E$2:$E$196,$A15,Categories!R$2:R$196)</f>
        <v>496304.480594942</v>
      </c>
      <c r="H15">
        <f>SUMIF(Categories!$E$2:$E$196,$A15,Categories!I$2:I$196)</f>
        <v>48112881676700.3</v>
      </c>
      <c r="I15">
        <f t="shared" si="11"/>
        <v>0.0294967944894694</v>
      </c>
      <c r="J15">
        <f t="shared" si="12"/>
        <v>0.010315417894316</v>
      </c>
      <c r="K15">
        <f t="shared" si="0"/>
        <v>0</v>
      </c>
      <c r="L15">
        <f>SUMIF(Categories!$E$2:$E$196,$A15,Categories!S$2:S$196)</f>
        <v>470.857456251</v>
      </c>
      <c r="M15">
        <f>SUMIF(Categories!$E$2:$E$196,$A15,Categories!T$2:T$196)</f>
        <v>380.285994807</v>
      </c>
      <c r="N15">
        <f t="shared" si="1"/>
        <v>2841.26100082439</v>
      </c>
      <c r="O15">
        <f t="shared" si="2"/>
        <v>213.909680691052</v>
      </c>
      <c r="P15">
        <f t="shared" si="3"/>
        <v>845.461940541418</v>
      </c>
      <c r="Q15">
        <f t="shared" si="4"/>
        <v>258.259371251418</v>
      </c>
      <c r="R15">
        <f t="shared" si="5"/>
        <v>0.297565742920523</v>
      </c>
      <c r="S15">
        <f t="shared" si="6"/>
        <v>1.20732904848948</v>
      </c>
    </row>
    <row r="16" spans="1:19">
      <c r="A16" t="s">
        <v>23</v>
      </c>
      <c r="B16">
        <f>SUMIF(Categories!$E$2:$E$196,$A16,Categories!M$2:M$196)</f>
        <v>126059.013419834</v>
      </c>
      <c r="C16">
        <f>SUMIF(Categories!$E$2:$E$196,$A16,Categories!N$2:N$196)</f>
        <v>1517.66403657532</v>
      </c>
      <c r="D16">
        <f>SUMIF(Categories!$E$2:$E$196,$A16,Categories!O$2:O$196)</f>
        <v>127576.677456409</v>
      </c>
      <c r="E16">
        <f>SUMIF(Categories!$E$2:$E$196,$A16,Categories!P$2:P$196)</f>
        <v>182196.092411006</v>
      </c>
      <c r="F16">
        <f>SUMIF(Categories!$E$2:$E$196,$A16,Categories!Q$2:Q$196)</f>
        <v>11722.0869706917</v>
      </c>
      <c r="G16">
        <f>SUMIF(Categories!$E$2:$E$196,$A16,Categories!R$2:R$196)</f>
        <v>193918.179381698</v>
      </c>
      <c r="H16">
        <f>SUMIF(Categories!$E$2:$E$196,$A16,Categories!I$2:I$196)</f>
        <v>14308591708828.3</v>
      </c>
      <c r="I16">
        <f t="shared" si="11"/>
        <v>0.00891608902207303</v>
      </c>
      <c r="J16">
        <f t="shared" si="12"/>
        <v>0.0135525692065175</v>
      </c>
      <c r="K16">
        <f t="shared" si="0"/>
        <v>1</v>
      </c>
      <c r="L16">
        <f>SUMIF(Categories!$E$2:$E$196,$A16,Categories!S$2:S$196)</f>
        <v>67.84585225</v>
      </c>
      <c r="M16">
        <f>SUMIF(Categories!$E$2:$E$196,$A16,Categories!T$2:T$196)</f>
        <v>31.271372141</v>
      </c>
      <c r="N16">
        <f t="shared" si="1"/>
        <v>1858.02092890408</v>
      </c>
      <c r="O16">
        <f t="shared" si="2"/>
        <v>48.5320576830558</v>
      </c>
      <c r="P16">
        <f t="shared" si="3"/>
        <v>2685.4418710763</v>
      </c>
      <c r="Q16">
        <f t="shared" si="4"/>
        <v>374.850419669397</v>
      </c>
      <c r="R16">
        <f t="shared" si="5"/>
        <v>1.44532380087896</v>
      </c>
      <c r="S16">
        <f t="shared" si="6"/>
        <v>7.72376935091854</v>
      </c>
    </row>
    <row r="17" spans="1:19">
      <c r="A17" t="s">
        <v>24</v>
      </c>
      <c r="B17">
        <f>SUMIF(Categories!$E$2:$E$196,$A17,Categories!M$2:M$196)</f>
        <v>6499.86174408982</v>
      </c>
      <c r="C17">
        <f>SUMIF(Categories!$E$2:$E$196,$A17,Categories!N$2:N$196)</f>
        <v>244.363723483856</v>
      </c>
      <c r="D17">
        <f>SUMIF(Categories!$E$2:$E$196,$A17,Categories!O$2:O$196)</f>
        <v>6744.22546757367</v>
      </c>
      <c r="E17">
        <f>SUMIF(Categories!$E$2:$E$196,$A17,Categories!P$2:P$196)</f>
        <v>4668.34593118263</v>
      </c>
      <c r="F17">
        <f>SUMIF(Categories!$E$2:$E$196,$A17,Categories!Q$2:Q$196)</f>
        <v>889.872755006748</v>
      </c>
      <c r="G17">
        <f>SUMIF(Categories!$E$2:$E$196,$A17,Categories!R$2:R$196)</f>
        <v>5558.21868618938</v>
      </c>
      <c r="H17">
        <f>SUMIF(Categories!$E$2:$E$196,$A17,Categories!I$2:I$196)</f>
        <v>4090721702009.26</v>
      </c>
      <c r="I17">
        <f t="shared" ref="I17:I20" si="13">D17/H17*10^6</f>
        <v>0.00164866396662014</v>
      </c>
      <c r="J17">
        <f t="shared" si="12"/>
        <v>0.00135873791743382</v>
      </c>
      <c r="K17">
        <f t="shared" si="0"/>
        <v>0</v>
      </c>
      <c r="L17">
        <f>SUMIF(Categories!$E$2:$E$196,$A17,Categories!S$2:S$196)</f>
        <v>3.01240609</v>
      </c>
      <c r="M17">
        <f>SUMIF(Categories!$E$2:$E$196,$A17,Categories!T$2:T$196)</f>
        <v>2.054780236</v>
      </c>
      <c r="N17">
        <f t="shared" si="1"/>
        <v>2157.69771733857</v>
      </c>
      <c r="O17">
        <f t="shared" si="2"/>
        <v>118.924505503106</v>
      </c>
      <c r="P17">
        <f t="shared" si="3"/>
        <v>1549.70671008789</v>
      </c>
      <c r="Q17">
        <f t="shared" si="4"/>
        <v>433.074418089131</v>
      </c>
      <c r="R17">
        <f t="shared" si="5"/>
        <v>0.718222343025596</v>
      </c>
      <c r="S17">
        <f t="shared" si="6"/>
        <v>3.64159107710412</v>
      </c>
    </row>
    <row r="18" spans="1:19">
      <c r="A18" t="s">
        <v>25</v>
      </c>
      <c r="B18">
        <f>B14-B4</f>
        <v>465417.141454561</v>
      </c>
      <c r="C18">
        <f t="shared" ref="C18:H18" si="14">C14-C4</f>
        <v>15667.2126567246</v>
      </c>
      <c r="D18">
        <f t="shared" si="14"/>
        <v>481084.354111285</v>
      </c>
      <c r="E18">
        <f t="shared" si="14"/>
        <v>738688.076097809</v>
      </c>
      <c r="F18">
        <f t="shared" si="14"/>
        <v>115993.329819692</v>
      </c>
      <c r="G18">
        <f t="shared" si="14"/>
        <v>854681.405917501</v>
      </c>
      <c r="H18">
        <f t="shared" si="14"/>
        <v>51754514504080</v>
      </c>
      <c r="I18">
        <f t="shared" si="13"/>
        <v>0.00929550511141129</v>
      </c>
      <c r="J18">
        <f t="shared" si="12"/>
        <v>0.0165141420822356</v>
      </c>
      <c r="K18">
        <f t="shared" si="0"/>
        <v>1</v>
      </c>
      <c r="L18">
        <f>L14-L4</f>
        <v>339.441674155</v>
      </c>
      <c r="M18">
        <f>M14-M4</f>
        <v>191.098506321</v>
      </c>
      <c r="N18">
        <f t="shared" si="1"/>
        <v>1371.12551843601</v>
      </c>
      <c r="O18">
        <f t="shared" si="2"/>
        <v>81.9850084563583</v>
      </c>
      <c r="P18">
        <f t="shared" si="3"/>
        <v>2176.18557867618</v>
      </c>
      <c r="Q18">
        <f t="shared" si="4"/>
        <v>606.981875749726</v>
      </c>
      <c r="R18">
        <f t="shared" si="5"/>
        <v>1.58715270733089</v>
      </c>
      <c r="S18">
        <f t="shared" si="6"/>
        <v>7.40357154531283</v>
      </c>
    </row>
    <row r="19" spans="1:19">
      <c r="A19" t="s">
        <v>26</v>
      </c>
      <c r="B19">
        <f>B15-B2</f>
        <v>190110.690627363</v>
      </c>
      <c r="C19">
        <f t="shared" ref="C19:H19" si="15">C15-C2</f>
        <v>7058.69852042705</v>
      </c>
      <c r="D19">
        <f t="shared" si="15"/>
        <v>197169.38914779</v>
      </c>
      <c r="E19">
        <f t="shared" si="15"/>
        <v>107674.85310122</v>
      </c>
      <c r="F19">
        <f t="shared" si="15"/>
        <v>53349.465641897</v>
      </c>
      <c r="G19">
        <f t="shared" si="15"/>
        <v>161024.318743117</v>
      </c>
      <c r="H19">
        <f t="shared" si="15"/>
        <v>30231098289699.4</v>
      </c>
      <c r="I19">
        <f t="shared" si="13"/>
        <v>0.00652207165146135</v>
      </c>
      <c r="J19">
        <f t="shared" si="12"/>
        <v>0.00532644620450269</v>
      </c>
      <c r="K19">
        <f t="shared" si="0"/>
        <v>0</v>
      </c>
      <c r="L19">
        <f>L15-L2</f>
        <v>78.847426251</v>
      </c>
      <c r="M19">
        <f>M15-M2</f>
        <v>43.9552748069999</v>
      </c>
      <c r="N19">
        <f t="shared" si="1"/>
        <v>2411.12106845658</v>
      </c>
      <c r="O19">
        <f t="shared" si="2"/>
        <v>160.588201334665</v>
      </c>
      <c r="P19">
        <f t="shared" si="3"/>
        <v>1365.61024526599</v>
      </c>
      <c r="Q19">
        <f t="shared" si="4"/>
        <v>1213.72158122422</v>
      </c>
      <c r="R19">
        <f t="shared" si="5"/>
        <v>0.566379790352109</v>
      </c>
      <c r="S19">
        <f t="shared" si="6"/>
        <v>7.55797481469281</v>
      </c>
    </row>
    <row r="20" spans="1:19">
      <c r="A20" t="s">
        <v>27</v>
      </c>
      <c r="B20">
        <f>B16-B3</f>
        <v>10130.6734133739</v>
      </c>
      <c r="C20">
        <f t="shared" ref="C20:H20" si="16">C16-C3</f>
        <v>278.098553167147</v>
      </c>
      <c r="D20">
        <f t="shared" si="16"/>
        <v>10408.7719665411</v>
      </c>
      <c r="E20">
        <f t="shared" si="16"/>
        <v>7296.62923916813</v>
      </c>
      <c r="F20">
        <f t="shared" si="16"/>
        <v>1022.48612769904</v>
      </c>
      <c r="G20">
        <f t="shared" si="16"/>
        <v>8319.11536686716</v>
      </c>
      <c r="H20">
        <f t="shared" si="16"/>
        <v>10955121211942.4</v>
      </c>
      <c r="I20">
        <f t="shared" si="13"/>
        <v>0.000950128416214539</v>
      </c>
      <c r="J20">
        <f t="shared" si="12"/>
        <v>0.000759381407646897</v>
      </c>
      <c r="K20">
        <f t="shared" si="0"/>
        <v>0</v>
      </c>
      <c r="L20">
        <f>L16-L3</f>
        <v>4.76513025000001</v>
      </c>
      <c r="M20">
        <f>M16-M3</f>
        <v>2.525590141</v>
      </c>
      <c r="N20">
        <f t="shared" si="1"/>
        <v>2126.00136446929</v>
      </c>
      <c r="O20">
        <f t="shared" si="2"/>
        <v>110.112305497453</v>
      </c>
      <c r="P20">
        <f t="shared" si="3"/>
        <v>1531.25494086298</v>
      </c>
      <c r="Q20">
        <f t="shared" si="4"/>
        <v>404.850379758845</v>
      </c>
      <c r="R20">
        <f t="shared" si="5"/>
        <v>0.720251156209966</v>
      </c>
      <c r="S20">
        <f t="shared" si="6"/>
        <v>3.67670423328126</v>
      </c>
    </row>
    <row r="22" spans="1:10">
      <c r="A22" t="s">
        <v>28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</row>
    <row r="23" spans="1:19">
      <c r="A23" t="s">
        <v>29</v>
      </c>
      <c r="B23">
        <f>SUMIF(Categories!$F$2:$F$196,$A23,Categories!M$2:M$196)</f>
        <v>771419.972763976</v>
      </c>
      <c r="C23">
        <f>SUMIF(Categories!$F$2:$F$196,$A23,Categories!N$2:N$196)</f>
        <v>49071.2875020792</v>
      </c>
      <c r="D23">
        <f>SUMIF(Categories!$F$2:$F$196,$A23,Categories!O$2:O$196)</f>
        <v>820491.260266055</v>
      </c>
      <c r="E23">
        <f>SUMIF(Categories!$F$2:$F$196,$A23,Categories!P$2:P$196)</f>
        <v>1036899.07751367</v>
      </c>
      <c r="F23">
        <f>SUMIF(Categories!$F$2:$F$196,$A23,Categories!Q$2:Q$196)</f>
        <v>190479.523287703</v>
      </c>
      <c r="G23">
        <f>SUMIF(Categories!$F$2:$F$196,$A23,Categories!R$2:R$196)</f>
        <v>1227378.60080137</v>
      </c>
      <c r="H23">
        <f>SUMIF(Categories!$F$2:$F$196,$A23,Categories!U$2:U$196)</f>
        <v>60747021833612.8</v>
      </c>
      <c r="I23">
        <f t="shared" ref="I23:I29" si="17">D23/H23*10^6</f>
        <v>0.0135066911183464</v>
      </c>
      <c r="J23">
        <f t="shared" ref="J23:J29" si="18">G23/H23*10^6</f>
        <v>0.0202047534801489</v>
      </c>
      <c r="K23">
        <f t="shared" si="0"/>
        <v>1</v>
      </c>
      <c r="L23">
        <f>SUMIF(Categories!$F$2:$F$196,$A23,Categories!S$2:S$196)</f>
        <v>438.672355219</v>
      </c>
      <c r="M23">
        <f>SUMIF(Categories!$F$2:$F$196,$A23,Categories!T$2:T$196)</f>
        <v>283.544042758</v>
      </c>
      <c r="N23">
        <f t="shared" si="1"/>
        <v>1758.53336456285</v>
      </c>
      <c r="O23">
        <f t="shared" si="2"/>
        <v>173.064075071966</v>
      </c>
      <c r="P23">
        <f t="shared" si="3"/>
        <v>2363.72104414014</v>
      </c>
      <c r="Q23">
        <f t="shared" si="4"/>
        <v>671.781080057021</v>
      </c>
      <c r="R23">
        <f t="shared" si="5"/>
        <v>1.34414341619713</v>
      </c>
      <c r="S23">
        <f t="shared" si="6"/>
        <v>3.88168994505458</v>
      </c>
    </row>
    <row r="24" spans="1:19">
      <c r="A24" t="s">
        <v>30</v>
      </c>
      <c r="B24">
        <f>SUMIF(Categories!$F$2:$F$196,$A24,Categories!M$2:M$196)</f>
        <v>1282360.54781469</v>
      </c>
      <c r="C24">
        <f>SUMIF(Categories!$F$2:$F$196,$A24,Categories!N$2:N$196)</f>
        <v>81302.2349728566</v>
      </c>
      <c r="D24">
        <f>SUMIF(Categories!$F$2:$F$196,$A24,Categories!O$2:O$196)</f>
        <v>1363662.78278755</v>
      </c>
      <c r="E24">
        <f>SUMIF(Categories!$F$2:$F$196,$A24,Categories!P$2:P$196)</f>
        <v>369502.86799404</v>
      </c>
      <c r="F24">
        <f>SUMIF(Categories!$F$2:$F$196,$A24,Categories!Q$2:Q$196)</f>
        <v>98260.7137012895</v>
      </c>
      <c r="G24">
        <f>SUMIF(Categories!$F$2:$F$196,$A24,Categories!R$2:R$196)</f>
        <v>467763.58169533</v>
      </c>
      <c r="H24">
        <f>SUMIF(Categories!$F$2:$F$196,$A24,Categories!U$2:U$196)</f>
        <v>29963252253919.4</v>
      </c>
      <c r="I24">
        <f t="shared" si="17"/>
        <v>0.0455111738616148</v>
      </c>
      <c r="J24">
        <f t="shared" si="18"/>
        <v>0.0156112419883974</v>
      </c>
      <c r="K24">
        <f t="shared" si="0"/>
        <v>0</v>
      </c>
      <c r="L24">
        <f>SUMIF(Categories!$F$2:$F$196,$A24,Categories!S$2:S$196)</f>
        <v>447.710610598</v>
      </c>
      <c r="M24">
        <f>SUMIF(Categories!$F$2:$F$196,$A24,Categories!T$2:T$196)</f>
        <v>380.312701046</v>
      </c>
      <c r="N24">
        <f t="shared" si="1"/>
        <v>2864.26213151808</v>
      </c>
      <c r="O24">
        <f t="shared" si="2"/>
        <v>213.777333097857</v>
      </c>
      <c r="P24">
        <f t="shared" si="3"/>
        <v>825.316307559701</v>
      </c>
      <c r="Q24">
        <f t="shared" si="4"/>
        <v>258.368214974247</v>
      </c>
      <c r="R24">
        <f t="shared" si="5"/>
        <v>0.288142729144094</v>
      </c>
      <c r="S24">
        <f t="shared" si="6"/>
        <v>1.20858564016222</v>
      </c>
    </row>
    <row r="25" spans="1:19">
      <c r="A25" t="s">
        <v>31</v>
      </c>
      <c r="B25">
        <f>SUMIF(Categories!$F$2:$F$196,$A25,Categories!M$2:M$196)</f>
        <v>204908.131846643</v>
      </c>
      <c r="C25">
        <f>SUMIF(Categories!$F$2:$F$196,$A25,Categories!N$2:N$196)</f>
        <v>3230.88049594186</v>
      </c>
      <c r="D25">
        <f>SUMIF(Categories!$F$2:$F$196,$A25,Categories!O$2:O$196)</f>
        <v>208139.012342585</v>
      </c>
      <c r="E25">
        <f>SUMIF(Categories!$F$2:$F$196,$A25,Categories!P$2:P$196)</f>
        <v>229033.060914763</v>
      </c>
      <c r="F25">
        <f>SUMIF(Categories!$F$2:$F$196,$A25,Categories!Q$2:Q$196)</f>
        <v>17086.056208711</v>
      </c>
      <c r="G25">
        <f>SUMIF(Categories!$F$2:$F$196,$A25,Categories!R$2:R$196)</f>
        <v>246119.117123474</v>
      </c>
      <c r="H25">
        <f>SUMIF(Categories!$F$2:$F$196,$A25,Categories!U$2:U$196)</f>
        <v>8140028262003.57</v>
      </c>
      <c r="I25">
        <f t="shared" si="17"/>
        <v>0.0255698144580341</v>
      </c>
      <c r="J25">
        <f t="shared" si="18"/>
        <v>0.0302356587964591</v>
      </c>
      <c r="K25">
        <f t="shared" si="0"/>
        <v>1</v>
      </c>
      <c r="L25">
        <f>SUMIF(Categories!$F$2:$F$196,$A25,Categories!S$2:S$196)</f>
        <v>102.928457665</v>
      </c>
      <c r="M25">
        <f>SUMIF(Categories!$F$2:$F$196,$A25,Categories!T$2:T$196)</f>
        <v>41.884427671</v>
      </c>
      <c r="N25">
        <f t="shared" si="1"/>
        <v>1990.78210725313</v>
      </c>
      <c r="O25">
        <f t="shared" si="2"/>
        <v>77.1379884027604</v>
      </c>
      <c r="P25">
        <f t="shared" si="3"/>
        <v>2225.16752033917</v>
      </c>
      <c r="Q25">
        <f t="shared" si="4"/>
        <v>407.933381420921</v>
      </c>
      <c r="R25">
        <f t="shared" si="5"/>
        <v>1.1177353424225</v>
      </c>
      <c r="S25">
        <f t="shared" si="6"/>
        <v>5.28835908049584</v>
      </c>
    </row>
    <row r="26" spans="1:19">
      <c r="A26" t="s">
        <v>32</v>
      </c>
      <c r="B26">
        <f>SUMIF(Categories!$F$2:$F$196,$A26,Categories!M$2:M$196)</f>
        <v>3551.6542427923</v>
      </c>
      <c r="C26">
        <f>SUMIF(Categories!$F$2:$F$196,$A26,Categories!N$2:N$196)</f>
        <v>36.6256570313561</v>
      </c>
      <c r="D26">
        <f>SUMIF(Categories!$F$2:$F$196,$A26,Categories!O$2:O$196)</f>
        <v>3588.27989982366</v>
      </c>
      <c r="E26">
        <f>SUMIF(Categories!$F$2:$F$196,$A26,Categories!P$2:P$196)</f>
        <v>2279.62410266964</v>
      </c>
      <c r="F26">
        <f>SUMIF(Categories!$F$2:$F$196,$A26,Categories!Q$2:Q$196)</f>
        <v>139.350112843546</v>
      </c>
      <c r="G26">
        <f>SUMIF(Categories!$F$2:$F$196,$A26,Categories!R$2:R$196)</f>
        <v>2418.97421551318</v>
      </c>
      <c r="H26">
        <f>SUMIF(Categories!$F$2:$F$196,$A26,Categories!U$2:U$196)</f>
        <v>466190020370.139</v>
      </c>
      <c r="I26">
        <f t="shared" si="17"/>
        <v>0.00769703284719541</v>
      </c>
      <c r="J26">
        <f t="shared" si="18"/>
        <v>0.0051888159544741</v>
      </c>
      <c r="K26">
        <f t="shared" si="0"/>
        <v>0</v>
      </c>
      <c r="L26">
        <f>SUMIF(Categories!$F$2:$F$196,$A26,Categories!S$2:S$196)</f>
        <v>1.526324063</v>
      </c>
      <c r="M26">
        <f>SUMIF(Categories!$F$2:$F$196,$A26,Categories!T$2:T$196)</f>
        <v>0.41052503</v>
      </c>
      <c r="N26">
        <f t="shared" si="1"/>
        <v>2326.93326986636</v>
      </c>
      <c r="O26">
        <f t="shared" si="2"/>
        <v>89.2166234817792</v>
      </c>
      <c r="P26">
        <f t="shared" si="3"/>
        <v>1493.53873003156</v>
      </c>
      <c r="Q26">
        <f t="shared" si="4"/>
        <v>339.443645722518</v>
      </c>
      <c r="R26">
        <f t="shared" si="5"/>
        <v>0.641848543476856</v>
      </c>
      <c r="S26">
        <f t="shared" si="6"/>
        <v>3.8047129836946</v>
      </c>
    </row>
    <row r="27" spans="1:19">
      <c r="A27" t="s">
        <v>33</v>
      </c>
      <c r="B27">
        <f>B23-B4</f>
        <v>445063.112417605</v>
      </c>
      <c r="C27">
        <f>C23-C4</f>
        <v>14203.5696908025</v>
      </c>
      <c r="D27">
        <f>D23-D4</f>
        <v>459266.682108407</v>
      </c>
      <c r="E27">
        <f>E23-E4</f>
        <v>722909.7748125</v>
      </c>
      <c r="F27">
        <f>F23-F4</f>
        <v>111315.598018695</v>
      </c>
      <c r="G27">
        <f t="shared" ref="G27:M27" si="19">G23-G4</f>
        <v>834225.372831195</v>
      </c>
      <c r="H27">
        <f t="shared" si="19"/>
        <v>35002913833612.8</v>
      </c>
      <c r="I27">
        <f t="shared" si="17"/>
        <v>0.0131208128640816</v>
      </c>
      <c r="J27">
        <f t="shared" si="18"/>
        <v>0.0238330264959285</v>
      </c>
      <c r="K27">
        <f t="shared" si="0"/>
        <v>1</v>
      </c>
      <c r="L27">
        <f t="shared" si="19"/>
        <v>329.039305419</v>
      </c>
      <c r="M27">
        <f t="shared" si="19"/>
        <v>182.032119758</v>
      </c>
      <c r="N27">
        <f t="shared" si="1"/>
        <v>1352.61382177688</v>
      </c>
      <c r="O27">
        <f t="shared" si="2"/>
        <v>78.0278211871905</v>
      </c>
      <c r="P27">
        <f t="shared" si="3"/>
        <v>2197.03167040164</v>
      </c>
      <c r="Q27">
        <f t="shared" si="4"/>
        <v>611.516243214009</v>
      </c>
      <c r="R27">
        <f t="shared" si="5"/>
        <v>1.62428598246576</v>
      </c>
      <c r="S27">
        <f t="shared" si="6"/>
        <v>7.83715646432018</v>
      </c>
    </row>
    <row r="28" spans="1:19">
      <c r="A28" t="s">
        <v>34</v>
      </c>
      <c r="B28">
        <f>B24-B2</f>
        <v>134642.311048709</v>
      </c>
      <c r="C28">
        <f t="shared" ref="C28:H28" si="20">C24-C2</f>
        <v>7014.07777283921</v>
      </c>
      <c r="D28">
        <f t="shared" si="20"/>
        <v>141656.388821549</v>
      </c>
      <c r="E28">
        <f t="shared" si="20"/>
        <v>79085.6624148945</v>
      </c>
      <c r="F28">
        <f t="shared" si="20"/>
        <v>53397.7574286109</v>
      </c>
      <c r="G28">
        <f t="shared" si="20"/>
        <v>132483.419843505</v>
      </c>
      <c r="H28">
        <f t="shared" si="20"/>
        <v>12081468866918.5</v>
      </c>
      <c r="I28">
        <f t="shared" si="17"/>
        <v>0.0117250965409871</v>
      </c>
      <c r="J28">
        <f t="shared" si="18"/>
        <v>0.0109658371264997</v>
      </c>
      <c r="K28">
        <f t="shared" si="0"/>
        <v>0</v>
      </c>
      <c r="L28">
        <f>L24-L2</f>
        <v>55.7005805979999</v>
      </c>
      <c r="M28">
        <f>M24-M2</f>
        <v>43.981981046</v>
      </c>
      <c r="N28">
        <f t="shared" si="1"/>
        <v>2417.25148289646</v>
      </c>
      <c r="O28">
        <f t="shared" si="2"/>
        <v>159.476167421911</v>
      </c>
      <c r="P28">
        <f t="shared" si="3"/>
        <v>1419.83551276904</v>
      </c>
      <c r="Q28">
        <f t="shared" si="4"/>
        <v>1214.08258924861</v>
      </c>
      <c r="R28">
        <f t="shared" si="5"/>
        <v>0.587376002379251</v>
      </c>
      <c r="S28">
        <f t="shared" si="6"/>
        <v>7.61294059717792</v>
      </c>
    </row>
    <row r="29" spans="1:19">
      <c r="A29" t="s">
        <v>35</v>
      </c>
      <c r="B29">
        <f>B25-B3</f>
        <v>88979.7918401831</v>
      </c>
      <c r="C29">
        <f t="shared" ref="C29:H29" si="21">C25-C3</f>
        <v>1991.31501253369</v>
      </c>
      <c r="D29">
        <f t="shared" si="21"/>
        <v>90971.1068527168</v>
      </c>
      <c r="E29">
        <f t="shared" si="21"/>
        <v>54133.5977429254</v>
      </c>
      <c r="F29">
        <f t="shared" si="21"/>
        <v>6386.45536571832</v>
      </c>
      <c r="G29">
        <f t="shared" si="21"/>
        <v>60520.0531086437</v>
      </c>
      <c r="H29">
        <f t="shared" si="21"/>
        <v>4786557765117.62</v>
      </c>
      <c r="I29">
        <f t="shared" si="17"/>
        <v>0.0190055382838321</v>
      </c>
      <c r="J29">
        <f t="shared" si="18"/>
        <v>0.0126437527923904</v>
      </c>
      <c r="K29">
        <f t="shared" si="0"/>
        <v>0</v>
      </c>
      <c r="L29">
        <f>L25-L3</f>
        <v>39.847735665</v>
      </c>
      <c r="M29">
        <f>M25-M3</f>
        <v>13.138645671</v>
      </c>
      <c r="N29">
        <f t="shared" si="1"/>
        <v>2232.9949332187</v>
      </c>
      <c r="O29">
        <f t="shared" si="2"/>
        <v>151.561664908049</v>
      </c>
      <c r="P29">
        <f t="shared" si="3"/>
        <v>1358.51126392793</v>
      </c>
      <c r="Q29">
        <f t="shared" si="4"/>
        <v>486.081710827676</v>
      </c>
      <c r="R29">
        <f t="shared" si="5"/>
        <v>0.608380808983628</v>
      </c>
      <c r="S29">
        <f t="shared" si="6"/>
        <v>3.20715473218494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6"/>
  <sheetViews>
    <sheetView zoomScale="70" zoomScaleNormal="70" workbookViewId="0">
      <selection activeCell="Y136" sqref="Y136"/>
    </sheetView>
  </sheetViews>
  <sheetFormatPr defaultColWidth="9" defaultRowHeight="14"/>
  <cols>
    <col min="4" max="4" width="12.2545454545455" customWidth="1"/>
    <col min="5" max="5" width="28" customWidth="1"/>
    <col min="6" max="6" width="21.6272727272727" customWidth="1"/>
    <col min="7" max="7" width="15.7363636363636" customWidth="1"/>
    <col min="8" max="8" width="12.8181818181818"/>
    <col min="9" max="9" width="16.5" customWidth="1"/>
    <col min="10" max="12" width="12.8181818181818"/>
    <col min="13" max="15" width="14"/>
    <col min="16" max="16" width="12.8181818181818"/>
    <col min="17" max="17" width="14"/>
    <col min="18" max="21" width="12.8181818181818"/>
  </cols>
  <sheetData>
    <row r="1" spans="2:21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10</v>
      </c>
      <c r="T1" t="s">
        <v>11</v>
      </c>
      <c r="U1" t="s">
        <v>47</v>
      </c>
    </row>
    <row r="2" spans="1:21">
      <c r="A2">
        <v>0</v>
      </c>
      <c r="B2" t="s">
        <v>48</v>
      </c>
      <c r="C2" t="s">
        <v>49</v>
      </c>
      <c r="D2" t="s">
        <v>17</v>
      </c>
      <c r="E2" t="s">
        <v>24</v>
      </c>
      <c r="F2" t="s">
        <v>32</v>
      </c>
      <c r="G2">
        <v>74075.234</v>
      </c>
      <c r="H2">
        <v>0.878317845661988</v>
      </c>
      <c r="I2">
        <v>66797918068.5774</v>
      </c>
      <c r="J2">
        <v>17083574409.0529</v>
      </c>
      <c r="K2">
        <v>9986.23487021448</v>
      </c>
      <c r="L2">
        <v>9986.23487021448</v>
      </c>
      <c r="M2">
        <f>_xlfn.IFNA(VLOOKUP(C2,Savings_solar!$A$1:$N$242,14,FALSE),0)</f>
        <v>39.782901158784</v>
      </c>
      <c r="N2">
        <f>_xlfn.IFNA(VLOOKUP(C2,Savings_wind!$A$1:$N$180,14,FALSE),0)</f>
        <v>0</v>
      </c>
      <c r="O2">
        <f>SUM(M2:N2)</f>
        <v>39.782901158784</v>
      </c>
      <c r="P2">
        <f>_xlfn.IFNA(VLOOKUP(C2,Savings_solar!$O$1:$AB$242,14,FALSE),0)</f>
        <v>50.3162080071806</v>
      </c>
      <c r="Q2">
        <f>_xlfn.IFNA(VLOOKUP(C2,Savings_wind!$O$1:$AB$180,14,FALSE),0)</f>
        <v>0</v>
      </c>
      <c r="R2">
        <f>SUM(P2:Q2)</f>
        <v>50.3162080071806</v>
      </c>
      <c r="S2">
        <f>_xlfn.IFNA(VLOOKUP(C2,Capacity_solar!$A$2:$N$243,14,FALSE)-VLOOKUP(C2,Capacity_solar!$A$2:$N$243,2,FALSE),0)</f>
        <v>0.032436</v>
      </c>
      <c r="T2">
        <f>_xlfn.IFNA(VLOOKUP(C2,Capacity_wind!$A$2:$N$181,14,FALSE)-VLOOKUP(C2,Capacity_wind!$A$2:$N$181,2,FALSE),0)</f>
        <v>0.0004</v>
      </c>
      <c r="U2">
        <f>VLOOKUP(B2,[1]Data!$B$5:$BO$270,66,FALSE)</f>
        <v>14502158192.0904</v>
      </c>
    </row>
    <row r="3" spans="1:21">
      <c r="A3">
        <v>1</v>
      </c>
      <c r="B3" t="s">
        <v>50</v>
      </c>
      <c r="C3" t="s">
        <v>51</v>
      </c>
      <c r="D3" t="s">
        <v>17</v>
      </c>
      <c r="E3" t="s">
        <v>23</v>
      </c>
      <c r="F3" t="s">
        <v>31</v>
      </c>
      <c r="G3">
        <v>72328.068</v>
      </c>
      <c r="H3">
        <v>0.91324200913242</v>
      </c>
      <c r="I3">
        <v>223968329962.469</v>
      </c>
      <c r="J3">
        <v>79346278571.5219</v>
      </c>
      <c r="K3">
        <v>872430.634947999</v>
      </c>
      <c r="L3">
        <v>878790.003680618</v>
      </c>
      <c r="M3">
        <f>_xlfn.IFNA(VLOOKUP(C3,Savings_solar!$A$1:$N$242,14,FALSE),0)</f>
        <v>1001.87789882538</v>
      </c>
      <c r="N3">
        <f>_xlfn.IFNA(VLOOKUP(C3,Savings_wind!$A$1:$N$180,14,FALSE),0)</f>
        <v>0</v>
      </c>
      <c r="O3">
        <f>SUM(M3:N3)</f>
        <v>1001.87789882538</v>
      </c>
      <c r="P3">
        <f>_xlfn.IFNA(VLOOKUP(C3,Savings_solar!$O$1:$AB$242,14,FALSE),0)</f>
        <v>360.995550022995</v>
      </c>
      <c r="Q3">
        <f>_xlfn.IFNA(VLOOKUP(C3,Savings_wind!$O$1:$AB$180,14,FALSE),0)</f>
        <v>0</v>
      </c>
      <c r="R3">
        <f>SUM(P3:Q3)</f>
        <v>360.995550022995</v>
      </c>
      <c r="S3">
        <f>_xlfn.IFNA(VLOOKUP(C3,Capacity_solar!$A$2:$N$243,14,FALSE)-VLOOKUP(C3,Capacity_solar!$A$2:$N$243,2,FALSE),0)</f>
        <v>0.290279019</v>
      </c>
      <c r="T3">
        <f>_xlfn.IFNA(VLOOKUP(C3,Capacity_wind!$A$2:$N$181,14,FALSE)-VLOOKUP(C3,Capacity_wind!$A$2:$N$181,2,FALSE),0)</f>
        <v>0</v>
      </c>
      <c r="U3">
        <f>VLOOKUP(B3,[1]Data!$B$5:$BO$270,66,FALSE)</f>
        <v>104399746853.401</v>
      </c>
    </row>
    <row r="4" spans="1:21">
      <c r="A4">
        <v>2</v>
      </c>
      <c r="B4" t="s">
        <v>52</v>
      </c>
      <c r="C4" t="s">
        <v>53</v>
      </c>
      <c r="D4" t="s">
        <v>15</v>
      </c>
      <c r="E4" t="s">
        <v>22</v>
      </c>
      <c r="F4" t="s">
        <v>30</v>
      </c>
      <c r="G4">
        <v>2456.472</v>
      </c>
      <c r="H4">
        <v>0.944733112895607</v>
      </c>
      <c r="I4">
        <v>44453641256.0884</v>
      </c>
      <c r="J4">
        <v>13582023423.9986</v>
      </c>
      <c r="K4">
        <v>29265.2215464649</v>
      </c>
      <c r="L4">
        <v>29265.2215464649</v>
      </c>
      <c r="M4">
        <f>_xlfn.IFNA(VLOOKUP(C4,Savings_solar!$A$1:$N$242,14,FALSE),0)</f>
        <v>69.2895619209149</v>
      </c>
      <c r="N4">
        <f>_xlfn.IFNA(VLOOKUP(C4,Savings_wind!$A$1:$N$180,14,FALSE),0)</f>
        <v>0</v>
      </c>
      <c r="O4">
        <f>SUM(M4:N4)</f>
        <v>69.2895619209149</v>
      </c>
      <c r="P4">
        <f>_xlfn.IFNA(VLOOKUP(C4,Savings_solar!$O$1:$AB$242,14,FALSE),0)</f>
        <v>35.9913637935463</v>
      </c>
      <c r="Q4">
        <f>_xlfn.IFNA(VLOOKUP(C4,Savings_wind!$O$1:$AB$180,14,FALSE),0)</f>
        <v>0</v>
      </c>
      <c r="R4">
        <f>SUM(P4:Q4)</f>
        <v>35.9913637935463</v>
      </c>
      <c r="S4">
        <f>_xlfn.IFNA(VLOOKUP(C4,Capacity_solar!$A$2:$N$243,14,FALSE)-VLOOKUP(C4,Capacity_solar!$A$2:$N$243,2,FALSE),0)</f>
        <v>0.028200002</v>
      </c>
      <c r="T4">
        <f>_xlfn.IFNA(VLOOKUP(C4,Capacity_wind!$A$2:$N$181,14,FALSE)-VLOOKUP(C4,Capacity_wind!$A$2:$N$181,2,FALSE),0)</f>
        <v>0</v>
      </c>
      <c r="U4">
        <f>VLOOKUP(B4,[1]Data!$B$5:$BO$270,66,FALSE)</f>
        <v>18916378860.5488</v>
      </c>
    </row>
    <row r="5" spans="1:21">
      <c r="A5">
        <v>3</v>
      </c>
      <c r="B5" t="s">
        <v>54</v>
      </c>
      <c r="C5" t="s">
        <v>55</v>
      </c>
      <c r="D5" t="s">
        <v>15</v>
      </c>
      <c r="E5" t="s">
        <v>21</v>
      </c>
      <c r="F5" t="s">
        <v>29</v>
      </c>
      <c r="G5">
        <v>80.504</v>
      </c>
      <c r="H5">
        <v>0.956249859625509</v>
      </c>
      <c r="J5">
        <v>2911602777.05832</v>
      </c>
      <c r="K5">
        <v>0</v>
      </c>
      <c r="L5">
        <v>0</v>
      </c>
      <c r="M5">
        <f>_xlfn.IFNA(VLOOKUP(C5,Savings_solar!$A$1:$N$242,14,FALSE),0)</f>
        <v>8.57505691099887</v>
      </c>
      <c r="N5">
        <f>_xlfn.IFNA(VLOOKUP(C5,Savings_wind!$A$1:$N$180,14,FALSE),0)</f>
        <v>0</v>
      </c>
      <c r="O5">
        <f>SUM(M5:N5)</f>
        <v>8.57505691099887</v>
      </c>
      <c r="P5">
        <f>_xlfn.IFNA(VLOOKUP(C5,Savings_solar!$O$1:$AB$242,14,FALSE),0)</f>
        <v>5.41119263362884</v>
      </c>
      <c r="Q5">
        <f>_xlfn.IFNA(VLOOKUP(C5,Savings_wind!$O$1:$AB$180,14,FALSE),0)</f>
        <v>0</v>
      </c>
      <c r="R5">
        <f>SUM(P5:Q5)</f>
        <v>5.41119263362884</v>
      </c>
      <c r="S5">
        <f>_xlfn.IFNA(VLOOKUP(C5,Capacity_solar!$A$2:$N$243,14,FALSE)-VLOOKUP(C5,Capacity_solar!$A$2:$N$243,2,FALSE),0)</f>
        <v>0.003827</v>
      </c>
      <c r="T5">
        <f>_xlfn.IFNA(VLOOKUP(C5,Capacity_wind!$A$2:$N$181,14,FALSE)-VLOOKUP(C5,Capacity_wind!$A$2:$N$181,2,FALSE),0)</f>
        <v>0</v>
      </c>
      <c r="U5">
        <f>VLOOKUP(B5,[1]Data!$B$5:$BO$270,66,FALSE)</f>
        <v>3380602042.84283</v>
      </c>
    </row>
    <row r="6" spans="1:21">
      <c r="A6">
        <v>4</v>
      </c>
      <c r="B6" t="s">
        <v>56</v>
      </c>
      <c r="C6" t="s">
        <v>57</v>
      </c>
      <c r="D6" t="s">
        <v>16</v>
      </c>
      <c r="E6" t="s">
        <v>21</v>
      </c>
      <c r="F6" t="s">
        <v>29</v>
      </c>
      <c r="G6">
        <v>11449.471</v>
      </c>
      <c r="H6">
        <v>0.918404236459591</v>
      </c>
      <c r="I6">
        <v>717456247602.964</v>
      </c>
      <c r="J6">
        <v>398355489726.86</v>
      </c>
      <c r="K6">
        <v>2500006.45292237</v>
      </c>
      <c r="L6">
        <v>2517463.06033634</v>
      </c>
      <c r="M6">
        <f>_xlfn.IFNA(VLOOKUP(C6,Savings_solar!$A$1:$N$242,14,FALSE),0)</f>
        <v>7090.38941462747</v>
      </c>
      <c r="N6">
        <f>_xlfn.IFNA(VLOOKUP(C6,Savings_wind!$A$1:$N$180,14,FALSE),0)</f>
        <v>-0.0773286717164578</v>
      </c>
      <c r="O6">
        <f>SUM(M6:N6)</f>
        <v>7090.31208595575</v>
      </c>
      <c r="P6">
        <f>_xlfn.IFNA(VLOOKUP(C6,Savings_solar!$O$1:$AB$242,14,FALSE),0)</f>
        <v>4229.19829359389</v>
      </c>
      <c r="Q6">
        <f>_xlfn.IFNA(VLOOKUP(C6,Savings_wind!$O$1:$AB$180,14,FALSE),0)</f>
        <v>-0.245951341093309</v>
      </c>
      <c r="R6">
        <f>SUM(P6:Q6)</f>
        <v>4228.9523422528</v>
      </c>
      <c r="S6">
        <f>_xlfn.IFNA(VLOOKUP(C6,Capacity_solar!$A$2:$N$243,14,FALSE)-VLOOKUP(C6,Capacity_solar!$A$2:$N$243,2,FALSE),0)</f>
        <v>3.029222099</v>
      </c>
      <c r="T6">
        <f>_xlfn.IFNA(VLOOKUP(C6,Capacity_wind!$A$2:$N$181,14,FALSE)-VLOOKUP(C6,Capacity_wind!$A$2:$N$181,2,FALSE),0)</f>
        <v>0</v>
      </c>
      <c r="U6">
        <f>VLOOKUP(B6,[1]Data!$B$5:$BO$270,66,FALSE)</f>
        <v>507063968277.74</v>
      </c>
    </row>
    <row r="7" spans="1:21">
      <c r="A7">
        <v>5</v>
      </c>
      <c r="B7" t="s">
        <v>58</v>
      </c>
      <c r="C7" t="s">
        <v>59</v>
      </c>
      <c r="D7" t="s">
        <v>16</v>
      </c>
      <c r="E7" t="s">
        <v>21</v>
      </c>
      <c r="F7" t="s">
        <v>30</v>
      </c>
      <c r="G7">
        <v>51621.175</v>
      </c>
      <c r="H7">
        <v>0.918404236459591</v>
      </c>
      <c r="I7">
        <v>1083361763233</v>
      </c>
      <c r="J7">
        <v>568142562825.363</v>
      </c>
      <c r="K7">
        <v>816922.351919032</v>
      </c>
      <c r="L7">
        <v>816922.351919032</v>
      </c>
      <c r="M7">
        <f>_xlfn.IFNA(VLOOKUP(C7,Savings_solar!$A$1:$N$242,14,FALSE),0)</f>
        <v>2673.18709274423</v>
      </c>
      <c r="N7">
        <f>_xlfn.IFNA(VLOOKUP(C7,Savings_wind!$A$1:$N$180,14,FALSE),0)</f>
        <v>530.642626985693</v>
      </c>
      <c r="O7">
        <f>SUM(M7:N7)</f>
        <v>3203.82971972992</v>
      </c>
      <c r="P7">
        <f>_xlfn.IFNA(VLOOKUP(C7,Savings_solar!$O$1:$AB$242,14,FALSE),0)</f>
        <v>1471.12598418898</v>
      </c>
      <c r="Q7">
        <f>_xlfn.IFNA(VLOOKUP(C7,Savings_wind!$O$1:$AB$180,14,FALSE),0)</f>
        <v>1707.80568922115</v>
      </c>
      <c r="R7">
        <f>SUM(P7:Q7)</f>
        <v>3178.93167341013</v>
      </c>
      <c r="S7">
        <f>_xlfn.IFNA(VLOOKUP(C7,Capacity_solar!$A$2:$N$243,14,FALSE)-VLOOKUP(C7,Capacity_solar!$A$2:$N$243,2,FALSE),0)</f>
        <v>1.103996</v>
      </c>
      <c r="T7">
        <f>_xlfn.IFNA(VLOOKUP(C7,Capacity_wind!$A$2:$N$181,14,FALSE)-VLOOKUP(C7,Capacity_wind!$A$2:$N$181,2,FALSE),0)</f>
        <v>3.281486197</v>
      </c>
      <c r="U7">
        <f>VLOOKUP(B7,[1]Data!$B$5:$BO$270,66,FALSE)</f>
        <v>631133384439.944</v>
      </c>
    </row>
    <row r="8" spans="1:21">
      <c r="A8">
        <v>6</v>
      </c>
      <c r="B8" t="s">
        <v>60</v>
      </c>
      <c r="C8" t="s">
        <v>61</v>
      </c>
      <c r="D8" t="s">
        <v>16</v>
      </c>
      <c r="E8" t="s">
        <v>22</v>
      </c>
      <c r="F8" t="s">
        <v>30</v>
      </c>
      <c r="G8">
        <v>2573.465</v>
      </c>
      <c r="H8">
        <v>0.918404236459591</v>
      </c>
      <c r="I8">
        <v>43518226807.9485</v>
      </c>
      <c r="J8">
        <v>12621675048.5277</v>
      </c>
      <c r="K8">
        <v>0</v>
      </c>
      <c r="L8">
        <v>0</v>
      </c>
      <c r="M8">
        <f>_xlfn.IFNA(VLOOKUP(C8,Savings_solar!$A$1:$N$242,14,FALSE),0)</f>
        <v>884.219999092277</v>
      </c>
      <c r="N8">
        <f>_xlfn.IFNA(VLOOKUP(C8,Savings_wind!$A$1:$N$180,14,FALSE),0)</f>
        <v>0.0295671627875617</v>
      </c>
      <c r="O8">
        <f>SUM(M8:N8)</f>
        <v>884.249566255065</v>
      </c>
      <c r="P8">
        <f>_xlfn.IFNA(VLOOKUP(C8,Savings_solar!$O$1:$AB$242,14,FALSE),0)</f>
        <v>391.838431269314</v>
      </c>
      <c r="Q8">
        <f>_xlfn.IFNA(VLOOKUP(C8,Savings_wind!$O$1:$AB$180,14,FALSE),0)</f>
        <v>0.122392088661118</v>
      </c>
      <c r="R8">
        <f>SUM(P8:Q8)</f>
        <v>391.960823357975</v>
      </c>
      <c r="S8">
        <f>_xlfn.IFNA(VLOOKUP(C8,Capacity_solar!$A$2:$N$243,14,FALSE)-VLOOKUP(C8,Capacity_solar!$A$2:$N$243,2,FALSE),0)</f>
        <v>0.305925</v>
      </c>
      <c r="T8">
        <f>_xlfn.IFNA(VLOOKUP(C8,Capacity_wind!$A$2:$N$181,14,FALSE)-VLOOKUP(C8,Capacity_wind!$A$2:$N$181,2,FALSE),0)</f>
        <v>0.000285</v>
      </c>
      <c r="U8">
        <f>VLOOKUP(B8,[1]Data!$B$5:$BO$270,66,FALSE)</f>
        <v>19513474648.2429</v>
      </c>
    </row>
    <row r="9" spans="1:21">
      <c r="A9">
        <v>7</v>
      </c>
      <c r="B9" t="s">
        <v>62</v>
      </c>
      <c r="C9" t="s">
        <v>63</v>
      </c>
      <c r="D9" t="s">
        <v>16</v>
      </c>
      <c r="E9" t="s">
        <v>21</v>
      </c>
      <c r="F9" t="s">
        <v>29</v>
      </c>
      <c r="G9">
        <v>99.03</v>
      </c>
      <c r="H9">
        <v>0.918404236459591</v>
      </c>
      <c r="I9">
        <v>1958531523.18315</v>
      </c>
      <c r="J9">
        <v>1369612291.79505</v>
      </c>
      <c r="K9">
        <v>0</v>
      </c>
      <c r="L9">
        <v>0</v>
      </c>
      <c r="M9">
        <f>_xlfn.IFNA(VLOOKUP(C9,Savings_solar!$A$1:$N$242,14,FALSE),0)</f>
        <v>22.7346411630191</v>
      </c>
      <c r="N9">
        <f>_xlfn.IFNA(VLOOKUP(C9,Savings_wind!$A$1:$N$180,14,FALSE),0)</f>
        <v>0.704225348668564</v>
      </c>
      <c r="O9">
        <f>SUM(M9:N9)</f>
        <v>23.4388665116877</v>
      </c>
      <c r="P9">
        <f>_xlfn.IFNA(VLOOKUP(C9,Savings_solar!$O$1:$AB$242,14,FALSE),0)</f>
        <v>20.1894750624674</v>
      </c>
      <c r="Q9">
        <f>_xlfn.IFNA(VLOOKUP(C9,Savings_wind!$O$1:$AB$180,14,FALSE),0)</f>
        <v>2.24516833964189</v>
      </c>
      <c r="R9">
        <f>SUM(P9:Q9)</f>
        <v>22.4346434021093</v>
      </c>
      <c r="S9">
        <f>_xlfn.IFNA(VLOOKUP(C9,Capacity_solar!$A$2:$N$243,14,FALSE)-VLOOKUP(C9,Capacity_solar!$A$2:$N$243,2,FALSE),0)</f>
        <v>0.012764001</v>
      </c>
      <c r="T9">
        <f>_xlfn.IFNA(VLOOKUP(C9,Capacity_wind!$A$2:$N$181,14,FALSE)-VLOOKUP(C9,Capacity_wind!$A$2:$N$181,2,FALSE),0)</f>
        <v>0.004</v>
      </c>
      <c r="U9">
        <f>VLOOKUP(B9,[1]Data!$B$5:$BO$270,66,FALSE)</f>
        <v>1867733333.33333</v>
      </c>
    </row>
    <row r="10" spans="1:21">
      <c r="A10">
        <v>8</v>
      </c>
      <c r="B10" t="s">
        <v>64</v>
      </c>
      <c r="C10" t="s">
        <v>65</v>
      </c>
      <c r="D10" t="s">
        <v>15</v>
      </c>
      <c r="E10" t="s">
        <v>21</v>
      </c>
      <c r="F10" t="s">
        <v>29</v>
      </c>
      <c r="G10">
        <v>32192.919</v>
      </c>
      <c r="H10">
        <v>0.9624916985091</v>
      </c>
      <c r="I10">
        <v>1437227897054.41</v>
      </c>
      <c r="J10">
        <v>1524362403027.16</v>
      </c>
      <c r="K10">
        <v>1421321.5867543</v>
      </c>
      <c r="L10">
        <v>1422305.75362424</v>
      </c>
      <c r="M10">
        <f>_xlfn.IFNA(VLOOKUP(C10,Savings_solar!$A$1:$N$242,14,FALSE),0)</f>
        <v>39453.6671167373</v>
      </c>
      <c r="N10">
        <f>_xlfn.IFNA(VLOOKUP(C10,Savings_wind!$A$1:$N$180,14,FALSE),0)</f>
        <v>1149.75691915425</v>
      </c>
      <c r="O10">
        <f>SUM(M10:N10)</f>
        <v>40603.4240358915</v>
      </c>
      <c r="P10">
        <f>_xlfn.IFNA(VLOOKUP(C10,Savings_solar!$O$1:$AB$242,14,FALSE),0)</f>
        <v>136608.874304271</v>
      </c>
      <c r="Q10">
        <f>_xlfn.IFNA(VLOOKUP(C10,Savings_wind!$O$1:$AB$180,14,FALSE),0)</f>
        <v>3836.13947239506</v>
      </c>
      <c r="R10">
        <f>SUM(P10:Q10)</f>
        <v>140445.013776666</v>
      </c>
      <c r="S10">
        <f>_xlfn.IFNA(VLOOKUP(C10,Capacity_solar!$A$2:$N$243,14,FALSE)-VLOOKUP(C10,Capacity_solar!$A$2:$N$243,2,FALSE),0)</f>
        <v>25.7010019</v>
      </c>
      <c r="T10">
        <f>_xlfn.IFNA(VLOOKUP(C10,Capacity_wind!$A$2:$N$181,14,FALSE)-VLOOKUP(C10,Capacity_wind!$A$2:$N$181,2,FALSE),0)</f>
        <v>8.2700009</v>
      </c>
      <c r="U10">
        <f>VLOOKUP(B10,[1]Data!$B$5:$BO$270,66,FALSE)</f>
        <v>1692956646855.7</v>
      </c>
    </row>
    <row r="11" spans="1:21">
      <c r="A11">
        <v>9</v>
      </c>
      <c r="B11" t="s">
        <v>66</v>
      </c>
      <c r="C11" t="s">
        <v>67</v>
      </c>
      <c r="D11" t="s">
        <v>15</v>
      </c>
      <c r="E11" t="s">
        <v>21</v>
      </c>
      <c r="F11" t="s">
        <v>29</v>
      </c>
      <c r="G11">
        <v>8924.19</v>
      </c>
      <c r="H11">
        <v>0.96866372838669</v>
      </c>
      <c r="I11">
        <v>533206120290.812</v>
      </c>
      <c r="J11">
        <v>405145843845.507</v>
      </c>
      <c r="K11">
        <v>64470.8948758666</v>
      </c>
      <c r="L11">
        <v>64470.8948758666</v>
      </c>
      <c r="M11">
        <f>_xlfn.IFNA(VLOOKUP(C11,Savings_solar!$A$1:$N$242,14,FALSE),0)</f>
        <v>7757.6068261473</v>
      </c>
      <c r="N11">
        <f>_xlfn.IFNA(VLOOKUP(C11,Savings_wind!$A$1:$N$180,14,FALSE),0)</f>
        <v>285.648305259955</v>
      </c>
      <c r="O11">
        <f>SUM(M11:N11)</f>
        <v>8043.25513140726</v>
      </c>
      <c r="P11">
        <f>_xlfn.IFNA(VLOOKUP(C11,Savings_solar!$O$1:$AB$242,14,FALSE),0)</f>
        <v>5041.66863442753</v>
      </c>
      <c r="Q11">
        <f>_xlfn.IFNA(VLOOKUP(C11,Savings_wind!$O$1:$AB$180,14,FALSE),0)</f>
        <v>1063.15238562319</v>
      </c>
      <c r="R11">
        <f>SUM(P11:Q11)</f>
        <v>6104.82102005072</v>
      </c>
      <c r="S11">
        <f>_xlfn.IFNA(VLOOKUP(C11,Capacity_solar!$A$2:$N$243,14,FALSE)-VLOOKUP(C11,Capacity_solar!$A$2:$N$243,2,FALSE),0)</f>
        <v>3.45878919</v>
      </c>
      <c r="T11">
        <f>_xlfn.IFNA(VLOOKUP(C11,Capacity_wind!$A$2:$N$181,14,FALSE)-VLOOKUP(C11,Capacity_wind!$A$2:$N$181,2,FALSE),0)</f>
        <v>2.7199832</v>
      </c>
      <c r="U11">
        <f>VLOOKUP(B11,[1]Data!$B$5:$BO$270,66,FALSE)</f>
        <v>470941926750.741</v>
      </c>
    </row>
    <row r="12" spans="1:21">
      <c r="A12">
        <v>10</v>
      </c>
      <c r="B12" t="s">
        <v>68</v>
      </c>
      <c r="C12" t="s">
        <v>69</v>
      </c>
      <c r="D12" t="s">
        <v>16</v>
      </c>
      <c r="E12" t="s">
        <v>22</v>
      </c>
      <c r="F12" t="s">
        <v>30</v>
      </c>
      <c r="G12">
        <v>10867.296</v>
      </c>
      <c r="H12">
        <v>0.918404236459591</v>
      </c>
      <c r="I12">
        <v>160729472760.502</v>
      </c>
      <c r="J12">
        <v>54180407522.419</v>
      </c>
      <c r="K12">
        <v>483757.648703407</v>
      </c>
      <c r="L12">
        <v>483757.648703407</v>
      </c>
      <c r="M12">
        <f>_xlfn.IFNA(VLOOKUP(C12,Savings_solar!$A$1:$N$242,14,FALSE),0)</f>
        <v>99.6900069319631</v>
      </c>
      <c r="N12">
        <f>_xlfn.IFNA(VLOOKUP(C12,Savings_wind!$A$1:$N$180,14,FALSE),0)</f>
        <v>7.94719932294235</v>
      </c>
      <c r="O12">
        <f>SUM(M12:N12)</f>
        <v>107.637206254905</v>
      </c>
      <c r="P12">
        <f>_xlfn.IFNA(VLOOKUP(C12,Savings_solar!$O$1:$AB$242,14,FALSE),0)</f>
        <v>84.9444465089048</v>
      </c>
      <c r="Q12">
        <f>_xlfn.IFNA(VLOOKUP(C12,Savings_wind!$O$1:$AB$180,14,FALSE),0)</f>
        <v>29.829733195501</v>
      </c>
      <c r="R12">
        <f>SUM(P12:Q12)</f>
        <v>114.774179704406</v>
      </c>
      <c r="S12">
        <f>_xlfn.IFNA(VLOOKUP(C12,Capacity_solar!$A$2:$N$243,14,FALSE)-VLOOKUP(C12,Capacity_solar!$A$2:$N$243,2,FALSE),0)</f>
        <v>0.050600005</v>
      </c>
      <c r="T12">
        <f>_xlfn.IFNA(VLOOKUP(C12,Capacity_wind!$A$2:$N$181,14,FALSE)-VLOOKUP(C12,Capacity_wind!$A$2:$N$181,2,FALSE),0)</f>
        <v>0.064</v>
      </c>
      <c r="U12">
        <f>VLOOKUP(B12,[1]Data!$B$5:$BO$270,66,FALSE)</f>
        <v>78807470588.2353</v>
      </c>
    </row>
    <row r="13" spans="1:21">
      <c r="A13">
        <v>11</v>
      </c>
      <c r="B13" t="s">
        <v>70</v>
      </c>
      <c r="C13" t="s">
        <v>71</v>
      </c>
      <c r="D13" t="s">
        <v>17</v>
      </c>
      <c r="E13" t="s">
        <v>24</v>
      </c>
      <c r="F13" t="s">
        <v>32</v>
      </c>
      <c r="G13">
        <v>24208.671</v>
      </c>
      <c r="H13">
        <v>0.878317845661988</v>
      </c>
      <c r="I13">
        <v>9721452801.8507</v>
      </c>
      <c r="J13">
        <v>3276109831.10713</v>
      </c>
      <c r="K13">
        <v>0.926013607915244</v>
      </c>
      <c r="L13">
        <v>0.926013607915244</v>
      </c>
      <c r="M13">
        <f>_xlfn.IFNA(VLOOKUP(C13,Savings_solar!$A$1:$N$242,14,FALSE),0)</f>
        <v>27.8690106379706</v>
      </c>
      <c r="N13">
        <f>_xlfn.IFNA(VLOOKUP(C13,Savings_wind!$A$1:$N$180,14,FALSE),0)</f>
        <v>0</v>
      </c>
      <c r="O13">
        <f>SUM(M13:N13)</f>
        <v>27.8690106379706</v>
      </c>
      <c r="P13">
        <f>_xlfn.IFNA(VLOOKUP(C13,Savings_solar!$O$1:$AB$242,14,FALSE),0)</f>
        <v>17.7641023225276</v>
      </c>
      <c r="Q13">
        <f>_xlfn.IFNA(VLOOKUP(C13,Savings_wind!$O$1:$AB$180,14,FALSE),0)</f>
        <v>0</v>
      </c>
      <c r="R13">
        <f>SUM(P13:Q13)</f>
        <v>17.7641023225276</v>
      </c>
      <c r="S13">
        <f>_xlfn.IFNA(VLOOKUP(C13,Capacity_solar!$A$2:$N$243,14,FALSE)-VLOOKUP(C13,Capacity_solar!$A$2:$N$243,2,FALSE),0)</f>
        <v>0.012003001</v>
      </c>
      <c r="T13">
        <f>_xlfn.IFNA(VLOOKUP(C13,Capacity_wind!$A$2:$N$181,14,FALSE)-VLOOKUP(C13,Capacity_wind!$A$2:$N$181,2,FALSE),0)</f>
        <v>0</v>
      </c>
      <c r="U13">
        <f>VLOOKUP(B13,[1]Data!$B$5:$BO$270,66,FALSE)</f>
        <v>3338722827.65691</v>
      </c>
    </row>
    <row r="14" spans="1:21">
      <c r="A14">
        <v>12</v>
      </c>
      <c r="B14" t="s">
        <v>72</v>
      </c>
      <c r="C14" t="s">
        <v>73</v>
      </c>
      <c r="D14" t="s">
        <v>15</v>
      </c>
      <c r="E14" t="s">
        <v>21</v>
      </c>
      <c r="F14" t="s">
        <v>29</v>
      </c>
      <c r="G14">
        <v>12090.657</v>
      </c>
      <c r="H14">
        <v>0.968457344296271</v>
      </c>
      <c r="I14">
        <v>688307060113.564</v>
      </c>
      <c r="J14">
        <v>497354242597.969</v>
      </c>
      <c r="K14">
        <v>66964.8603081043</v>
      </c>
      <c r="L14">
        <v>66740.0102532058</v>
      </c>
      <c r="M14">
        <f>_xlfn.IFNA(VLOOKUP(C14,Savings_solar!$A$1:$N$242,14,FALSE),0)</f>
        <v>10437.8983601458</v>
      </c>
      <c r="N14">
        <f>_xlfn.IFNA(VLOOKUP(C14,Savings_wind!$A$1:$N$180,14,FALSE),0)</f>
        <v>550.811153946338</v>
      </c>
      <c r="O14">
        <f>SUM(M14:N14)</f>
        <v>10988.7095140921</v>
      </c>
      <c r="P14">
        <f>_xlfn.IFNA(VLOOKUP(C14,Savings_solar!$O$1:$AB$242,14,FALSE),0)</f>
        <v>8508.38456688439</v>
      </c>
      <c r="Q14">
        <f>_xlfn.IFNA(VLOOKUP(C14,Savings_wind!$O$1:$AB$180,14,FALSE),0)</f>
        <v>1926.68397673771</v>
      </c>
      <c r="R14">
        <f>SUM(P14:Q14)</f>
        <v>10435.0685436221</v>
      </c>
      <c r="S14">
        <f>_xlfn.IFNA(VLOOKUP(C14,Capacity_solar!$A$2:$N$243,14,FALSE)-VLOOKUP(C14,Capacity_solar!$A$2:$N$243,2,FALSE),0)</f>
        <v>5.8918003</v>
      </c>
      <c r="T14">
        <f>_xlfn.IFNA(VLOOKUP(C14,Capacity_wind!$A$2:$N$181,14,FALSE)-VLOOKUP(C14,Capacity_wind!$A$2:$N$181,2,FALSE),0)</f>
        <v>4.33939994</v>
      </c>
      <c r="U14">
        <f>VLOOKUP(B14,[1]Data!$B$5:$BO$270,66,FALSE)</f>
        <v>583613982019.263</v>
      </c>
    </row>
    <row r="15" spans="1:21">
      <c r="A15">
        <v>13</v>
      </c>
      <c r="B15" t="s">
        <v>74</v>
      </c>
      <c r="C15" t="s">
        <v>75</v>
      </c>
      <c r="D15" t="s">
        <v>17</v>
      </c>
      <c r="E15" t="s">
        <v>24</v>
      </c>
      <c r="F15" t="s">
        <v>31</v>
      </c>
      <c r="G15">
        <v>25264.035</v>
      </c>
      <c r="H15">
        <v>0.878317845661988</v>
      </c>
      <c r="I15">
        <v>47426198185.2374</v>
      </c>
      <c r="J15">
        <v>15779238957.7761</v>
      </c>
      <c r="K15">
        <v>1196.87565226848</v>
      </c>
      <c r="L15">
        <v>1196.87565226848</v>
      </c>
      <c r="M15">
        <f>_xlfn.IFNA(VLOOKUP(C15,Savings_solar!$A$1:$N$242,14,FALSE),0)</f>
        <v>91.4326354722876</v>
      </c>
      <c r="N15">
        <f>_xlfn.IFNA(VLOOKUP(C15,Savings_wind!$A$1:$N$180,14,FALSE),0)</f>
        <v>0</v>
      </c>
      <c r="O15">
        <f>SUM(M15:N15)</f>
        <v>91.4326354722876</v>
      </c>
      <c r="P15">
        <f>_xlfn.IFNA(VLOOKUP(C15,Savings_solar!$O$1:$AB$242,14,FALSE),0)</f>
        <v>36.4240763586633</v>
      </c>
      <c r="Q15">
        <f>_xlfn.IFNA(VLOOKUP(C15,Savings_wind!$O$1:$AB$180,14,FALSE),0)</f>
        <v>0</v>
      </c>
      <c r="R15">
        <f>SUM(P15:Q15)</f>
        <v>36.4240763586633</v>
      </c>
      <c r="S15">
        <f>_xlfn.IFNA(VLOOKUP(C15,Capacity_solar!$A$2:$N$243,14,FALSE)-VLOOKUP(C15,Capacity_solar!$A$2:$N$243,2,FALSE),0)</f>
        <v>0.027940001</v>
      </c>
      <c r="T15">
        <f>_xlfn.IFNA(VLOOKUP(C15,Capacity_wind!$A$2:$N$181,14,FALSE)-VLOOKUP(C15,Capacity_wind!$A$2:$N$181,2,FALSE),0)</f>
        <v>0</v>
      </c>
      <c r="U15">
        <f>VLOOKUP(B15,[1]Data!$B$5:$BO$270,66,FALSE)</f>
        <v>17425418044.2906</v>
      </c>
    </row>
    <row r="16" spans="1:21">
      <c r="A16">
        <v>14</v>
      </c>
      <c r="B16" t="s">
        <v>76</v>
      </c>
      <c r="C16" t="s">
        <v>77</v>
      </c>
      <c r="D16" t="s">
        <v>17</v>
      </c>
      <c r="E16" t="s">
        <v>24</v>
      </c>
      <c r="F16" t="s">
        <v>32</v>
      </c>
      <c r="G16">
        <v>40541.548</v>
      </c>
      <c r="H16">
        <v>0.878317845661988</v>
      </c>
      <c r="I16">
        <v>52924624145.5729</v>
      </c>
      <c r="J16">
        <v>16347272361.3217</v>
      </c>
      <c r="K16">
        <v>0</v>
      </c>
      <c r="L16">
        <v>0</v>
      </c>
      <c r="M16">
        <f>_xlfn.IFNA(VLOOKUP(C16,Savings_solar!$A$1:$N$242,14,FALSE),0)</f>
        <v>199.242827307891</v>
      </c>
      <c r="N16">
        <f>_xlfn.IFNA(VLOOKUP(C16,Savings_wind!$A$1:$N$180,14,FALSE),0)</f>
        <v>0</v>
      </c>
      <c r="O16">
        <f>SUM(M16:N16)</f>
        <v>199.242827307891</v>
      </c>
      <c r="P16">
        <f>_xlfn.IFNA(VLOOKUP(C16,Savings_solar!$O$1:$AB$242,14,FALSE),0)</f>
        <v>145.069161996059</v>
      </c>
      <c r="Q16">
        <f>_xlfn.IFNA(VLOOKUP(C16,Savings_wind!$O$1:$AB$180,14,FALSE),0)</f>
        <v>0</v>
      </c>
      <c r="R16">
        <f>SUM(P16:Q16)</f>
        <v>145.069161996059</v>
      </c>
      <c r="S16">
        <f>_xlfn.IFNA(VLOOKUP(C16,Capacity_solar!$A$2:$N$243,14,FALSE)-VLOOKUP(C16,Capacity_solar!$A$2:$N$243,2,FALSE),0)</f>
        <v>0.088787006</v>
      </c>
      <c r="T16">
        <f>_xlfn.IFNA(VLOOKUP(C16,Capacity_wind!$A$2:$N$181,14,FALSE)-VLOOKUP(C16,Capacity_wind!$A$2:$N$181,2,FALSE),0)</f>
        <v>0</v>
      </c>
      <c r="U16">
        <f>VLOOKUP(B16,[1]Data!$B$5:$BO$270,66,FALSE)</f>
        <v>18820219331.2261</v>
      </c>
    </row>
    <row r="17" spans="1:21">
      <c r="A17">
        <v>15</v>
      </c>
      <c r="B17" t="s">
        <v>78</v>
      </c>
      <c r="C17" t="s">
        <v>79</v>
      </c>
      <c r="D17" t="s">
        <v>17</v>
      </c>
      <c r="E17" t="s">
        <v>23</v>
      </c>
      <c r="F17" t="s">
        <v>31</v>
      </c>
      <c r="G17">
        <v>203904.9</v>
      </c>
      <c r="H17">
        <v>0.922083909635777</v>
      </c>
      <c r="I17">
        <v>1099767213458.98</v>
      </c>
      <c r="J17">
        <v>285269493337.993</v>
      </c>
      <c r="K17">
        <v>82401.7620919122</v>
      </c>
      <c r="L17">
        <v>82401.7620919122</v>
      </c>
      <c r="M17">
        <f>_xlfn.IFNA(VLOOKUP(C17,Savings_solar!$A$1:$N$242,14,FALSE),0)</f>
        <v>1127.94477822031</v>
      </c>
      <c r="N17">
        <f>_xlfn.IFNA(VLOOKUP(C17,Savings_wind!$A$1:$N$180,14,FALSE),0)</f>
        <v>0.0827112680187638</v>
      </c>
      <c r="O17">
        <f>SUM(M17:N17)</f>
        <v>1128.02748948833</v>
      </c>
      <c r="P17">
        <f>_xlfn.IFNA(VLOOKUP(C17,Savings_solar!$O$1:$AB$242,14,FALSE),0)</f>
        <v>736.601626135164</v>
      </c>
      <c r="Q17">
        <f>_xlfn.IFNA(VLOOKUP(C17,Savings_wind!$O$1:$AB$180,14,FALSE),0)</f>
        <v>0.384503059509266</v>
      </c>
      <c r="R17">
        <f>SUM(P17:Q17)</f>
        <v>736.986129194673</v>
      </c>
      <c r="S17">
        <f>_xlfn.IFNA(VLOOKUP(C17,Capacity_solar!$A$2:$N$243,14,FALSE)-VLOOKUP(C17,Capacity_solar!$A$2:$N$243,2,FALSE),0)</f>
        <v>0.50490203</v>
      </c>
      <c r="T17">
        <f>_xlfn.IFNA(VLOOKUP(C17,Capacity_wind!$A$2:$N$181,14,FALSE)-VLOOKUP(C17,Capacity_wind!$A$2:$N$181,2,FALSE),0)</f>
        <v>0.001</v>
      </c>
      <c r="U17">
        <f>VLOOKUP(B17,[1]Data!$B$5:$BO$270,66,FALSE)</f>
        <v>460131688909.301</v>
      </c>
    </row>
    <row r="18" spans="1:21">
      <c r="A18">
        <v>16</v>
      </c>
      <c r="B18" t="s">
        <v>80</v>
      </c>
      <c r="C18" t="s">
        <v>81</v>
      </c>
      <c r="D18" t="s">
        <v>15</v>
      </c>
      <c r="E18" t="s">
        <v>22</v>
      </c>
      <c r="F18" t="s">
        <v>30</v>
      </c>
      <c r="G18">
        <v>5187.392</v>
      </c>
      <c r="H18">
        <v>0.952512489820023</v>
      </c>
      <c r="I18">
        <v>193305629012.569</v>
      </c>
      <c r="J18">
        <v>59382311267.2863</v>
      </c>
      <c r="K18">
        <v>41035.3976300895</v>
      </c>
      <c r="L18">
        <v>41035.3976300895</v>
      </c>
      <c r="M18">
        <f>_xlfn.IFNA(VLOOKUP(C18,Savings_solar!$A$1:$N$242,14,FALSE),0)</f>
        <v>3564.77188474374</v>
      </c>
      <c r="N18">
        <f>_xlfn.IFNA(VLOOKUP(C18,Savings_wind!$A$1:$N$180,14,FALSE),0)</f>
        <v>6.95740791434241</v>
      </c>
      <c r="O18">
        <f>SUM(M18:N18)</f>
        <v>3571.72929265808</v>
      </c>
      <c r="P18">
        <f>_xlfn.IFNA(VLOOKUP(C18,Savings_solar!$O$1:$AB$242,14,FALSE),0)</f>
        <v>2725.95579572347</v>
      </c>
      <c r="Q18">
        <f>_xlfn.IFNA(VLOOKUP(C18,Savings_wind!$O$1:$AB$180,14,FALSE),0)</f>
        <v>42.0387846615267</v>
      </c>
      <c r="R18">
        <f>SUM(P18:Q18)</f>
        <v>2767.994580385</v>
      </c>
      <c r="S18">
        <f>_xlfn.IFNA(VLOOKUP(C18,Capacity_solar!$A$2:$N$243,14,FALSE)-VLOOKUP(C18,Capacity_solar!$A$2:$N$243,2,FALSE),0)</f>
        <v>1.9233551</v>
      </c>
      <c r="T18">
        <f>_xlfn.IFNA(VLOOKUP(C18,Capacity_wind!$A$2:$N$181,14,FALSE)-VLOOKUP(C18,Capacity_wind!$A$2:$N$181,2,FALSE),0)</f>
        <v>0.21637496</v>
      </c>
      <c r="U18">
        <f>VLOOKUP(B18,[1]Data!$B$5:$BO$270,66,FALSE)</f>
        <v>90346169914.9349</v>
      </c>
    </row>
    <row r="19" spans="1:21">
      <c r="A19">
        <v>17</v>
      </c>
      <c r="B19" t="s">
        <v>82</v>
      </c>
      <c r="C19" t="s">
        <v>83</v>
      </c>
      <c r="D19" t="s">
        <v>16</v>
      </c>
      <c r="E19" t="s">
        <v>21</v>
      </c>
      <c r="F19" t="s">
        <v>29</v>
      </c>
      <c r="G19">
        <v>1809.237</v>
      </c>
      <c r="H19">
        <v>0.944831300371319</v>
      </c>
      <c r="I19">
        <v>79392034653.1786</v>
      </c>
      <c r="J19">
        <v>33998540960.6733</v>
      </c>
      <c r="K19">
        <v>110403.334183678</v>
      </c>
      <c r="L19">
        <v>117256.783939587</v>
      </c>
      <c r="M19">
        <f>_xlfn.IFNA(VLOOKUP(C19,Savings_solar!$A$1:$N$242,14,FALSE),0)</f>
        <v>19.7954956645236</v>
      </c>
      <c r="N19">
        <f>_xlfn.IFNA(VLOOKUP(C19,Savings_wind!$A$1:$N$180,14,FALSE),0)</f>
        <v>0.0137757427745925</v>
      </c>
      <c r="O19">
        <f>SUM(M19:N19)</f>
        <v>19.8092714072982</v>
      </c>
      <c r="P19">
        <f>_xlfn.IFNA(VLOOKUP(C19,Savings_solar!$O$1:$AB$242,14,FALSE),0)</f>
        <v>18.8020695190303</v>
      </c>
      <c r="Q19">
        <f>_xlfn.IFNA(VLOOKUP(C19,Savings_wind!$O$1:$AB$180,14,FALSE),0)</f>
        <v>0.0358866866757065</v>
      </c>
      <c r="R19">
        <f>SUM(P19:Q19)</f>
        <v>18.837956205706</v>
      </c>
      <c r="S19">
        <f>_xlfn.IFNA(VLOOKUP(C19,Capacity_solar!$A$2:$N$243,14,FALSE)-VLOOKUP(C19,Capacity_solar!$A$2:$N$243,2,FALSE),0)</f>
        <v>0.011668</v>
      </c>
      <c r="T19">
        <f>_xlfn.IFNA(VLOOKUP(C19,Capacity_wind!$A$2:$N$181,14,FALSE)-VLOOKUP(C19,Capacity_wind!$A$2:$N$181,2,FALSE),0)</f>
        <v>5.99999999999999e-5</v>
      </c>
      <c r="U19">
        <f>VLOOKUP(B19,[1]Data!$B$5:$BO$270,66,FALSE)</f>
        <v>44383297872.3404</v>
      </c>
    </row>
    <row r="20" spans="1:21">
      <c r="A20">
        <v>18</v>
      </c>
      <c r="B20" t="s">
        <v>84</v>
      </c>
      <c r="C20" t="s">
        <v>85</v>
      </c>
      <c r="D20" t="s">
        <v>16</v>
      </c>
      <c r="E20" t="s">
        <v>21</v>
      </c>
      <c r="F20" t="s">
        <v>29</v>
      </c>
      <c r="G20">
        <v>450.625</v>
      </c>
      <c r="H20">
        <v>0.918404236459591</v>
      </c>
      <c r="I20">
        <v>13537883107.8404</v>
      </c>
      <c r="J20">
        <v>10893360608.0296</v>
      </c>
      <c r="K20">
        <v>0</v>
      </c>
      <c r="L20">
        <v>0</v>
      </c>
      <c r="M20">
        <f>_xlfn.IFNA(VLOOKUP(C20,Savings_solar!$A$1:$N$242,14,FALSE),0)</f>
        <v>3.69248676460277</v>
      </c>
      <c r="N20">
        <f>_xlfn.IFNA(VLOOKUP(C20,Savings_wind!$A$1:$N$180,14,FALSE),0)</f>
        <v>0</v>
      </c>
      <c r="O20">
        <f>SUM(M20:N20)</f>
        <v>3.69248676460277</v>
      </c>
      <c r="P20">
        <f>_xlfn.IFNA(VLOOKUP(C20,Savings_solar!$O$1:$AB$242,14,FALSE),0)</f>
        <v>3.44624385360776</v>
      </c>
      <c r="Q20">
        <f>_xlfn.IFNA(VLOOKUP(C20,Savings_wind!$O$1:$AB$180,14,FALSE),0)</f>
        <v>0</v>
      </c>
      <c r="R20">
        <f>SUM(P20:Q20)</f>
        <v>3.44624385360776</v>
      </c>
      <c r="S20">
        <f>_xlfn.IFNA(VLOOKUP(C20,Capacity_solar!$A$2:$N$243,14,FALSE)-VLOOKUP(C20,Capacity_solar!$A$2:$N$243,2,FALSE),0)</f>
        <v>0.002233</v>
      </c>
      <c r="T20">
        <f>_xlfn.IFNA(VLOOKUP(C20,Capacity_wind!$A$2:$N$181,14,FALSE)-VLOOKUP(C20,Capacity_wind!$A$2:$N$181,2,FALSE),0)</f>
        <v>0</v>
      </c>
      <c r="U20">
        <f>VLOOKUP(B20,[1]Data!$B$5:$BO$270,66,FALSE)</f>
        <v>13136400000</v>
      </c>
    </row>
    <row r="21" spans="1:21">
      <c r="A21">
        <v>19</v>
      </c>
      <c r="B21" t="s">
        <v>86</v>
      </c>
      <c r="C21" t="s">
        <v>87</v>
      </c>
      <c r="D21" t="s">
        <v>15</v>
      </c>
      <c r="E21" t="s">
        <v>22</v>
      </c>
      <c r="F21" t="s">
        <v>30</v>
      </c>
      <c r="G21">
        <v>2739.014</v>
      </c>
      <c r="H21">
        <v>0.956249859625509</v>
      </c>
      <c r="I21">
        <v>57203962207.0654</v>
      </c>
      <c r="J21">
        <v>19175766940.7428</v>
      </c>
      <c r="K21">
        <v>3882.56048303423</v>
      </c>
      <c r="L21">
        <v>3882.56048303423</v>
      </c>
      <c r="M21">
        <f>_xlfn.IFNA(VLOOKUP(C21,Savings_solar!$A$1:$N$242,14,FALSE),0)</f>
        <v>306.234344185241</v>
      </c>
      <c r="N21">
        <f>_xlfn.IFNA(VLOOKUP(C21,Savings_wind!$A$1:$N$180,14,FALSE),0)</f>
        <v>22.2204109198957</v>
      </c>
      <c r="O21">
        <f>SUM(M21:N21)</f>
        <v>328.454755105137</v>
      </c>
      <c r="P21">
        <f>_xlfn.IFNA(VLOOKUP(C21,Savings_solar!$O$1:$AB$242,14,FALSE),0)</f>
        <v>144.414403337313</v>
      </c>
      <c r="Q21">
        <f>_xlfn.IFNA(VLOOKUP(C21,Savings_wind!$O$1:$AB$180,14,FALSE),0)</f>
        <v>70.8787239944629</v>
      </c>
      <c r="R21">
        <f>SUM(P21:Q21)</f>
        <v>215.293127331776</v>
      </c>
      <c r="S21">
        <f>_xlfn.IFNA(VLOOKUP(C21,Capacity_solar!$A$2:$N$243,14,FALSE)-VLOOKUP(C21,Capacity_solar!$A$2:$N$243,2,FALSE),0)</f>
        <v>0.107165</v>
      </c>
      <c r="T21">
        <f>_xlfn.IFNA(VLOOKUP(C21,Capacity_wind!$A$2:$N$181,14,FALSE)-VLOOKUP(C21,Capacity_wind!$A$2:$N$181,2,FALSE),0)</f>
        <v>0.135</v>
      </c>
      <c r="U21">
        <f>VLOOKUP(B21,[1]Data!$B$5:$BO$270,66,FALSE)</f>
        <v>24534663636.1778</v>
      </c>
    </row>
    <row r="22" spans="1:21">
      <c r="A22">
        <v>20</v>
      </c>
      <c r="B22" t="s">
        <v>88</v>
      </c>
      <c r="C22" t="s">
        <v>89</v>
      </c>
      <c r="D22" t="s">
        <v>15</v>
      </c>
      <c r="E22" t="s">
        <v>21</v>
      </c>
      <c r="F22" t="s">
        <v>30</v>
      </c>
      <c r="G22">
        <v>8409.632</v>
      </c>
      <c r="H22">
        <v>0.956249859625509</v>
      </c>
      <c r="I22">
        <v>202671495340.37</v>
      </c>
      <c r="J22">
        <v>59948354831.6356</v>
      </c>
      <c r="K22">
        <v>18140.61845081</v>
      </c>
      <c r="L22">
        <v>18140.61845081</v>
      </c>
      <c r="M22">
        <f>_xlfn.IFNA(VLOOKUP(C22,Savings_solar!$A$1:$N$242,14,FALSE),0)</f>
        <v>646.884739929628</v>
      </c>
      <c r="N22">
        <f>_xlfn.IFNA(VLOOKUP(C22,Savings_wind!$A$1:$N$180,14,FALSE),0)</f>
        <v>11.9569084125121</v>
      </c>
      <c r="O22">
        <f>SUM(M22:N22)</f>
        <v>658.84164834214</v>
      </c>
      <c r="P22">
        <f>_xlfn.IFNA(VLOOKUP(C22,Savings_solar!$O$1:$AB$242,14,FALSE),0)</f>
        <v>421.238868901953</v>
      </c>
      <c r="Q22">
        <f>_xlfn.IFNA(VLOOKUP(C22,Savings_wind!$O$1:$AB$180,14,FALSE),0)</f>
        <v>47.701668980688</v>
      </c>
      <c r="R22">
        <f>SUM(P22:Q22)</f>
        <v>468.940537882641</v>
      </c>
      <c r="S22">
        <f>_xlfn.IFNA(VLOOKUP(C22,Capacity_solar!$A$2:$N$243,14,FALSE)-VLOOKUP(C22,Capacity_solar!$A$2:$N$243,2,FALSE),0)</f>
        <v>0.26900002</v>
      </c>
      <c r="T22">
        <f>_xlfn.IFNA(VLOOKUP(C22,Capacity_wind!$A$2:$N$181,14,FALSE)-VLOOKUP(C22,Capacity_wind!$A$2:$N$181,2,FALSE),0)</f>
        <v>0.109800006</v>
      </c>
      <c r="U22">
        <f>VLOOKUP(B22,[1]Data!$B$5:$BO$270,66,FALSE)</f>
        <v>73775179924.603</v>
      </c>
    </row>
    <row r="23" spans="1:21">
      <c r="A23">
        <v>21</v>
      </c>
      <c r="B23" t="s">
        <v>90</v>
      </c>
      <c r="C23" t="s">
        <v>91</v>
      </c>
      <c r="D23" t="s">
        <v>16</v>
      </c>
      <c r="E23" t="s">
        <v>22</v>
      </c>
      <c r="F23" t="s">
        <v>30</v>
      </c>
      <c r="G23">
        <v>538.838</v>
      </c>
      <c r="H23">
        <v>0.918404236459591</v>
      </c>
      <c r="I23">
        <v>3850927852.10185</v>
      </c>
      <c r="J23">
        <v>2293518778.28054</v>
      </c>
      <c r="K23">
        <v>1055.80100042184</v>
      </c>
      <c r="L23">
        <v>1055.80100042184</v>
      </c>
      <c r="M23">
        <f>_xlfn.IFNA(VLOOKUP(C23,Savings_solar!$A$1:$N$242,14,FALSE),0)</f>
        <v>12.8176096687333</v>
      </c>
      <c r="N23">
        <f>_xlfn.IFNA(VLOOKUP(C23,Savings_wind!$A$1:$N$180,14,FALSE),0)</f>
        <v>0</v>
      </c>
      <c r="O23">
        <f>SUM(M23:N23)</f>
        <v>12.8176096687333</v>
      </c>
      <c r="P23">
        <f>_xlfn.IFNA(VLOOKUP(C23,Savings_solar!$O$1:$AB$242,14,FALSE),0)</f>
        <v>9.14980773159621</v>
      </c>
      <c r="Q23">
        <f>_xlfn.IFNA(VLOOKUP(C23,Savings_wind!$O$1:$AB$180,14,FALSE),0)</f>
        <v>0</v>
      </c>
      <c r="R23">
        <f>SUM(P23:Q23)</f>
        <v>9.14980773159621</v>
      </c>
      <c r="S23">
        <f>_xlfn.IFNA(VLOOKUP(C23,Capacity_solar!$A$2:$N$243,14,FALSE)-VLOOKUP(C23,Capacity_solar!$A$2:$N$243,2,FALSE),0)</f>
        <v>0.006549001</v>
      </c>
      <c r="T23">
        <f>_xlfn.IFNA(VLOOKUP(C23,Capacity_wind!$A$2:$N$181,14,FALSE)-VLOOKUP(C23,Capacity_wind!$A$2:$N$181,2,FALSE),0)</f>
        <v>0</v>
      </c>
      <c r="U23">
        <f>VLOOKUP(B23,[1]Data!$B$5:$BO$270,66,FALSE)</f>
        <v>2830507575.6841</v>
      </c>
    </row>
    <row r="24" spans="1:21">
      <c r="A24">
        <v>22</v>
      </c>
      <c r="B24" t="s">
        <v>92</v>
      </c>
      <c r="C24" t="s">
        <v>93</v>
      </c>
      <c r="D24" t="s">
        <v>16</v>
      </c>
      <c r="E24" t="s">
        <v>23</v>
      </c>
      <c r="F24" t="s">
        <v>31</v>
      </c>
      <c r="G24">
        <v>16609.854</v>
      </c>
      <c r="H24">
        <v>0.918404236459591</v>
      </c>
      <c r="I24">
        <v>106855999403.033</v>
      </c>
      <c r="J24">
        <v>36984185806.4194</v>
      </c>
      <c r="K24">
        <v>95321.9651051753</v>
      </c>
      <c r="L24">
        <v>95321.9651051753</v>
      </c>
      <c r="M24">
        <f>_xlfn.IFNA(VLOOKUP(C24,Savings_solar!$A$1:$N$242,14,FALSE),0)</f>
        <v>377.132841417711</v>
      </c>
      <c r="N24">
        <f>_xlfn.IFNA(VLOOKUP(C24,Savings_wind!$A$1:$N$180,14,FALSE),0)</f>
        <v>24.4939939080892</v>
      </c>
      <c r="O24">
        <f>SUM(M24:N24)</f>
        <v>401.6268353258</v>
      </c>
      <c r="P24">
        <f>_xlfn.IFNA(VLOOKUP(C24,Savings_solar!$O$1:$AB$242,14,FALSE),0)</f>
        <v>246.541843347906</v>
      </c>
      <c r="Q24">
        <f>_xlfn.IFNA(VLOOKUP(C24,Savings_wind!$O$1:$AB$180,14,FALSE),0)</f>
        <v>71.800574764545</v>
      </c>
      <c r="R24">
        <f>SUM(P24:Q24)</f>
        <v>318.342418112451</v>
      </c>
      <c r="S24">
        <f>_xlfn.IFNA(VLOOKUP(C24,Capacity_solar!$A$2:$N$243,14,FALSE)-VLOOKUP(C24,Capacity_solar!$A$2:$N$243,2,FALSE),0)</f>
        <v>0.167351</v>
      </c>
      <c r="T24">
        <f>_xlfn.IFNA(VLOOKUP(C24,Capacity_wind!$A$2:$N$181,14,FALSE)-VLOOKUP(C24,Capacity_wind!$A$2:$N$181,2,FALSE),0)</f>
        <v>0.1313</v>
      </c>
      <c r="U24">
        <f>VLOOKUP(B24,[1]Data!$B$5:$BO$270,66,FALSE)</f>
        <v>44008282879.8842</v>
      </c>
    </row>
    <row r="25" spans="1:21">
      <c r="A25">
        <v>23</v>
      </c>
      <c r="B25" t="s">
        <v>94</v>
      </c>
      <c r="C25" t="s">
        <v>95</v>
      </c>
      <c r="D25" t="s">
        <v>16</v>
      </c>
      <c r="E25" t="s">
        <v>22</v>
      </c>
      <c r="F25" t="s">
        <v>30</v>
      </c>
      <c r="G25">
        <v>230885.725</v>
      </c>
      <c r="H25">
        <v>0.882199853554824</v>
      </c>
      <c r="I25">
        <v>3435882150019.29</v>
      </c>
      <c r="J25">
        <v>1829904265254.51</v>
      </c>
      <c r="K25">
        <v>1397041.75642987</v>
      </c>
      <c r="L25">
        <v>1397041.75642987</v>
      </c>
      <c r="M25">
        <f>_xlfn.IFNA(VLOOKUP(C25,Savings_solar!$A$1:$N$242,14,FALSE),0)</f>
        <v>70182.8377051902</v>
      </c>
      <c r="N25">
        <f>_xlfn.IFNA(VLOOKUP(C25,Savings_wind!$A$1:$N$180,14,FALSE),0)</f>
        <v>4228.79442775439</v>
      </c>
      <c r="O25">
        <f>SUM(M25:N25)</f>
        <v>74411.6321329446</v>
      </c>
      <c r="P25">
        <f>_xlfn.IFNA(VLOOKUP(C25,Savings_solar!$O$1:$AB$242,14,FALSE),0)</f>
        <v>31407.4517959149</v>
      </c>
      <c r="Q25">
        <f>_xlfn.IFNA(VLOOKUP(C25,Savings_wind!$O$1:$AB$180,14,FALSE),0)</f>
        <v>43826.4738141542</v>
      </c>
      <c r="R25">
        <f>SUM(P25:Q25)</f>
        <v>75233.9256100691</v>
      </c>
      <c r="S25">
        <f>_xlfn.IFNA(VLOOKUP(C25,Capacity_solar!$A$2:$N$243,14,FALSE)-VLOOKUP(C25,Capacity_solar!$A$2:$N$243,2,FALSE),0)</f>
        <v>24.078003</v>
      </c>
      <c r="T25">
        <f>_xlfn.IFNA(VLOOKUP(C25,Capacity_wind!$A$2:$N$181,14,FALSE)-VLOOKUP(C25,Capacity_wind!$A$2:$N$181,2,FALSE),0)</f>
        <v>23.23612995</v>
      </c>
      <c r="U25">
        <f>VLOOKUP(B25,[1]Data!$B$5:$BO$270,66,FALSE)</f>
        <v>1951923942083.32</v>
      </c>
    </row>
    <row r="26" spans="1:21">
      <c r="A26">
        <v>24</v>
      </c>
      <c r="B26" t="s">
        <v>96</v>
      </c>
      <c r="C26" t="s">
        <v>97</v>
      </c>
      <c r="D26" t="s">
        <v>16</v>
      </c>
      <c r="E26" t="s">
        <v>21</v>
      </c>
      <c r="F26" t="s">
        <v>29</v>
      </c>
      <c r="G26">
        <v>267.788</v>
      </c>
      <c r="H26">
        <v>0.918404236459591</v>
      </c>
      <c r="I26">
        <v>4249201201.54306</v>
      </c>
      <c r="J26">
        <v>4161995686.68064</v>
      </c>
      <c r="K26">
        <v>1052.87912303353</v>
      </c>
      <c r="L26">
        <v>1056.54673856771</v>
      </c>
      <c r="M26">
        <f>_xlfn.IFNA(VLOOKUP(C26,Savings_solar!$A$1:$N$242,14,FALSE),0)</f>
        <v>155.078738441585</v>
      </c>
      <c r="N26">
        <f>_xlfn.IFNA(VLOOKUP(C26,Savings_wind!$A$1:$N$180,14,FALSE),0)</f>
        <v>0.254578398878298</v>
      </c>
      <c r="O26">
        <f>SUM(M26:N26)</f>
        <v>155.333316840463</v>
      </c>
      <c r="P26">
        <f>_xlfn.IFNA(VLOOKUP(C26,Savings_solar!$O$1:$AB$242,14,FALSE),0)</f>
        <v>96.1147251832013</v>
      </c>
      <c r="Q26">
        <f>_xlfn.IFNA(VLOOKUP(C26,Savings_wind!$O$1:$AB$180,14,FALSE),0)</f>
        <v>0.666400878964865</v>
      </c>
      <c r="R26">
        <f>SUM(P26:Q26)</f>
        <v>96.7811260621662</v>
      </c>
      <c r="S26">
        <f>_xlfn.IFNA(VLOOKUP(C26,Capacity_solar!$A$2:$N$243,14,FALSE)-VLOOKUP(C26,Capacity_solar!$A$2:$N$243,2,FALSE),0)</f>
        <v>0.06788401</v>
      </c>
      <c r="T26">
        <f>_xlfn.IFNA(VLOOKUP(C26,Capacity_wind!$A$2:$N$181,14,FALSE)-VLOOKUP(C26,Capacity_wind!$A$2:$N$181,2,FALSE),0)</f>
        <v>0.00112</v>
      </c>
      <c r="U26">
        <f>VLOOKUP(B26,[1]Data!$B$5:$BO$270,66,FALSE)</f>
        <v>5840673700</v>
      </c>
    </row>
    <row r="27" spans="1:21">
      <c r="A27">
        <v>25</v>
      </c>
      <c r="B27" t="s">
        <v>98</v>
      </c>
      <c r="C27" t="s">
        <v>99</v>
      </c>
      <c r="D27" t="s">
        <v>16</v>
      </c>
      <c r="E27" t="s">
        <v>21</v>
      </c>
      <c r="F27" t="s">
        <v>29</v>
      </c>
      <c r="G27">
        <v>498.373</v>
      </c>
      <c r="H27">
        <v>0.918404236459591</v>
      </c>
      <c r="I27">
        <v>29419224102.1677</v>
      </c>
      <c r="J27">
        <v>13215732655.1727</v>
      </c>
      <c r="K27">
        <v>172002.741272435</v>
      </c>
      <c r="L27">
        <v>255119.013382021</v>
      </c>
      <c r="M27">
        <f>_xlfn.IFNA(VLOOKUP(C27,Savings_solar!$A$1:$N$242,14,FALSE),0)</f>
        <v>0</v>
      </c>
      <c r="N27">
        <f>_xlfn.IFNA(VLOOKUP(C27,Savings_wind!$A$1:$N$180,14,FALSE),0)</f>
        <v>0</v>
      </c>
      <c r="O27">
        <f>SUM(M27:N27)</f>
        <v>0</v>
      </c>
      <c r="P27">
        <f>_xlfn.IFNA(VLOOKUP(C27,Savings_solar!$O$1:$AB$242,14,FALSE),0)</f>
        <v>0</v>
      </c>
      <c r="Q27">
        <f>_xlfn.IFNA(VLOOKUP(C27,Savings_wind!$O$1:$AB$180,14,FALSE),0)</f>
        <v>0</v>
      </c>
      <c r="R27">
        <f>SUM(P27:Q27)</f>
        <v>0</v>
      </c>
      <c r="S27">
        <f>_xlfn.IFNA(VLOOKUP(C27,Capacity_solar!$A$2:$N$243,14,FALSE)-VLOOKUP(C27,Capacity_solar!$A$2:$N$243,2,FALSE),0)</f>
        <v>0</v>
      </c>
      <c r="T27">
        <f>_xlfn.IFNA(VLOOKUP(C27,Capacity_wind!$A$2:$N$181,14,FALSE)-VLOOKUP(C27,Capacity_wind!$A$2:$N$181,2,FALSE),0)</f>
        <v>0</v>
      </c>
      <c r="U27">
        <f>VLOOKUP(B27,[1]Data!$B$5:$BO$270,66,FALSE)</f>
        <v>16681536466.7183</v>
      </c>
    </row>
    <row r="28" spans="1:21">
      <c r="A28">
        <v>26</v>
      </c>
      <c r="B28" t="s">
        <v>100</v>
      </c>
      <c r="C28" t="s">
        <v>101</v>
      </c>
      <c r="D28" t="s">
        <v>17</v>
      </c>
      <c r="E28" t="s">
        <v>23</v>
      </c>
      <c r="F28" t="s">
        <v>31</v>
      </c>
      <c r="G28">
        <v>874.294</v>
      </c>
      <c r="H28">
        <v>0.878317845661988</v>
      </c>
      <c r="I28">
        <v>9316861178.72335</v>
      </c>
      <c r="J28">
        <v>2314503113.96196</v>
      </c>
      <c r="K28">
        <v>62.8219375382567</v>
      </c>
      <c r="L28">
        <v>62.8219375382567</v>
      </c>
      <c r="M28">
        <f>_xlfn.IFNA(VLOOKUP(C28,Savings_solar!$A$1:$N$242,14,FALSE),0)</f>
        <v>0.556301757894111</v>
      </c>
      <c r="N28">
        <f>_xlfn.IFNA(VLOOKUP(C28,Savings_wind!$A$1:$N$180,14,FALSE),0)</f>
        <v>0.0496267608112583</v>
      </c>
      <c r="O28">
        <f>SUM(M28:N28)</f>
        <v>0.605928518705369</v>
      </c>
      <c r="P28">
        <f>_xlfn.IFNA(VLOOKUP(C28,Savings_solar!$O$1:$AB$242,14,FALSE),0)</f>
        <v>0.233162429632339</v>
      </c>
      <c r="Q28">
        <f>_xlfn.IFNA(VLOOKUP(C28,Savings_wind!$O$1:$AB$180,14,FALSE),0)</f>
        <v>0.23070183570556</v>
      </c>
      <c r="R28">
        <f>SUM(P28:Q28)</f>
        <v>0.463864265337899</v>
      </c>
      <c r="S28">
        <f>_xlfn.IFNA(VLOOKUP(C28,Capacity_solar!$A$2:$N$243,14,FALSE)-VLOOKUP(C28,Capacity_solar!$A$2:$N$243,2,FALSE),0)</f>
        <v>0.00018</v>
      </c>
      <c r="T28">
        <f>_xlfn.IFNA(VLOOKUP(C28,Capacity_wind!$A$2:$N$181,14,FALSE)-VLOOKUP(C28,Capacity_wind!$A$2:$N$181,2,FALSE),0)</f>
        <v>0.0006</v>
      </c>
      <c r="U28">
        <f>VLOOKUP(B28,[1]Data!$B$5:$BO$270,66,FALSE)</f>
        <v>2898227713.22315</v>
      </c>
    </row>
    <row r="29" spans="1:21">
      <c r="A29">
        <v>27</v>
      </c>
      <c r="B29" t="s">
        <v>102</v>
      </c>
      <c r="C29" t="s">
        <v>103</v>
      </c>
      <c r="D29" t="s">
        <v>16</v>
      </c>
      <c r="E29" t="s">
        <v>22</v>
      </c>
      <c r="F29" t="s">
        <v>30</v>
      </c>
      <c r="G29">
        <v>3679.34</v>
      </c>
      <c r="H29">
        <v>0.932705311756751</v>
      </c>
      <c r="I29">
        <v>42202045545.4369</v>
      </c>
      <c r="J29">
        <v>16479433715.5481</v>
      </c>
      <c r="K29">
        <v>1587.2180447817</v>
      </c>
      <c r="L29">
        <v>1587.2180447817</v>
      </c>
      <c r="M29">
        <f>_xlfn.IFNA(VLOOKUP(C29,Savings_solar!$A$1:$N$242,14,FALSE),0)</f>
        <v>9.14227530826906</v>
      </c>
      <c r="N29">
        <f>_xlfn.IFNA(VLOOKUP(C29,Savings_wind!$A$1:$N$180,14,FALSE),0)</f>
        <v>0</v>
      </c>
      <c r="O29">
        <f>SUM(M29:N29)</f>
        <v>9.14227530826906</v>
      </c>
      <c r="P29">
        <f>_xlfn.IFNA(VLOOKUP(C29,Savings_solar!$O$1:$AB$242,14,FALSE),0)</f>
        <v>9.68371852857868</v>
      </c>
      <c r="Q29">
        <f>_xlfn.IFNA(VLOOKUP(C29,Savings_wind!$O$1:$AB$180,14,FALSE),0)</f>
        <v>0</v>
      </c>
      <c r="R29">
        <f>SUM(P29:Q29)</f>
        <v>9.68371852857868</v>
      </c>
      <c r="S29">
        <f>_xlfn.IFNA(VLOOKUP(C29,Capacity_solar!$A$2:$N$243,14,FALSE)-VLOOKUP(C29,Capacity_solar!$A$2:$N$243,2,FALSE),0)</f>
        <v>0.006130001</v>
      </c>
      <c r="T29">
        <f>_xlfn.IFNA(VLOOKUP(C29,Capacity_wind!$A$2:$N$181,14,FALSE)-VLOOKUP(C29,Capacity_wind!$A$2:$N$181,2,FALSE),0)</f>
        <v>0</v>
      </c>
      <c r="U29">
        <f>VLOOKUP(B29,[1]Data!$B$5:$BO$270,66,FALSE)</f>
        <v>20321958850.0363</v>
      </c>
    </row>
    <row r="30" spans="1:21">
      <c r="A30">
        <v>28</v>
      </c>
      <c r="B30" t="s">
        <v>104</v>
      </c>
      <c r="C30" t="s">
        <v>105</v>
      </c>
      <c r="D30" t="s">
        <v>17</v>
      </c>
      <c r="E30" t="s">
        <v>24</v>
      </c>
      <c r="F30" t="s">
        <v>32</v>
      </c>
      <c r="G30">
        <v>11533.423</v>
      </c>
      <c r="H30">
        <v>0.878317845661988</v>
      </c>
      <c r="I30">
        <v>5021009903.68172</v>
      </c>
      <c r="J30">
        <v>2022834646.72387</v>
      </c>
      <c r="K30">
        <v>0</v>
      </c>
      <c r="L30">
        <v>0</v>
      </c>
      <c r="M30">
        <f>_xlfn.IFNA(VLOOKUP(C30,Savings_solar!$A$1:$N$242,14,FALSE),0)</f>
        <v>0.110738981018953</v>
      </c>
      <c r="N30">
        <f>_xlfn.IFNA(VLOOKUP(C30,Savings_wind!$A$1:$N$180,14,FALSE),0)</f>
        <v>0</v>
      </c>
      <c r="O30">
        <f>SUM(M30:N30)</f>
        <v>0.110738981018953</v>
      </c>
      <c r="P30">
        <f>_xlfn.IFNA(VLOOKUP(C30,Savings_solar!$O$1:$AB$242,14,FALSE),0)</f>
        <v>0.32387333126138</v>
      </c>
      <c r="Q30">
        <f>_xlfn.IFNA(VLOOKUP(C30,Savings_wind!$O$1:$AB$180,14,FALSE),0)</f>
        <v>0</v>
      </c>
      <c r="R30">
        <f>SUM(P30:Q30)</f>
        <v>0.32387333126138</v>
      </c>
      <c r="S30">
        <f>_xlfn.IFNA(VLOOKUP(C30,Capacity_solar!$A$2:$N$243,14,FALSE)-VLOOKUP(C30,Capacity_solar!$A$2:$N$243,2,FALSE),0)</f>
        <v>0.000216</v>
      </c>
      <c r="T30">
        <f>_xlfn.IFNA(VLOOKUP(C30,Capacity_wind!$A$2:$N$181,14,FALSE)-VLOOKUP(C30,Capacity_wind!$A$2:$N$181,2,FALSE),0)</f>
        <v>0</v>
      </c>
      <c r="U30">
        <f>VLOOKUP(B30,[1]Data!$B$5:$BO$270,66,FALSE)</f>
        <v>2382618615.01694</v>
      </c>
    </row>
    <row r="31" spans="1:21">
      <c r="A31">
        <v>29</v>
      </c>
      <c r="B31" t="s">
        <v>106</v>
      </c>
      <c r="C31" t="s">
        <v>107</v>
      </c>
      <c r="D31" t="s">
        <v>15</v>
      </c>
      <c r="E31" t="s">
        <v>21</v>
      </c>
      <c r="F31" t="s">
        <v>29</v>
      </c>
      <c r="G31">
        <v>45890.819</v>
      </c>
      <c r="H31">
        <v>0.967267662307514</v>
      </c>
      <c r="I31">
        <v>2018999627934.06</v>
      </c>
      <c r="J31">
        <v>1680392784898.42</v>
      </c>
      <c r="K31">
        <v>3936722.23775107</v>
      </c>
      <c r="L31">
        <v>3936722.23775107</v>
      </c>
      <c r="M31">
        <f>_xlfn.IFNA(VLOOKUP(C31,Savings_solar!$A$1:$N$242,14,FALSE),0)</f>
        <v>6914.95934161397</v>
      </c>
      <c r="N31">
        <f>_xlfn.IFNA(VLOOKUP(C31,Savings_wind!$A$1:$N$180,14,FALSE),0)</f>
        <v>670.506305291963</v>
      </c>
      <c r="O31">
        <f>SUM(M31:N31)</f>
        <v>7585.46564690593</v>
      </c>
      <c r="P31">
        <f>_xlfn.IFNA(VLOOKUP(C31,Savings_solar!$O$1:$AB$242,14,FALSE),0)</f>
        <v>6722.13798306548</v>
      </c>
      <c r="Q31">
        <f>_xlfn.IFNA(VLOOKUP(C31,Savings_wind!$O$1:$AB$180,14,FALSE),0)</f>
        <v>12231.7254627782</v>
      </c>
      <c r="R31">
        <f>SUM(P31:Q31)</f>
        <v>18953.8634458437</v>
      </c>
      <c r="S31">
        <f>_xlfn.IFNA(VLOOKUP(C31,Capacity_solar!$A$2:$N$243,14,FALSE)-VLOOKUP(C31,Capacity_solar!$A$2:$N$243,2,FALSE),0)</f>
        <v>4.15195229</v>
      </c>
      <c r="T31">
        <f>_xlfn.IFNA(VLOOKUP(C31,Capacity_wind!$A$2:$N$181,14,FALSE)-VLOOKUP(C31,Capacity_wind!$A$2:$N$181,2,FALSE),0)</f>
        <v>11.3284608</v>
      </c>
      <c r="U31">
        <f>VLOOKUP(B31,[1]Data!$B$5:$BO$270,66,FALSE)</f>
        <v>2161483369422.01</v>
      </c>
    </row>
    <row r="32" spans="1:21">
      <c r="A32">
        <v>30</v>
      </c>
      <c r="B32" t="s">
        <v>108</v>
      </c>
      <c r="C32" t="s">
        <v>109</v>
      </c>
      <c r="D32" t="s">
        <v>15</v>
      </c>
      <c r="E32" t="s">
        <v>21</v>
      </c>
      <c r="F32" t="s">
        <v>29</v>
      </c>
      <c r="G32">
        <v>9753.753</v>
      </c>
      <c r="H32">
        <v>0.986008538833946</v>
      </c>
      <c r="I32">
        <v>671211427043.085</v>
      </c>
      <c r="J32">
        <v>760153301723.961</v>
      </c>
      <c r="K32">
        <v>16.2086584102497</v>
      </c>
      <c r="L32">
        <v>16.2086584102497</v>
      </c>
      <c r="M32">
        <f>_xlfn.IFNA(VLOOKUP(C32,Savings_solar!$A$1:$N$242,14,FALSE),0)</f>
        <v>7939.99128556795</v>
      </c>
      <c r="N32">
        <f>_xlfn.IFNA(VLOOKUP(C32,Savings_wind!$A$1:$N$180,14,FALSE),0)</f>
        <v>4.30488837145966</v>
      </c>
      <c r="O32">
        <f>SUM(M32:N32)</f>
        <v>7944.29617393941</v>
      </c>
      <c r="P32">
        <f>_xlfn.IFNA(VLOOKUP(C32,Savings_solar!$O$1:$AB$242,14,FALSE),0)</f>
        <v>6115.14288909144</v>
      </c>
      <c r="Q32">
        <f>_xlfn.IFNA(VLOOKUP(C32,Savings_wind!$O$1:$AB$180,14,FALSE),0)</f>
        <v>16.8985469026106</v>
      </c>
      <c r="R32">
        <f>SUM(P32:Q32)</f>
        <v>6132.04143599405</v>
      </c>
      <c r="S32">
        <f>_xlfn.IFNA(VLOOKUP(C32,Capacity_solar!$A$2:$N$243,14,FALSE)-VLOOKUP(C32,Capacity_solar!$A$2:$N$243,2,FALSE),0)</f>
        <v>4.0087004</v>
      </c>
      <c r="T32">
        <f>_xlfn.IFNA(VLOOKUP(C32,Capacity_wind!$A$2:$N$181,14,FALSE)-VLOOKUP(C32,Capacity_wind!$A$2:$N$181,2,FALSE),0)</f>
        <v>0.045120001</v>
      </c>
      <c r="U32">
        <f>VLOOKUP(B32,[1]Data!$B$5:$BO$270,66,FALSE)</f>
        <v>818426550206.45</v>
      </c>
    </row>
    <row r="33" spans="1:21">
      <c r="A33">
        <v>31</v>
      </c>
      <c r="B33" t="s">
        <v>110</v>
      </c>
      <c r="C33" t="s">
        <v>111</v>
      </c>
      <c r="D33" t="s">
        <v>16</v>
      </c>
      <c r="E33" t="s">
        <v>21</v>
      </c>
      <c r="F33" t="s">
        <v>29</v>
      </c>
      <c r="G33">
        <v>20675.378</v>
      </c>
      <c r="H33">
        <v>0.944822373393802</v>
      </c>
      <c r="I33">
        <v>553061387781.225</v>
      </c>
      <c r="J33">
        <v>275165008283.959</v>
      </c>
      <c r="K33">
        <v>42706.7371233725</v>
      </c>
      <c r="L33">
        <v>42706.7371233725</v>
      </c>
      <c r="M33">
        <f>_xlfn.IFNA(VLOOKUP(C33,Savings_solar!$A$1:$N$242,14,FALSE),0)</f>
        <v>15562.894579961</v>
      </c>
      <c r="N33">
        <f>_xlfn.IFNA(VLOOKUP(C33,Savings_wind!$A$1:$N$180,14,FALSE),0)</f>
        <v>593.391896731524</v>
      </c>
      <c r="O33">
        <f>SUM(M33:N33)</f>
        <v>16156.2864766925</v>
      </c>
      <c r="P33">
        <f>_xlfn.IFNA(VLOOKUP(C33,Savings_solar!$O$1:$AB$242,14,FALSE),0)</f>
        <v>9181.65839430827</v>
      </c>
      <c r="Q33">
        <f>_xlfn.IFNA(VLOOKUP(C33,Savings_wind!$O$1:$AB$180,14,FALSE),0)</f>
        <v>1850.04402852053</v>
      </c>
      <c r="R33">
        <f>SUM(P33:Q33)</f>
        <v>11031.7024228288</v>
      </c>
      <c r="S33">
        <f>_xlfn.IFNA(VLOOKUP(C33,Capacity_solar!$A$2:$N$243,14,FALSE)-VLOOKUP(C33,Capacity_solar!$A$2:$N$243,2,FALSE),0)</f>
        <v>6.2504354</v>
      </c>
      <c r="T33">
        <f>_xlfn.IFNA(VLOOKUP(C33,Capacity_wind!$A$2:$N$181,14,FALSE)-VLOOKUP(C33,Capacity_wind!$A$2:$N$181,2,FALSE),0)</f>
        <v>3.6666793</v>
      </c>
      <c r="U33">
        <f>VLOOKUP(B33,[1]Data!$B$5:$BO$270,66,FALSE)</f>
        <v>302116539409.03</v>
      </c>
    </row>
    <row r="34" spans="1:21">
      <c r="A34">
        <v>32</v>
      </c>
      <c r="B34" t="s">
        <v>112</v>
      </c>
      <c r="C34" t="s">
        <v>12</v>
      </c>
      <c r="D34" t="s">
        <v>16</v>
      </c>
      <c r="E34" t="s">
        <v>22</v>
      </c>
      <c r="F34" t="s">
        <v>30</v>
      </c>
      <c r="G34">
        <v>1342938.908</v>
      </c>
      <c r="H34">
        <v>0.971604848308193</v>
      </c>
      <c r="I34">
        <v>27849886583135.5</v>
      </c>
      <c r="J34">
        <v>16159532537433.2</v>
      </c>
      <c r="K34">
        <v>7339429.45855816</v>
      </c>
      <c r="L34">
        <v>7339429.45855816</v>
      </c>
      <c r="M34">
        <f>_xlfn.IFNA(VLOOKUP(C34,Savings_solar!$A$1:$N$242,14,FALSE),0)</f>
        <v>1147718.23676598</v>
      </c>
      <c r="N34">
        <f>_xlfn.IFNA(VLOOKUP(C34,Savings_wind!$A$1:$N$180,14,FALSE),0)</f>
        <v>74288.1572000174</v>
      </c>
      <c r="O34">
        <f>SUM(M34:N34)</f>
        <v>1222006.393966</v>
      </c>
      <c r="P34">
        <f>_xlfn.IFNA(VLOOKUP(C34,Savings_solar!$O$1:$AB$242,14,FALSE),0)</f>
        <v>290417.205579146</v>
      </c>
      <c r="Q34">
        <f>_xlfn.IFNA(VLOOKUP(C34,Savings_wind!$O$1:$AB$180,14,FALSE),0)</f>
        <v>44862.9562726786</v>
      </c>
      <c r="R34">
        <f>SUM(P34:Q34)</f>
        <v>335280.161851825</v>
      </c>
      <c r="S34">
        <f>_xlfn.IFNA(VLOOKUP(C34,Capacity_solar!$A$2:$N$243,14,FALSE)-VLOOKUP(C34,Capacity_solar!$A$2:$N$243,2,FALSE),0)</f>
        <v>392.01003</v>
      </c>
      <c r="T34">
        <f>_xlfn.IFNA(VLOOKUP(C34,Capacity_wind!$A$2:$N$181,14,FALSE)-VLOOKUP(C34,Capacity_wind!$A$2:$N$181,2,FALSE),0)</f>
        <v>336.33072</v>
      </c>
      <c r="U34">
        <f>VLOOKUP(B34,[1]Data!$B$5:$BO$270,66,FALSE)</f>
        <v>17881783387000.9</v>
      </c>
    </row>
    <row r="35" spans="1:21">
      <c r="A35">
        <v>33</v>
      </c>
      <c r="B35" t="s">
        <v>113</v>
      </c>
      <c r="C35" t="s">
        <v>114</v>
      </c>
      <c r="D35" t="s">
        <v>16</v>
      </c>
      <c r="E35" t="s">
        <v>24</v>
      </c>
      <c r="F35" t="s">
        <v>31</v>
      </c>
      <c r="G35">
        <v>51358.243</v>
      </c>
      <c r="H35">
        <v>0.918404236459591</v>
      </c>
      <c r="I35">
        <v>160749183471.489</v>
      </c>
      <c r="J35">
        <v>65342546289.7639</v>
      </c>
      <c r="K35">
        <v>28044.5737151553</v>
      </c>
      <c r="L35">
        <v>28044.5737151553</v>
      </c>
      <c r="M35">
        <f>_xlfn.IFNA(VLOOKUP(C35,Savings_solar!$A$1:$N$242,14,FALSE),0)</f>
        <v>17.3185929633299</v>
      </c>
      <c r="N35">
        <f>_xlfn.IFNA(VLOOKUP(C35,Savings_wind!$A$1:$N$180,14,FALSE),0)</f>
        <v>0</v>
      </c>
      <c r="O35">
        <f>SUM(M35:N35)</f>
        <v>17.3185929633299</v>
      </c>
      <c r="P35">
        <f>_xlfn.IFNA(VLOOKUP(C35,Savings_solar!$O$1:$AB$242,14,FALSE),0)</f>
        <v>20.7837531939909</v>
      </c>
      <c r="Q35">
        <f>_xlfn.IFNA(VLOOKUP(C35,Savings_wind!$O$1:$AB$180,14,FALSE),0)</f>
        <v>0</v>
      </c>
      <c r="R35">
        <f>SUM(P35:Q35)</f>
        <v>20.7837531939909</v>
      </c>
      <c r="S35">
        <f>_xlfn.IFNA(VLOOKUP(C35,Capacity_solar!$A$2:$N$243,14,FALSE)-VLOOKUP(C35,Capacity_solar!$A$2:$N$243,2,FALSE),0)</f>
        <v>0.011591</v>
      </c>
      <c r="T35">
        <f>_xlfn.IFNA(VLOOKUP(C35,Capacity_wind!$A$2:$N$181,14,FALSE)-VLOOKUP(C35,Capacity_wind!$A$2:$N$181,2,FALSE),0)</f>
        <v>0</v>
      </c>
      <c r="U35">
        <f>VLOOKUP(B35,[1]Data!$B$5:$BO$270,66,FALSE)</f>
        <v>70173140101.4315</v>
      </c>
    </row>
    <row r="36" spans="1:21">
      <c r="A36">
        <v>34</v>
      </c>
      <c r="B36" t="s">
        <v>115</v>
      </c>
      <c r="C36" t="s">
        <v>116</v>
      </c>
      <c r="D36" t="s">
        <v>16</v>
      </c>
      <c r="E36" t="s">
        <v>23</v>
      </c>
      <c r="F36" t="s">
        <v>31</v>
      </c>
      <c r="G36">
        <v>51279.56</v>
      </c>
      <c r="H36">
        <v>0.918404236459591</v>
      </c>
      <c r="I36">
        <v>110570898173.279</v>
      </c>
      <c r="J36">
        <v>38971899132.8178</v>
      </c>
      <c r="K36">
        <v>76253.8338862107</v>
      </c>
      <c r="L36">
        <v>76253.8338862107</v>
      </c>
      <c r="M36">
        <f>_xlfn.IFNA(VLOOKUP(C36,Savings_solar!$A$1:$N$242,14,FALSE),0)</f>
        <v>16.558411629014</v>
      </c>
      <c r="N36">
        <f>_xlfn.IFNA(VLOOKUP(C36,Savings_wind!$A$1:$N$180,14,FALSE),0)</f>
        <v>0</v>
      </c>
      <c r="O36">
        <f>SUM(M36:N36)</f>
        <v>16.558411629014</v>
      </c>
      <c r="P36">
        <f>_xlfn.IFNA(VLOOKUP(C36,Savings_solar!$O$1:$AB$242,14,FALSE),0)</f>
        <v>23.8491963078996</v>
      </c>
      <c r="Q36">
        <f>_xlfn.IFNA(VLOOKUP(C36,Savings_wind!$O$1:$AB$180,14,FALSE),0)</f>
        <v>0</v>
      </c>
      <c r="R36">
        <f>SUM(P36:Q36)</f>
        <v>23.8491963078996</v>
      </c>
      <c r="S36">
        <f>_xlfn.IFNA(VLOOKUP(C36,Capacity_solar!$A$2:$N$243,14,FALSE)-VLOOKUP(C36,Capacity_solar!$A$2:$N$243,2,FALSE),0)</f>
        <v>0.013317001</v>
      </c>
      <c r="T36">
        <f>_xlfn.IFNA(VLOOKUP(C36,Capacity_wind!$A$2:$N$181,14,FALSE)-VLOOKUP(C36,Capacity_wind!$A$2:$N$181,2,FALSE),0)</f>
        <v>0</v>
      </c>
      <c r="U36">
        <f>VLOOKUP(B36,[1]Data!$B$5:$BO$270,66,FALSE)</f>
        <v>43644068310.851</v>
      </c>
    </row>
    <row r="37" spans="1:21">
      <c r="A37">
        <v>35</v>
      </c>
      <c r="B37" t="s">
        <v>117</v>
      </c>
      <c r="C37" t="s">
        <v>118</v>
      </c>
      <c r="D37" t="s">
        <v>17</v>
      </c>
      <c r="E37" t="s">
        <v>24</v>
      </c>
      <c r="F37" t="s">
        <v>32</v>
      </c>
      <c r="G37">
        <v>217494.003</v>
      </c>
      <c r="H37">
        <v>0.878317845661988</v>
      </c>
      <c r="I37">
        <v>113107029912.041</v>
      </c>
      <c r="J37">
        <v>48065878270.7532</v>
      </c>
      <c r="K37">
        <v>20044.145303932</v>
      </c>
      <c r="L37">
        <v>20268.9953588304</v>
      </c>
      <c r="M37">
        <f>_xlfn.IFNA(VLOOKUP(C37,Savings_solar!$A$1:$N$242,14,FALSE),0)</f>
        <v>0</v>
      </c>
      <c r="N37">
        <f>_xlfn.IFNA(VLOOKUP(C37,Savings_wind!$A$1:$N$180,14,FALSE),0)</f>
        <v>0</v>
      </c>
      <c r="O37">
        <f>SUM(M37:N37)</f>
        <v>0</v>
      </c>
      <c r="P37">
        <f>_xlfn.IFNA(VLOOKUP(C37,Savings_solar!$O$1:$AB$242,14,FALSE),0)</f>
        <v>0</v>
      </c>
      <c r="Q37">
        <f>_xlfn.IFNA(VLOOKUP(C37,Savings_wind!$O$1:$AB$180,14,FALSE),0)</f>
        <v>0</v>
      </c>
      <c r="R37">
        <f>SUM(P37:Q37)</f>
        <v>0</v>
      </c>
      <c r="S37">
        <f>_xlfn.IFNA(VLOOKUP(C37,Capacity_solar!$A$2:$N$243,14,FALSE)-VLOOKUP(C37,Capacity_solar!$A$2:$N$243,2,FALSE),0)</f>
        <v>0</v>
      </c>
      <c r="T37">
        <f>_xlfn.IFNA(VLOOKUP(C37,Capacity_wind!$A$2:$N$181,14,FALSE)-VLOOKUP(C37,Capacity_wind!$A$2:$N$181,2,FALSE),0)</f>
        <v>0</v>
      </c>
      <c r="U37">
        <f>VLOOKUP(B37,[1]Data!$B$5:$BO$270,66,FALSE)</f>
        <v>65801547619.5974</v>
      </c>
    </row>
    <row r="38" spans="1:21">
      <c r="A38">
        <v>36</v>
      </c>
      <c r="B38" t="s">
        <v>119</v>
      </c>
      <c r="C38" t="s">
        <v>120</v>
      </c>
      <c r="D38" t="s">
        <v>16</v>
      </c>
      <c r="E38" t="s">
        <v>23</v>
      </c>
      <c r="F38" t="s">
        <v>31</v>
      </c>
      <c r="G38">
        <v>10378.912</v>
      </c>
      <c r="H38">
        <v>0.918404236459591</v>
      </c>
      <c r="I38">
        <v>20736299344.6761</v>
      </c>
      <c r="J38">
        <v>8846462526.11771</v>
      </c>
      <c r="K38">
        <v>184162.881140262</v>
      </c>
      <c r="L38">
        <v>184168.18141239</v>
      </c>
      <c r="M38">
        <f>_xlfn.IFNA(VLOOKUP(C38,Savings_solar!$A$1:$N$242,14,FALSE),0)</f>
        <v>0</v>
      </c>
      <c r="N38">
        <f>_xlfn.IFNA(VLOOKUP(C38,Savings_wind!$A$1:$N$180,14,FALSE),0)</f>
        <v>0</v>
      </c>
      <c r="O38">
        <f>SUM(M38:N38)</f>
        <v>0</v>
      </c>
      <c r="P38">
        <f>_xlfn.IFNA(VLOOKUP(C38,Savings_solar!$O$1:$AB$242,14,FALSE),0)</f>
        <v>0</v>
      </c>
      <c r="Q38">
        <f>_xlfn.IFNA(VLOOKUP(C38,Savings_wind!$O$1:$AB$180,14,FALSE),0)</f>
        <v>0</v>
      </c>
      <c r="R38">
        <f>SUM(P38:Q38)</f>
        <v>0</v>
      </c>
      <c r="S38">
        <f>_xlfn.IFNA(VLOOKUP(C38,Capacity_solar!$A$2:$N$243,14,FALSE)-VLOOKUP(C38,Capacity_solar!$A$2:$N$243,2,FALSE),0)</f>
        <v>0</v>
      </c>
      <c r="T38">
        <f>_xlfn.IFNA(VLOOKUP(C38,Capacity_wind!$A$2:$N$181,14,FALSE)-VLOOKUP(C38,Capacity_wind!$A$2:$N$181,2,FALSE),0)</f>
        <v>0</v>
      </c>
      <c r="U38">
        <f>VLOOKUP(B38,[1]Data!$B$5:$BO$270,66,FALSE)</f>
        <v>15817030156.9459</v>
      </c>
    </row>
    <row r="39" spans="1:21">
      <c r="A39">
        <v>37</v>
      </c>
      <c r="B39" t="s">
        <v>121</v>
      </c>
      <c r="C39" t="s">
        <v>122</v>
      </c>
      <c r="D39" t="s">
        <v>16</v>
      </c>
      <c r="E39" t="s">
        <v>123</v>
      </c>
      <c r="F39" t="s">
        <v>123</v>
      </c>
      <c r="G39">
        <v>17.674</v>
      </c>
      <c r="H39">
        <v>0.918404236459591</v>
      </c>
      <c r="K39">
        <v>0</v>
      </c>
      <c r="L39">
        <v>0</v>
      </c>
      <c r="M39">
        <f>_xlfn.IFNA(VLOOKUP(C39,Savings_solar!$A$1:$N$242,14,FALSE),0)</f>
        <v>7.80439414156736</v>
      </c>
      <c r="N39">
        <f>_xlfn.IFNA(VLOOKUP(C39,Savings_wind!$A$1:$N$180,14,FALSE),0)</f>
        <v>0</v>
      </c>
      <c r="O39">
        <f>SUM(M39:N39)</f>
        <v>7.80439414156736</v>
      </c>
      <c r="P39">
        <f>_xlfn.IFNA(VLOOKUP(C39,Savings_solar!$O$1:$AB$242,14,FALSE),0)</f>
        <v>9.56482483835341</v>
      </c>
      <c r="Q39">
        <f>_xlfn.IFNA(VLOOKUP(C39,Savings_wind!$O$1:$AB$180,14,FALSE),0)</f>
        <v>0</v>
      </c>
      <c r="R39">
        <f>SUM(P39:Q39)</f>
        <v>9.56482483835341</v>
      </c>
      <c r="S39">
        <f>_xlfn.IFNA(VLOOKUP(C39,Capacity_solar!$A$2:$N$243,14,FALSE)-VLOOKUP(C39,Capacity_solar!$A$2:$N$243,2,FALSE),0)</f>
        <v>0.005513001</v>
      </c>
      <c r="T39">
        <f>_xlfn.IFNA(VLOOKUP(C39,Capacity_wind!$A$2:$N$181,14,FALSE)-VLOOKUP(C39,Capacity_wind!$A$2:$N$181,2,FALSE),0)</f>
        <v>0</v>
      </c>
      <c r="U39">
        <v>0</v>
      </c>
    </row>
    <row r="40" spans="1:21">
      <c r="A40">
        <v>38</v>
      </c>
      <c r="B40" t="s">
        <v>124</v>
      </c>
      <c r="C40" t="s">
        <v>125</v>
      </c>
      <c r="D40" t="s">
        <v>16</v>
      </c>
      <c r="E40" t="s">
        <v>22</v>
      </c>
      <c r="F40" t="s">
        <v>30</v>
      </c>
      <c r="G40">
        <v>56987.651</v>
      </c>
      <c r="H40">
        <v>0.883743537625381</v>
      </c>
      <c r="I40">
        <v>870825345566.264</v>
      </c>
      <c r="J40">
        <v>330638330721.984</v>
      </c>
      <c r="K40">
        <v>711355.012153552</v>
      </c>
      <c r="L40">
        <v>711355.012153552</v>
      </c>
      <c r="M40">
        <f>_xlfn.IFNA(VLOOKUP(C40,Savings_solar!$A$1:$N$242,14,FALSE),0)</f>
        <v>1449.64248740294</v>
      </c>
      <c r="N40">
        <f>_xlfn.IFNA(VLOOKUP(C40,Savings_wind!$A$1:$N$180,14,FALSE),0)</f>
        <v>0</v>
      </c>
      <c r="O40">
        <f>SUM(M40:N40)</f>
        <v>1449.64248740294</v>
      </c>
      <c r="P40">
        <f>_xlfn.IFNA(VLOOKUP(C40,Savings_solar!$O$1:$AB$242,14,FALSE),0)</f>
        <v>573.118217896121</v>
      </c>
      <c r="Q40">
        <f>_xlfn.IFNA(VLOOKUP(C40,Savings_wind!$O$1:$AB$180,14,FALSE),0)</f>
        <v>0</v>
      </c>
      <c r="R40">
        <f>SUM(P40:Q40)</f>
        <v>573.118217896121</v>
      </c>
      <c r="S40">
        <f>_xlfn.IFNA(VLOOKUP(C40,Capacity_solar!$A$2:$N$243,14,FALSE)-VLOOKUP(C40,Capacity_solar!$A$2:$N$243,2,FALSE),0)</f>
        <v>0.45615702</v>
      </c>
      <c r="T40">
        <f>_xlfn.IFNA(VLOOKUP(C40,Capacity_wind!$A$2:$N$181,14,FALSE)-VLOOKUP(C40,Capacity_wind!$A$2:$N$181,2,FALSE),0)</f>
        <v>0</v>
      </c>
      <c r="U40">
        <f>VLOOKUP(B40,[1]Data!$B$5:$BO$270,66,FALSE)</f>
        <v>345329875078.512</v>
      </c>
    </row>
    <row r="41" spans="1:21">
      <c r="A41">
        <v>39</v>
      </c>
      <c r="B41" t="s">
        <v>126</v>
      </c>
      <c r="C41" t="s">
        <v>127</v>
      </c>
      <c r="D41" t="s">
        <v>17</v>
      </c>
      <c r="E41" t="s">
        <v>23</v>
      </c>
      <c r="F41" t="s">
        <v>31</v>
      </c>
      <c r="G41">
        <v>1246.207</v>
      </c>
      <c r="H41">
        <v>0.878317845661988</v>
      </c>
      <c r="I41">
        <v>2914175292.48454</v>
      </c>
      <c r="J41">
        <v>1113744509.2175</v>
      </c>
      <c r="K41">
        <v>0</v>
      </c>
      <c r="L41">
        <v>0</v>
      </c>
      <c r="M41">
        <f>_xlfn.IFNA(VLOOKUP(C41,Savings_solar!$A$1:$N$242,14,FALSE),0)</f>
        <v>14.0427719030514</v>
      </c>
      <c r="N41">
        <f>_xlfn.IFNA(VLOOKUP(C41,Savings_wind!$A$1:$N$180,14,FALSE),0)</f>
        <v>0</v>
      </c>
      <c r="O41">
        <f>SUM(M41:N41)</f>
        <v>14.0427719030514</v>
      </c>
      <c r="P41">
        <f>_xlfn.IFNA(VLOOKUP(C41,Savings_solar!$O$1:$AB$242,14,FALSE),0)</f>
        <v>4.9321635486094</v>
      </c>
      <c r="Q41">
        <f>_xlfn.IFNA(VLOOKUP(C41,Savings_wind!$O$1:$AB$180,14,FALSE),0)</f>
        <v>0</v>
      </c>
      <c r="R41">
        <f>SUM(P41:Q41)</f>
        <v>4.9321635486094</v>
      </c>
      <c r="S41">
        <f>_xlfn.IFNA(VLOOKUP(C41,Capacity_solar!$A$2:$N$243,14,FALSE)-VLOOKUP(C41,Capacity_solar!$A$2:$N$243,2,FALSE),0)</f>
        <v>0.004</v>
      </c>
      <c r="T41">
        <f>_xlfn.IFNA(VLOOKUP(C41,Capacity_wind!$A$2:$N$181,14,FALSE)-VLOOKUP(C41,Capacity_wind!$A$2:$N$181,2,FALSE),0)</f>
        <v>0</v>
      </c>
      <c r="U41">
        <f>VLOOKUP(B41,[1]Data!$B$5:$BO$270,66,FALSE)</f>
        <v>1242519407.77603</v>
      </c>
    </row>
    <row r="42" spans="1:21">
      <c r="A42">
        <v>40</v>
      </c>
      <c r="B42" t="s">
        <v>128</v>
      </c>
      <c r="C42" t="s">
        <v>129</v>
      </c>
      <c r="D42" t="s">
        <v>16</v>
      </c>
      <c r="E42" t="s">
        <v>23</v>
      </c>
      <c r="F42" t="s">
        <v>31</v>
      </c>
      <c r="G42">
        <v>727.457</v>
      </c>
      <c r="H42">
        <v>0.918404236459591</v>
      </c>
      <c r="I42">
        <v>3949066550.61253</v>
      </c>
      <c r="J42">
        <v>1745467468.15938</v>
      </c>
      <c r="K42">
        <v>0</v>
      </c>
      <c r="L42">
        <v>0</v>
      </c>
      <c r="M42">
        <f>_xlfn.IFNA(VLOOKUP(C42,Savings_solar!$A$1:$N$242,14,FALSE),0)</f>
        <v>3.24947840662396</v>
      </c>
      <c r="N42">
        <f>_xlfn.IFNA(VLOOKUP(C42,Savings_wind!$A$1:$N$180,14,FALSE),0)</f>
        <v>0.57343283455464</v>
      </c>
      <c r="O42">
        <f>SUM(M42:N42)</f>
        <v>3.8229112411786</v>
      </c>
      <c r="P42">
        <f>_xlfn.IFNA(VLOOKUP(C42,Savings_solar!$O$1:$AB$242,14,FALSE),0)</f>
        <v>3.63589535098813</v>
      </c>
      <c r="Q42">
        <f>_xlfn.IFNA(VLOOKUP(C42,Savings_wind!$O$1:$AB$180,14,FALSE),0)</f>
        <v>3.9286820250326</v>
      </c>
      <c r="R42">
        <f>SUM(P42:Q42)</f>
        <v>7.56457737602073</v>
      </c>
      <c r="S42">
        <f>_xlfn.IFNA(VLOOKUP(C42,Capacity_solar!$A$2:$N$243,14,FALSE)-VLOOKUP(C42,Capacity_solar!$A$2:$N$243,2,FALSE),0)</f>
        <v>0.002081</v>
      </c>
      <c r="T42">
        <f>_xlfn.IFNA(VLOOKUP(C42,Capacity_wind!$A$2:$N$181,14,FALSE)-VLOOKUP(C42,Capacity_wind!$A$2:$N$181,2,FALSE),0)</f>
        <v>0.026000001</v>
      </c>
      <c r="U42">
        <f>VLOOKUP(B42,[1]Data!$B$5:$BO$270,66,FALSE)</f>
        <v>2303738020.15148</v>
      </c>
    </row>
    <row r="43" spans="1:21">
      <c r="A43">
        <v>41</v>
      </c>
      <c r="B43" t="s">
        <v>130</v>
      </c>
      <c r="C43" t="s">
        <v>131</v>
      </c>
      <c r="D43" t="s">
        <v>16</v>
      </c>
      <c r="E43" t="s">
        <v>21</v>
      </c>
      <c r="F43" t="s">
        <v>30</v>
      </c>
      <c r="G43">
        <v>5702.525</v>
      </c>
      <c r="H43">
        <v>0.918404236459591</v>
      </c>
      <c r="I43">
        <v>116551487629.757</v>
      </c>
      <c r="J43">
        <v>66456647135.0333</v>
      </c>
      <c r="K43">
        <v>0</v>
      </c>
      <c r="L43">
        <v>0</v>
      </c>
      <c r="M43">
        <f>_xlfn.IFNA(VLOOKUP(C43,Savings_solar!$A$1:$N$242,14,FALSE),0)</f>
        <v>136.668375375358</v>
      </c>
      <c r="N43">
        <f>_xlfn.IFNA(VLOOKUP(C43,Savings_wind!$A$1:$N$180,14,FALSE),0)</f>
        <v>21.8416822971593</v>
      </c>
      <c r="O43">
        <f>SUM(M43:N43)</f>
        <v>158.510057672517</v>
      </c>
      <c r="P43">
        <f>_xlfn.IFNA(VLOOKUP(C43,Savings_solar!$O$1:$AB$242,14,FALSE),0)</f>
        <v>98.6099095880187</v>
      </c>
      <c r="Q43">
        <f>_xlfn.IFNA(VLOOKUP(C43,Savings_wind!$O$1:$AB$180,14,FALSE),0)</f>
        <v>99.8322730650839</v>
      </c>
      <c r="R43">
        <f>SUM(P43:Q43)</f>
        <v>198.442182653103</v>
      </c>
      <c r="S43">
        <f>_xlfn.IFNA(VLOOKUP(C43,Capacity_solar!$A$2:$N$243,14,FALSE)-VLOOKUP(C43,Capacity_solar!$A$2:$N$243,2,FALSE),0)</f>
        <v>0.067543004</v>
      </c>
      <c r="T43">
        <f>_xlfn.IFNA(VLOOKUP(C43,Capacity_wind!$A$2:$N$181,14,FALSE)-VLOOKUP(C43,Capacity_wind!$A$2:$N$181,2,FALSE),0)</f>
        <v>0.27472002</v>
      </c>
      <c r="U43">
        <f>VLOOKUP(B43,[1]Data!$B$5:$BO$270,66,FALSE)</f>
        <v>69243626028.5936</v>
      </c>
    </row>
    <row r="44" spans="1:21">
      <c r="A44">
        <v>42</v>
      </c>
      <c r="B44" t="s">
        <v>132</v>
      </c>
      <c r="C44" t="s">
        <v>133</v>
      </c>
      <c r="D44" t="s">
        <v>16</v>
      </c>
      <c r="E44" t="s">
        <v>22</v>
      </c>
      <c r="F44" t="s">
        <v>30</v>
      </c>
      <c r="G44">
        <v>10028.085</v>
      </c>
      <c r="H44">
        <v>0.918404236459591</v>
      </c>
      <c r="J44">
        <v>82070972392.6605</v>
      </c>
      <c r="K44">
        <v>34287.1674270616</v>
      </c>
      <c r="L44">
        <v>34287.1674270616</v>
      </c>
      <c r="M44">
        <f>_xlfn.IFNA(VLOOKUP(C44,Savings_solar!$A$1:$N$242,14,FALSE),0)</f>
        <v>530.48834848592</v>
      </c>
      <c r="N44">
        <f>_xlfn.IFNA(VLOOKUP(C44,Savings_wind!$A$1:$N$180,14,FALSE),0)</f>
        <v>0.0554869969801079</v>
      </c>
      <c r="O44">
        <f>SUM(M44:N44)</f>
        <v>530.5438354829</v>
      </c>
      <c r="P44">
        <f>_xlfn.IFNA(VLOOKUP(C44,Savings_solar!$O$1:$AB$242,14,FALSE),0)</f>
        <v>390.417033699984</v>
      </c>
      <c r="Q44">
        <f>_xlfn.IFNA(VLOOKUP(C44,Savings_wind!$O$1:$AB$180,14,FALSE),0)</f>
        <v>0.474907652553782</v>
      </c>
      <c r="R44">
        <f>SUM(P44:Q44)</f>
        <v>390.891941352538</v>
      </c>
      <c r="S44">
        <f>_xlfn.IFNA(VLOOKUP(C44,Capacity_solar!$A$2:$N$243,14,FALSE)-VLOOKUP(C44,Capacity_solar!$A$2:$N$243,2,FALSE),0)</f>
        <v>0.257947</v>
      </c>
      <c r="T44">
        <f>_xlfn.IFNA(VLOOKUP(C44,Capacity_wind!$A$2:$N$181,14,FALSE)-VLOOKUP(C44,Capacity_wind!$A$2:$N$181,2,FALSE),0)</f>
        <v>0.004500001</v>
      </c>
      <c r="U44">
        <f>VLOOKUP(B44,[1]Data!$B$5:$BO$270,66,FALSE)</f>
        <v>0</v>
      </c>
    </row>
    <row r="45" spans="1:21">
      <c r="A45">
        <v>43</v>
      </c>
      <c r="B45" t="s">
        <v>134</v>
      </c>
      <c r="C45" t="s">
        <v>135</v>
      </c>
      <c r="D45" t="s">
        <v>15</v>
      </c>
      <c r="E45" t="s">
        <v>21</v>
      </c>
      <c r="F45" t="s">
        <v>29</v>
      </c>
      <c r="G45">
        <v>1391.785</v>
      </c>
      <c r="H45">
        <v>0.960208941465663</v>
      </c>
      <c r="I45">
        <v>39970191234.3408</v>
      </c>
      <c r="J45">
        <v>25506368382.3966</v>
      </c>
      <c r="K45">
        <v>0</v>
      </c>
      <c r="L45">
        <v>0</v>
      </c>
      <c r="M45">
        <f>_xlfn.IFNA(VLOOKUP(C45,Savings_solar!$A$1:$N$242,14,FALSE),0)</f>
        <v>1167.96645224535</v>
      </c>
      <c r="N45">
        <f>_xlfn.IFNA(VLOOKUP(C45,Savings_wind!$A$1:$N$180,14,FALSE),0)</f>
        <v>1.85280500300652</v>
      </c>
      <c r="O45">
        <f>SUM(M45:N45)</f>
        <v>1169.81925724836</v>
      </c>
      <c r="P45">
        <f>_xlfn.IFNA(VLOOKUP(C45,Savings_solar!$O$1:$AB$242,14,FALSE),0)</f>
        <v>632.785312908322</v>
      </c>
      <c r="Q45">
        <f>_xlfn.IFNA(VLOOKUP(C45,Savings_wind!$O$1:$AB$180,14,FALSE),0)</f>
        <v>11.9867280201858</v>
      </c>
      <c r="R45">
        <f>SUM(P45:Q45)</f>
        <v>644.772040928508</v>
      </c>
      <c r="S45">
        <f>_xlfn.IFNA(VLOOKUP(C45,Capacity_solar!$A$2:$N$243,14,FALSE)-VLOOKUP(C45,Capacity_solar!$A$2:$N$243,2,FALSE),0)</f>
        <v>0.457425</v>
      </c>
      <c r="T45">
        <f>_xlfn.IFNA(VLOOKUP(C45,Capacity_wind!$A$2:$N$181,14,FALSE)-VLOOKUP(C45,Capacity_wind!$A$2:$N$181,2,FALSE),0)</f>
        <v>0.07527501</v>
      </c>
      <c r="U45">
        <f>VLOOKUP(B45,[1]Data!$B$5:$BO$270,66,FALSE)</f>
        <v>29250532020.0746</v>
      </c>
    </row>
    <row r="46" spans="1:21">
      <c r="A46">
        <v>44</v>
      </c>
      <c r="B46" t="s">
        <v>136</v>
      </c>
      <c r="C46" t="s">
        <v>137</v>
      </c>
      <c r="D46" t="s">
        <v>15</v>
      </c>
      <c r="E46" t="s">
        <v>21</v>
      </c>
      <c r="F46" t="s">
        <v>29</v>
      </c>
      <c r="G46">
        <v>10577.126</v>
      </c>
      <c r="H46">
        <v>0.953506998741371</v>
      </c>
      <c r="I46">
        <v>480192270471.593</v>
      </c>
      <c r="J46">
        <v>210995924589.664</v>
      </c>
      <c r="K46">
        <v>98302.4244768226</v>
      </c>
      <c r="L46">
        <v>98302.4244768226</v>
      </c>
      <c r="M46">
        <f>_xlfn.IFNA(VLOOKUP(C46,Savings_solar!$A$1:$N$242,14,FALSE),0)</f>
        <v>1933.80326308511</v>
      </c>
      <c r="N46">
        <f>_xlfn.IFNA(VLOOKUP(C46,Savings_wind!$A$1:$N$180,14,FALSE),0)</f>
        <v>10.4661578781554</v>
      </c>
      <c r="O46">
        <f>SUM(M46:N46)</f>
        <v>1944.26942096327</v>
      </c>
      <c r="P46">
        <f>_xlfn.IFNA(VLOOKUP(C46,Savings_solar!$O$1:$AB$242,14,FALSE),0)</f>
        <v>1219.1625253144</v>
      </c>
      <c r="Q46">
        <f>_xlfn.IFNA(VLOOKUP(C46,Savings_wind!$O$1:$AB$180,14,FALSE),0)</f>
        <v>44.2887936820912</v>
      </c>
      <c r="R46">
        <f>SUM(P46:Q46)</f>
        <v>1263.45131899649</v>
      </c>
      <c r="S46">
        <f>_xlfn.IFNA(VLOOKUP(C46,Capacity_solar!$A$2:$N$243,14,FALSE)-VLOOKUP(C46,Capacity_solar!$A$2:$N$243,2,FALSE),0)</f>
        <v>0.9000849</v>
      </c>
      <c r="T46">
        <f>_xlfn.IFNA(VLOOKUP(C46,Capacity_wind!$A$2:$N$181,14,FALSE)-VLOOKUP(C46,Capacity_wind!$A$2:$N$181,2,FALSE),0)</f>
        <v>0.12641402</v>
      </c>
      <c r="U46">
        <f>VLOOKUP(B46,[1]Data!$B$5:$BO$270,66,FALSE)</f>
        <v>290565654835.809</v>
      </c>
    </row>
    <row r="47" spans="1:21">
      <c r="A47">
        <v>45</v>
      </c>
      <c r="B47" t="s">
        <v>138</v>
      </c>
      <c r="C47" t="s">
        <v>139</v>
      </c>
      <c r="D47" t="s">
        <v>15</v>
      </c>
      <c r="E47" t="s">
        <v>21</v>
      </c>
      <c r="F47" t="s">
        <v>29</v>
      </c>
      <c r="G47">
        <v>78932.228</v>
      </c>
      <c r="H47">
        <v>0.974597125913076</v>
      </c>
      <c r="I47">
        <v>4848335897390.62</v>
      </c>
      <c r="J47">
        <v>3554676005515.55</v>
      </c>
      <c r="K47">
        <v>1065860.51575495</v>
      </c>
      <c r="L47">
        <v>1065860.51575495</v>
      </c>
      <c r="M47">
        <f>_xlfn.IFNA(VLOOKUP(C47,Savings_solar!$A$1:$N$242,14,FALSE),0)</f>
        <v>35668.5198207758</v>
      </c>
      <c r="N47">
        <f>_xlfn.IFNA(VLOOKUP(C47,Savings_wind!$A$1:$N$180,14,FALSE),0)</f>
        <v>2259.97056116389</v>
      </c>
      <c r="O47">
        <f>SUM(M47:N47)</f>
        <v>37928.4903819397</v>
      </c>
      <c r="P47">
        <f>_xlfn.IFNA(VLOOKUP(C47,Savings_solar!$O$1:$AB$242,14,FALSE),0)</f>
        <v>64508.4513687881</v>
      </c>
      <c r="Q47">
        <f>_xlfn.IFNA(VLOOKUP(C47,Savings_wind!$O$1:$AB$180,14,FALSE),0)</f>
        <v>14782.0094791234</v>
      </c>
      <c r="R47">
        <f>SUM(P47:Q47)</f>
        <v>79290.4608479115</v>
      </c>
      <c r="S47">
        <f>_xlfn.IFNA(VLOOKUP(C47,Capacity_solar!$A$2:$N$243,14,FALSE)-VLOOKUP(C47,Capacity_solar!$A$2:$N$243,2,FALSE),0)</f>
        <v>48.548</v>
      </c>
      <c r="T47">
        <f>_xlfn.IFNA(VLOOKUP(C47,Capacity_wind!$A$2:$N$181,14,FALSE)-VLOOKUP(C47,Capacity_wind!$A$2:$N$181,2,FALSE),0)</f>
        <v>39.411998</v>
      </c>
      <c r="U47">
        <f>VLOOKUP(B47,[1]Data!$B$5:$BO$270,66,FALSE)</f>
        <v>4082469490797.68</v>
      </c>
    </row>
    <row r="48" spans="1:21">
      <c r="A48">
        <v>46</v>
      </c>
      <c r="B48" t="s">
        <v>140</v>
      </c>
      <c r="C48" t="s">
        <v>141</v>
      </c>
      <c r="D48" t="s">
        <v>17</v>
      </c>
      <c r="E48" t="s">
        <v>24</v>
      </c>
      <c r="F48" t="s">
        <v>31</v>
      </c>
      <c r="G48">
        <v>1502.575</v>
      </c>
      <c r="H48">
        <v>0.878317845661988</v>
      </c>
      <c r="I48">
        <v>5967441822.44195</v>
      </c>
      <c r="J48">
        <v>3212645612.37725</v>
      </c>
      <c r="K48">
        <v>0</v>
      </c>
      <c r="L48">
        <v>0</v>
      </c>
      <c r="M48">
        <f>_xlfn.IFNA(VLOOKUP(C48,Savings_solar!$A$1:$N$242,14,FALSE),0)</f>
        <v>0.233195102325251</v>
      </c>
      <c r="N48">
        <f>_xlfn.IFNA(VLOOKUP(C48,Savings_wind!$A$1:$N$180,14,FALSE),0)</f>
        <v>4.17823453985754</v>
      </c>
      <c r="O48">
        <f>SUM(M48:N48)</f>
        <v>4.41142964218279</v>
      </c>
      <c r="P48">
        <f>_xlfn.IFNA(VLOOKUP(C48,Savings_solar!$O$1:$AB$242,14,FALSE),0)</f>
        <v>0.595124314675321</v>
      </c>
      <c r="Q48">
        <f>_xlfn.IFNA(VLOOKUP(C48,Savings_wind!$O$1:$AB$180,14,FALSE),0)</f>
        <v>11.624608523037</v>
      </c>
      <c r="R48">
        <f>SUM(P48:Q48)</f>
        <v>12.2197328377123</v>
      </c>
      <c r="S48">
        <f>_xlfn.IFNA(VLOOKUP(C48,Capacity_solar!$A$2:$N$243,14,FALSE)-VLOOKUP(C48,Capacity_solar!$A$2:$N$243,2,FALSE),0)</f>
        <v>0.000362</v>
      </c>
      <c r="T48">
        <f>_xlfn.IFNA(VLOOKUP(C48,Capacity_wind!$A$2:$N$181,14,FALSE)-VLOOKUP(C48,Capacity_wind!$A$2:$N$181,2,FALSE),0)</f>
        <v>0.020000001</v>
      </c>
      <c r="U48">
        <f>VLOOKUP(B48,[1]Data!$B$5:$BO$270,66,FALSE)</f>
        <v>3674298479.07676</v>
      </c>
    </row>
    <row r="49" spans="1:21">
      <c r="A49">
        <v>47</v>
      </c>
      <c r="B49" t="s">
        <v>142</v>
      </c>
      <c r="C49" t="s">
        <v>143</v>
      </c>
      <c r="D49" t="s">
        <v>16</v>
      </c>
      <c r="E49" t="s">
        <v>22</v>
      </c>
      <c r="F49" t="s">
        <v>30</v>
      </c>
      <c r="G49">
        <v>74.167</v>
      </c>
      <c r="H49">
        <v>0.918404236459591</v>
      </c>
      <c r="I49">
        <v>865363745.087201</v>
      </c>
      <c r="J49">
        <v>504333887.003359</v>
      </c>
      <c r="K49">
        <v>0</v>
      </c>
      <c r="L49">
        <v>0</v>
      </c>
      <c r="M49">
        <f>_xlfn.IFNA(VLOOKUP(C49,Savings_solar!$A$1:$N$242,14,FALSE),0)</f>
        <v>-0.0413974960940792</v>
      </c>
      <c r="N49">
        <f>_xlfn.IFNA(VLOOKUP(C49,Savings_wind!$A$1:$N$180,14,FALSE),0)</f>
        <v>0</v>
      </c>
      <c r="O49">
        <f>SUM(M49:N49)</f>
        <v>-0.0413974960940792</v>
      </c>
      <c r="P49">
        <f>_xlfn.IFNA(VLOOKUP(C49,Savings_solar!$O$1:$AB$242,14,FALSE),0)</f>
        <v>0.250150681867945</v>
      </c>
      <c r="Q49">
        <f>_xlfn.IFNA(VLOOKUP(C49,Savings_wind!$O$1:$AB$180,14,FALSE),0)</f>
        <v>0</v>
      </c>
      <c r="R49">
        <f>SUM(P49:Q49)</f>
        <v>0.250150681867945</v>
      </c>
      <c r="S49">
        <f>_xlfn.IFNA(VLOOKUP(C49,Capacity_solar!$A$2:$N$243,14,FALSE)-VLOOKUP(C49,Capacity_solar!$A$2:$N$243,2,FALSE),0)</f>
        <v>9.5e-5</v>
      </c>
      <c r="T49">
        <f>_xlfn.IFNA(VLOOKUP(C49,Capacity_wind!$A$2:$N$181,14,FALSE)-VLOOKUP(C49,Capacity_wind!$A$2:$N$181,2,FALSE),0)</f>
        <v>0</v>
      </c>
      <c r="U49">
        <f>VLOOKUP(B49,[1]Data!$B$5:$BO$270,66,FALSE)</f>
        <v>607159259.259259</v>
      </c>
    </row>
    <row r="50" spans="1:21">
      <c r="A50">
        <v>48</v>
      </c>
      <c r="B50" t="s">
        <v>144</v>
      </c>
      <c r="C50" t="s">
        <v>145</v>
      </c>
      <c r="D50" t="s">
        <v>15</v>
      </c>
      <c r="E50" t="s">
        <v>21</v>
      </c>
      <c r="F50" t="s">
        <v>29</v>
      </c>
      <c r="G50">
        <v>6558.55</v>
      </c>
      <c r="H50">
        <v>0.972379558636918</v>
      </c>
      <c r="I50">
        <v>378767959255.256</v>
      </c>
      <c r="J50">
        <v>341796501447.231</v>
      </c>
      <c r="K50">
        <v>183338.712646394</v>
      </c>
      <c r="L50">
        <v>183338.712646394</v>
      </c>
      <c r="M50">
        <f>_xlfn.IFNA(VLOOKUP(C50,Savings_solar!$A$1:$N$242,14,FALSE),0)</f>
        <v>5591.42416810624</v>
      </c>
      <c r="N50">
        <f>_xlfn.IFNA(VLOOKUP(C50,Savings_wind!$A$1:$N$180,14,FALSE),0)</f>
        <v>14.9582015273362</v>
      </c>
      <c r="O50">
        <f>SUM(M50:N50)</f>
        <v>5606.38236963358</v>
      </c>
      <c r="P50">
        <f>_xlfn.IFNA(VLOOKUP(C50,Savings_solar!$O$1:$AB$242,14,FALSE),0)</f>
        <v>3562.0030507945</v>
      </c>
      <c r="Q50">
        <f>_xlfn.IFNA(VLOOKUP(C50,Savings_wind!$O$1:$AB$180,14,FALSE),0)</f>
        <v>1275.69575597478</v>
      </c>
      <c r="R50">
        <f>SUM(P50:Q50)</f>
        <v>4837.69880676928</v>
      </c>
      <c r="S50">
        <f>_xlfn.IFNA(VLOOKUP(C50,Capacity_solar!$A$2:$N$243,14,FALSE)-VLOOKUP(C50,Capacity_solar!$A$2:$N$243,2,FALSE),0)</f>
        <v>2.483041</v>
      </c>
      <c r="T50">
        <f>_xlfn.IFNA(VLOOKUP(C50,Capacity_wind!$A$2:$N$181,14,FALSE)-VLOOKUP(C50,Capacity_wind!$A$2:$N$181,2,FALSE),0)</f>
        <v>3.2860107</v>
      </c>
      <c r="U50">
        <f>VLOOKUP(B50,[1]Data!$B$5:$BO$270,66,FALSE)</f>
        <v>400167196948.707</v>
      </c>
    </row>
    <row r="51" spans="1:21">
      <c r="A51">
        <v>49</v>
      </c>
      <c r="B51" t="s">
        <v>146</v>
      </c>
      <c r="C51" t="s">
        <v>147</v>
      </c>
      <c r="D51" t="s">
        <v>16</v>
      </c>
      <c r="E51" t="s">
        <v>22</v>
      </c>
      <c r="F51" t="s">
        <v>30</v>
      </c>
      <c r="G51">
        <v>13180.541</v>
      </c>
      <c r="H51">
        <v>0.918404236459591</v>
      </c>
      <c r="I51">
        <v>227499666712.829</v>
      </c>
      <c r="J51">
        <v>93508045538.4091</v>
      </c>
      <c r="K51">
        <v>0</v>
      </c>
      <c r="L51">
        <v>0</v>
      </c>
      <c r="M51">
        <f>_xlfn.IFNA(VLOOKUP(C51,Savings_solar!$A$1:$N$242,14,FALSE),0)</f>
        <v>1875.76934826135</v>
      </c>
      <c r="N51">
        <f>_xlfn.IFNA(VLOOKUP(C51,Savings_wind!$A$1:$N$180,14,FALSE),0)</f>
        <v>52.4164325607228</v>
      </c>
      <c r="O51">
        <f>SUM(M51:N51)</f>
        <v>1928.18578082207</v>
      </c>
      <c r="P51">
        <f>_xlfn.IFNA(VLOOKUP(C51,Savings_solar!$O$1:$AB$242,14,FALSE),0)</f>
        <v>1050.98669044892</v>
      </c>
      <c r="Q51">
        <f>_xlfn.IFNA(VLOOKUP(C51,Savings_wind!$O$1:$AB$180,14,FALSE),0)</f>
        <v>181.857930471649</v>
      </c>
      <c r="R51">
        <f>SUM(P51:Q51)</f>
        <v>1232.84462092057</v>
      </c>
      <c r="S51">
        <f>_xlfn.IFNA(VLOOKUP(C51,Capacity_solar!$A$2:$N$243,14,FALSE)-VLOOKUP(C51,Capacity_solar!$A$2:$N$243,2,FALSE),0)</f>
        <v>0.74160904</v>
      </c>
      <c r="T51">
        <f>_xlfn.IFNA(VLOOKUP(C51,Capacity_wind!$A$2:$N$181,14,FALSE)-VLOOKUP(C51,Capacity_wind!$A$2:$N$181,2,FALSE),0)</f>
        <v>0.41705</v>
      </c>
      <c r="U51">
        <f>VLOOKUP(B51,[1]Data!$B$5:$BO$270,66,FALSE)</f>
        <v>113537368176.13</v>
      </c>
    </row>
    <row r="52" spans="1:21">
      <c r="A52">
        <v>50</v>
      </c>
      <c r="B52" t="s">
        <v>148</v>
      </c>
      <c r="C52" t="s">
        <v>149</v>
      </c>
      <c r="D52" t="s">
        <v>16</v>
      </c>
      <c r="E52" t="s">
        <v>22</v>
      </c>
      <c r="F52" t="s">
        <v>31</v>
      </c>
      <c r="G52">
        <v>60001.113</v>
      </c>
      <c r="H52">
        <v>0.918404236459591</v>
      </c>
      <c r="I52">
        <v>535802556587.487</v>
      </c>
      <c r="J52">
        <v>174201329643.303</v>
      </c>
      <c r="K52">
        <v>1698288.63387057</v>
      </c>
      <c r="L52">
        <v>1703139.40695627</v>
      </c>
      <c r="M52">
        <f>_xlfn.IFNA(VLOOKUP(C52,Savings_solar!$A$1:$N$242,14,FALSE),0)</f>
        <v>630.42588184252</v>
      </c>
      <c r="N52">
        <f>_xlfn.IFNA(VLOOKUP(C52,Savings_wind!$A$1:$N$180,14,FALSE),0)</f>
        <v>0.632023181684022</v>
      </c>
      <c r="O52">
        <f>SUM(M52:N52)</f>
        <v>631.057905024204</v>
      </c>
      <c r="P52">
        <f>_xlfn.IFNA(VLOOKUP(C52,Savings_solar!$O$1:$AB$242,14,FALSE),0)</f>
        <v>822.495381361439</v>
      </c>
      <c r="Q52">
        <f>_xlfn.IFNA(VLOOKUP(C52,Savings_wind!$O$1:$AB$180,14,FALSE),0)</f>
        <v>3.08058865415786</v>
      </c>
      <c r="R52">
        <f>SUM(P52:Q52)</f>
        <v>825.575970015597</v>
      </c>
      <c r="S52">
        <f>_xlfn.IFNA(VLOOKUP(C52,Capacity_solar!$A$2:$N$243,14,FALSE)-VLOOKUP(C52,Capacity_solar!$A$2:$N$243,2,FALSE),0)</f>
        <v>0.43539602</v>
      </c>
      <c r="T52">
        <f>_xlfn.IFNA(VLOOKUP(C52,Capacity_wind!$A$2:$N$181,14,FALSE)-VLOOKUP(C52,Capacity_wind!$A$2:$N$181,2,FALSE),0)</f>
        <v>0.010000001</v>
      </c>
      <c r="U52">
        <f>VLOOKUP(B52,[1]Data!$B$5:$BO$270,66,FALSE)</f>
        <v>225560256621.757</v>
      </c>
    </row>
    <row r="53" spans="1:21">
      <c r="A53">
        <v>51</v>
      </c>
      <c r="B53" t="s">
        <v>150</v>
      </c>
      <c r="C53" t="s">
        <v>151</v>
      </c>
      <c r="D53" t="s">
        <v>16</v>
      </c>
      <c r="E53" t="s">
        <v>22</v>
      </c>
      <c r="F53" t="s">
        <v>30</v>
      </c>
      <c r="G53">
        <v>22269.779</v>
      </c>
      <c r="H53">
        <v>0.918404236459591</v>
      </c>
      <c r="I53">
        <v>208600950803.523</v>
      </c>
      <c r="J53">
        <v>97753879511.9558</v>
      </c>
      <c r="K53">
        <v>389723.69838496</v>
      </c>
      <c r="L53">
        <v>389723.69838496</v>
      </c>
      <c r="M53">
        <f>_xlfn.IFNA(VLOOKUP(C53,Savings_solar!$A$1:$N$242,14,FALSE),0)</f>
        <v>31.6084275079018</v>
      </c>
      <c r="N53">
        <f>_xlfn.IFNA(VLOOKUP(C53,Savings_wind!$A$1:$N$180,14,FALSE),0)</f>
        <v>0.916877546845401</v>
      </c>
      <c r="O53">
        <f>SUM(M53:N53)</f>
        <v>32.5253050547472</v>
      </c>
      <c r="P53">
        <f>_xlfn.IFNA(VLOOKUP(C53,Savings_solar!$O$1:$AB$242,14,FALSE),0)</f>
        <v>52.1893541144138</v>
      </c>
      <c r="Q53">
        <f>_xlfn.IFNA(VLOOKUP(C53,Savings_wind!$O$1:$AB$180,14,FALSE),0)</f>
        <v>4.77577693049085</v>
      </c>
      <c r="R53">
        <f>SUM(P53:Q53)</f>
        <v>56.9651310449047</v>
      </c>
      <c r="S53">
        <f>_xlfn.IFNA(VLOOKUP(C53,Capacity_solar!$A$2:$N$243,14,FALSE)-VLOOKUP(C53,Capacity_solar!$A$2:$N$243,2,FALSE),0)</f>
        <v>0.028633001</v>
      </c>
      <c r="T53">
        <f>_xlfn.IFNA(VLOOKUP(C53,Capacity_wind!$A$2:$N$181,14,FALSE)-VLOOKUP(C53,Capacity_wind!$A$2:$N$181,2,FALSE),0)</f>
        <v>0.01875</v>
      </c>
      <c r="U53">
        <f>VLOOKUP(B53,[1]Data!$B$5:$BO$270,66,FALSE)</f>
        <v>116586079000</v>
      </c>
    </row>
    <row r="54" spans="1:21">
      <c r="A54">
        <v>52</v>
      </c>
      <c r="B54" t="s">
        <v>152</v>
      </c>
      <c r="C54" t="s">
        <v>153</v>
      </c>
      <c r="D54" t="s">
        <v>16</v>
      </c>
      <c r="E54" t="s">
        <v>22</v>
      </c>
      <c r="F54" t="s">
        <v>31</v>
      </c>
      <c r="G54">
        <v>160339.889</v>
      </c>
      <c r="H54">
        <v>0.82500763132059</v>
      </c>
      <c r="I54">
        <v>1388329424822.99</v>
      </c>
      <c r="J54">
        <v>425960412713.496</v>
      </c>
      <c r="K54">
        <v>849599.88842015</v>
      </c>
      <c r="L54">
        <v>849945.429897424</v>
      </c>
      <c r="M54">
        <f>_xlfn.IFNA(VLOOKUP(C54,Savings_solar!$A$1:$N$242,14,FALSE),0)</f>
        <v>3381.48480990846</v>
      </c>
      <c r="N54">
        <f>_xlfn.IFNA(VLOOKUP(C54,Savings_wind!$A$1:$N$180,14,FALSE),0)</f>
        <v>165.326786447722</v>
      </c>
      <c r="O54">
        <f>SUM(M54:N54)</f>
        <v>3546.81159635618</v>
      </c>
      <c r="P54">
        <f>_xlfn.IFNA(VLOOKUP(C54,Savings_solar!$O$1:$AB$242,14,FALSE),0)</f>
        <v>2581.02812525727</v>
      </c>
      <c r="Q54">
        <f>_xlfn.IFNA(VLOOKUP(C54,Savings_wind!$O$1:$AB$180,14,FALSE),0)</f>
        <v>551.31036834168</v>
      </c>
      <c r="R54">
        <f>SUM(P54:Q54)</f>
        <v>3132.33849359895</v>
      </c>
      <c r="S54">
        <f>_xlfn.IFNA(VLOOKUP(C54,Capacity_solar!$A$2:$N$243,14,FALSE)-VLOOKUP(C54,Capacity_solar!$A$2:$N$243,2,FALSE),0)</f>
        <v>1.709000099</v>
      </c>
      <c r="T54">
        <f>_xlfn.IFNA(VLOOKUP(C54,Capacity_wind!$A$2:$N$181,14,FALSE)-VLOOKUP(C54,Capacity_wind!$A$2:$N$181,2,FALSE),0)</f>
        <v>1.0875</v>
      </c>
      <c r="U54">
        <f>VLOOKUP(B54,[1]Data!$B$5:$BO$270,66,FALSE)</f>
        <v>476747720364.742</v>
      </c>
    </row>
    <row r="55" spans="1:21">
      <c r="A55">
        <v>53</v>
      </c>
      <c r="B55" t="s">
        <v>154</v>
      </c>
      <c r="C55" t="s">
        <v>155</v>
      </c>
      <c r="D55" t="s">
        <v>17</v>
      </c>
      <c r="E55" t="s">
        <v>24</v>
      </c>
      <c r="F55" t="s">
        <v>32</v>
      </c>
      <c r="G55">
        <v>5964.021</v>
      </c>
      <c r="H55">
        <v>0.878317845661988</v>
      </c>
      <c r="K55">
        <v>0</v>
      </c>
      <c r="L55">
        <v>0</v>
      </c>
      <c r="M55">
        <f>_xlfn.IFNA(VLOOKUP(C55,Savings_solar!$A$1:$N$242,14,FALSE),0)</f>
        <v>11.0458808737001</v>
      </c>
      <c r="N55">
        <f>_xlfn.IFNA(VLOOKUP(C55,Savings_wind!$A$1:$N$180,14,FALSE),0)</f>
        <v>0</v>
      </c>
      <c r="O55">
        <f>SUM(M55:N55)</f>
        <v>11.0458808737001</v>
      </c>
      <c r="P55">
        <f>_xlfn.IFNA(VLOOKUP(C55,Savings_solar!$O$1:$AB$242,14,FALSE),0)</f>
        <v>21.0282864821627</v>
      </c>
      <c r="Q55">
        <f>_xlfn.IFNA(VLOOKUP(C55,Savings_wind!$O$1:$AB$180,14,FALSE),0)</f>
        <v>0</v>
      </c>
      <c r="R55">
        <f>SUM(P55:Q55)</f>
        <v>21.0282864821627</v>
      </c>
      <c r="S55">
        <f>_xlfn.IFNA(VLOOKUP(C55,Capacity_solar!$A$2:$N$243,14,FALSE)-VLOOKUP(C55,Capacity_solar!$A$2:$N$243,2,FALSE),0)</f>
        <v>0.010803001</v>
      </c>
      <c r="T55">
        <f>_xlfn.IFNA(VLOOKUP(C55,Capacity_wind!$A$2:$N$181,14,FALSE)-VLOOKUP(C55,Capacity_wind!$A$2:$N$181,2,FALSE),0)</f>
        <v>0</v>
      </c>
      <c r="U55">
        <f>VLOOKUP(B55,[1]Data!$B$5:$BO$270,66,FALSE)</f>
        <v>0</v>
      </c>
    </row>
    <row r="56" spans="1:21">
      <c r="A56">
        <v>54</v>
      </c>
      <c r="B56" t="s">
        <v>156</v>
      </c>
      <c r="C56" t="s">
        <v>157</v>
      </c>
      <c r="D56" t="s">
        <v>15</v>
      </c>
      <c r="E56" t="s">
        <v>21</v>
      </c>
      <c r="F56" t="s">
        <v>29</v>
      </c>
      <c r="G56">
        <v>44219.565</v>
      </c>
      <c r="H56">
        <v>0.964934287974989</v>
      </c>
      <c r="I56">
        <v>1924688711851.63</v>
      </c>
      <c r="J56">
        <v>1238777799460.16</v>
      </c>
      <c r="K56">
        <v>76488.4443003969</v>
      </c>
      <c r="L56">
        <v>75550.2774484267</v>
      </c>
      <c r="M56">
        <f>_xlfn.IFNA(VLOOKUP(C56,Savings_solar!$A$1:$N$242,14,FALSE),0)</f>
        <v>8021.58980806326</v>
      </c>
      <c r="N56">
        <f>_xlfn.IFNA(VLOOKUP(C56,Savings_wind!$A$1:$N$180,14,FALSE),0)</f>
        <v>354.626866349771</v>
      </c>
      <c r="O56">
        <f>SUM(M56:N56)</f>
        <v>8376.21667441303</v>
      </c>
      <c r="P56">
        <f>_xlfn.IFNA(VLOOKUP(C56,Savings_solar!$O$1:$AB$242,14,FALSE),0)</f>
        <v>46281.0709300801</v>
      </c>
      <c r="Q56">
        <f>_xlfn.IFNA(VLOOKUP(C56,Savings_wind!$O$1:$AB$180,14,FALSE),0)</f>
        <v>10331.5656280014</v>
      </c>
      <c r="R56">
        <f>SUM(P56:Q56)</f>
        <v>56612.6365580815</v>
      </c>
      <c r="S56">
        <f>_xlfn.IFNA(VLOOKUP(C56,Capacity_solar!$A$2:$N$243,14,FALSE)-VLOOKUP(C56,Capacity_solar!$A$2:$N$243,2,FALSE),0)</f>
        <v>15.91254</v>
      </c>
      <c r="T56">
        <f>_xlfn.IFNA(VLOOKUP(C56,Capacity_wind!$A$2:$N$181,14,FALSE)-VLOOKUP(C56,Capacity_wind!$A$2:$N$181,2,FALSE),0)</f>
        <v>8.614837</v>
      </c>
      <c r="U56">
        <f>VLOOKUP(B56,[1]Data!$B$5:$BO$270,66,FALSE)</f>
        <v>1417800466262.65</v>
      </c>
    </row>
    <row r="57" spans="1:21">
      <c r="A57">
        <v>55</v>
      </c>
      <c r="B57" t="s">
        <v>158</v>
      </c>
      <c r="C57" t="s">
        <v>159</v>
      </c>
      <c r="D57" t="s">
        <v>15</v>
      </c>
      <c r="E57" t="s">
        <v>21</v>
      </c>
      <c r="F57" t="s">
        <v>29</v>
      </c>
      <c r="G57">
        <v>1171.695</v>
      </c>
      <c r="H57">
        <v>0.956249859625509</v>
      </c>
      <c r="I57">
        <v>56406185897.0233</v>
      </c>
      <c r="J57">
        <v>28890861346.9492</v>
      </c>
      <c r="K57">
        <v>0</v>
      </c>
      <c r="L57">
        <v>0</v>
      </c>
      <c r="M57">
        <f>_xlfn.IFNA(VLOOKUP(C57,Savings_solar!$A$1:$N$242,14,FALSE),0)</f>
        <v>1505.69095084765</v>
      </c>
      <c r="N57">
        <f>_xlfn.IFNA(VLOOKUP(C57,Savings_wind!$A$1:$N$180,14,FALSE),0)</f>
        <v>8.07927327775435</v>
      </c>
      <c r="O57">
        <f>SUM(M57:N57)</f>
        <v>1513.7702241254</v>
      </c>
      <c r="P57">
        <f>_xlfn.IFNA(VLOOKUP(C57,Savings_solar!$O$1:$AB$242,14,FALSE),0)</f>
        <v>691.251413412569</v>
      </c>
      <c r="Q57">
        <f>_xlfn.IFNA(VLOOKUP(C57,Savings_wind!$O$1:$AB$180,14,FALSE),0)</f>
        <v>44.9856865831415</v>
      </c>
      <c r="R57">
        <f>SUM(P57:Q57)</f>
        <v>736.237099995711</v>
      </c>
      <c r="S57">
        <f>_xlfn.IFNA(VLOOKUP(C57,Capacity_solar!$A$2:$N$243,14,FALSE)-VLOOKUP(C57,Capacity_solar!$A$2:$N$243,2,FALSE),0)</f>
        <v>0.5346701</v>
      </c>
      <c r="T57">
        <f>_xlfn.IFNA(VLOOKUP(C57,Capacity_wind!$A$2:$N$181,14,FALSE)-VLOOKUP(C57,Capacity_wind!$A$2:$N$181,2,FALSE),0)</f>
        <v>0.20700003</v>
      </c>
      <c r="U57">
        <f>VLOOKUP(B57,[1]Data!$B$5:$BO$270,66,FALSE)</f>
        <v>37921480881.5429</v>
      </c>
    </row>
    <row r="58" spans="1:21">
      <c r="A58">
        <v>56</v>
      </c>
      <c r="B58" t="s">
        <v>160</v>
      </c>
      <c r="C58" t="s">
        <v>161</v>
      </c>
      <c r="D58" t="s">
        <v>17</v>
      </c>
      <c r="E58" t="s">
        <v>24</v>
      </c>
      <c r="F58" t="s">
        <v>32</v>
      </c>
      <c r="G58">
        <v>214812.309</v>
      </c>
      <c r="H58">
        <v>0.937866354044549</v>
      </c>
      <c r="I58">
        <v>306447087760.791</v>
      </c>
      <c r="J58">
        <v>100431269846.861</v>
      </c>
      <c r="K58">
        <v>5.73499656169651</v>
      </c>
      <c r="L58">
        <v>5.73499656169651</v>
      </c>
      <c r="M58">
        <f>_xlfn.IFNA(VLOOKUP(C58,Savings_solar!$A$1:$N$242,14,FALSE),0)</f>
        <v>32.8735055773392</v>
      </c>
      <c r="N58">
        <f>_xlfn.IFNA(VLOOKUP(C58,Savings_wind!$A$1:$N$180,14,FALSE),0)</f>
        <v>36.2305125748029</v>
      </c>
      <c r="O58">
        <f>SUM(M58:N58)</f>
        <v>69.1040181521421</v>
      </c>
      <c r="P58">
        <f>_xlfn.IFNA(VLOOKUP(C58,Savings_solar!$O$1:$AB$242,14,FALSE),0)</f>
        <v>33.0122986736298</v>
      </c>
      <c r="Q58">
        <f>_xlfn.IFNA(VLOOKUP(C58,Savings_wind!$O$1:$AB$180,14,FALSE),0)</f>
        <v>137.455363356837</v>
      </c>
      <c r="R58">
        <f>SUM(P58:Q58)</f>
        <v>170.467662030467</v>
      </c>
      <c r="S58">
        <f>_xlfn.IFNA(VLOOKUP(C58,Capacity_solar!$A$2:$N$243,14,FALSE)-VLOOKUP(C58,Capacity_solar!$A$2:$N$243,2,FALSE),0)</f>
        <v>0.021156001</v>
      </c>
      <c r="T58">
        <f>_xlfn.IFNA(VLOOKUP(C58,Capacity_wind!$A$2:$N$181,14,FALSE)-VLOOKUP(C58,Capacity_wind!$A$2:$N$181,2,FALSE),0)</f>
        <v>0.40400603</v>
      </c>
      <c r="U58">
        <f>VLOOKUP(B58,[1]Data!$B$5:$BO$270,66,FALSE)</f>
        <v>126772703047.701</v>
      </c>
    </row>
    <row r="59" spans="1:21">
      <c r="A59">
        <v>57</v>
      </c>
      <c r="B59" t="s">
        <v>162</v>
      </c>
      <c r="C59" t="s">
        <v>163</v>
      </c>
      <c r="D59" t="s">
        <v>15</v>
      </c>
      <c r="E59" t="s">
        <v>21</v>
      </c>
      <c r="F59" t="s">
        <v>29</v>
      </c>
      <c r="G59">
        <v>5460.917</v>
      </c>
      <c r="H59">
        <v>0.969541843002089</v>
      </c>
      <c r="I59">
        <v>305882580581.182</v>
      </c>
      <c r="J59">
        <v>256533803980.078</v>
      </c>
      <c r="K59">
        <v>0</v>
      </c>
      <c r="L59">
        <v>0</v>
      </c>
      <c r="M59">
        <f>_xlfn.IFNA(VLOOKUP(C59,Savings_solar!$A$1:$N$242,14,FALSE),0)</f>
        <v>1520.60235087649</v>
      </c>
      <c r="N59">
        <f>_xlfn.IFNA(VLOOKUP(C59,Savings_wind!$A$1:$N$180,14,FALSE),0)</f>
        <v>935.381883412468</v>
      </c>
      <c r="O59">
        <f>SUM(M59:N59)</f>
        <v>2455.98423428896</v>
      </c>
      <c r="P59">
        <f>_xlfn.IFNA(VLOOKUP(C59,Savings_solar!$O$1:$AB$242,14,FALSE),0)</f>
        <v>805.703908000619</v>
      </c>
      <c r="Q59">
        <f>_xlfn.IFNA(VLOOKUP(C59,Savings_wind!$O$1:$AB$180,14,FALSE),0)</f>
        <v>2809.41301583777</v>
      </c>
      <c r="R59">
        <f>SUM(P59:Q59)</f>
        <v>3615.11692383839</v>
      </c>
      <c r="S59">
        <f>_xlfn.IFNA(VLOOKUP(C59,Capacity_solar!$A$2:$N$243,14,FALSE)-VLOOKUP(C59,Capacity_solar!$A$2:$N$243,2,FALSE),0)</f>
        <v>0.5836</v>
      </c>
      <c r="T59">
        <f>_xlfn.IFNA(VLOOKUP(C59,Capacity_wind!$A$2:$N$181,14,FALSE)-VLOOKUP(C59,Capacity_wind!$A$2:$N$181,2,FALSE),0)</f>
        <v>5.41700029</v>
      </c>
      <c r="U59">
        <f>VLOOKUP(B59,[1]Data!$B$5:$BO$270,66,FALSE)</f>
        <v>281887430795.721</v>
      </c>
    </row>
    <row r="60" spans="1:21">
      <c r="A60">
        <v>58</v>
      </c>
      <c r="B60" t="s">
        <v>164</v>
      </c>
      <c r="C60" t="s">
        <v>165</v>
      </c>
      <c r="D60" t="s">
        <v>16</v>
      </c>
      <c r="E60" t="s">
        <v>22</v>
      </c>
      <c r="F60" t="s">
        <v>30</v>
      </c>
      <c r="G60">
        <v>1094.174</v>
      </c>
      <c r="H60">
        <v>0.918404236459591</v>
      </c>
      <c r="I60">
        <v>10522588362.3812</v>
      </c>
      <c r="J60">
        <v>4107979915.10721</v>
      </c>
      <c r="K60">
        <v>0</v>
      </c>
      <c r="L60">
        <v>0</v>
      </c>
      <c r="M60">
        <f>_xlfn.IFNA(VLOOKUP(C60,Savings_solar!$A$1:$N$242,14,FALSE),0)</f>
        <v>13.5275655324314</v>
      </c>
      <c r="N60">
        <f>_xlfn.IFNA(VLOOKUP(C60,Savings_wind!$A$1:$N$180,14,FALSE),0)</f>
        <v>0</v>
      </c>
      <c r="O60">
        <f>SUM(M60:N60)</f>
        <v>13.5275655324314</v>
      </c>
      <c r="P60">
        <f>_xlfn.IFNA(VLOOKUP(C60,Savings_solar!$O$1:$AB$242,14,FALSE),0)</f>
        <v>16.3607260778312</v>
      </c>
      <c r="Q60">
        <f>_xlfn.IFNA(VLOOKUP(C60,Savings_wind!$O$1:$AB$180,14,FALSE),0)</f>
        <v>0</v>
      </c>
      <c r="R60">
        <f>SUM(P60:Q60)</f>
        <v>16.3607260778312</v>
      </c>
      <c r="S60">
        <f>_xlfn.IFNA(VLOOKUP(C60,Capacity_solar!$A$2:$N$243,14,FALSE)-VLOOKUP(C60,Capacity_solar!$A$2:$N$243,2,FALSE),0)</f>
        <v>0.009197</v>
      </c>
      <c r="T60">
        <f>_xlfn.IFNA(VLOOKUP(C60,Capacity_wind!$A$2:$N$181,14,FALSE)-VLOOKUP(C60,Capacity_wind!$A$2:$N$181,2,FALSE),0)</f>
        <v>0</v>
      </c>
      <c r="U60">
        <f>VLOOKUP(B60,[1]Data!$B$5:$BO$270,66,FALSE)</f>
        <v>4979979531.2725</v>
      </c>
    </row>
    <row r="61" spans="1:21">
      <c r="A61">
        <v>59</v>
      </c>
      <c r="B61" t="s">
        <v>166</v>
      </c>
      <c r="C61" t="s">
        <v>167</v>
      </c>
      <c r="D61" t="s">
        <v>15</v>
      </c>
      <c r="E61" t="s">
        <v>21</v>
      </c>
      <c r="F61" t="s">
        <v>29</v>
      </c>
      <c r="G61">
        <v>69632.207</v>
      </c>
      <c r="H61">
        <v>0.970219123989153</v>
      </c>
      <c r="I61">
        <v>3454989851832.58</v>
      </c>
      <c r="J61">
        <v>2582977752134.3</v>
      </c>
      <c r="K61">
        <v>225897.609718533</v>
      </c>
      <c r="L61">
        <v>218615.211833658</v>
      </c>
      <c r="M61">
        <f>_xlfn.IFNA(VLOOKUP(C61,Savings_solar!$A$1:$N$242,14,FALSE),0)</f>
        <v>11966.7365458891</v>
      </c>
      <c r="N61">
        <f>_xlfn.IFNA(VLOOKUP(C61,Savings_wind!$A$1:$N$180,14,FALSE),0)</f>
        <v>264.123039927748</v>
      </c>
      <c r="O61">
        <f>SUM(M61:N61)</f>
        <v>12230.8595858168</v>
      </c>
      <c r="P61">
        <f>_xlfn.IFNA(VLOOKUP(C61,Savings_solar!$O$1:$AB$242,14,FALSE),0)</f>
        <v>62147.7075947591</v>
      </c>
      <c r="Q61">
        <f>_xlfn.IFNA(VLOOKUP(C61,Savings_wind!$O$1:$AB$180,14,FALSE),0)</f>
        <v>5496.40714079852</v>
      </c>
      <c r="R61">
        <f>SUM(P61:Q61)</f>
        <v>67644.1147355576</v>
      </c>
      <c r="S61">
        <f>_xlfn.IFNA(VLOOKUP(C61,Capacity_solar!$A$2:$N$243,14,FALSE)-VLOOKUP(C61,Capacity_solar!$A$2:$N$243,2,FALSE),0)</f>
        <v>16.375384</v>
      </c>
      <c r="T61">
        <f>_xlfn.IFNA(VLOOKUP(C61,Capacity_wind!$A$2:$N$181,14,FALSE)-VLOOKUP(C61,Capacity_wind!$A$2:$N$181,2,FALSE),0)</f>
        <v>15.20798</v>
      </c>
      <c r="U61">
        <f>VLOOKUP(B61,[1]Data!$B$5:$BO$270,66,FALSE)</f>
        <v>2779092236505.85</v>
      </c>
    </row>
    <row r="62" spans="1:21">
      <c r="A62">
        <v>60</v>
      </c>
      <c r="B62" t="s">
        <v>168</v>
      </c>
      <c r="C62" s="1" t="s">
        <v>169</v>
      </c>
      <c r="D62" t="s">
        <v>16</v>
      </c>
      <c r="E62" t="s">
        <v>23</v>
      </c>
      <c r="F62" t="s">
        <v>31</v>
      </c>
      <c r="G62">
        <v>135.457</v>
      </c>
      <c r="H62">
        <v>0.918404236459591</v>
      </c>
      <c r="I62">
        <v>412033894.04114</v>
      </c>
      <c r="J62">
        <v>316176982.024014</v>
      </c>
      <c r="K62">
        <v>0</v>
      </c>
      <c r="L62">
        <v>0</v>
      </c>
      <c r="M62">
        <f>_xlfn.IFNA(VLOOKUP(C62,Savings_solar!$A$1:$N$242,14,FALSE),0)</f>
        <v>3.58173457303382</v>
      </c>
      <c r="N62">
        <f>_xlfn.IFNA(VLOOKUP(C62,Savings_wind!$A$1:$N$180,14,FALSE),0)</f>
        <v>0.10984467426586</v>
      </c>
      <c r="O62">
        <f>SUM(M62:N62)</f>
        <v>3.69157924729968</v>
      </c>
      <c r="P62">
        <f>_xlfn.IFNA(VLOOKUP(C62,Savings_solar!$O$1:$AB$242,14,FALSE),0)</f>
        <v>4.11483355077013</v>
      </c>
      <c r="Q62">
        <f>_xlfn.IFNA(VLOOKUP(C62,Savings_wind!$O$1:$AB$180,14,FALSE),0)</f>
        <v>0.399458307808486</v>
      </c>
      <c r="R62">
        <f>SUM(P62:Q62)</f>
        <v>4.51429185857862</v>
      </c>
      <c r="S62">
        <f>_xlfn.IFNA(VLOOKUP(C62,Capacity_solar!$A$2:$N$243,14,FALSE)-VLOOKUP(C62,Capacity_solar!$A$2:$N$243,2,FALSE),0)</f>
        <v>0.002371</v>
      </c>
      <c r="T62">
        <f>_xlfn.IFNA(VLOOKUP(C62,Capacity_wind!$A$2:$N$181,14,FALSE)-VLOOKUP(C62,Capacity_wind!$A$2:$N$181,2,FALSE),0)</f>
        <v>0.000825</v>
      </c>
      <c r="U62">
        <f>VLOOKUP(B62,[1]Data!$B$5:$BO$270,66,FALSE)</f>
        <v>430000000</v>
      </c>
    </row>
    <row r="63" spans="1:21">
      <c r="A63">
        <v>61</v>
      </c>
      <c r="B63" t="s">
        <v>170</v>
      </c>
      <c r="C63" t="s">
        <v>171</v>
      </c>
      <c r="D63" t="s">
        <v>16</v>
      </c>
      <c r="E63" t="s">
        <v>23</v>
      </c>
      <c r="F63" t="s">
        <v>30</v>
      </c>
      <c r="G63">
        <v>3757.053</v>
      </c>
      <c r="H63">
        <v>0.918404236459591</v>
      </c>
      <c r="I63">
        <v>35529000505.4917</v>
      </c>
      <c r="J63">
        <v>15398037653.6153</v>
      </c>
      <c r="K63">
        <v>211934.774511386</v>
      </c>
      <c r="L63">
        <v>212178.009116905</v>
      </c>
      <c r="M63">
        <f>_xlfn.IFNA(VLOOKUP(C63,Savings_solar!$A$1:$N$242,14,FALSE),0)</f>
        <v>0</v>
      </c>
      <c r="N63">
        <f>_xlfn.IFNA(VLOOKUP(C63,Savings_wind!$A$1:$N$180,14,FALSE),0)</f>
        <v>0</v>
      </c>
      <c r="O63">
        <f>SUM(M63:N63)</f>
        <v>0</v>
      </c>
      <c r="P63">
        <f>_xlfn.IFNA(VLOOKUP(C63,Savings_solar!$O$1:$AB$242,14,FALSE),0)</f>
        <v>0</v>
      </c>
      <c r="Q63">
        <f>_xlfn.IFNA(VLOOKUP(C63,Savings_wind!$O$1:$AB$180,14,FALSE),0)</f>
        <v>0</v>
      </c>
      <c r="R63">
        <f>SUM(P63:Q63)</f>
        <v>0</v>
      </c>
      <c r="S63">
        <f>_xlfn.IFNA(VLOOKUP(C63,Capacity_solar!$A$2:$N$243,14,FALSE)-VLOOKUP(C63,Capacity_solar!$A$2:$N$243,2,FALSE),0)</f>
        <v>0</v>
      </c>
      <c r="T63">
        <f>_xlfn.IFNA(VLOOKUP(C63,Capacity_wind!$A$2:$N$181,14,FALSE)-VLOOKUP(C63,Capacity_wind!$A$2:$N$181,2,FALSE),0)</f>
        <v>0</v>
      </c>
      <c r="U63">
        <f>VLOOKUP(B63,[1]Data!$B$5:$BO$270,66,FALSE)</f>
        <v>21071739227.9422</v>
      </c>
    </row>
    <row r="64" spans="1:21">
      <c r="A64">
        <v>62</v>
      </c>
      <c r="B64" t="s">
        <v>172</v>
      </c>
      <c r="C64" t="s">
        <v>173</v>
      </c>
      <c r="D64" t="s">
        <v>15</v>
      </c>
      <c r="E64" t="s">
        <v>21</v>
      </c>
      <c r="F64" t="s">
        <v>29</v>
      </c>
      <c r="G64">
        <v>72217.744</v>
      </c>
      <c r="H64">
        <v>0.963145247118992</v>
      </c>
      <c r="I64">
        <v>3432436272956.65</v>
      </c>
      <c r="J64">
        <v>3049286650874.42</v>
      </c>
      <c r="K64">
        <v>2834696.13289343</v>
      </c>
      <c r="L64">
        <v>2577510.11582656</v>
      </c>
      <c r="M64">
        <f>_xlfn.IFNA(VLOOKUP(C64,Savings_solar!$A$1:$N$242,14,FALSE),0)</f>
        <v>7143.53455637825</v>
      </c>
      <c r="N64">
        <f>_xlfn.IFNA(VLOOKUP(C64,Savings_wind!$A$1:$N$180,14,FALSE),0)</f>
        <v>1511.00426197723</v>
      </c>
      <c r="O64">
        <f>SUM(M64:N64)</f>
        <v>8654.53881835548</v>
      </c>
      <c r="P64">
        <f>_xlfn.IFNA(VLOOKUP(C64,Savings_solar!$O$1:$AB$242,14,FALSE),0)</f>
        <v>38554.4101589866</v>
      </c>
      <c r="Q64">
        <f>_xlfn.IFNA(VLOOKUP(C64,Savings_wind!$O$1:$AB$180,14,FALSE),0)</f>
        <v>16866.3015829229</v>
      </c>
      <c r="R64">
        <f>SUM(P64:Q64)</f>
        <v>55420.7117419095</v>
      </c>
      <c r="S64">
        <f>_xlfn.IFNA(VLOOKUP(C64,Capacity_solar!$A$2:$N$243,14,FALSE)-VLOOKUP(C64,Capacity_solar!$A$2:$N$243,2,FALSE),0)</f>
        <v>14.316920994</v>
      </c>
      <c r="T64">
        <f>_xlfn.IFNA(VLOOKUP(C64,Capacity_wind!$A$2:$N$181,14,FALSE)-VLOOKUP(C64,Capacity_wind!$A$2:$N$181,2,FALSE),0)</f>
        <v>23.1163415</v>
      </c>
      <c r="U64">
        <f>VLOOKUP(B64,[1]Data!$B$5:$BO$270,66,FALSE)</f>
        <v>3088839763445.02</v>
      </c>
    </row>
    <row r="65" spans="1:21">
      <c r="A65">
        <v>63</v>
      </c>
      <c r="B65" t="s">
        <v>174</v>
      </c>
      <c r="C65" t="s">
        <v>175</v>
      </c>
      <c r="D65" t="s">
        <v>16</v>
      </c>
      <c r="E65" t="s">
        <v>21</v>
      </c>
      <c r="F65" t="s">
        <v>30</v>
      </c>
      <c r="G65">
        <v>3384.66</v>
      </c>
      <c r="H65">
        <v>0.918404236459591</v>
      </c>
      <c r="I65">
        <v>63096682194.0307</v>
      </c>
      <c r="J65">
        <v>18290210785.518</v>
      </c>
      <c r="K65">
        <v>870.296968533226</v>
      </c>
      <c r="L65">
        <v>870.296968533226</v>
      </c>
      <c r="M65">
        <f>_xlfn.IFNA(VLOOKUP(C65,Savings_solar!$A$1:$N$242,14,FALSE),0)</f>
        <v>51.968002971292</v>
      </c>
      <c r="N65">
        <f>_xlfn.IFNA(VLOOKUP(C65,Savings_wind!$A$1:$N$180,14,FALSE),0)</f>
        <v>4.01094971469543</v>
      </c>
      <c r="O65">
        <f>SUM(M65:N65)</f>
        <v>55.9789526859874</v>
      </c>
      <c r="P65">
        <f>_xlfn.IFNA(VLOOKUP(C65,Savings_solar!$O$1:$AB$242,14,FALSE),0)</f>
        <v>24.1279872264604</v>
      </c>
      <c r="Q65">
        <f>_xlfn.IFNA(VLOOKUP(C65,Savings_wind!$O$1:$AB$180,14,FALSE),0)</f>
        <v>13.774278363016</v>
      </c>
      <c r="R65">
        <f>SUM(P65:Q65)</f>
        <v>37.9022655894764</v>
      </c>
      <c r="S65">
        <f>_xlfn.IFNA(VLOOKUP(C65,Capacity_solar!$A$2:$N$243,14,FALSE)-VLOOKUP(C65,Capacity_solar!$A$2:$N$243,2,FALSE),0)</f>
        <v>0.018366</v>
      </c>
      <c r="T65">
        <f>_xlfn.IFNA(VLOOKUP(C65,Capacity_wind!$A$2:$N$181,14,FALSE)-VLOOKUP(C65,Capacity_wind!$A$2:$N$181,2,FALSE),0)</f>
        <v>0.029000001</v>
      </c>
      <c r="U65">
        <f>VLOOKUP(B65,[1]Data!$B$5:$BO$270,66,FALSE)</f>
        <v>24984568959.605</v>
      </c>
    </row>
    <row r="66" spans="1:21">
      <c r="A66">
        <v>64</v>
      </c>
      <c r="B66" t="s">
        <v>176</v>
      </c>
      <c r="C66" t="s">
        <v>177</v>
      </c>
      <c r="D66" t="s">
        <v>16</v>
      </c>
      <c r="E66" t="s">
        <v>23</v>
      </c>
      <c r="F66" t="s">
        <v>31</v>
      </c>
      <c r="G66">
        <v>52231.785</v>
      </c>
      <c r="H66">
        <v>0.918404236459591</v>
      </c>
      <c r="I66">
        <v>196050132518.675</v>
      </c>
      <c r="J66">
        <v>66149905092.1402</v>
      </c>
      <c r="K66">
        <v>20320.8410303959</v>
      </c>
      <c r="L66">
        <v>20320.8410303959</v>
      </c>
      <c r="M66">
        <f>_xlfn.IFNA(VLOOKUP(C66,Savings_solar!$A$1:$N$242,14,FALSE),0)</f>
        <v>171.005264875246</v>
      </c>
      <c r="N66">
        <f>_xlfn.IFNA(VLOOKUP(C66,Savings_wind!$A$1:$N$180,14,FALSE),0)</f>
        <v>0.00165422536037528</v>
      </c>
      <c r="O66">
        <f>SUM(M66:N66)</f>
        <v>171.006919100606</v>
      </c>
      <c r="P66">
        <f>_xlfn.IFNA(VLOOKUP(C66,Savings_solar!$O$1:$AB$242,14,FALSE),0)</f>
        <v>158.546066645388</v>
      </c>
      <c r="Q66">
        <f>_xlfn.IFNA(VLOOKUP(C66,Savings_wind!$O$1:$AB$180,14,FALSE),0)</f>
        <v>0.00769006119018532</v>
      </c>
      <c r="R66">
        <f>SUM(P66:Q66)</f>
        <v>158.553756706578</v>
      </c>
      <c r="S66">
        <f>_xlfn.IFNA(VLOOKUP(C66,Capacity_solar!$A$2:$N$243,14,FALSE)-VLOOKUP(C66,Capacity_solar!$A$2:$N$243,2,FALSE),0)</f>
        <v>0.098335005</v>
      </c>
      <c r="T66">
        <f>_xlfn.IFNA(VLOOKUP(C66,Capacity_wind!$A$2:$N$181,14,FALSE)-VLOOKUP(C66,Capacity_wind!$A$2:$N$181,2,FALSE),0)</f>
        <v>2e-5</v>
      </c>
      <c r="U66">
        <f>VLOOKUP(B66,[1]Data!$B$5:$BO$270,66,FALSE)</f>
        <v>74263364041.8742</v>
      </c>
    </row>
    <row r="67" spans="1:21">
      <c r="A67">
        <v>65</v>
      </c>
      <c r="B67" t="s">
        <v>178</v>
      </c>
      <c r="C67" t="s">
        <v>179</v>
      </c>
      <c r="D67" t="s">
        <v>17</v>
      </c>
      <c r="E67" t="s">
        <v>24</v>
      </c>
      <c r="F67" t="s">
        <v>31</v>
      </c>
      <c r="G67">
        <v>23711.7</v>
      </c>
      <c r="H67">
        <v>0.878317845661988</v>
      </c>
      <c r="I67">
        <v>39251579673.6738</v>
      </c>
      <c r="J67">
        <v>13163554464.6514</v>
      </c>
      <c r="K67">
        <v>0</v>
      </c>
      <c r="L67">
        <v>0</v>
      </c>
      <c r="M67">
        <f>_xlfn.IFNA(VLOOKUP(C67,Savings_solar!$A$1:$N$242,14,FALSE),0)</f>
        <v>4.60710915183411</v>
      </c>
      <c r="N67">
        <f>_xlfn.IFNA(VLOOKUP(C67,Savings_wind!$A$1:$N$180,14,FALSE),0)</f>
        <v>0</v>
      </c>
      <c r="O67">
        <f>SUM(M67:N67)</f>
        <v>4.60710915183411</v>
      </c>
      <c r="P67">
        <f>_xlfn.IFNA(VLOOKUP(C67,Savings_solar!$O$1:$AB$242,14,FALSE),0)</f>
        <v>2.44614694427843</v>
      </c>
      <c r="Q67">
        <f>_xlfn.IFNA(VLOOKUP(C67,Savings_wind!$O$1:$AB$180,14,FALSE),0)</f>
        <v>0</v>
      </c>
      <c r="R67">
        <f>SUM(P67:Q67)</f>
        <v>2.44614694427843</v>
      </c>
      <c r="S67">
        <f>_xlfn.IFNA(VLOOKUP(C67,Capacity_solar!$A$2:$N$243,14,FALSE)-VLOOKUP(C67,Capacity_solar!$A$2:$N$243,2,FALSE),0)</f>
        <v>0.001813</v>
      </c>
      <c r="T67">
        <f>_xlfn.IFNA(VLOOKUP(C67,Capacity_wind!$A$2:$N$181,14,FALSE)-VLOOKUP(C67,Capacity_wind!$A$2:$N$181,2,FALSE),0)</f>
        <v>0</v>
      </c>
      <c r="U67">
        <f>VLOOKUP(B67,[1]Data!$B$5:$BO$270,66,FALSE)</f>
        <v>20999229260.4995</v>
      </c>
    </row>
    <row r="68" spans="1:21">
      <c r="A68">
        <v>66</v>
      </c>
      <c r="B68" t="s">
        <v>180</v>
      </c>
      <c r="C68" t="s">
        <v>181</v>
      </c>
      <c r="D68" t="s">
        <v>17</v>
      </c>
      <c r="E68" t="s">
        <v>24</v>
      </c>
      <c r="F68" t="s">
        <v>32</v>
      </c>
      <c r="G68">
        <v>4673.743</v>
      </c>
      <c r="H68">
        <v>0.878317845661988</v>
      </c>
      <c r="I68">
        <v>6022454960.04951</v>
      </c>
      <c r="J68">
        <v>1759428016.77239</v>
      </c>
      <c r="K68">
        <v>0</v>
      </c>
      <c r="L68">
        <v>0</v>
      </c>
      <c r="M68">
        <f>_xlfn.IFNA(VLOOKUP(C68,Savings_solar!$A$1:$N$242,14,FALSE),0)</f>
        <v>1.72465703895226</v>
      </c>
      <c r="N68">
        <f>_xlfn.IFNA(VLOOKUP(C68,Savings_wind!$A$1:$N$180,14,FALSE),0)</f>
        <v>0.0376009597299356</v>
      </c>
      <c r="O68">
        <f>SUM(M68:N68)</f>
        <v>1.7622579986822</v>
      </c>
      <c r="P68">
        <f>_xlfn.IFNA(VLOOKUP(C68,Savings_solar!$O$1:$AB$242,14,FALSE),0)</f>
        <v>1.4937673873007</v>
      </c>
      <c r="Q68">
        <f>_xlfn.IFNA(VLOOKUP(C68,Savings_wind!$O$1:$AB$180,14,FALSE),0)</f>
        <v>0.230561695153951</v>
      </c>
      <c r="R68">
        <f>SUM(P68:Q68)</f>
        <v>1.72432908245465</v>
      </c>
      <c r="S68">
        <f>_xlfn.IFNA(VLOOKUP(C68,Capacity_solar!$A$2:$N$243,14,FALSE)-VLOOKUP(C68,Capacity_solar!$A$2:$N$243,2,FALSE),0)</f>
        <v>0.001022</v>
      </c>
      <c r="T68">
        <f>_xlfn.IFNA(VLOOKUP(C68,Capacity_wind!$A$2:$N$181,14,FALSE)-VLOOKUP(C68,Capacity_wind!$A$2:$N$181,2,FALSE),0)</f>
        <v>0.001064</v>
      </c>
      <c r="U68">
        <f>VLOOKUP(B68,[1]Data!$B$5:$BO$270,66,FALSE)</f>
        <v>2175099789.97829</v>
      </c>
    </row>
    <row r="69" spans="1:21">
      <c r="A69">
        <v>67</v>
      </c>
      <c r="B69" t="s">
        <v>182</v>
      </c>
      <c r="C69" t="s">
        <v>183</v>
      </c>
      <c r="D69" t="s">
        <v>17</v>
      </c>
      <c r="E69" t="s">
        <v>24</v>
      </c>
      <c r="F69" t="s">
        <v>32</v>
      </c>
      <c r="G69">
        <v>3445.289</v>
      </c>
      <c r="H69">
        <v>0.878317845661988</v>
      </c>
      <c r="I69">
        <v>4146064483.44827</v>
      </c>
      <c r="J69">
        <v>1265072726.92494</v>
      </c>
      <c r="K69">
        <v>0</v>
      </c>
      <c r="L69">
        <v>0</v>
      </c>
      <c r="M69">
        <f>_xlfn.IFNA(VLOOKUP(C69,Savings_solar!$A$1:$N$242,14,FALSE),0)</f>
        <v>1.92133575469076</v>
      </c>
      <c r="N69">
        <f>_xlfn.IFNA(VLOOKUP(C69,Savings_wind!$A$1:$N$180,14,FALSE),0)</f>
        <v>0</v>
      </c>
      <c r="O69">
        <f>SUM(M69:N69)</f>
        <v>1.92133575469076</v>
      </c>
      <c r="P69">
        <f>_xlfn.IFNA(VLOOKUP(C69,Savings_solar!$O$1:$AB$242,14,FALSE),0)</f>
        <v>2.0517314778771</v>
      </c>
      <c r="Q69">
        <f>_xlfn.IFNA(VLOOKUP(C69,Savings_wind!$O$1:$AB$180,14,FALSE),0)</f>
        <v>0</v>
      </c>
      <c r="R69">
        <f>SUM(P69:Q69)</f>
        <v>2.0517314778771</v>
      </c>
      <c r="S69">
        <f>_xlfn.IFNA(VLOOKUP(C69,Capacity_solar!$A$2:$N$243,14,FALSE)-VLOOKUP(C69,Capacity_solar!$A$2:$N$243,2,FALSE),0)</f>
        <v>0.001169</v>
      </c>
      <c r="T69">
        <f>_xlfn.IFNA(VLOOKUP(C69,Capacity_wind!$A$2:$N$181,14,FALSE)-VLOOKUP(C69,Capacity_wind!$A$2:$N$181,2,FALSE),0)</f>
        <v>0</v>
      </c>
      <c r="U69">
        <f>VLOOKUP(B69,[1]Data!$B$5:$BO$270,66,FALSE)</f>
        <v>1714166526.44573</v>
      </c>
    </row>
    <row r="70" spans="1:21">
      <c r="A70">
        <v>68</v>
      </c>
      <c r="B70" t="s">
        <v>184</v>
      </c>
      <c r="C70" t="s">
        <v>185</v>
      </c>
      <c r="D70" t="s">
        <v>16</v>
      </c>
      <c r="E70" t="s">
        <v>23</v>
      </c>
      <c r="F70" t="s">
        <v>30</v>
      </c>
      <c r="G70">
        <v>2790.533</v>
      </c>
      <c r="H70">
        <v>0.918404236459591</v>
      </c>
      <c r="I70">
        <v>26282447438.7075</v>
      </c>
      <c r="J70">
        <v>9534008416.9666</v>
      </c>
      <c r="K70">
        <v>146776.368132507</v>
      </c>
      <c r="L70">
        <v>146776.368132507</v>
      </c>
      <c r="M70">
        <f>_xlfn.IFNA(VLOOKUP(C70,Savings_solar!$A$1:$N$242,14,FALSE),0)</f>
        <v>0.0367305969301369</v>
      </c>
      <c r="N70">
        <f>_xlfn.IFNA(VLOOKUP(C70,Savings_wind!$A$1:$N$180,14,FALSE),0)</f>
        <v>0</v>
      </c>
      <c r="O70">
        <f>SUM(M70:N70)</f>
        <v>0.0367305969301369</v>
      </c>
      <c r="P70">
        <f>_xlfn.IFNA(VLOOKUP(C70,Savings_solar!$O$1:$AB$242,14,FALSE),0)</f>
        <v>0.456302644318176</v>
      </c>
      <c r="Q70">
        <f>_xlfn.IFNA(VLOOKUP(C70,Savings_wind!$O$1:$AB$180,14,FALSE),0)</f>
        <v>0</v>
      </c>
      <c r="R70">
        <f>SUM(P70:Q70)</f>
        <v>0.456302644318176</v>
      </c>
      <c r="S70">
        <f>_xlfn.IFNA(VLOOKUP(C70,Capacity_solar!$A$2:$N$243,14,FALSE)-VLOOKUP(C70,Capacity_solar!$A$2:$N$243,2,FALSE),0)</f>
        <v>0.000183</v>
      </c>
      <c r="T70">
        <f>_xlfn.IFNA(VLOOKUP(C70,Capacity_wind!$A$2:$N$181,14,FALSE)-VLOOKUP(C70,Capacity_wind!$A$2:$N$181,2,FALSE),0)</f>
        <v>0</v>
      </c>
      <c r="U70">
        <f>VLOOKUP(B70,[1]Data!$B$5:$BO$270,66,FALSE)</f>
        <v>13486788878.9757</v>
      </c>
    </row>
    <row r="71" spans="1:21">
      <c r="A71">
        <v>69</v>
      </c>
      <c r="B71" t="s">
        <v>186</v>
      </c>
      <c r="C71" t="s">
        <v>187</v>
      </c>
      <c r="D71" t="s">
        <v>15</v>
      </c>
      <c r="E71" t="s">
        <v>21</v>
      </c>
      <c r="F71" t="s">
        <v>29</v>
      </c>
      <c r="G71">
        <v>9144.951</v>
      </c>
      <c r="H71">
        <v>0.957973694042362</v>
      </c>
      <c r="I71">
        <v>335048280778.401</v>
      </c>
      <c r="J71">
        <v>201202601384.494</v>
      </c>
      <c r="K71">
        <v>32217.8162061312</v>
      </c>
      <c r="L71">
        <v>32217.8162061312</v>
      </c>
      <c r="M71">
        <f>_xlfn.IFNA(VLOOKUP(C71,Savings_solar!$A$1:$N$242,14,FALSE),0)</f>
        <v>10459.8631700437</v>
      </c>
      <c r="N71">
        <f>_xlfn.IFNA(VLOOKUP(C71,Savings_wind!$A$1:$N$180,14,FALSE),0)</f>
        <v>485.642168259001</v>
      </c>
      <c r="O71">
        <f>SUM(M71:N71)</f>
        <v>10945.5053383027</v>
      </c>
      <c r="P71">
        <f>_xlfn.IFNA(VLOOKUP(C71,Savings_solar!$O$1:$AB$242,14,FALSE),0)</f>
        <v>7577.7232879739</v>
      </c>
      <c r="Q71">
        <f>_xlfn.IFNA(VLOOKUP(C71,Savings_wind!$O$1:$AB$180,14,FALSE),0)</f>
        <v>1632.99004032131</v>
      </c>
      <c r="R71">
        <f>SUM(P71:Q71)</f>
        <v>9210.71332829521</v>
      </c>
      <c r="S71">
        <f>_xlfn.IFNA(VLOOKUP(C71,Capacity_solar!$A$2:$N$243,14,FALSE)-VLOOKUP(C71,Capacity_solar!$A$2:$N$243,2,FALSE),0)</f>
        <v>5.3554203</v>
      </c>
      <c r="T71">
        <f>_xlfn.IFNA(VLOOKUP(C71,Capacity_wind!$A$2:$N$181,14,FALSE)-VLOOKUP(C71,Capacity_wind!$A$2:$N$181,2,FALSE),0)</f>
        <v>3.5811299</v>
      </c>
      <c r="U71">
        <f>VLOOKUP(B71,[1]Data!$B$5:$BO$270,66,FALSE)</f>
        <v>217581324512.059</v>
      </c>
    </row>
    <row r="72" spans="1:21">
      <c r="A72">
        <v>70</v>
      </c>
      <c r="B72" t="s">
        <v>188</v>
      </c>
      <c r="C72" t="s">
        <v>189</v>
      </c>
      <c r="D72" t="s">
        <v>16</v>
      </c>
      <c r="E72" t="s">
        <v>22</v>
      </c>
      <c r="F72" t="s">
        <v>30</v>
      </c>
      <c r="G72">
        <v>136.253</v>
      </c>
      <c r="H72">
        <v>0.918404236459591</v>
      </c>
      <c r="I72">
        <v>1873866431.76793</v>
      </c>
      <c r="J72">
        <v>1024705223.28044</v>
      </c>
      <c r="K72">
        <v>0</v>
      </c>
      <c r="L72">
        <v>0</v>
      </c>
      <c r="M72">
        <f>_xlfn.IFNA(VLOOKUP(C72,Savings_solar!$A$1:$N$242,14,FALSE),0)</f>
        <v>5.32704590425182</v>
      </c>
      <c r="N72">
        <f>_xlfn.IFNA(VLOOKUP(C72,Savings_wind!$A$1:$N$180,14,FALSE),0)</f>
        <v>0</v>
      </c>
      <c r="O72">
        <f>SUM(M72:N72)</f>
        <v>5.32704590425182</v>
      </c>
      <c r="P72">
        <f>_xlfn.IFNA(VLOOKUP(C72,Savings_solar!$O$1:$AB$242,14,FALSE),0)</f>
        <v>5.84177657575916</v>
      </c>
      <c r="Q72">
        <f>_xlfn.IFNA(VLOOKUP(C72,Savings_wind!$O$1:$AB$180,14,FALSE),0)</f>
        <v>0</v>
      </c>
      <c r="R72">
        <f>SUM(P72:Q72)</f>
        <v>5.84177657575916</v>
      </c>
      <c r="S72">
        <f>_xlfn.IFNA(VLOOKUP(C72,Capacity_solar!$A$2:$N$243,14,FALSE)-VLOOKUP(C72,Capacity_solar!$A$2:$N$243,2,FALSE),0)</f>
        <v>0.003475</v>
      </c>
      <c r="T72">
        <f>_xlfn.IFNA(VLOOKUP(C72,Capacity_wind!$A$2:$N$181,14,FALSE)-VLOOKUP(C72,Capacity_wind!$A$2:$N$181,2,FALSE),0)</f>
        <v>0</v>
      </c>
      <c r="U72">
        <f>VLOOKUP(B72,[1]Data!$B$5:$BO$270,66,FALSE)</f>
        <v>1224577777.77778</v>
      </c>
    </row>
    <row r="73" spans="1:21">
      <c r="A73">
        <v>71</v>
      </c>
      <c r="B73" t="s">
        <v>190</v>
      </c>
      <c r="C73" t="s">
        <v>191</v>
      </c>
      <c r="D73" t="s">
        <v>16</v>
      </c>
      <c r="E73" t="s">
        <v>23</v>
      </c>
      <c r="F73" t="s">
        <v>30</v>
      </c>
      <c r="G73">
        <v>24600.727</v>
      </c>
      <c r="H73">
        <v>0.918404236459591</v>
      </c>
      <c r="I73">
        <v>167792339917.516</v>
      </c>
      <c r="J73">
        <v>75085039041.421</v>
      </c>
      <c r="K73">
        <v>8535.63240672448</v>
      </c>
      <c r="L73">
        <v>8535.63240672448</v>
      </c>
      <c r="M73">
        <f>_xlfn.IFNA(VLOOKUP(C73,Savings_solar!$A$1:$N$242,14,FALSE),0)</f>
        <v>127.563256992059</v>
      </c>
      <c r="N73">
        <f>_xlfn.IFNA(VLOOKUP(C73,Savings_wind!$A$1:$N$180,14,FALSE),0)</f>
        <v>10.4718559551349</v>
      </c>
      <c r="O73">
        <f>SUM(M73:N73)</f>
        <v>138.035112947194</v>
      </c>
      <c r="P73">
        <f>_xlfn.IFNA(VLOOKUP(C73,Savings_solar!$O$1:$AB$242,14,FALSE),0)</f>
        <v>194.169495784411</v>
      </c>
      <c r="Q73">
        <f>_xlfn.IFNA(VLOOKUP(C73,Savings_wind!$O$1:$AB$180,14,FALSE),0)</f>
        <v>44.4358315386325</v>
      </c>
      <c r="R73">
        <f>SUM(P73:Q73)</f>
        <v>238.605327323043</v>
      </c>
      <c r="S73">
        <f>_xlfn.IFNA(VLOOKUP(C73,Capacity_solar!$A$2:$N$243,14,FALSE)-VLOOKUP(C73,Capacity_solar!$A$2:$N$243,2,FALSE),0)</f>
        <v>0.104206</v>
      </c>
      <c r="T73">
        <f>_xlfn.IFNA(VLOOKUP(C73,Capacity_wind!$A$2:$N$181,14,FALSE)-VLOOKUP(C73,Capacity_wind!$A$2:$N$181,2,FALSE),0)</f>
        <v>0.10740001</v>
      </c>
      <c r="U73">
        <f>VLOOKUP(B73,[1]Data!$B$5:$BO$270,66,FALSE)</f>
        <v>95003330315.8754</v>
      </c>
    </row>
    <row r="74" spans="1:21">
      <c r="A74">
        <v>72</v>
      </c>
      <c r="B74" t="s">
        <v>192</v>
      </c>
      <c r="C74" t="s">
        <v>193</v>
      </c>
      <c r="D74" t="s">
        <v>16</v>
      </c>
      <c r="E74" t="s">
        <v>22</v>
      </c>
      <c r="F74" t="s">
        <v>29</v>
      </c>
      <c r="G74">
        <v>878.746</v>
      </c>
      <c r="H74">
        <v>0.918404236459591</v>
      </c>
      <c r="I74">
        <v>19379525610.189</v>
      </c>
      <c r="J74">
        <v>8735455982.28699</v>
      </c>
      <c r="K74">
        <v>0</v>
      </c>
      <c r="L74">
        <v>0</v>
      </c>
      <c r="M74">
        <f>_xlfn.IFNA(VLOOKUP(C74,Savings_solar!$A$1:$N$242,14,FALSE),0)</f>
        <v>13.2496433227218</v>
      </c>
      <c r="N74">
        <f>_xlfn.IFNA(VLOOKUP(C74,Savings_wind!$A$1:$N$180,14,FALSE),0)</f>
        <v>0.00488944460338721</v>
      </c>
      <c r="O74">
        <f>SUM(M74:N74)</f>
        <v>13.2545327673252</v>
      </c>
      <c r="P74">
        <f>_xlfn.IFNA(VLOOKUP(C74,Savings_solar!$O$1:$AB$242,14,FALSE),0)</f>
        <v>13.5022168138776</v>
      </c>
      <c r="Q74">
        <f>_xlfn.IFNA(VLOOKUP(C74,Savings_wind!$O$1:$AB$180,14,FALSE),0)</f>
        <v>0.0234344877559047</v>
      </c>
      <c r="R74">
        <f>SUM(P74:Q74)</f>
        <v>13.5256513016335</v>
      </c>
      <c r="S74">
        <f>_xlfn.IFNA(VLOOKUP(C74,Capacity_solar!$A$2:$N$243,14,FALSE)-VLOOKUP(C74,Capacity_solar!$A$2:$N$243,2,FALSE),0)</f>
        <v>0.008182</v>
      </c>
      <c r="T74">
        <f>_xlfn.IFNA(VLOOKUP(C74,Capacity_wind!$A$2:$N$181,14,FALSE)-VLOOKUP(C74,Capacity_wind!$A$2:$N$181,2,FALSE),0)</f>
        <v>7e-5</v>
      </c>
      <c r="U74">
        <f>VLOOKUP(B74,[1]Data!$B$5:$BO$270,66,FALSE)</f>
        <v>14718388489.2086</v>
      </c>
    </row>
    <row r="75" spans="1:21">
      <c r="A75">
        <v>73</v>
      </c>
      <c r="B75" t="s">
        <v>194</v>
      </c>
      <c r="C75" t="s">
        <v>195</v>
      </c>
      <c r="D75" t="s">
        <v>16</v>
      </c>
      <c r="E75" t="s">
        <v>23</v>
      </c>
      <c r="F75" t="s">
        <v>31</v>
      </c>
      <c r="G75">
        <v>14258.514</v>
      </c>
      <c r="H75">
        <v>0.918404236459591</v>
      </c>
      <c r="I75">
        <v>62919565687.4281</v>
      </c>
      <c r="J75">
        <v>24956121590.0023</v>
      </c>
      <c r="K75">
        <v>0</v>
      </c>
      <c r="L75">
        <v>0</v>
      </c>
      <c r="M75">
        <f>_xlfn.IFNA(VLOOKUP(C75,Savings_solar!$A$1:$N$242,14,FALSE),0)</f>
        <v>669.877053896487</v>
      </c>
      <c r="N75">
        <f>_xlfn.IFNA(VLOOKUP(C75,Savings_wind!$A$1:$N$180,14,FALSE),0)</f>
        <v>13.4320952508928</v>
      </c>
      <c r="O75">
        <f>SUM(M75:N75)</f>
        <v>683.30914914738</v>
      </c>
      <c r="P75">
        <f>_xlfn.IFNA(VLOOKUP(C75,Savings_solar!$O$1:$AB$242,14,FALSE),0)</f>
        <v>974.646106730401</v>
      </c>
      <c r="Q75">
        <f>_xlfn.IFNA(VLOOKUP(C75,Savings_wind!$O$1:$AB$180,14,FALSE),0)</f>
        <v>62.4271001427632</v>
      </c>
      <c r="R75">
        <f>SUM(P75:Q75)</f>
        <v>1037.07320687316</v>
      </c>
      <c r="S75">
        <f>_xlfn.IFNA(VLOOKUP(C75,Capacity_solar!$A$2:$N$243,14,FALSE)-VLOOKUP(C75,Capacity_solar!$A$2:$N$243,2,FALSE),0)</f>
        <v>0.52492604</v>
      </c>
      <c r="T75">
        <f>_xlfn.IFNA(VLOOKUP(C75,Capacity_wind!$A$2:$N$181,14,FALSE)-VLOOKUP(C75,Capacity_wind!$A$2:$N$181,2,FALSE),0)</f>
        <v>0.2389</v>
      </c>
      <c r="U75">
        <f>VLOOKUP(B75,[1]Data!$B$5:$BO$270,66,FALSE)</f>
        <v>31426041806.7985</v>
      </c>
    </row>
    <row r="76" spans="1:21">
      <c r="A76">
        <v>74</v>
      </c>
      <c r="B76" t="s">
        <v>196</v>
      </c>
      <c r="C76" t="s">
        <v>197</v>
      </c>
      <c r="D76" t="s">
        <v>15</v>
      </c>
      <c r="E76" t="s">
        <v>21</v>
      </c>
      <c r="F76" t="s">
        <v>29</v>
      </c>
      <c r="G76">
        <v>3333.425</v>
      </c>
      <c r="H76">
        <v>0.961732657555853</v>
      </c>
      <c r="I76">
        <v>134652041021.903</v>
      </c>
      <c r="J76">
        <v>59133845410.8868</v>
      </c>
      <c r="K76">
        <v>19497.9947181216</v>
      </c>
      <c r="L76">
        <v>19497.9947181216</v>
      </c>
      <c r="M76">
        <f>_xlfn.IFNA(VLOOKUP(C76,Savings_solar!$A$1:$N$242,14,FALSE),0)</f>
        <v>412.071358304034</v>
      </c>
      <c r="N76">
        <f>_xlfn.IFNA(VLOOKUP(C76,Savings_wind!$A$1:$N$180,14,FALSE),0)</f>
        <v>124.099807061316</v>
      </c>
      <c r="O76">
        <f>SUM(M76:N76)</f>
        <v>536.17116536535</v>
      </c>
      <c r="P76">
        <f>_xlfn.IFNA(VLOOKUP(C76,Savings_solar!$O$1:$AB$242,14,FALSE),0)</f>
        <v>265.619204875156</v>
      </c>
      <c r="Q76">
        <f>_xlfn.IFNA(VLOOKUP(C76,Savings_wind!$O$1:$AB$180,14,FALSE),0)</f>
        <v>424.752557612516</v>
      </c>
      <c r="R76">
        <f>SUM(P76:Q76)</f>
        <v>690.371762487672</v>
      </c>
      <c r="S76">
        <f>_xlfn.IFNA(VLOOKUP(C76,Capacity_solar!$A$2:$N$243,14,FALSE)-VLOOKUP(C76,Capacity_solar!$A$2:$N$243,2,FALSE),0)</f>
        <v>0.18200002</v>
      </c>
      <c r="T76">
        <f>_xlfn.IFNA(VLOOKUP(C76,Capacity_wind!$A$2:$N$181,14,FALSE)-VLOOKUP(C76,Capacity_wind!$A$2:$N$181,2,FALSE),0)</f>
        <v>0.9639001</v>
      </c>
      <c r="U76">
        <f>VLOOKUP(B76,[1]Data!$B$5:$BO$270,66,FALSE)</f>
        <v>71997070660.4835</v>
      </c>
    </row>
    <row r="77" spans="1:21">
      <c r="A77">
        <v>75</v>
      </c>
      <c r="B77" t="s">
        <v>198</v>
      </c>
      <c r="C77" t="s">
        <v>199</v>
      </c>
      <c r="D77" t="s">
        <v>17</v>
      </c>
      <c r="E77" t="s">
        <v>23</v>
      </c>
      <c r="F77" t="s">
        <v>31</v>
      </c>
      <c r="G77">
        <v>15087.52</v>
      </c>
      <c r="H77">
        <v>0.878317845661988</v>
      </c>
      <c r="I77">
        <v>36095639132.6724</v>
      </c>
      <c r="J77">
        <v>14687836255.8884</v>
      </c>
      <c r="K77">
        <v>0</v>
      </c>
      <c r="L77">
        <v>0</v>
      </c>
      <c r="M77">
        <f>_xlfn.IFNA(VLOOKUP(C77,Savings_solar!$A$1:$N$242,14,FALSE),0)</f>
        <v>2.13383975503433</v>
      </c>
      <c r="N77">
        <f>_xlfn.IFNA(VLOOKUP(C77,Savings_wind!$A$1:$N$180,14,FALSE),0)</f>
        <v>0.00319548143318866</v>
      </c>
      <c r="O77">
        <f>SUM(M77:N77)</f>
        <v>2.13703523646752</v>
      </c>
      <c r="P77">
        <f>_xlfn.IFNA(VLOOKUP(C77,Savings_solar!$O$1:$AB$242,14,FALSE),0)</f>
        <v>3.62349034671448</v>
      </c>
      <c r="Q77">
        <f>_xlfn.IFNA(VLOOKUP(C77,Savings_wind!$O$1:$AB$180,14,FALSE),0)</f>
        <v>0.011620605318065</v>
      </c>
      <c r="R77">
        <f>SUM(P77:Q77)</f>
        <v>3.63511095203255</v>
      </c>
      <c r="S77">
        <f>_xlfn.IFNA(VLOOKUP(C77,Capacity_solar!$A$2:$N$243,14,FALSE)-VLOOKUP(C77,Capacity_solar!$A$2:$N$243,2,FALSE),0)</f>
        <v>0.002049</v>
      </c>
      <c r="T77">
        <f>_xlfn.IFNA(VLOOKUP(C77,Capacity_wind!$A$2:$N$181,14,FALSE)-VLOOKUP(C77,Capacity_wind!$A$2:$N$181,2,FALSE),0)</f>
        <v>2.4e-5</v>
      </c>
      <c r="U77">
        <f>VLOOKUP(B77,[1]Data!$B$5:$BO$270,66,FALSE)</f>
        <v>20253551920.5516</v>
      </c>
    </row>
    <row r="78" spans="1:21">
      <c r="A78">
        <v>76</v>
      </c>
      <c r="B78" t="s">
        <v>200</v>
      </c>
      <c r="C78" t="s">
        <v>201</v>
      </c>
      <c r="D78" t="s">
        <v>15</v>
      </c>
      <c r="E78" t="s">
        <v>21</v>
      </c>
      <c r="F78" t="s">
        <v>29</v>
      </c>
      <c r="G78">
        <v>8817.396</v>
      </c>
      <c r="H78">
        <v>0.920090168836546</v>
      </c>
      <c r="I78">
        <v>356984484063.972</v>
      </c>
      <c r="J78">
        <v>150685552164.535</v>
      </c>
      <c r="K78">
        <v>108948.924453893</v>
      </c>
      <c r="L78">
        <v>108948.924453893</v>
      </c>
      <c r="M78">
        <f>_xlfn.IFNA(VLOOKUP(C78,Savings_solar!$A$1:$N$242,14,FALSE),0)</f>
        <v>6880.79355988356</v>
      </c>
      <c r="N78">
        <f>_xlfn.IFNA(VLOOKUP(C78,Savings_wind!$A$1:$N$180,14,FALSE),0)</f>
        <v>-0.221972525121899</v>
      </c>
      <c r="O78">
        <f>SUM(M78:N78)</f>
        <v>6880.57158735844</v>
      </c>
      <c r="P78">
        <f>_xlfn.IFNA(VLOOKUP(C78,Savings_solar!$O$1:$AB$242,14,FALSE),0)</f>
        <v>4152.30207237614</v>
      </c>
      <c r="Q78">
        <f>_xlfn.IFNA(VLOOKUP(C78,Savings_wind!$O$1:$AB$180,14,FALSE),0)</f>
        <v>1.31632694016972</v>
      </c>
      <c r="R78">
        <f>SUM(P78:Q78)</f>
        <v>4153.61839931631</v>
      </c>
      <c r="S78">
        <f>_xlfn.IFNA(VLOOKUP(C78,Capacity_solar!$A$2:$N$243,14,FALSE)-VLOOKUP(C78,Capacity_solar!$A$2:$N$243,2,FALSE),0)</f>
        <v>2.9860002</v>
      </c>
      <c r="T78">
        <f>_xlfn.IFNA(VLOOKUP(C78,Capacity_wind!$A$2:$N$181,14,FALSE)-VLOOKUP(C78,Capacity_wind!$A$2:$N$181,2,FALSE),0)</f>
        <v>0.031</v>
      </c>
      <c r="U78">
        <f>VLOOKUP(B78,[1]Data!$B$5:$BO$270,66,FALSE)</f>
        <v>177006128624.627</v>
      </c>
    </row>
    <row r="79" spans="1:21">
      <c r="A79">
        <v>77</v>
      </c>
      <c r="B79" t="s">
        <v>202</v>
      </c>
      <c r="C79" t="s">
        <v>203</v>
      </c>
      <c r="D79" t="s">
        <v>16</v>
      </c>
      <c r="E79" t="s">
        <v>22</v>
      </c>
      <c r="F79" t="s">
        <v>30</v>
      </c>
      <c r="G79">
        <v>317225.213</v>
      </c>
      <c r="H79">
        <v>0.935296208309171</v>
      </c>
      <c r="I79">
        <v>3566265111446.87</v>
      </c>
      <c r="J79">
        <v>1065594969739.24</v>
      </c>
      <c r="K79">
        <v>1960599.93272887</v>
      </c>
      <c r="L79">
        <v>1985181.51869927</v>
      </c>
      <c r="M79">
        <f>_xlfn.IFNA(VLOOKUP(C79,Savings_solar!$A$1:$N$242,14,FALSE),0)</f>
        <v>635.219161406049</v>
      </c>
      <c r="N79">
        <f>_xlfn.IFNA(VLOOKUP(C79,Savings_wind!$A$1:$N$180,14,FALSE),0)</f>
        <v>20.5978133664974</v>
      </c>
      <c r="O79">
        <f>SUM(M79:N79)</f>
        <v>655.816974772546</v>
      </c>
      <c r="P79">
        <f>_xlfn.IFNA(VLOOKUP(C79,Savings_solar!$O$1:$AB$242,14,FALSE),0)</f>
        <v>383.832576555739</v>
      </c>
      <c r="Q79">
        <f>_xlfn.IFNA(VLOOKUP(C79,Savings_wind!$O$1:$AB$180,14,FALSE),0)</f>
        <v>74.5708497206939</v>
      </c>
      <c r="R79">
        <f>SUM(P79:Q79)</f>
        <v>458.403426276433</v>
      </c>
      <c r="S79">
        <f>_xlfn.IFNA(VLOOKUP(C79,Capacity_solar!$A$2:$N$243,14,FALSE)-VLOOKUP(C79,Capacity_solar!$A$2:$N$243,2,FALSE),0)</f>
        <v>0.276059029</v>
      </c>
      <c r="T79">
        <f>_xlfn.IFNA(VLOOKUP(C79,Capacity_wind!$A$2:$N$181,14,FALSE)-VLOOKUP(C79,Capacity_wind!$A$2:$N$181,2,FALSE),0)</f>
        <v>0.15397</v>
      </c>
      <c r="U79">
        <f>VLOOKUP(B79,[1]Data!$B$5:$BO$270,66,FALSE)</f>
        <v>1319076267310.16</v>
      </c>
    </row>
    <row r="80" spans="1:21">
      <c r="A80">
        <v>78</v>
      </c>
      <c r="B80" t="s">
        <v>204</v>
      </c>
      <c r="C80" t="s">
        <v>13</v>
      </c>
      <c r="D80" t="s">
        <v>16</v>
      </c>
      <c r="E80" t="s">
        <v>23</v>
      </c>
      <c r="F80" t="s">
        <v>31</v>
      </c>
      <c r="G80">
        <v>1670490.596</v>
      </c>
      <c r="H80">
        <v>0.930622120887814</v>
      </c>
      <c r="I80">
        <v>10193555145927.3</v>
      </c>
      <c r="J80">
        <v>2726370511450.72</v>
      </c>
      <c r="K80">
        <v>1404520.53176948</v>
      </c>
      <c r="L80">
        <v>1435661.00111635</v>
      </c>
      <c r="M80">
        <f>_xlfn.IFNA(VLOOKUP(C80,Savings_solar!$A$1:$N$242,14,FALSE),0)</f>
        <v>115928.34000646</v>
      </c>
      <c r="N80">
        <f>_xlfn.IFNA(VLOOKUP(C80,Savings_wind!$A$1:$N$180,14,FALSE),0)</f>
        <v>1239.56548340817</v>
      </c>
      <c r="O80">
        <f>SUM(M80:N80)</f>
        <v>117167.905489868</v>
      </c>
      <c r="P80">
        <f>_xlfn.IFNA(VLOOKUP(C80,Savings_solar!$O$1:$AB$242,14,FALSE),0)</f>
        <v>174899.463171838</v>
      </c>
      <c r="Q80">
        <f>_xlfn.IFNA(VLOOKUP(C80,Savings_wind!$O$1:$AB$180,14,FALSE),0)</f>
        <v>10699.6008429927</v>
      </c>
      <c r="R80">
        <f>SUM(P80:Q80)</f>
        <v>185599.064014831</v>
      </c>
      <c r="S80">
        <f>_xlfn.IFNA(VLOOKUP(C80,Capacity_solar!$A$2:$N$243,14,FALSE)-VLOOKUP(C80,Capacity_solar!$A$2:$N$243,2,FALSE),0)</f>
        <v>63.080722</v>
      </c>
      <c r="T80">
        <f>_xlfn.IFNA(VLOOKUP(C80,Capacity_wind!$A$2:$N$181,14,FALSE)-VLOOKUP(C80,Capacity_wind!$A$2:$N$181,2,FALSE),0)</f>
        <v>28.745782</v>
      </c>
      <c r="U80">
        <f>VLOOKUP(B80,[1]Data!$B$5:$BO$270,66,FALSE)</f>
        <v>3353470496885.95</v>
      </c>
    </row>
    <row r="81" spans="1:21">
      <c r="A81">
        <v>79</v>
      </c>
      <c r="B81" t="s">
        <v>205</v>
      </c>
      <c r="C81" t="s">
        <v>206</v>
      </c>
      <c r="D81" t="s">
        <v>15</v>
      </c>
      <c r="E81" t="s">
        <v>21</v>
      </c>
      <c r="F81" t="s">
        <v>29</v>
      </c>
      <c r="G81">
        <v>5724.686</v>
      </c>
      <c r="H81">
        <v>0.970049715047896</v>
      </c>
      <c r="I81">
        <v>530270098234.694</v>
      </c>
      <c r="J81">
        <v>447783940484.606</v>
      </c>
      <c r="K81">
        <v>9638.81668104364</v>
      </c>
      <c r="L81">
        <v>9638.81668104364</v>
      </c>
      <c r="M81">
        <f>_xlfn.IFNA(VLOOKUP(C81,Savings_solar!$A$1:$N$242,14,FALSE),0)</f>
        <v>320.365766221769</v>
      </c>
      <c r="N81">
        <f>_xlfn.IFNA(VLOOKUP(C81,Savings_wind!$A$1:$N$180,14,FALSE),0)</f>
        <v>365.941565045124</v>
      </c>
      <c r="O81">
        <f>SUM(M81:N81)</f>
        <v>686.307331266893</v>
      </c>
      <c r="P81">
        <f>_xlfn.IFNA(VLOOKUP(C81,Savings_solar!$O$1:$AB$242,14,FALSE),0)</f>
        <v>187.169749382562</v>
      </c>
      <c r="Q81">
        <f>_xlfn.IFNA(VLOOKUP(C81,Savings_wind!$O$1:$AB$180,14,FALSE),0)</f>
        <v>1351.79574652278</v>
      </c>
      <c r="R81">
        <f>SUM(P81:Q81)</f>
        <v>1538.96549590534</v>
      </c>
      <c r="S81">
        <f>_xlfn.IFNA(VLOOKUP(C81,Capacity_solar!$A$2:$N$243,14,FALSE)-VLOOKUP(C81,Capacity_solar!$A$2:$N$243,2,FALSE),0)</f>
        <v>0.13462902</v>
      </c>
      <c r="T81">
        <f>_xlfn.IFNA(VLOOKUP(C81,Capacity_wind!$A$2:$N$181,14,FALSE)-VLOOKUP(C81,Capacity_wind!$A$2:$N$181,2,FALSE),0)</f>
        <v>3.2286414</v>
      </c>
      <c r="U81">
        <f>VLOOKUP(B81,[1]Data!$B$5:$BO$270,66,FALSE)</f>
        <v>533140011838.276</v>
      </c>
    </row>
    <row r="82" spans="1:21">
      <c r="A82">
        <v>80</v>
      </c>
      <c r="B82" t="s">
        <v>207</v>
      </c>
      <c r="C82" t="s">
        <v>208</v>
      </c>
      <c r="D82" t="s">
        <v>16</v>
      </c>
      <c r="E82" t="s">
        <v>22</v>
      </c>
      <c r="F82" t="s">
        <v>31</v>
      </c>
      <c r="G82">
        <v>99007.204</v>
      </c>
      <c r="H82">
        <v>0.862068965517241</v>
      </c>
      <c r="I82">
        <v>1449336478964.25</v>
      </c>
      <c r="J82">
        <v>469947053637.552</v>
      </c>
      <c r="K82">
        <v>4150571.97046306</v>
      </c>
      <c r="L82">
        <v>4150571.97046306</v>
      </c>
      <c r="M82">
        <f>_xlfn.IFNA(VLOOKUP(C82,Savings_solar!$A$1:$N$242,14,FALSE),0)</f>
        <v>1162.51861759628</v>
      </c>
      <c r="N82">
        <f>_xlfn.IFNA(VLOOKUP(C82,Savings_wind!$A$1:$N$180,14,FALSE),0)</f>
        <v>29.7353380668862</v>
      </c>
      <c r="O82">
        <f>SUM(M82:N82)</f>
        <v>1192.25395566317</v>
      </c>
      <c r="P82">
        <f>_xlfn.IFNA(VLOOKUP(C82,Savings_solar!$O$1:$AB$242,14,FALSE),0)</f>
        <v>840.330422199244</v>
      </c>
      <c r="Q82">
        <f>_xlfn.IFNA(VLOOKUP(C82,Savings_wind!$O$1:$AB$180,14,FALSE),0)</f>
        <v>108.917273718717</v>
      </c>
      <c r="R82">
        <f>SUM(P82:Q82)</f>
        <v>949.247695917961</v>
      </c>
      <c r="S82">
        <f>_xlfn.IFNA(VLOOKUP(C82,Capacity_solar!$A$2:$N$243,14,FALSE)-VLOOKUP(C82,Capacity_solar!$A$2:$N$243,2,FALSE),0)</f>
        <v>0.538989</v>
      </c>
      <c r="T82">
        <f>_xlfn.IFNA(VLOOKUP(C82,Capacity_wind!$A$2:$N$181,14,FALSE)-VLOOKUP(C82,Capacity_wind!$A$2:$N$181,2,FALSE),0)</f>
        <v>0.246999994</v>
      </c>
      <c r="U82">
        <f>VLOOKUP(B82,[1]Data!$B$5:$BO$270,66,FALSE)</f>
        <v>413394567603.552</v>
      </c>
    </row>
    <row r="83" spans="1:21">
      <c r="A83">
        <v>81</v>
      </c>
      <c r="B83" t="s">
        <v>209</v>
      </c>
      <c r="C83" t="s">
        <v>210</v>
      </c>
      <c r="D83" t="s">
        <v>16</v>
      </c>
      <c r="E83" t="s">
        <v>23</v>
      </c>
      <c r="F83" t="s">
        <v>30</v>
      </c>
      <c r="G83">
        <v>74515.14</v>
      </c>
      <c r="H83">
        <v>0.937207122774133</v>
      </c>
      <c r="I83">
        <v>428633553457.637</v>
      </c>
      <c r="J83">
        <v>183896942952.401</v>
      </c>
      <c r="K83">
        <v>2371280.7297761</v>
      </c>
      <c r="L83">
        <v>2371344.74635308</v>
      </c>
      <c r="M83">
        <f>_xlfn.IFNA(VLOOKUP(C83,Savings_solar!$A$1:$N$242,14,FALSE),0)</f>
        <v>45.7712481171776</v>
      </c>
      <c r="N83">
        <f>_xlfn.IFNA(VLOOKUP(C83,Savings_wind!$A$1:$N$180,14,FALSE),0)</f>
        <v>0</v>
      </c>
      <c r="O83">
        <f>SUM(M83:N83)</f>
        <v>45.7712481171776</v>
      </c>
      <c r="P83">
        <f>_xlfn.IFNA(VLOOKUP(C83,Savings_solar!$O$1:$AB$242,14,FALSE),0)</f>
        <v>69.7591327470896</v>
      </c>
      <c r="Q83">
        <f>_xlfn.IFNA(VLOOKUP(C83,Savings_wind!$O$1:$AB$180,14,FALSE),0)</f>
        <v>0</v>
      </c>
      <c r="R83">
        <f>SUM(P83:Q83)</f>
        <v>69.7591327470896</v>
      </c>
      <c r="S83">
        <f>_xlfn.IFNA(VLOOKUP(C83,Capacity_solar!$A$2:$N$243,14,FALSE)-VLOOKUP(C83,Capacity_solar!$A$2:$N$243,2,FALSE),0)</f>
        <v>0.041576</v>
      </c>
      <c r="T83">
        <f>_xlfn.IFNA(VLOOKUP(C83,Capacity_wind!$A$2:$N$181,14,FALSE)-VLOOKUP(C83,Capacity_wind!$A$2:$N$181,2,FALSE),0)</f>
        <v>0</v>
      </c>
      <c r="U83">
        <f>VLOOKUP(B83,[1]Data!$B$5:$BO$270,66,FALSE)</f>
        <v>286640340965.517</v>
      </c>
    </row>
    <row r="84" spans="1:21">
      <c r="A84">
        <v>82</v>
      </c>
      <c r="B84" t="s">
        <v>211</v>
      </c>
      <c r="C84" t="s">
        <v>212</v>
      </c>
      <c r="D84" t="s">
        <v>15</v>
      </c>
      <c r="E84" t="s">
        <v>21</v>
      </c>
      <c r="F84" t="s">
        <v>29</v>
      </c>
      <c r="G84">
        <v>408.783</v>
      </c>
      <c r="H84">
        <v>0.931198405788329</v>
      </c>
      <c r="I84">
        <v>21593972514.3213</v>
      </c>
      <c r="J84">
        <v>20271528517.8067</v>
      </c>
      <c r="K84">
        <v>0</v>
      </c>
      <c r="L84">
        <v>0</v>
      </c>
      <c r="M84">
        <f>_xlfn.IFNA(VLOOKUP(C84,Savings_solar!$A$1:$N$242,14,FALSE),0)</f>
        <v>10.1928796615199</v>
      </c>
      <c r="N84">
        <f>_xlfn.IFNA(VLOOKUP(C84,Savings_wind!$A$1:$N$180,14,FALSE),0)</f>
        <v>-0.0162397312161455</v>
      </c>
      <c r="O84">
        <f>SUM(M84:N84)</f>
        <v>10.1766399303038</v>
      </c>
      <c r="P84">
        <f>_xlfn.IFNA(VLOOKUP(C84,Savings_solar!$O$1:$AB$242,14,FALSE),0)</f>
        <v>11.9240199995359</v>
      </c>
      <c r="Q84">
        <f>_xlfn.IFNA(VLOOKUP(C84,Savings_wind!$O$1:$AB$180,14,FALSE),0)</f>
        <v>0.192461444929497</v>
      </c>
      <c r="R84">
        <f>SUM(P84:Q84)</f>
        <v>12.1164814444654</v>
      </c>
      <c r="S84">
        <f>_xlfn.IFNA(VLOOKUP(C84,Capacity_solar!$A$2:$N$243,14,FALSE)-VLOOKUP(C84,Capacity_solar!$A$2:$N$243,2,FALSE),0)</f>
        <v>0.007001001</v>
      </c>
      <c r="T84">
        <f>_xlfn.IFNA(VLOOKUP(C84,Capacity_wind!$A$2:$N$181,14,FALSE)-VLOOKUP(C84,Capacity_wind!$A$2:$N$181,2,FALSE),0)</f>
        <v>0.0018</v>
      </c>
      <c r="U84">
        <f>VLOOKUP(B84,[1]Data!$B$5:$BO$270,66,FALSE)</f>
        <v>28701830401.6837</v>
      </c>
    </row>
    <row r="85" spans="1:21">
      <c r="A85">
        <v>83</v>
      </c>
      <c r="B85" t="s">
        <v>213</v>
      </c>
      <c r="C85" t="s">
        <v>214</v>
      </c>
      <c r="D85" t="s">
        <v>15</v>
      </c>
      <c r="E85" t="s">
        <v>21</v>
      </c>
      <c r="F85" t="s">
        <v>29</v>
      </c>
      <c r="G85">
        <v>12991.79</v>
      </c>
      <c r="H85">
        <v>0.961039460280239</v>
      </c>
      <c r="I85">
        <v>406870957145.084</v>
      </c>
      <c r="J85">
        <v>382099815616.826</v>
      </c>
      <c r="K85">
        <v>10163.9177752873</v>
      </c>
      <c r="L85">
        <v>10163.9177752873</v>
      </c>
      <c r="M85">
        <f>_xlfn.IFNA(VLOOKUP(C85,Savings_solar!$A$1:$N$242,14,FALSE),0)</f>
        <v>10101.4923553805</v>
      </c>
      <c r="N85">
        <f>_xlfn.IFNA(VLOOKUP(C85,Savings_wind!$A$1:$N$180,14,FALSE),0)</f>
        <v>2.14955944593</v>
      </c>
      <c r="O85">
        <f>SUM(M85:N85)</f>
        <v>10103.6419148264</v>
      </c>
      <c r="P85">
        <f>_xlfn.IFNA(VLOOKUP(C85,Savings_solar!$O$1:$AB$242,14,FALSE),0)</f>
        <v>6115.2278391983</v>
      </c>
      <c r="Q85">
        <f>_xlfn.IFNA(VLOOKUP(C85,Savings_wind!$O$1:$AB$180,14,FALSE),0)</f>
        <v>9.00818345355028</v>
      </c>
      <c r="R85">
        <f>SUM(P85:Q85)</f>
        <v>6124.23602265185</v>
      </c>
      <c r="S85">
        <f>_xlfn.IFNA(VLOOKUP(C85,Capacity_solar!$A$2:$N$243,14,FALSE)-VLOOKUP(C85,Capacity_solar!$A$2:$N$243,2,FALSE),0)</f>
        <v>4.335000295</v>
      </c>
      <c r="T85">
        <f>_xlfn.IFNA(VLOOKUP(C85,Capacity_wind!$A$2:$N$181,14,FALSE)-VLOOKUP(C85,Capacity_wind!$A$2:$N$181,2,FALSE),0)</f>
        <v>0.021250001</v>
      </c>
      <c r="U85">
        <f>VLOOKUP(B85,[1]Data!$B$5:$BO$270,66,FALSE)</f>
        <v>525002447652.773</v>
      </c>
    </row>
    <row r="86" spans="1:21">
      <c r="A86">
        <v>84</v>
      </c>
      <c r="B86" t="s">
        <v>215</v>
      </c>
      <c r="C86" t="s">
        <v>216</v>
      </c>
      <c r="D86" t="s">
        <v>15</v>
      </c>
      <c r="E86" t="s">
        <v>21</v>
      </c>
      <c r="F86" t="s">
        <v>29</v>
      </c>
      <c r="G86">
        <v>52250.484</v>
      </c>
      <c r="H86">
        <v>0.957450882769714</v>
      </c>
      <c r="I86">
        <v>2741123105616.15</v>
      </c>
      <c r="J86">
        <v>1862306180833.87</v>
      </c>
      <c r="K86">
        <v>187411.209322969</v>
      </c>
      <c r="L86">
        <v>187411.209322969</v>
      </c>
      <c r="M86">
        <f>_xlfn.IFNA(VLOOKUP(C86,Savings_solar!$A$1:$N$242,14,FALSE),0)</f>
        <v>18024.1541212574</v>
      </c>
      <c r="N86">
        <f>_xlfn.IFNA(VLOOKUP(C86,Savings_wind!$A$1:$N$180,14,FALSE),0)</f>
        <v>212.694908470729</v>
      </c>
      <c r="O86">
        <f>SUM(M86:N86)</f>
        <v>18236.8490297281</v>
      </c>
      <c r="P86">
        <f>_xlfn.IFNA(VLOOKUP(C86,Savings_solar!$O$1:$AB$242,14,FALSE),0)</f>
        <v>38914.8426965185</v>
      </c>
      <c r="Q86">
        <f>_xlfn.IFNA(VLOOKUP(C86,Savings_wind!$O$1:$AB$180,14,FALSE),0)</f>
        <v>6925.06631854129</v>
      </c>
      <c r="R86">
        <f>SUM(P86:Q86)</f>
        <v>45839.9090150598</v>
      </c>
      <c r="S86">
        <f>_xlfn.IFNA(VLOOKUP(C86,Capacity_solar!$A$2:$N$243,14,FALSE)-VLOOKUP(C86,Capacity_solar!$A$2:$N$243,2,FALSE),0)</f>
        <v>21.4859078</v>
      </c>
      <c r="T86">
        <f>_xlfn.IFNA(VLOOKUP(C86,Capacity_wind!$A$2:$N$181,14,FALSE)-VLOOKUP(C86,Capacity_wind!$A$2:$N$181,2,FALSE),0)</f>
        <v>5.985734</v>
      </c>
      <c r="U86">
        <f>VLOOKUP(B86,[1]Data!$B$5:$BO$270,66,FALSE)</f>
        <v>2066972096553.7</v>
      </c>
    </row>
    <row r="87" spans="1:21">
      <c r="A87">
        <v>85</v>
      </c>
      <c r="B87" t="s">
        <v>217</v>
      </c>
      <c r="C87" t="s">
        <v>218</v>
      </c>
      <c r="D87" t="s">
        <v>16</v>
      </c>
      <c r="E87" t="s">
        <v>22</v>
      </c>
      <c r="F87" t="s">
        <v>30</v>
      </c>
      <c r="G87">
        <v>2493.823</v>
      </c>
      <c r="H87">
        <v>0.918404236459591</v>
      </c>
      <c r="I87">
        <v>29811646922.6362</v>
      </c>
      <c r="J87">
        <v>14058988365.3687</v>
      </c>
      <c r="K87">
        <v>0</v>
      </c>
      <c r="L87">
        <v>0</v>
      </c>
      <c r="M87">
        <f>_xlfn.IFNA(VLOOKUP(C87,Savings_solar!$A$1:$N$242,14,FALSE),0)</f>
        <v>154.505010400259</v>
      </c>
      <c r="N87">
        <f>_xlfn.IFNA(VLOOKUP(C87,Savings_wind!$A$1:$N$180,14,FALSE),0)</f>
        <v>6.07946031378111</v>
      </c>
      <c r="O87">
        <f>SUM(M87:N87)</f>
        <v>160.58447071404</v>
      </c>
      <c r="P87">
        <f>_xlfn.IFNA(VLOOKUP(C87,Savings_solar!$O$1:$AB$242,14,FALSE),0)</f>
        <v>153.88375184451</v>
      </c>
      <c r="Q87">
        <f>_xlfn.IFNA(VLOOKUP(C87,Savings_wind!$O$1:$AB$180,14,FALSE),0)</f>
        <v>25.477264147689</v>
      </c>
      <c r="R87">
        <f>SUM(P87:Q87)</f>
        <v>179.361015992199</v>
      </c>
      <c r="S87">
        <f>_xlfn.IFNA(VLOOKUP(C87,Capacity_solar!$A$2:$N$243,14,FALSE)-VLOOKUP(C87,Capacity_solar!$A$2:$N$243,2,FALSE),0)</f>
        <v>0.09156301</v>
      </c>
      <c r="T87">
        <f>_xlfn.IFNA(VLOOKUP(C87,Capacity_wind!$A$2:$N$181,14,FALSE)-VLOOKUP(C87,Capacity_wind!$A$2:$N$181,2,FALSE),0)</f>
        <v>0.060100007</v>
      </c>
      <c r="U87">
        <f>VLOOKUP(B87,[1]Data!$B$5:$BO$270,66,FALSE)</f>
        <v>17097760686.7775</v>
      </c>
    </row>
    <row r="88" spans="1:21">
      <c r="A88">
        <v>86</v>
      </c>
      <c r="B88" t="s">
        <v>219</v>
      </c>
      <c r="C88" t="s">
        <v>220</v>
      </c>
      <c r="D88" t="s">
        <v>16</v>
      </c>
      <c r="E88" t="s">
        <v>22</v>
      </c>
      <c r="F88" t="s">
        <v>31</v>
      </c>
      <c r="G88">
        <v>15005.941</v>
      </c>
      <c r="H88">
        <v>0.968457344296271</v>
      </c>
      <c r="I88">
        <v>112959970081.443</v>
      </c>
      <c r="J88">
        <v>42157528600.2302</v>
      </c>
      <c r="K88">
        <v>1270.47620566427</v>
      </c>
      <c r="L88">
        <v>1270.47620566427</v>
      </c>
      <c r="M88">
        <f>_xlfn.IFNA(VLOOKUP(C88,Savings_solar!$A$1:$N$242,14,FALSE),0)</f>
        <v>4332.2026491667</v>
      </c>
      <c r="N88">
        <f>_xlfn.IFNA(VLOOKUP(C88,Savings_wind!$A$1:$N$180,14,FALSE),0)</f>
        <v>88.1069227141027</v>
      </c>
      <c r="O88">
        <f>SUM(M88:N88)</f>
        <v>4420.3095718808</v>
      </c>
      <c r="P88">
        <f>_xlfn.IFNA(VLOOKUP(C88,Savings_solar!$O$1:$AB$242,14,FALSE),0)</f>
        <v>2813.0544531289</v>
      </c>
      <c r="Q88">
        <f>_xlfn.IFNA(VLOOKUP(C88,Savings_wind!$O$1:$AB$180,14,FALSE),0)</f>
        <v>302.995791335614</v>
      </c>
      <c r="R88">
        <f>SUM(P88:Q88)</f>
        <v>3116.05024446451</v>
      </c>
      <c r="S88">
        <f>_xlfn.IFNA(VLOOKUP(C88,Capacity_solar!$A$2:$N$243,14,FALSE)-VLOOKUP(C88,Capacity_solar!$A$2:$N$243,2,FALSE),0)</f>
        <v>1.9143601</v>
      </c>
      <c r="T88">
        <f>_xlfn.IFNA(VLOOKUP(C88,Capacity_wind!$A$2:$N$181,14,FALSE)-VLOOKUP(C88,Capacity_wind!$A$2:$N$181,2,FALSE),0)</f>
        <v>0.61261004</v>
      </c>
      <c r="U88">
        <f>VLOOKUP(B88,[1]Data!$B$5:$BO$270,66,FALSE)</f>
        <v>48653381830.9859</v>
      </c>
    </row>
    <row r="89" spans="1:21">
      <c r="A89">
        <v>87</v>
      </c>
      <c r="B89" t="s">
        <v>221</v>
      </c>
      <c r="C89" t="s">
        <v>222</v>
      </c>
      <c r="D89" t="s">
        <v>15</v>
      </c>
      <c r="E89" t="s">
        <v>21</v>
      </c>
      <c r="F89" t="s">
        <v>29</v>
      </c>
      <c r="G89">
        <v>103784.357</v>
      </c>
      <c r="H89">
        <v>0.995034776465437</v>
      </c>
      <c r="I89">
        <v>5296220731881.53</v>
      </c>
      <c r="J89">
        <v>4435430839945.36</v>
      </c>
      <c r="K89">
        <v>158883.5483311</v>
      </c>
      <c r="L89">
        <v>158883.5483311</v>
      </c>
      <c r="M89">
        <f>_xlfn.IFNA(VLOOKUP(C89,Savings_solar!$A$1:$N$242,14,FALSE),0)</f>
        <v>94008.6908553681</v>
      </c>
      <c r="N89">
        <f>_xlfn.IFNA(VLOOKUP(C89,Savings_wind!$A$1:$N$180,14,FALSE),0)</f>
        <v>282.162325154728</v>
      </c>
      <c r="O89">
        <f>SUM(M89:N89)</f>
        <v>94290.8531805228</v>
      </c>
      <c r="P89">
        <f>_xlfn.IFNA(VLOOKUP(C89,Savings_solar!$O$1:$AB$242,14,FALSE),0)</f>
        <v>140727.809769083</v>
      </c>
      <c r="Q89">
        <f>_xlfn.IFNA(VLOOKUP(C89,Savings_wind!$O$1:$AB$180,14,FALSE),0)</f>
        <v>1007.42505763023</v>
      </c>
      <c r="R89">
        <f>SUM(P89:Q89)</f>
        <v>141735.234826713</v>
      </c>
      <c r="S89">
        <f>_xlfn.IFNA(VLOOKUP(C89,Capacity_solar!$A$2:$N$243,14,FALSE)-VLOOKUP(C89,Capacity_solar!$A$2:$N$243,2,FALSE),0)</f>
        <v>75.2149997</v>
      </c>
      <c r="T89">
        <f>_xlfn.IFNA(VLOOKUP(C89,Capacity_wind!$A$2:$N$181,14,FALSE)-VLOOKUP(C89,Capacity_wind!$A$2:$N$181,2,FALSE),0)</f>
        <v>2.2829999</v>
      </c>
      <c r="U89">
        <f>VLOOKUP(B89,[1]Data!$B$5:$BO$270,66,FALSE)</f>
        <v>4256410760723.75</v>
      </c>
    </row>
    <row r="90" spans="1:21">
      <c r="A90">
        <v>88</v>
      </c>
      <c r="B90" t="s">
        <v>223</v>
      </c>
      <c r="C90" t="s">
        <v>224</v>
      </c>
      <c r="D90" t="s">
        <v>16</v>
      </c>
      <c r="E90" t="s">
        <v>21</v>
      </c>
      <c r="F90" t="s">
        <v>30</v>
      </c>
      <c r="G90">
        <v>25609.978</v>
      </c>
      <c r="H90">
        <v>0.883610787120489</v>
      </c>
      <c r="I90">
        <v>545041403819.964</v>
      </c>
      <c r="J90">
        <v>214679957540.774</v>
      </c>
      <c r="K90">
        <v>1053869.8090878</v>
      </c>
      <c r="L90">
        <v>1053869.8090878</v>
      </c>
      <c r="M90">
        <f>_xlfn.IFNA(VLOOKUP(C90,Savings_solar!$A$1:$N$242,14,FALSE),0)</f>
        <v>4468.40036527166</v>
      </c>
      <c r="N90">
        <f>_xlfn.IFNA(VLOOKUP(C90,Savings_wind!$A$1:$N$180,14,FALSE),0)</f>
        <v>209.144925254688</v>
      </c>
      <c r="O90">
        <f>SUM(M90:N90)</f>
        <v>4677.54529052635</v>
      </c>
      <c r="P90">
        <f>_xlfn.IFNA(VLOOKUP(C90,Savings_solar!$O$1:$AB$242,14,FALSE),0)</f>
        <v>2803.08371672327</v>
      </c>
      <c r="Q90">
        <f>_xlfn.IFNA(VLOOKUP(C90,Savings_wind!$O$1:$AB$180,14,FALSE),0)</f>
        <v>610.516508737747</v>
      </c>
      <c r="R90">
        <f>SUM(P90:Q90)</f>
        <v>3413.60022546102</v>
      </c>
      <c r="S90">
        <f>_xlfn.IFNA(VLOOKUP(C90,Capacity_solar!$A$2:$N$243,14,FALSE)-VLOOKUP(C90,Capacity_solar!$A$2:$N$243,2,FALSE),0)</f>
        <v>2.0302212</v>
      </c>
      <c r="T90">
        <f>_xlfn.IFNA(VLOOKUP(C90,Capacity_wind!$A$2:$N$181,14,FALSE)-VLOOKUP(C90,Capacity_wind!$A$2:$N$181,2,FALSE),0)</f>
        <v>1.10775</v>
      </c>
      <c r="U90">
        <f>VLOOKUP(B90,[1]Data!$B$5:$BO$270,66,FALSE)</f>
        <v>225496328925.494</v>
      </c>
    </row>
    <row r="91" spans="1:21">
      <c r="A91">
        <v>89</v>
      </c>
      <c r="B91" t="s">
        <v>225</v>
      </c>
      <c r="C91" t="s">
        <v>226</v>
      </c>
      <c r="D91" t="s">
        <v>16</v>
      </c>
      <c r="E91" t="s">
        <v>23</v>
      </c>
      <c r="F91" t="s">
        <v>31</v>
      </c>
      <c r="G91">
        <v>85211.739</v>
      </c>
      <c r="H91">
        <v>0.873461615729297</v>
      </c>
      <c r="I91">
        <v>276221293785.249</v>
      </c>
      <c r="J91">
        <v>90372800190.2183</v>
      </c>
      <c r="K91">
        <v>0</v>
      </c>
      <c r="L91">
        <v>0</v>
      </c>
      <c r="M91">
        <f>_xlfn.IFNA(VLOOKUP(C91,Savings_solar!$A$1:$N$242,14,FALSE),0)</f>
        <v>784.822010378556</v>
      </c>
      <c r="N91">
        <f>_xlfn.IFNA(VLOOKUP(C91,Savings_wind!$A$1:$N$180,14,FALSE),0)</f>
        <v>63.8518085097194</v>
      </c>
      <c r="O91">
        <f>SUM(M91:N91)</f>
        <v>848.673818888275</v>
      </c>
      <c r="P91">
        <f>_xlfn.IFNA(VLOOKUP(C91,Savings_solar!$O$1:$AB$242,14,FALSE),0)</f>
        <v>441.006800897746</v>
      </c>
      <c r="Q91">
        <f>_xlfn.IFNA(VLOOKUP(C91,Savings_wind!$O$1:$AB$180,14,FALSE),0)</f>
        <v>216.068275003758</v>
      </c>
      <c r="R91">
        <f>SUM(P91:Q91)</f>
        <v>657.075075901504</v>
      </c>
      <c r="S91">
        <f>_xlfn.IFNA(VLOOKUP(C91,Capacity_solar!$A$2:$N$243,14,FALSE)-VLOOKUP(C91,Capacity_solar!$A$2:$N$243,2,FALSE),0)</f>
        <v>0.307023</v>
      </c>
      <c r="T91">
        <f>_xlfn.IFNA(VLOOKUP(C91,Capacity_wind!$A$2:$N$181,14,FALSE)-VLOOKUP(C91,Capacity_wind!$A$2:$N$181,2,FALSE),0)</f>
        <v>0.43045004</v>
      </c>
      <c r="U91">
        <f>VLOOKUP(B91,[1]Data!$B$5:$BO$270,66,FALSE)</f>
        <v>113419826113.903</v>
      </c>
    </row>
    <row r="92" spans="1:21">
      <c r="A92">
        <v>90</v>
      </c>
      <c r="B92" t="s">
        <v>227</v>
      </c>
      <c r="C92" t="s">
        <v>228</v>
      </c>
      <c r="D92" t="s">
        <v>16</v>
      </c>
      <c r="E92" t="s">
        <v>22</v>
      </c>
      <c r="F92" t="s">
        <v>31</v>
      </c>
      <c r="G92">
        <v>9426.858</v>
      </c>
      <c r="H92">
        <v>0.918404236459591</v>
      </c>
      <c r="I92">
        <v>35397528301.5484</v>
      </c>
      <c r="J92">
        <v>7517386396.51847</v>
      </c>
      <c r="K92">
        <v>1449.67360449642</v>
      </c>
      <c r="L92">
        <v>1449.67360449642</v>
      </c>
      <c r="M92">
        <f>_xlfn.IFNA(VLOOKUP(C92,Savings_solar!$A$1:$N$242,14,FALSE),0)</f>
        <v>0</v>
      </c>
      <c r="N92">
        <f>_xlfn.IFNA(VLOOKUP(C92,Savings_wind!$A$1:$N$180,14,FALSE),0)</f>
        <v>0</v>
      </c>
      <c r="O92">
        <f>SUM(M92:N92)</f>
        <v>0</v>
      </c>
      <c r="P92">
        <f>_xlfn.IFNA(VLOOKUP(C92,Savings_solar!$O$1:$AB$242,14,FALSE),0)</f>
        <v>0</v>
      </c>
      <c r="Q92">
        <f>_xlfn.IFNA(VLOOKUP(C92,Savings_wind!$O$1:$AB$180,14,FALSE),0)</f>
        <v>0</v>
      </c>
      <c r="R92">
        <f>SUM(P92:Q92)</f>
        <v>0</v>
      </c>
      <c r="S92">
        <f>_xlfn.IFNA(VLOOKUP(C92,Capacity_solar!$A$2:$N$243,14,FALSE)-VLOOKUP(C92,Capacity_solar!$A$2:$N$243,2,FALSE),0)</f>
        <v>0</v>
      </c>
      <c r="T92">
        <f>_xlfn.IFNA(VLOOKUP(C92,Capacity_wind!$A$2:$N$181,14,FALSE)-VLOOKUP(C92,Capacity_wind!$A$2:$N$181,2,FALSE),0)</f>
        <v>0</v>
      </c>
      <c r="U92">
        <f>VLOOKUP(B92,[1]Data!$B$5:$BO$270,66,FALSE)</f>
        <v>12134931017.9465</v>
      </c>
    </row>
    <row r="93" spans="1:21">
      <c r="A93">
        <v>91</v>
      </c>
      <c r="B93" t="s">
        <v>229</v>
      </c>
      <c r="C93" t="s">
        <v>230</v>
      </c>
      <c r="D93" t="s">
        <v>17</v>
      </c>
      <c r="E93" t="s">
        <v>23</v>
      </c>
      <c r="F93" t="s">
        <v>31</v>
      </c>
      <c r="G93">
        <v>20258.435</v>
      </c>
      <c r="H93">
        <v>0.878317845661988</v>
      </c>
      <c r="I93">
        <v>79360287089.7949</v>
      </c>
      <c r="J93">
        <v>23721258226.5713</v>
      </c>
      <c r="K93">
        <v>0</v>
      </c>
      <c r="L93">
        <v>0</v>
      </c>
      <c r="M93">
        <f>_xlfn.IFNA(VLOOKUP(C93,Savings_solar!$A$1:$N$242,14,FALSE),0)</f>
        <v>1144.12161906764</v>
      </c>
      <c r="N93">
        <f>_xlfn.IFNA(VLOOKUP(C93,Savings_wind!$A$1:$N$180,14,FALSE),0)</f>
        <v>0</v>
      </c>
      <c r="O93">
        <f>SUM(M93:N93)</f>
        <v>1144.12161906764</v>
      </c>
      <c r="P93">
        <f>_xlfn.IFNA(VLOOKUP(C93,Savings_solar!$O$1:$AB$242,14,FALSE),0)</f>
        <v>574.945066014477</v>
      </c>
      <c r="Q93">
        <f>_xlfn.IFNA(VLOOKUP(C93,Savings_wind!$O$1:$AB$180,14,FALSE),0)</f>
        <v>0</v>
      </c>
      <c r="R93">
        <f>SUM(P93:Q93)</f>
        <v>574.945066014477</v>
      </c>
      <c r="S93">
        <f>_xlfn.IFNA(VLOOKUP(C93,Capacity_solar!$A$2:$N$243,14,FALSE)-VLOOKUP(C93,Capacity_solar!$A$2:$N$243,2,FALSE),0)</f>
        <v>0.45332603</v>
      </c>
      <c r="T93">
        <f>_xlfn.IFNA(VLOOKUP(C93,Capacity_wind!$A$2:$N$181,14,FALSE)-VLOOKUP(C93,Capacity_wind!$A$2:$N$181,2,FALSE),0)</f>
        <v>0</v>
      </c>
      <c r="U93">
        <f>VLOOKUP(B93,[1]Data!$B$5:$BO$270,66,FALSE)</f>
        <v>29504829319.3169</v>
      </c>
    </row>
    <row r="94" spans="1:21">
      <c r="A94">
        <v>92</v>
      </c>
      <c r="B94" t="s">
        <v>231</v>
      </c>
      <c r="C94" t="s">
        <v>232</v>
      </c>
      <c r="D94" t="s">
        <v>17</v>
      </c>
      <c r="E94" t="s">
        <v>23</v>
      </c>
      <c r="F94" t="s">
        <v>31</v>
      </c>
      <c r="G94">
        <v>188.57</v>
      </c>
      <c r="H94">
        <v>0.878317845661988</v>
      </c>
      <c r="I94">
        <v>274253748.691423</v>
      </c>
      <c r="J94">
        <v>178690724.1202</v>
      </c>
      <c r="K94">
        <v>0</v>
      </c>
      <c r="L94">
        <v>0</v>
      </c>
      <c r="M94">
        <f>_xlfn.IFNA(VLOOKUP(C94,Savings_solar!$A$1:$N$242,14,FALSE),0)</f>
        <v>2.7716299548456</v>
      </c>
      <c r="N94">
        <f>_xlfn.IFNA(VLOOKUP(C94,Savings_wind!$A$1:$N$180,14,FALSE),0)</f>
        <v>0</v>
      </c>
      <c r="O94">
        <f>SUM(M94:N94)</f>
        <v>2.7716299548456</v>
      </c>
      <c r="P94">
        <f>_xlfn.IFNA(VLOOKUP(C94,Savings_solar!$O$1:$AB$242,14,FALSE),0)</f>
        <v>4.66379210155975</v>
      </c>
      <c r="Q94">
        <f>_xlfn.IFNA(VLOOKUP(C94,Savings_wind!$O$1:$AB$180,14,FALSE),0)</f>
        <v>0</v>
      </c>
      <c r="R94">
        <f>SUM(P94:Q94)</f>
        <v>4.66379210155975</v>
      </c>
      <c r="S94">
        <f>_xlfn.IFNA(VLOOKUP(C94,Capacity_solar!$A$2:$N$243,14,FALSE)-VLOOKUP(C94,Capacity_solar!$A$2:$N$243,2,FALSE),0)</f>
        <v>0.00247</v>
      </c>
      <c r="T94">
        <f>_xlfn.IFNA(VLOOKUP(C94,Capacity_wind!$A$2:$N$181,14,FALSE)-VLOOKUP(C94,Capacity_wind!$A$2:$N$181,2,FALSE),0)</f>
        <v>0</v>
      </c>
      <c r="U94">
        <f>VLOOKUP(B94,[1]Data!$B$5:$BO$270,66,FALSE)</f>
        <v>270520731.599041</v>
      </c>
    </row>
    <row r="95" spans="1:21">
      <c r="A95">
        <v>93</v>
      </c>
      <c r="B95" t="s">
        <v>233</v>
      </c>
      <c r="C95" s="1" t="s">
        <v>234</v>
      </c>
      <c r="D95" t="s">
        <v>16</v>
      </c>
      <c r="E95" t="s">
        <v>21</v>
      </c>
      <c r="F95" t="s">
        <v>29</v>
      </c>
      <c r="G95">
        <v>46.882</v>
      </c>
      <c r="H95">
        <v>0.918404236459591</v>
      </c>
      <c r="I95">
        <v>1385200670.02527</v>
      </c>
      <c r="J95">
        <v>894798332.818047</v>
      </c>
      <c r="K95">
        <v>0</v>
      </c>
      <c r="L95">
        <v>0</v>
      </c>
      <c r="M95">
        <f>_xlfn.IFNA(VLOOKUP(C95,Savings_solar!$A$1:$N$242,14,FALSE),0)</f>
        <v>3.57130768429016</v>
      </c>
      <c r="N95">
        <f>_xlfn.IFNA(VLOOKUP(C95,Savings_wind!$A$1:$N$180,14,FALSE),0)</f>
        <v>0</v>
      </c>
      <c r="O95">
        <f>SUM(M95:N95)</f>
        <v>3.57130768429016</v>
      </c>
      <c r="P95">
        <f>_xlfn.IFNA(VLOOKUP(C95,Savings_solar!$O$1:$AB$242,14,FALSE),0)</f>
        <v>3.39065689541413</v>
      </c>
      <c r="Q95">
        <f>_xlfn.IFNA(VLOOKUP(C95,Savings_wind!$O$1:$AB$180,14,FALSE),0)</f>
        <v>0</v>
      </c>
      <c r="R95">
        <f>SUM(P95:Q95)</f>
        <v>3.39065689541413</v>
      </c>
      <c r="S95">
        <f>_xlfn.IFNA(VLOOKUP(C95,Capacity_solar!$A$2:$N$243,14,FALSE)-VLOOKUP(C95,Capacity_solar!$A$2:$N$243,2,FALSE),0)</f>
        <v>0.002251</v>
      </c>
      <c r="T95">
        <f>_xlfn.IFNA(VLOOKUP(C95,Capacity_wind!$A$2:$N$181,14,FALSE)-VLOOKUP(C95,Capacity_wind!$A$2:$N$181,2,FALSE),0)</f>
        <v>0</v>
      </c>
      <c r="U95">
        <f>VLOOKUP(B95,[1]Data!$B$5:$BO$270,66,FALSE)</f>
        <v>981429629.62963</v>
      </c>
    </row>
    <row r="96" spans="1:21">
      <c r="A96">
        <v>94</v>
      </c>
      <c r="B96" t="s">
        <v>235</v>
      </c>
      <c r="C96" t="s">
        <v>236</v>
      </c>
      <c r="D96" t="s">
        <v>15</v>
      </c>
      <c r="E96" t="s">
        <v>21</v>
      </c>
      <c r="F96" t="s">
        <v>29</v>
      </c>
      <c r="G96">
        <v>45770.874</v>
      </c>
      <c r="H96">
        <v>0.964548036903608</v>
      </c>
      <c r="I96">
        <v>2426254696936.43</v>
      </c>
      <c r="J96">
        <v>1693643458139.12</v>
      </c>
      <c r="K96">
        <v>31568.5773622431</v>
      </c>
      <c r="L96">
        <v>31568.5773622431</v>
      </c>
      <c r="M96">
        <f>_xlfn.IFNA(VLOOKUP(C96,Savings_solar!$A$1:$N$242,14,FALSE),0)</f>
        <v>12754.4324535862</v>
      </c>
      <c r="N96">
        <f>_xlfn.IFNA(VLOOKUP(C96,Savings_wind!$A$1:$N$180,14,FALSE),0)</f>
        <v>188.638333125854</v>
      </c>
      <c r="O96">
        <f>SUM(M96:N96)</f>
        <v>12943.0707867121</v>
      </c>
      <c r="P96">
        <f>_xlfn.IFNA(VLOOKUP(C96,Savings_solar!$O$1:$AB$242,14,FALSE),0)</f>
        <v>67306.6705036886</v>
      </c>
      <c r="Q96">
        <f>_xlfn.IFNA(VLOOKUP(C96,Savings_wind!$O$1:$AB$180,14,FALSE),0)</f>
        <v>671.74081512052</v>
      </c>
      <c r="R96">
        <f>SUM(P96:Q96)</f>
        <v>67978.4113188091</v>
      </c>
      <c r="S96">
        <f>_xlfn.IFNA(VLOOKUP(C96,Capacity_solar!$A$2:$N$243,14,FALSE)-VLOOKUP(C96,Capacity_solar!$A$2:$N$243,2,FALSE),0)</f>
        <v>20.32472196</v>
      </c>
      <c r="T96">
        <f>_xlfn.IFNA(VLOOKUP(C96,Capacity_wind!$A$2:$N$181,14,FALSE)-VLOOKUP(C96,Capacity_wind!$A$2:$N$181,2,FALSE),0)</f>
        <v>1.51050207</v>
      </c>
      <c r="U96">
        <f>VLOOKUP(B96,[1]Data!$B$5:$BO$270,66,FALSE)</f>
        <v>1673916511799.71</v>
      </c>
    </row>
    <row r="97" spans="1:21">
      <c r="A97">
        <v>95</v>
      </c>
      <c r="B97" t="s">
        <v>237</v>
      </c>
      <c r="C97" t="s">
        <v>238</v>
      </c>
      <c r="D97" t="s">
        <v>16</v>
      </c>
      <c r="E97" t="s">
        <v>21</v>
      </c>
      <c r="F97" t="s">
        <v>29</v>
      </c>
      <c r="G97">
        <v>5155.414</v>
      </c>
      <c r="H97">
        <v>0.962695547533093</v>
      </c>
      <c r="K97">
        <v>2264751.11608175</v>
      </c>
      <c r="L97">
        <v>2338829.68367774</v>
      </c>
      <c r="M97">
        <f>_xlfn.IFNA(VLOOKUP(C97,Savings_solar!$A$1:$N$242,14,FALSE),0)</f>
        <v>165.318786826992</v>
      </c>
      <c r="N97">
        <f>_xlfn.IFNA(VLOOKUP(C97,Savings_wind!$A$1:$N$180,14,FALSE),0)</f>
        <v>1.24751088273965</v>
      </c>
      <c r="O97">
        <f>SUM(M97:N97)</f>
        <v>166.566297709732</v>
      </c>
      <c r="P97">
        <f>_xlfn.IFNA(VLOOKUP(C97,Savings_solar!$O$1:$AB$242,14,FALSE),0)</f>
        <v>147.716920963666</v>
      </c>
      <c r="Q97">
        <f>_xlfn.IFNA(VLOOKUP(C97,Savings_wind!$O$1:$AB$180,14,FALSE),0)</f>
        <v>5.18348237868897</v>
      </c>
      <c r="R97">
        <f>SUM(P97:Q97)</f>
        <v>152.900403342355</v>
      </c>
      <c r="S97">
        <f>_xlfn.IFNA(VLOOKUP(C97,Capacity_solar!$A$2:$N$243,14,FALSE)-VLOOKUP(C97,Capacity_solar!$A$2:$N$243,2,FALSE),0)</f>
        <v>0.093344</v>
      </c>
      <c r="T97">
        <f>_xlfn.IFNA(VLOOKUP(C97,Capacity_wind!$A$2:$N$181,14,FALSE)-VLOOKUP(C97,Capacity_wind!$A$2:$N$181,2,FALSE),0)</f>
        <v>0.0124</v>
      </c>
      <c r="U97">
        <f>VLOOKUP(B97,[1]Data!$B$5:$BO$270,66,FALSE)</f>
        <v>182809482400.924</v>
      </c>
    </row>
    <row r="98" spans="1:21">
      <c r="A98">
        <v>96</v>
      </c>
      <c r="B98" t="s">
        <v>239</v>
      </c>
      <c r="C98" t="s">
        <v>240</v>
      </c>
      <c r="D98" t="s">
        <v>17</v>
      </c>
      <c r="E98" t="s">
        <v>23</v>
      </c>
      <c r="F98" t="s">
        <v>31</v>
      </c>
      <c r="G98">
        <v>9775.552</v>
      </c>
      <c r="H98">
        <v>0.878317845661988</v>
      </c>
      <c r="I98">
        <v>64008799938.2234</v>
      </c>
      <c r="J98">
        <v>19054756138.7783</v>
      </c>
      <c r="K98">
        <v>575.422769871551</v>
      </c>
      <c r="L98">
        <v>575.422769871551</v>
      </c>
      <c r="M98">
        <f>_xlfn.IFNA(VLOOKUP(C98,Savings_solar!$A$1:$N$242,14,FALSE),0)</f>
        <v>59.4711505786881</v>
      </c>
      <c r="N98">
        <f>_xlfn.IFNA(VLOOKUP(C98,Savings_wind!$A$1:$N$180,14,FALSE),0)</f>
        <v>0</v>
      </c>
      <c r="O98">
        <f>SUM(M98:N98)</f>
        <v>59.4711505786881</v>
      </c>
      <c r="P98">
        <f>_xlfn.IFNA(VLOOKUP(C98,Savings_solar!$O$1:$AB$242,14,FALSE),0)</f>
        <v>59.6173754377701</v>
      </c>
      <c r="Q98">
        <f>_xlfn.IFNA(VLOOKUP(C98,Savings_wind!$O$1:$AB$180,14,FALSE),0)</f>
        <v>0</v>
      </c>
      <c r="R98">
        <f>SUM(P98:Q98)</f>
        <v>59.6173754377701</v>
      </c>
      <c r="S98">
        <f>_xlfn.IFNA(VLOOKUP(C98,Capacity_solar!$A$2:$N$243,14,FALSE)-VLOOKUP(C98,Capacity_solar!$A$2:$N$243,2,FALSE),0)</f>
        <v>0.034035003</v>
      </c>
      <c r="T98">
        <f>_xlfn.IFNA(VLOOKUP(C98,Capacity_wind!$A$2:$N$181,14,FALSE)-VLOOKUP(C98,Capacity_wind!$A$2:$N$181,2,FALSE),0)</f>
        <v>0</v>
      </c>
      <c r="U98">
        <f>VLOOKUP(B98,[1]Data!$B$5:$BO$270,66,FALSE)</f>
        <v>15468785203.7532</v>
      </c>
    </row>
    <row r="99" spans="1:21">
      <c r="A99">
        <v>97</v>
      </c>
      <c r="B99" t="s">
        <v>241</v>
      </c>
      <c r="C99" t="s">
        <v>242</v>
      </c>
      <c r="D99" t="s">
        <v>16</v>
      </c>
      <c r="E99" t="s">
        <v>22</v>
      </c>
      <c r="F99" t="s">
        <v>31</v>
      </c>
      <c r="G99">
        <v>4937.579</v>
      </c>
      <c r="H99">
        <v>0.918404236459591</v>
      </c>
      <c r="I99">
        <v>79732404838.245</v>
      </c>
      <c r="J99">
        <v>34090266918.9041</v>
      </c>
      <c r="K99">
        <v>0</v>
      </c>
      <c r="L99">
        <v>0</v>
      </c>
      <c r="M99">
        <f>_xlfn.IFNA(VLOOKUP(C99,Savings_solar!$A$1:$N$242,14,FALSE),0)</f>
        <v>1344.62940096824</v>
      </c>
      <c r="N99">
        <f>_xlfn.IFNA(VLOOKUP(C99,Savings_wind!$A$1:$N$180,14,FALSE),0)</f>
        <v>0.149724011706641</v>
      </c>
      <c r="O99">
        <f>SUM(M99:N99)</f>
        <v>1344.77912497995</v>
      </c>
      <c r="P99">
        <f>_xlfn.IFNA(VLOOKUP(C99,Savings_solar!$O$1:$AB$242,14,FALSE),0)</f>
        <v>582.40983404253</v>
      </c>
      <c r="Q99">
        <f>_xlfn.IFNA(VLOOKUP(C99,Savings_wind!$O$1:$AB$180,14,FALSE),0)</f>
        <v>0.781663093970536</v>
      </c>
      <c r="R99">
        <f>SUM(P99:Q99)</f>
        <v>583.191497136501</v>
      </c>
      <c r="S99">
        <f>_xlfn.IFNA(VLOOKUP(C99,Capacity_solar!$A$2:$N$243,14,FALSE)-VLOOKUP(C99,Capacity_solar!$A$2:$N$243,2,FALSE),0)</f>
        <v>0.43950802</v>
      </c>
      <c r="T99">
        <f>_xlfn.IFNA(VLOOKUP(C99,Capacity_wind!$A$2:$N$181,14,FALSE)-VLOOKUP(C99,Capacity_wind!$A$2:$N$181,2,FALSE),0)</f>
        <v>0.003</v>
      </c>
      <c r="U99">
        <f>VLOOKUP(B99,[1]Data!$B$5:$BO$270,66,FALSE)</f>
        <v>20992421948.8081</v>
      </c>
    </row>
    <row r="100" spans="1:21">
      <c r="A100">
        <v>98</v>
      </c>
      <c r="B100" t="s">
        <v>243</v>
      </c>
      <c r="C100" t="s">
        <v>244</v>
      </c>
      <c r="D100" t="s">
        <v>17</v>
      </c>
      <c r="E100" t="s">
        <v>24</v>
      </c>
      <c r="F100" t="s">
        <v>32</v>
      </c>
      <c r="G100">
        <v>8890.7</v>
      </c>
      <c r="H100">
        <v>0.878317845661988</v>
      </c>
      <c r="I100">
        <v>8120180788.46175</v>
      </c>
      <c r="J100">
        <v>3270920145.66908</v>
      </c>
      <c r="K100">
        <v>0</v>
      </c>
      <c r="L100">
        <v>0</v>
      </c>
      <c r="M100">
        <f>_xlfn.IFNA(VLOOKUP(C100,Savings_solar!$A$1:$N$242,14,FALSE),0)</f>
        <v>4.17350567717405</v>
      </c>
      <c r="N100">
        <f>_xlfn.IFNA(VLOOKUP(C100,Savings_wind!$A$1:$N$180,14,FALSE),0)</f>
        <v>0</v>
      </c>
      <c r="O100">
        <f>SUM(M100:N100)</f>
        <v>4.17350567717405</v>
      </c>
      <c r="P100">
        <f>_xlfn.IFNA(VLOOKUP(C100,Savings_solar!$O$1:$AB$242,14,FALSE),0)</f>
        <v>4.89797391157784</v>
      </c>
      <c r="Q100">
        <f>_xlfn.IFNA(VLOOKUP(C100,Savings_wind!$O$1:$AB$180,14,FALSE),0)</f>
        <v>0</v>
      </c>
      <c r="R100">
        <f>SUM(P100:Q100)</f>
        <v>4.89797391157784</v>
      </c>
      <c r="S100">
        <f>_xlfn.IFNA(VLOOKUP(C100,Capacity_solar!$A$2:$N$243,14,FALSE)-VLOOKUP(C100,Capacity_solar!$A$2:$N$243,2,FALSE),0)</f>
        <v>0.002578</v>
      </c>
      <c r="T100">
        <f>_xlfn.IFNA(VLOOKUP(C100,Capacity_wind!$A$2:$N$181,14,FALSE)-VLOOKUP(C100,Capacity_wind!$A$2:$N$181,2,FALSE),0)</f>
        <v>0</v>
      </c>
      <c r="U100">
        <f>VLOOKUP(B100,[1]Data!$B$5:$BO$270,66,FALSE)</f>
        <v>4001047000</v>
      </c>
    </row>
    <row r="101" spans="1:21">
      <c r="A101">
        <v>99</v>
      </c>
      <c r="B101" t="s">
        <v>245</v>
      </c>
      <c r="C101" t="s">
        <v>246</v>
      </c>
      <c r="D101" t="s">
        <v>16</v>
      </c>
      <c r="E101" t="s">
        <v>22</v>
      </c>
      <c r="F101" t="s">
        <v>30</v>
      </c>
      <c r="G101">
        <v>8539.976</v>
      </c>
      <c r="H101">
        <v>0.918404236459591</v>
      </c>
      <c r="I101">
        <v>162527823149.666</v>
      </c>
      <c r="J101">
        <v>60910775962.4039</v>
      </c>
      <c r="K101">
        <v>1359180.23116043</v>
      </c>
      <c r="L101">
        <v>1359180.23116043</v>
      </c>
      <c r="M101">
        <f>_xlfn.IFNA(VLOOKUP(C101,Savings_solar!$A$1:$N$242,14,FALSE),0)</f>
        <v>4.61016851842119</v>
      </c>
      <c r="N101">
        <f>_xlfn.IFNA(VLOOKUP(C101,Savings_wind!$A$1:$N$180,14,FALSE),0)</f>
        <v>0</v>
      </c>
      <c r="O101">
        <f>SUM(M101:N101)</f>
        <v>4.61016851842119</v>
      </c>
      <c r="P101">
        <f>_xlfn.IFNA(VLOOKUP(C101,Savings_solar!$O$1:$AB$242,14,FALSE),0)</f>
        <v>3.81649191107516</v>
      </c>
      <c r="Q101">
        <f>_xlfn.IFNA(VLOOKUP(C101,Savings_wind!$O$1:$AB$180,14,FALSE),0)</f>
        <v>0</v>
      </c>
      <c r="R101">
        <f>SUM(P101:Q101)</f>
        <v>3.81649191107516</v>
      </c>
      <c r="S101">
        <f>_xlfn.IFNA(VLOOKUP(C101,Capacity_solar!$A$2:$N$243,14,FALSE)-VLOOKUP(C101,Capacity_solar!$A$2:$N$243,2,FALSE),0)</f>
        <v>0.002633001</v>
      </c>
      <c r="T101">
        <f>_xlfn.IFNA(VLOOKUP(C101,Capacity_wind!$A$2:$N$181,14,FALSE)-VLOOKUP(C101,Capacity_wind!$A$2:$N$181,2,FALSE),0)</f>
        <v>0</v>
      </c>
      <c r="U101">
        <f>VLOOKUP(B101,[1]Data!$B$5:$BO$270,66,FALSE)</f>
        <v>55938727098.0174</v>
      </c>
    </row>
    <row r="102" spans="1:21">
      <c r="A102">
        <v>100</v>
      </c>
      <c r="B102" t="s">
        <v>247</v>
      </c>
      <c r="C102" t="s">
        <v>248</v>
      </c>
      <c r="D102" t="s">
        <v>16</v>
      </c>
      <c r="E102" t="s">
        <v>22</v>
      </c>
      <c r="F102" t="s">
        <v>30</v>
      </c>
      <c r="G102">
        <v>177.856</v>
      </c>
      <c r="H102">
        <v>0.918404236459591</v>
      </c>
      <c r="I102">
        <v>2574797926.14676</v>
      </c>
      <c r="J102">
        <v>1681956324.94567</v>
      </c>
      <c r="K102">
        <v>0</v>
      </c>
      <c r="L102">
        <v>0</v>
      </c>
      <c r="M102">
        <f>_xlfn.IFNA(VLOOKUP(C102,Savings_solar!$A$1:$N$242,14,FALSE),0)</f>
        <v>0</v>
      </c>
      <c r="N102">
        <f>_xlfn.IFNA(VLOOKUP(C102,Savings_wind!$A$1:$N$180,14,FALSE),0)</f>
        <v>0</v>
      </c>
      <c r="O102">
        <f>SUM(M102:N102)</f>
        <v>0</v>
      </c>
      <c r="P102">
        <f>_xlfn.IFNA(VLOOKUP(C102,Savings_solar!$O$1:$AB$242,14,FALSE),0)</f>
        <v>0</v>
      </c>
      <c r="Q102">
        <f>_xlfn.IFNA(VLOOKUP(C102,Savings_wind!$O$1:$AB$180,14,FALSE),0)</f>
        <v>0</v>
      </c>
      <c r="R102">
        <f>SUM(P102:Q102)</f>
        <v>0</v>
      </c>
      <c r="S102">
        <f>_xlfn.IFNA(VLOOKUP(C102,Capacity_solar!$A$2:$N$243,14,FALSE)-VLOOKUP(C102,Capacity_solar!$A$2:$N$243,2,FALSE),0)</f>
        <v>0</v>
      </c>
      <c r="T102">
        <f>_xlfn.IFNA(VLOOKUP(C102,Capacity_wind!$A$2:$N$181,14,FALSE)-VLOOKUP(C102,Capacity_wind!$A$2:$N$181,2,FALSE),0)</f>
        <v>0</v>
      </c>
      <c r="U102">
        <f>VLOOKUP(B102,[1]Data!$B$5:$BO$270,66,FALSE)</f>
        <v>2343703788.17323</v>
      </c>
    </row>
    <row r="103" spans="1:21">
      <c r="A103">
        <v>101</v>
      </c>
      <c r="B103" t="s">
        <v>249</v>
      </c>
      <c r="C103" t="s">
        <v>250</v>
      </c>
      <c r="D103" t="s">
        <v>15</v>
      </c>
      <c r="E103" t="s">
        <v>21</v>
      </c>
      <c r="F103" t="s">
        <v>29</v>
      </c>
      <c r="G103">
        <v>42.287</v>
      </c>
      <c r="H103">
        <v>0.956249859625509</v>
      </c>
      <c r="K103">
        <v>0</v>
      </c>
      <c r="L103">
        <v>0</v>
      </c>
      <c r="M103">
        <f>_xlfn.IFNA(VLOOKUP(C103,Savings_solar!$A$1:$N$242,14,FALSE),0)</f>
        <v>0</v>
      </c>
      <c r="N103">
        <f>_xlfn.IFNA(VLOOKUP(C103,Savings_wind!$A$1:$N$180,14,FALSE),0)</f>
        <v>0</v>
      </c>
      <c r="O103">
        <f>SUM(M103:N103)</f>
        <v>0</v>
      </c>
      <c r="P103">
        <f>_xlfn.IFNA(VLOOKUP(C103,Savings_solar!$O$1:$AB$242,14,FALSE),0)</f>
        <v>0</v>
      </c>
      <c r="Q103">
        <f>_xlfn.IFNA(VLOOKUP(C103,Savings_wind!$O$1:$AB$180,14,FALSE),0)</f>
        <v>0</v>
      </c>
      <c r="R103">
        <f>SUM(P103:Q103)</f>
        <v>0</v>
      </c>
      <c r="S103">
        <f>_xlfn.IFNA(VLOOKUP(C103,Capacity_solar!$A$2:$N$243,14,FALSE)-VLOOKUP(C103,Capacity_solar!$A$2:$N$243,2,FALSE),0)</f>
        <v>0</v>
      </c>
      <c r="T103">
        <f>_xlfn.IFNA(VLOOKUP(C103,Capacity_wind!$A$2:$N$181,14,FALSE)-VLOOKUP(C103,Capacity_wind!$A$2:$N$181,2,FALSE),0)</f>
        <v>0</v>
      </c>
      <c r="U103">
        <f>VLOOKUP(B103,[1]Data!$B$5:$BO$270,66,FALSE)</f>
        <v>7364654515.13984</v>
      </c>
    </row>
    <row r="104" spans="1:21">
      <c r="A104">
        <v>102</v>
      </c>
      <c r="B104" t="s">
        <v>251</v>
      </c>
      <c r="C104" t="s">
        <v>252</v>
      </c>
      <c r="D104" t="s">
        <v>16</v>
      </c>
      <c r="E104" t="s">
        <v>22</v>
      </c>
      <c r="F104" t="s">
        <v>31</v>
      </c>
      <c r="G104">
        <v>21814.985</v>
      </c>
      <c r="H104">
        <v>0.780341633567176</v>
      </c>
      <c r="I104">
        <v>325838129451.801</v>
      </c>
      <c r="J104">
        <v>96953497412.3508</v>
      </c>
      <c r="K104">
        <v>0</v>
      </c>
      <c r="L104">
        <v>0</v>
      </c>
      <c r="M104">
        <f>_xlfn.IFNA(VLOOKUP(C104,Savings_solar!$A$1:$N$242,14,FALSE),0)</f>
        <v>1694.17766540296</v>
      </c>
      <c r="N104">
        <f>_xlfn.IFNA(VLOOKUP(C104,Savings_wind!$A$1:$N$180,14,FALSE),0)</f>
        <v>28.4929917989317</v>
      </c>
      <c r="O104">
        <f>SUM(M104:N104)</f>
        <v>1722.67065720189</v>
      </c>
      <c r="P104">
        <f>_xlfn.IFNA(VLOOKUP(C104,Savings_solar!$O$1:$AB$242,14,FALSE),0)</f>
        <v>1026.08513863596</v>
      </c>
      <c r="Q104">
        <f>_xlfn.IFNA(VLOOKUP(C104,Savings_wind!$O$1:$AB$180,14,FALSE),0)</f>
        <v>94.4376704666741</v>
      </c>
      <c r="R104">
        <f>SUM(P104:Q104)</f>
        <v>1120.52280910263</v>
      </c>
      <c r="S104">
        <f>_xlfn.IFNA(VLOOKUP(C104,Capacity_solar!$A$2:$N$243,14,FALSE)-VLOOKUP(C104,Capacity_solar!$A$2:$N$243,2,FALSE),0)</f>
        <v>0.70731903</v>
      </c>
      <c r="T104">
        <f>_xlfn.IFNA(VLOOKUP(C104,Capacity_wind!$A$2:$N$181,14,FALSE)-VLOOKUP(C104,Capacity_wind!$A$2:$N$181,2,FALSE),0)</f>
        <v>0.21815</v>
      </c>
      <c r="U104">
        <f>VLOOKUP(B104,[1]Data!$B$5:$BO$270,66,FALSE)</f>
        <v>74144875098.0587</v>
      </c>
    </row>
    <row r="105" spans="1:21">
      <c r="A105">
        <v>103</v>
      </c>
      <c r="B105" t="s">
        <v>253</v>
      </c>
      <c r="C105" t="s">
        <v>254</v>
      </c>
      <c r="D105" t="s">
        <v>17</v>
      </c>
      <c r="E105" t="s">
        <v>24</v>
      </c>
      <c r="F105" t="s">
        <v>31</v>
      </c>
      <c r="G105">
        <v>2898.369</v>
      </c>
      <c r="H105">
        <v>0.878317845661988</v>
      </c>
      <c r="I105">
        <v>5752756216.43659</v>
      </c>
      <c r="J105">
        <v>2221460906.64255</v>
      </c>
      <c r="K105">
        <v>0</v>
      </c>
      <c r="L105">
        <v>0</v>
      </c>
      <c r="M105">
        <f>_xlfn.IFNA(VLOOKUP(C105,Savings_solar!$A$1:$N$242,14,FALSE),0)</f>
        <v>0.425721466148548</v>
      </c>
      <c r="N105">
        <f>_xlfn.IFNA(VLOOKUP(C105,Savings_wind!$A$1:$N$180,14,FALSE),0)</f>
        <v>0</v>
      </c>
      <c r="O105">
        <f>SUM(M105:N105)</f>
        <v>0.425721466148548</v>
      </c>
      <c r="P105">
        <f>_xlfn.IFNA(VLOOKUP(C105,Savings_solar!$O$1:$AB$242,14,FALSE),0)</f>
        <v>0.679157308287552</v>
      </c>
      <c r="Q105">
        <f>_xlfn.IFNA(VLOOKUP(C105,Savings_wind!$O$1:$AB$180,14,FALSE),0)</f>
        <v>0</v>
      </c>
      <c r="R105">
        <f>SUM(P105:Q105)</f>
        <v>0.679157308287552</v>
      </c>
      <c r="S105">
        <f>_xlfn.IFNA(VLOOKUP(C105,Capacity_solar!$A$2:$N$243,14,FALSE)-VLOOKUP(C105,Capacity_solar!$A$2:$N$243,2,FALSE),0)</f>
        <v>0.000413</v>
      </c>
      <c r="T105">
        <f>_xlfn.IFNA(VLOOKUP(C105,Capacity_wind!$A$2:$N$181,14,FALSE)-VLOOKUP(C105,Capacity_wind!$A$2:$N$181,2,FALSE),0)</f>
        <v>0</v>
      </c>
      <c r="U105">
        <f>VLOOKUP(B105,[1]Data!$B$5:$BO$270,66,FALSE)</f>
        <v>2289355249.40148</v>
      </c>
    </row>
    <row r="106" spans="1:21">
      <c r="A106">
        <v>104</v>
      </c>
      <c r="B106" t="s">
        <v>255</v>
      </c>
      <c r="C106" t="s">
        <v>256</v>
      </c>
      <c r="D106" t="s">
        <v>15</v>
      </c>
      <c r="E106" t="s">
        <v>21</v>
      </c>
      <c r="F106" t="s">
        <v>29</v>
      </c>
      <c r="G106">
        <v>2187.55</v>
      </c>
      <c r="H106">
        <v>0.955566172957477</v>
      </c>
      <c r="I106">
        <v>120954215578.147</v>
      </c>
      <c r="J106">
        <v>51069702271.8047</v>
      </c>
      <c r="K106">
        <v>1663.94613873758</v>
      </c>
      <c r="L106">
        <v>1663.94613873758</v>
      </c>
      <c r="M106">
        <f>_xlfn.IFNA(VLOOKUP(C106,Savings_solar!$A$1:$N$242,14,FALSE),0)</f>
        <v>1638.68775384771</v>
      </c>
      <c r="N106">
        <f>_xlfn.IFNA(VLOOKUP(C106,Savings_wind!$A$1:$N$180,14,FALSE),0)</f>
        <v>87.8614875662953</v>
      </c>
      <c r="O106">
        <f>SUM(M106:N106)</f>
        <v>1726.54924141401</v>
      </c>
      <c r="P106">
        <f>_xlfn.IFNA(VLOOKUP(C106,Savings_solar!$O$1:$AB$242,14,FALSE),0)</f>
        <v>741.641908461024</v>
      </c>
      <c r="Q106">
        <f>_xlfn.IFNA(VLOOKUP(C106,Savings_wind!$O$1:$AB$180,14,FALSE),0)</f>
        <v>290.427431104494</v>
      </c>
      <c r="R106">
        <f>SUM(P106:Q106)</f>
        <v>1032.06933956552</v>
      </c>
      <c r="S106">
        <f>_xlfn.IFNA(VLOOKUP(C106,Capacity_solar!$A$2:$N$243,14,FALSE)-VLOOKUP(C106,Capacity_solar!$A$2:$N$243,2,FALSE),0)</f>
        <v>0.5679</v>
      </c>
      <c r="T106">
        <f>_xlfn.IFNA(VLOOKUP(C106,Capacity_wind!$A$2:$N$181,14,FALSE)-VLOOKUP(C106,Capacity_wind!$A$2:$N$181,2,FALSE),0)</f>
        <v>0.681</v>
      </c>
      <c r="U106">
        <f>VLOOKUP(B106,[1]Data!$B$5:$BO$270,66,FALSE)</f>
        <v>71013953448.2085</v>
      </c>
    </row>
    <row r="107" spans="1:21">
      <c r="A107">
        <v>105</v>
      </c>
      <c r="B107" t="s">
        <v>257</v>
      </c>
      <c r="C107" t="s">
        <v>258</v>
      </c>
      <c r="D107" t="s">
        <v>15</v>
      </c>
      <c r="E107" t="s">
        <v>21</v>
      </c>
      <c r="F107" t="s">
        <v>29</v>
      </c>
      <c r="G107">
        <v>781.91</v>
      </c>
      <c r="H107">
        <v>0.956249859625509</v>
      </c>
      <c r="I107">
        <v>85339620686.8049</v>
      </c>
      <c r="J107">
        <v>68993899662.5449</v>
      </c>
      <c r="K107">
        <v>0</v>
      </c>
      <c r="L107">
        <v>0</v>
      </c>
      <c r="M107">
        <f>_xlfn.IFNA(VLOOKUP(C107,Savings_solar!$A$1:$N$242,14,FALSE),0)</f>
        <v>629.221873588871</v>
      </c>
      <c r="N107">
        <f>_xlfn.IFNA(VLOOKUP(C107,Savings_wind!$A$1:$N$180,14,FALSE),0)</f>
        <v>15.1425738286213</v>
      </c>
      <c r="O107">
        <f>SUM(M107:N107)</f>
        <v>644.364447417492</v>
      </c>
      <c r="P107">
        <f>_xlfn.IFNA(VLOOKUP(C107,Savings_solar!$O$1:$AB$242,14,FALSE),0)</f>
        <v>410.97575941296</v>
      </c>
      <c r="Q107">
        <f>_xlfn.IFNA(VLOOKUP(C107,Savings_wind!$O$1:$AB$180,14,FALSE),0)</f>
        <v>54.1617961750594</v>
      </c>
      <c r="R107">
        <f>SUM(P107:Q107)</f>
        <v>465.137555588019</v>
      </c>
      <c r="S107">
        <f>_xlfn.IFNA(VLOOKUP(C107,Capacity_solar!$A$2:$N$243,14,FALSE)-VLOOKUP(C107,Capacity_solar!$A$2:$N$243,2,FALSE),0)</f>
        <v>0.289710029</v>
      </c>
      <c r="T107">
        <f>_xlfn.IFNA(VLOOKUP(C107,Capacity_wind!$A$2:$N$181,14,FALSE)-VLOOKUP(C107,Capacity_wind!$A$2:$N$181,2,FALSE),0)</f>
        <v>0.121716997</v>
      </c>
      <c r="U107">
        <f>VLOOKUP(B107,[1]Data!$B$5:$BO$270,66,FALSE)</f>
        <v>81641807865.7591</v>
      </c>
    </row>
    <row r="108" spans="1:21">
      <c r="A108">
        <v>106</v>
      </c>
      <c r="B108" t="s">
        <v>259</v>
      </c>
      <c r="C108" t="s">
        <v>260</v>
      </c>
      <c r="D108" t="s">
        <v>15</v>
      </c>
      <c r="E108" t="s">
        <v>21</v>
      </c>
      <c r="F108" t="s">
        <v>29</v>
      </c>
      <c r="G108">
        <v>1433.728</v>
      </c>
      <c r="H108">
        <v>0.974901169393953</v>
      </c>
      <c r="I108">
        <v>64558824107.1395</v>
      </c>
      <c r="J108">
        <v>31300856486.9336</v>
      </c>
      <c r="K108">
        <v>0</v>
      </c>
      <c r="L108">
        <v>0</v>
      </c>
      <c r="M108">
        <f>_xlfn.IFNA(VLOOKUP(C108,Savings_solar!$A$1:$N$242,14,FALSE),0)</f>
        <v>188.588279371055</v>
      </c>
      <c r="N108">
        <f>_xlfn.IFNA(VLOOKUP(C108,Savings_wind!$A$1:$N$180,14,FALSE),0)</f>
        <v>15.6892368585133</v>
      </c>
      <c r="O108">
        <f>SUM(M108:N108)</f>
        <v>204.277516229568</v>
      </c>
      <c r="P108">
        <f>_xlfn.IFNA(VLOOKUP(C108,Savings_solar!$O$1:$AB$242,14,FALSE),0)</f>
        <v>70.4497931965539</v>
      </c>
      <c r="Q108">
        <f>_xlfn.IFNA(VLOOKUP(C108,Savings_wind!$O$1:$AB$180,14,FALSE),0)</f>
        <v>46.8241112218975</v>
      </c>
      <c r="R108">
        <f>SUM(P108:Q108)</f>
        <v>117.273904418451</v>
      </c>
      <c r="S108">
        <f>_xlfn.IFNA(VLOOKUP(C108,Capacity_solar!$A$2:$N$243,14,FALSE)-VLOOKUP(C108,Capacity_solar!$A$2:$N$243,2,FALSE),0)</f>
        <v>0.056155</v>
      </c>
      <c r="T108">
        <f>_xlfn.IFNA(VLOOKUP(C108,Capacity_wind!$A$2:$N$181,14,FALSE)-VLOOKUP(C108,Capacity_wind!$A$2:$N$181,2,FALSE),0)</f>
        <v>0.106128999</v>
      </c>
      <c r="U108">
        <f>VLOOKUP(B108,[1]Data!$B$5:$BO$270,66,FALSE)</f>
        <v>40422521943.4418</v>
      </c>
    </row>
    <row r="109" spans="1:21">
      <c r="A109">
        <v>107</v>
      </c>
      <c r="B109" t="s">
        <v>261</v>
      </c>
      <c r="C109" t="s">
        <v>262</v>
      </c>
      <c r="D109" t="s">
        <v>16</v>
      </c>
      <c r="E109" t="s">
        <v>23</v>
      </c>
      <c r="F109" t="s">
        <v>31</v>
      </c>
      <c r="G109">
        <v>45896.057</v>
      </c>
      <c r="H109">
        <v>0.958396028406858</v>
      </c>
      <c r="I109">
        <v>333242868979.042</v>
      </c>
      <c r="J109">
        <v>123866072116.035</v>
      </c>
      <c r="K109">
        <v>1874.17117995291</v>
      </c>
      <c r="L109">
        <v>3159.38244111752</v>
      </c>
      <c r="M109">
        <f>_xlfn.IFNA(VLOOKUP(C109,Savings_solar!$A$1:$N$242,14,FALSE),0)</f>
        <v>1518.84079719781</v>
      </c>
      <c r="N109">
        <f>_xlfn.IFNA(VLOOKUP(C109,Savings_wind!$A$1:$N$180,14,FALSE),0)</f>
        <v>146.425040351425</v>
      </c>
      <c r="O109">
        <f>SUM(M109:N109)</f>
        <v>1665.26583754923</v>
      </c>
      <c r="P109">
        <f>_xlfn.IFNA(VLOOKUP(C109,Savings_solar!$O$1:$AB$242,14,FALSE),0)</f>
        <v>1380.74499935729</v>
      </c>
      <c r="Q109">
        <f>_xlfn.IFNA(VLOOKUP(C109,Savings_wind!$O$1:$AB$180,14,FALSE),0)</f>
        <v>544.462231434462</v>
      </c>
      <c r="R109">
        <f>SUM(P109:Q109)</f>
        <v>1925.20723079175</v>
      </c>
      <c r="S109">
        <f>_xlfn.IFNA(VLOOKUP(C109,Capacity_solar!$A$2:$N$243,14,FALSE)-VLOOKUP(C109,Capacity_solar!$A$2:$N$243,2,FALSE),0)</f>
        <v>0.8246551</v>
      </c>
      <c r="T109">
        <f>_xlfn.IFNA(VLOOKUP(C109,Capacity_wind!$A$2:$N$181,14,FALSE)-VLOOKUP(C109,Capacity_wind!$A$2:$N$181,2,FALSE),0)</f>
        <v>1.33500008</v>
      </c>
      <c r="U109">
        <f>VLOOKUP(B109,[1]Data!$B$5:$BO$270,66,FALSE)</f>
        <v>130912558829.84</v>
      </c>
    </row>
    <row r="110" spans="1:21">
      <c r="A110">
        <v>108</v>
      </c>
      <c r="B110" t="s">
        <v>263</v>
      </c>
      <c r="C110" t="s">
        <v>264</v>
      </c>
      <c r="D110" t="s">
        <v>15</v>
      </c>
      <c r="E110" t="s">
        <v>123</v>
      </c>
      <c r="F110" t="s">
        <v>29</v>
      </c>
      <c r="G110">
        <v>37.664</v>
      </c>
      <c r="H110">
        <v>0.956249859625509</v>
      </c>
      <c r="J110">
        <v>7490920324.03835</v>
      </c>
      <c r="K110">
        <v>0</v>
      </c>
      <c r="L110">
        <v>0</v>
      </c>
      <c r="M110">
        <f>_xlfn.IFNA(VLOOKUP(C110,Savings_solar!$A$1:$N$242,14,FALSE),0)</f>
        <v>0</v>
      </c>
      <c r="N110">
        <f>_xlfn.IFNA(VLOOKUP(C110,Savings_wind!$A$1:$N$180,14,FALSE),0)</f>
        <v>0</v>
      </c>
      <c r="O110">
        <f>SUM(M110:N110)</f>
        <v>0</v>
      </c>
      <c r="P110">
        <f>_xlfn.IFNA(VLOOKUP(C110,Savings_solar!$O$1:$AB$242,14,FALSE),0)</f>
        <v>0</v>
      </c>
      <c r="Q110">
        <f>_xlfn.IFNA(VLOOKUP(C110,Savings_wind!$O$1:$AB$180,14,FALSE),0)</f>
        <v>0</v>
      </c>
      <c r="R110">
        <f>SUM(P110:Q110)</f>
        <v>0</v>
      </c>
      <c r="S110">
        <f>_xlfn.IFNA(VLOOKUP(C110,Capacity_solar!$A$2:$N$243,14,FALSE)-VLOOKUP(C110,Capacity_solar!$A$2:$N$243,2,FALSE),0)</f>
        <v>0</v>
      </c>
      <c r="T110">
        <f>_xlfn.IFNA(VLOOKUP(C110,Capacity_wind!$A$2:$N$181,14,FALSE)-VLOOKUP(C110,Capacity_wind!$A$2:$N$181,2,FALSE),0)</f>
        <v>0</v>
      </c>
      <c r="U110">
        <f>VLOOKUP(B110,[1]Data!$B$5:$BO$270,66,FALSE)</f>
        <v>8784002931.68665</v>
      </c>
    </row>
    <row r="111" spans="1:21">
      <c r="A111">
        <v>109</v>
      </c>
      <c r="B111" t="s">
        <v>265</v>
      </c>
      <c r="C111" t="s">
        <v>266</v>
      </c>
      <c r="D111" t="s">
        <v>15</v>
      </c>
      <c r="E111" t="s">
        <v>22</v>
      </c>
      <c r="F111" t="s">
        <v>30</v>
      </c>
      <c r="G111">
        <v>2997.532</v>
      </c>
      <c r="H111">
        <v>0.956249859625509</v>
      </c>
      <c r="I111">
        <v>40249130836.3919</v>
      </c>
      <c r="J111">
        <v>9662250294.38284</v>
      </c>
      <c r="K111">
        <v>38.1586414507789</v>
      </c>
      <c r="L111">
        <v>38.1586414507789</v>
      </c>
      <c r="M111">
        <f>_xlfn.IFNA(VLOOKUP(C111,Savings_solar!$A$1:$N$242,14,FALSE),0)</f>
        <v>53.2997840304025</v>
      </c>
      <c r="N111">
        <f>_xlfn.IFNA(VLOOKUP(C111,Savings_wind!$A$1:$N$180,14,FALSE),0)</f>
        <v>18.7277210047285</v>
      </c>
      <c r="O111">
        <f>SUM(M111:N111)</f>
        <v>72.027505035131</v>
      </c>
      <c r="P111">
        <f>_xlfn.IFNA(VLOOKUP(C111,Savings_solar!$O$1:$AB$242,14,FALSE),0)</f>
        <v>25.9910284135698</v>
      </c>
      <c r="Q111">
        <f>_xlfn.IFNA(VLOOKUP(C111,Savings_wind!$O$1:$AB$180,14,FALSE),0)</f>
        <v>55.5669276977552</v>
      </c>
      <c r="R111">
        <f>SUM(P111:Q111)</f>
        <v>81.557956111325</v>
      </c>
      <c r="S111">
        <f>_xlfn.IFNA(VLOOKUP(C111,Capacity_solar!$A$2:$N$243,14,FALSE)-VLOOKUP(C111,Capacity_solar!$A$2:$N$243,2,FALSE),0)</f>
        <v>0.01885</v>
      </c>
      <c r="T111">
        <f>_xlfn.IFNA(VLOOKUP(C111,Capacity_wind!$A$2:$N$181,14,FALSE)-VLOOKUP(C111,Capacity_wind!$A$2:$N$181,2,FALSE),0)</f>
        <v>0.101550005</v>
      </c>
      <c r="U111">
        <f>VLOOKUP(B111,[1]Data!$B$5:$BO$270,66,FALSE)</f>
        <v>14510490660.2516</v>
      </c>
    </row>
    <row r="112" spans="1:21">
      <c r="A112">
        <v>110</v>
      </c>
      <c r="B112" t="s">
        <v>267</v>
      </c>
      <c r="C112" t="s">
        <v>268</v>
      </c>
      <c r="D112" t="s">
        <v>17</v>
      </c>
      <c r="E112" t="s">
        <v>24</v>
      </c>
      <c r="F112" t="s">
        <v>32</v>
      </c>
      <c r="G112">
        <v>51592.965</v>
      </c>
      <c r="H112">
        <v>0.878317845661988</v>
      </c>
      <c r="I112">
        <v>46494497008.9213</v>
      </c>
      <c r="J112">
        <v>12784234882.5211</v>
      </c>
      <c r="K112">
        <v>0.224530502356927</v>
      </c>
      <c r="L112">
        <v>1.25299596916536</v>
      </c>
      <c r="M112">
        <f>_xlfn.IFNA(VLOOKUP(C112,Savings_solar!$A$1:$N$242,14,FALSE),0)</f>
        <v>49.060478629264</v>
      </c>
      <c r="N112">
        <f>_xlfn.IFNA(VLOOKUP(C112,Savings_wind!$A$1:$N$180,14,FALSE),0)</f>
        <v>6.16522051662963e-5</v>
      </c>
      <c r="O112">
        <f>SUM(M112:N112)</f>
        <v>49.0605402814692</v>
      </c>
      <c r="P112">
        <f>_xlfn.IFNA(VLOOKUP(C112,Savings_solar!$O$1:$AB$242,14,FALSE),0)</f>
        <v>55.1050774661518</v>
      </c>
      <c r="Q112">
        <f>_xlfn.IFNA(VLOOKUP(C112,Savings_wind!$O$1:$AB$180,14,FALSE),0)</f>
        <v>0.000527675052243079</v>
      </c>
      <c r="R112">
        <f>SUM(P112:Q112)</f>
        <v>55.105605141204</v>
      </c>
      <c r="S112">
        <f>_xlfn.IFNA(VLOOKUP(C112,Capacity_solar!$A$2:$N$243,14,FALSE)-VLOOKUP(C112,Capacity_solar!$A$2:$N$243,2,FALSE),0)</f>
        <v>0.0315</v>
      </c>
      <c r="T112">
        <f>_xlfn.IFNA(VLOOKUP(C112,Capacity_wind!$A$2:$N$181,14,FALSE)-VLOOKUP(C112,Capacity_wind!$A$2:$N$181,2,FALSE),0)</f>
        <v>4.99999999999999e-6</v>
      </c>
      <c r="U112">
        <f>VLOOKUP(B112,[1]Data!$B$5:$BO$270,66,FALSE)</f>
        <v>15302510500.0528</v>
      </c>
    </row>
    <row r="113" spans="1:21">
      <c r="A113">
        <v>111</v>
      </c>
      <c r="B113" t="s">
        <v>269</v>
      </c>
      <c r="C113" t="s">
        <v>270</v>
      </c>
      <c r="D113" t="s">
        <v>16</v>
      </c>
      <c r="E113" t="s">
        <v>22</v>
      </c>
      <c r="F113" t="s">
        <v>30</v>
      </c>
      <c r="G113">
        <v>569.909</v>
      </c>
      <c r="H113">
        <v>0.918404236459591</v>
      </c>
      <c r="I113">
        <v>10750030600.0902</v>
      </c>
      <c r="J113">
        <v>5114229739.90564</v>
      </c>
      <c r="K113">
        <v>0</v>
      </c>
      <c r="L113">
        <v>0</v>
      </c>
      <c r="M113">
        <f>_xlfn.IFNA(VLOOKUP(C113,Savings_solar!$A$1:$N$242,14,FALSE),0)</f>
        <v>76.3747964120831</v>
      </c>
      <c r="N113">
        <f>_xlfn.IFNA(VLOOKUP(C113,Savings_wind!$A$1:$N$180,14,FALSE),0)</f>
        <v>0</v>
      </c>
      <c r="O113">
        <f>SUM(M113:N113)</f>
        <v>76.3747964120831</v>
      </c>
      <c r="P113">
        <f>_xlfn.IFNA(VLOOKUP(C113,Savings_solar!$O$1:$AB$242,14,FALSE),0)</f>
        <v>53.6055833708686</v>
      </c>
      <c r="Q113">
        <f>_xlfn.IFNA(VLOOKUP(C113,Savings_wind!$O$1:$AB$180,14,FALSE),0)</f>
        <v>0</v>
      </c>
      <c r="R113">
        <f>SUM(P113:Q113)</f>
        <v>53.6055833708686</v>
      </c>
      <c r="S113">
        <f>_xlfn.IFNA(VLOOKUP(C113,Capacity_solar!$A$2:$N$243,14,FALSE)-VLOOKUP(C113,Capacity_solar!$A$2:$N$243,2,FALSE),0)</f>
        <v>0.035639</v>
      </c>
      <c r="T113">
        <f>_xlfn.IFNA(VLOOKUP(C113,Capacity_wind!$A$2:$N$181,14,FALSE)-VLOOKUP(C113,Capacity_wind!$A$2:$N$181,2,FALSE),0)</f>
        <v>0</v>
      </c>
      <c r="U113">
        <f>VLOOKUP(B113,[1]Data!$B$5:$BO$270,66,FALSE)</f>
        <v>6170638746.31376</v>
      </c>
    </row>
    <row r="114" spans="1:21">
      <c r="A114">
        <v>112</v>
      </c>
      <c r="B114" t="s">
        <v>271</v>
      </c>
      <c r="C114" t="s">
        <v>272</v>
      </c>
      <c r="D114" t="s">
        <v>16</v>
      </c>
      <c r="E114" t="s">
        <v>22</v>
      </c>
      <c r="F114" t="s">
        <v>30</v>
      </c>
      <c r="G114">
        <v>143772.364</v>
      </c>
      <c r="H114">
        <v>0.913500625747929</v>
      </c>
      <c r="I114">
        <v>2481478532887.77</v>
      </c>
      <c r="J114">
        <v>1206918348543.94</v>
      </c>
      <c r="K114">
        <v>2849595.76345902</v>
      </c>
      <c r="L114">
        <v>2849595.76345902</v>
      </c>
      <c r="M114">
        <f>_xlfn.IFNA(VLOOKUP(C114,Savings_solar!$A$1:$N$242,14,FALSE),0)</f>
        <v>20728.4593375131</v>
      </c>
      <c r="N114">
        <f>_xlfn.IFNA(VLOOKUP(C114,Savings_wind!$A$1:$N$180,14,FALSE),0)</f>
        <v>735.623779042105</v>
      </c>
      <c r="O114">
        <f>SUM(M114:N114)</f>
        <v>21464.0831165552</v>
      </c>
      <c r="P114">
        <f>_xlfn.IFNA(VLOOKUP(C114,Savings_solar!$O$1:$AB$242,14,FALSE),0)</f>
        <v>12672.0593279271</v>
      </c>
      <c r="Q114">
        <f>_xlfn.IFNA(VLOOKUP(C114,Savings_wind!$O$1:$AB$180,14,FALSE),0)</f>
        <v>2761.45880256652</v>
      </c>
      <c r="R114">
        <f>SUM(P114:Q114)</f>
        <v>15433.5181304936</v>
      </c>
      <c r="S114">
        <f>_xlfn.IFNA(VLOOKUP(C114,Capacity_solar!$A$2:$N$243,14,FALSE)-VLOOKUP(C114,Capacity_solar!$A$2:$N$243,2,FALSE),0)</f>
        <v>8.99664</v>
      </c>
      <c r="T114">
        <f>_xlfn.IFNA(VLOOKUP(C114,Capacity_wind!$A$2:$N$181,14,FALSE)-VLOOKUP(C114,Capacity_wind!$A$2:$N$181,2,FALSE),0)</f>
        <v>6.79310035</v>
      </c>
      <c r="U114">
        <f>VLOOKUP(B114,[1]Data!$B$5:$BO$270,66,FALSE)</f>
        <v>1463323889036.56</v>
      </c>
    </row>
    <row r="115" spans="1:21">
      <c r="A115">
        <v>113</v>
      </c>
      <c r="B115" t="s">
        <v>273</v>
      </c>
      <c r="C115" t="s">
        <v>274</v>
      </c>
      <c r="D115" t="s">
        <v>16</v>
      </c>
      <c r="E115" t="s">
        <v>22</v>
      </c>
      <c r="F115" t="s">
        <v>30</v>
      </c>
      <c r="G115">
        <v>51.211</v>
      </c>
      <c r="H115">
        <v>0.918404236459591</v>
      </c>
      <c r="I115">
        <v>275411600.233808</v>
      </c>
      <c r="J115">
        <v>221287100</v>
      </c>
      <c r="K115">
        <v>0</v>
      </c>
      <c r="L115">
        <v>0</v>
      </c>
      <c r="M115">
        <f>_xlfn.IFNA(VLOOKUP(C115,Savings_solar!$A$1:$N$242,14,FALSE),0)</f>
        <v>1.77213209527241</v>
      </c>
      <c r="N115">
        <f>_xlfn.IFNA(VLOOKUP(C115,Savings_wind!$A$1:$N$180,14,FALSE),0)</f>
        <v>0.000133145059716194</v>
      </c>
      <c r="O115">
        <f>SUM(M115:N115)</f>
        <v>1.77226524033213</v>
      </c>
      <c r="P115">
        <f>_xlfn.IFNA(VLOOKUP(C115,Savings_solar!$O$1:$AB$242,14,FALSE),0)</f>
        <v>2.6641469588389</v>
      </c>
      <c r="Q115">
        <f>_xlfn.IFNA(VLOOKUP(C115,Savings_wind!$O$1:$AB$180,14,FALSE),0)</f>
        <v>0.00048419188825271</v>
      </c>
      <c r="R115">
        <f>SUM(P115:Q115)</f>
        <v>2.66463115072715</v>
      </c>
      <c r="S115">
        <f>_xlfn.IFNA(VLOOKUP(C115,Capacity_solar!$A$2:$N$243,14,FALSE)-VLOOKUP(C115,Capacity_solar!$A$2:$N$243,2,FALSE),0)</f>
        <v>0.001454</v>
      </c>
      <c r="T115">
        <f>_xlfn.IFNA(VLOOKUP(C115,Capacity_wind!$A$2:$N$181,14,FALSE)-VLOOKUP(C115,Capacity_wind!$A$2:$N$181,2,FALSE),0)</f>
        <v>1e-6</v>
      </c>
      <c r="U115">
        <f>VLOOKUP(B115,[1]Data!$B$5:$BO$270,66,FALSE)</f>
        <v>258774475.097656</v>
      </c>
    </row>
    <row r="116" spans="1:21">
      <c r="A116">
        <v>114</v>
      </c>
      <c r="B116" t="s">
        <v>275</v>
      </c>
      <c r="C116" t="s">
        <v>276</v>
      </c>
      <c r="D116" t="s">
        <v>15</v>
      </c>
      <c r="E116" t="s">
        <v>22</v>
      </c>
      <c r="F116" t="s">
        <v>30</v>
      </c>
      <c r="G116">
        <v>1909.309</v>
      </c>
      <c r="H116">
        <v>0.956249859625509</v>
      </c>
      <c r="I116">
        <v>37873059504.451</v>
      </c>
      <c r="J116">
        <v>10918282612.6373</v>
      </c>
      <c r="K116">
        <v>2043.22248176322</v>
      </c>
      <c r="L116">
        <v>2043.22248176322</v>
      </c>
      <c r="M116">
        <f>_xlfn.IFNA(VLOOKUP(C116,Savings_solar!$A$1:$N$242,14,FALSE),0)</f>
        <v>191.600153379243</v>
      </c>
      <c r="N116">
        <f>_xlfn.IFNA(VLOOKUP(C116,Savings_wind!$A$1:$N$180,14,FALSE),0)</f>
        <v>2.38922806253347</v>
      </c>
      <c r="O116">
        <f>SUM(M116:N116)</f>
        <v>193.989381441776</v>
      </c>
      <c r="P116">
        <f>_xlfn.IFNA(VLOOKUP(C116,Savings_solar!$O$1:$AB$242,14,FALSE),0)</f>
        <v>122.223893137781</v>
      </c>
      <c r="Q116">
        <f>_xlfn.IFNA(VLOOKUP(C116,Savings_wind!$O$1:$AB$180,14,FALSE),0)</f>
        <v>11.5259590452756</v>
      </c>
      <c r="R116">
        <f>SUM(P116:Q116)</f>
        <v>133.749852183057</v>
      </c>
      <c r="S116">
        <f>_xlfn.IFNA(VLOOKUP(C116,Capacity_solar!$A$2:$N$243,14,FALSE)-VLOOKUP(C116,Capacity_solar!$A$2:$N$243,2,FALSE),0)</f>
        <v>0.09419501</v>
      </c>
      <c r="T116">
        <f>_xlfn.IFNA(VLOOKUP(C116,Capacity_wind!$A$2:$N$181,14,FALSE)-VLOOKUP(C116,Capacity_wind!$A$2:$N$181,2,FALSE),0)</f>
        <v>0.037</v>
      </c>
      <c r="U116">
        <f>VLOOKUP(B116,[1]Data!$B$5:$BO$270,66,FALSE)</f>
        <v>13711469681.1535</v>
      </c>
    </row>
    <row r="117" spans="1:21">
      <c r="A117">
        <v>115</v>
      </c>
      <c r="B117" t="s">
        <v>277</v>
      </c>
      <c r="C117" t="s">
        <v>278</v>
      </c>
      <c r="D117" t="s">
        <v>17</v>
      </c>
      <c r="E117" t="s">
        <v>24</v>
      </c>
      <c r="F117" t="s">
        <v>32</v>
      </c>
      <c r="G117">
        <v>47439.802</v>
      </c>
      <c r="H117">
        <v>0.878317845661988</v>
      </c>
      <c r="I117">
        <v>51032174284.6998</v>
      </c>
      <c r="J117">
        <v>16313964444.3202</v>
      </c>
      <c r="K117">
        <v>0</v>
      </c>
      <c r="L117">
        <v>0</v>
      </c>
      <c r="M117">
        <f>_xlfn.IFNA(VLOOKUP(C117,Savings_solar!$A$1:$N$242,14,FALSE),0)</f>
        <v>713.424006681981</v>
      </c>
      <c r="N117">
        <f>_xlfn.IFNA(VLOOKUP(C117,Savings_wind!$A$1:$N$180,14,FALSE),0)</f>
        <v>0</v>
      </c>
      <c r="O117">
        <f>SUM(M117:N117)</f>
        <v>713.424006681981</v>
      </c>
      <c r="P117">
        <f>_xlfn.IFNA(VLOOKUP(C117,Savings_solar!$O$1:$AB$242,14,FALSE),0)</f>
        <v>283.869104127215</v>
      </c>
      <c r="Q117">
        <f>_xlfn.IFNA(VLOOKUP(C117,Savings_wind!$O$1:$AB$180,14,FALSE),0)</f>
        <v>0</v>
      </c>
      <c r="R117">
        <f>SUM(P117:Q117)</f>
        <v>283.869104127215</v>
      </c>
      <c r="S117">
        <f>_xlfn.IFNA(VLOOKUP(C117,Capacity_solar!$A$2:$N$243,14,FALSE)-VLOOKUP(C117,Capacity_solar!$A$2:$N$243,2,FALSE),0)</f>
        <v>0.228661</v>
      </c>
      <c r="T117">
        <f>_xlfn.IFNA(VLOOKUP(C117,Capacity_wind!$A$2:$N$181,14,FALSE)-VLOOKUP(C117,Capacity_wind!$A$2:$N$181,2,FALSE),0)</f>
        <v>0</v>
      </c>
      <c r="U117">
        <f>VLOOKUP(B117,[1]Data!$B$5:$BO$270,66,FALSE)</f>
        <v>18780322203.7584</v>
      </c>
    </row>
    <row r="118" spans="1:21">
      <c r="A118">
        <v>116</v>
      </c>
      <c r="B118" t="s">
        <v>279</v>
      </c>
      <c r="C118" t="s">
        <v>280</v>
      </c>
      <c r="D118" t="s">
        <v>15</v>
      </c>
      <c r="E118" t="s">
        <v>21</v>
      </c>
      <c r="F118" t="s">
        <v>29</v>
      </c>
      <c r="G118">
        <v>522.737</v>
      </c>
      <c r="H118">
        <v>0.965148488094893</v>
      </c>
      <c r="I118">
        <v>25353476545.2147</v>
      </c>
      <c r="J118">
        <v>14462554088.5388</v>
      </c>
      <c r="K118">
        <v>0</v>
      </c>
      <c r="L118">
        <v>0</v>
      </c>
      <c r="M118">
        <f>_xlfn.IFNA(VLOOKUP(C118,Savings_solar!$A$1:$N$242,14,FALSE),0)</f>
        <v>334.921406601155</v>
      </c>
      <c r="N118">
        <f>_xlfn.IFNA(VLOOKUP(C118,Savings_wind!$A$1:$N$180,14,FALSE),0)</f>
        <v>0.00355454150637616</v>
      </c>
      <c r="O118">
        <f>SUM(M118:N118)</f>
        <v>334.924961142661</v>
      </c>
      <c r="P118">
        <f>_xlfn.IFNA(VLOOKUP(C118,Savings_solar!$O$1:$AB$242,14,FALSE),0)</f>
        <v>329.86528065107</v>
      </c>
      <c r="Q118">
        <f>_xlfn.IFNA(VLOOKUP(C118,Savings_wind!$O$1:$AB$180,14,FALSE),0)</f>
        <v>0.0211238609097328</v>
      </c>
      <c r="R118">
        <f>SUM(P118:Q118)</f>
        <v>329.88640451198</v>
      </c>
      <c r="S118">
        <f>_xlfn.IFNA(VLOOKUP(C118,Capacity_solar!$A$2:$N$243,14,FALSE)-VLOOKUP(C118,Capacity_solar!$A$2:$N$243,2,FALSE),0)</f>
        <v>0.20485501</v>
      </c>
      <c r="T118">
        <f>_xlfn.IFNA(VLOOKUP(C118,Capacity_wind!$A$2:$N$181,14,FALSE)-VLOOKUP(C118,Capacity_wind!$A$2:$N$181,2,FALSE),0)</f>
        <v>0.0001</v>
      </c>
      <c r="U118">
        <f>VLOOKUP(B118,[1]Data!$B$5:$BO$270,66,FALSE)</f>
        <v>18357069272.7682</v>
      </c>
    </row>
    <row r="119" spans="1:21">
      <c r="A119">
        <v>117</v>
      </c>
      <c r="B119" t="s">
        <v>281</v>
      </c>
      <c r="C119" t="s">
        <v>282</v>
      </c>
      <c r="D119" t="s">
        <v>17</v>
      </c>
      <c r="E119" t="s">
        <v>23</v>
      </c>
      <c r="F119" t="s">
        <v>31</v>
      </c>
      <c r="G119">
        <v>59929.399</v>
      </c>
      <c r="H119">
        <v>0.878317845661988</v>
      </c>
      <c r="I119">
        <v>238337478243.118</v>
      </c>
      <c r="J119">
        <v>70876447890.5865</v>
      </c>
      <c r="K119">
        <v>72404.467758641</v>
      </c>
      <c r="L119">
        <v>74063.897991975</v>
      </c>
      <c r="M119">
        <f>_xlfn.IFNA(VLOOKUP(C119,Savings_solar!$A$1:$N$242,14,FALSE),0)</f>
        <v>203.553035925465</v>
      </c>
      <c r="N119">
        <f>_xlfn.IFNA(VLOOKUP(C119,Savings_wind!$A$1:$N$180,14,FALSE),0)</f>
        <v>0.000588717832414403</v>
      </c>
      <c r="O119">
        <f>SUM(M119:N119)</f>
        <v>203.553624643297</v>
      </c>
      <c r="P119">
        <f>_xlfn.IFNA(VLOOKUP(C119,Savings_solar!$O$1:$AB$242,14,FALSE),0)</f>
        <v>161.277396342408</v>
      </c>
      <c r="Q119">
        <f>_xlfn.IFNA(VLOOKUP(C119,Savings_wind!$O$1:$AB$180,14,FALSE),0)</f>
        <v>0.00253074120500173</v>
      </c>
      <c r="R119">
        <f>SUM(P119:Q119)</f>
        <v>161.279927083613</v>
      </c>
      <c r="S119">
        <f>_xlfn.IFNA(VLOOKUP(C119,Capacity_solar!$A$2:$N$243,14,FALSE)-VLOOKUP(C119,Capacity_solar!$A$2:$N$243,2,FALSE),0)</f>
        <v>0.102947</v>
      </c>
      <c r="T119">
        <f>_xlfn.IFNA(VLOOKUP(C119,Capacity_wind!$A$2:$N$181,14,FALSE)-VLOOKUP(C119,Capacity_wind!$A$2:$N$181,2,FALSE),0)</f>
        <v>6e-6</v>
      </c>
      <c r="U119">
        <f>VLOOKUP(B119,[1]Data!$B$5:$BO$270,66,FALSE)</f>
        <v>62253049891.6449</v>
      </c>
    </row>
    <row r="120" spans="1:21">
      <c r="A120">
        <v>118</v>
      </c>
      <c r="B120" t="s">
        <v>283</v>
      </c>
      <c r="C120" t="s">
        <v>284</v>
      </c>
      <c r="D120" t="s">
        <v>15</v>
      </c>
      <c r="E120" t="s">
        <v>21</v>
      </c>
      <c r="F120" t="s">
        <v>30</v>
      </c>
      <c r="G120">
        <v>586.385</v>
      </c>
      <c r="H120">
        <v>0.956249859625509</v>
      </c>
      <c r="I120">
        <v>14510920379.1554</v>
      </c>
      <c r="J120">
        <v>4551482433.07461</v>
      </c>
      <c r="K120">
        <v>385.368091750695</v>
      </c>
      <c r="L120">
        <v>385.368091750695</v>
      </c>
      <c r="M120">
        <f>_xlfn.IFNA(VLOOKUP(C120,Savings_solar!$A$1:$N$242,14,FALSE),0)</f>
        <v>78.7127302219352</v>
      </c>
      <c r="N120">
        <f>_xlfn.IFNA(VLOOKUP(C120,Savings_wind!$A$1:$N$180,14,FALSE),0)</f>
        <v>15.123206363337</v>
      </c>
      <c r="O120">
        <f>SUM(M120:N120)</f>
        <v>93.8359365852722</v>
      </c>
      <c r="P120">
        <f>_xlfn.IFNA(VLOOKUP(C120,Savings_solar!$O$1:$AB$242,14,FALSE),0)</f>
        <v>33.8111070320194</v>
      </c>
      <c r="Q120">
        <f>_xlfn.IFNA(VLOOKUP(C120,Savings_wind!$O$1:$AB$180,14,FALSE),0)</f>
        <v>56.5640152573273</v>
      </c>
      <c r="R120">
        <f>SUM(P120:Q120)</f>
        <v>90.3751222893467</v>
      </c>
      <c r="S120">
        <f>_xlfn.IFNA(VLOOKUP(C120,Capacity_solar!$A$2:$N$243,14,FALSE)-VLOOKUP(C120,Capacity_solar!$A$2:$N$243,2,FALSE),0)</f>
        <v>0.025575002</v>
      </c>
      <c r="T120">
        <f>_xlfn.IFNA(VLOOKUP(C120,Capacity_wind!$A$2:$N$181,14,FALSE)-VLOOKUP(C120,Capacity_wind!$A$2:$N$181,2,FALSE),0)</f>
        <v>0.11800001</v>
      </c>
      <c r="U120">
        <f>VLOOKUP(B120,[1]Data!$B$5:$BO$270,66,FALSE)</f>
        <v>6229801580.79157</v>
      </c>
    </row>
    <row r="121" spans="1:21">
      <c r="A121">
        <v>119</v>
      </c>
      <c r="B121" t="s">
        <v>285</v>
      </c>
      <c r="C121" t="s">
        <v>286</v>
      </c>
      <c r="D121" t="s">
        <v>16</v>
      </c>
      <c r="E121" t="s">
        <v>22</v>
      </c>
      <c r="F121" t="s">
        <v>31</v>
      </c>
      <c r="G121">
        <v>4518.856</v>
      </c>
      <c r="H121">
        <v>0.918404236459591</v>
      </c>
      <c r="I121">
        <v>42914813892.9472</v>
      </c>
      <c r="J121">
        <v>13749955501.4005</v>
      </c>
      <c r="K121">
        <v>29882.672091016</v>
      </c>
      <c r="L121">
        <v>29882.672091016</v>
      </c>
      <c r="M121">
        <f>_xlfn.IFNA(VLOOKUP(C121,Savings_solar!$A$1:$N$242,14,FALSE),0)</f>
        <v>512.480458872854</v>
      </c>
      <c r="N121">
        <f>_xlfn.IFNA(VLOOKUP(C121,Savings_wind!$A$1:$N$180,14,FALSE),0)</f>
        <v>15.3719121232939</v>
      </c>
      <c r="O121">
        <f>SUM(M121:N121)</f>
        <v>527.852370996148</v>
      </c>
      <c r="P121">
        <f>_xlfn.IFNA(VLOOKUP(C121,Savings_solar!$O$1:$AB$242,14,FALSE),0)</f>
        <v>274.122726556265</v>
      </c>
      <c r="Q121">
        <f>_xlfn.IFNA(VLOOKUP(C121,Savings_wind!$O$1:$AB$180,14,FALSE),0)</f>
        <v>62.0769255063674</v>
      </c>
      <c r="R121">
        <f>SUM(P121:Q121)</f>
        <v>336.199652062632</v>
      </c>
      <c r="S121">
        <f>_xlfn.IFNA(VLOOKUP(C121,Capacity_solar!$A$2:$N$243,14,FALSE)-VLOOKUP(C121,Capacity_solar!$A$2:$N$243,2,FALSE),0)</f>
        <v>0.19020001</v>
      </c>
      <c r="T121">
        <f>_xlfn.IFNA(VLOOKUP(C121,Capacity_wind!$A$2:$N$181,14,FALSE)-VLOOKUP(C121,Capacity_wind!$A$2:$N$181,2,FALSE),0)</f>
        <v>0.15532101</v>
      </c>
      <c r="U121">
        <f>VLOOKUP(B121,[1]Data!$B$5:$BO$270,66,FALSE)</f>
        <v>17146471713.748</v>
      </c>
    </row>
    <row r="122" spans="1:21">
      <c r="A122">
        <v>120</v>
      </c>
      <c r="B122" t="s">
        <v>287</v>
      </c>
      <c r="C122" t="s">
        <v>288</v>
      </c>
      <c r="D122" t="s">
        <v>17</v>
      </c>
      <c r="E122" t="s">
        <v>24</v>
      </c>
      <c r="F122" t="s">
        <v>32</v>
      </c>
      <c r="G122">
        <v>63044.497</v>
      </c>
      <c r="H122">
        <v>0.878317845661988</v>
      </c>
      <c r="I122">
        <v>43230912231.7895</v>
      </c>
      <c r="J122">
        <v>18383776165.8719</v>
      </c>
      <c r="K122">
        <v>12068.4394475783</v>
      </c>
      <c r="L122">
        <v>12370.0471851334</v>
      </c>
      <c r="M122">
        <f>_xlfn.IFNA(VLOOKUP(C122,Savings_solar!$A$1:$N$242,14,FALSE),0)</f>
        <v>265.871692761732</v>
      </c>
      <c r="N122">
        <f>_xlfn.IFNA(VLOOKUP(C122,Savings_wind!$A$1:$N$180,14,FALSE),0)</f>
        <v>0</v>
      </c>
      <c r="O122">
        <f>SUM(M122:N122)</f>
        <v>265.871692761732</v>
      </c>
      <c r="P122">
        <f>_xlfn.IFNA(VLOOKUP(C122,Savings_solar!$O$1:$AB$242,14,FALSE),0)</f>
        <v>160.94230803392</v>
      </c>
      <c r="Q122">
        <f>_xlfn.IFNA(VLOOKUP(C122,Savings_wind!$O$1:$AB$180,14,FALSE),0)</f>
        <v>0</v>
      </c>
      <c r="R122">
        <f>SUM(P122:Q122)</f>
        <v>160.94230803392</v>
      </c>
      <c r="S122">
        <f>_xlfn.IFNA(VLOOKUP(C122,Capacity_solar!$A$2:$N$243,14,FALSE)-VLOOKUP(C122,Capacity_solar!$A$2:$N$243,2,FALSE),0)</f>
        <v>0.10788201</v>
      </c>
      <c r="T122">
        <f>_xlfn.IFNA(VLOOKUP(C122,Capacity_wind!$A$2:$N$181,14,FALSE)-VLOOKUP(C122,Capacity_wind!$A$2:$N$181,2,FALSE),0)</f>
        <v>0</v>
      </c>
      <c r="U122">
        <f>VLOOKUP(B122,[1]Data!$B$5:$BO$270,66,FALSE)</f>
        <v>18406835494.9468</v>
      </c>
    </row>
    <row r="123" spans="1:21">
      <c r="A123">
        <v>121</v>
      </c>
      <c r="B123" t="s">
        <v>289</v>
      </c>
      <c r="C123" t="s">
        <v>290</v>
      </c>
      <c r="D123" t="s">
        <v>17</v>
      </c>
      <c r="E123" t="s">
        <v>24</v>
      </c>
      <c r="F123" t="s">
        <v>31</v>
      </c>
      <c r="G123">
        <v>8914.673</v>
      </c>
      <c r="H123">
        <v>0.878317845661988</v>
      </c>
      <c r="I123">
        <v>26909069259.1698</v>
      </c>
      <c r="J123">
        <v>7429785380.35569</v>
      </c>
      <c r="K123">
        <v>3593.88146333336</v>
      </c>
      <c r="L123">
        <v>3593.88146333336</v>
      </c>
      <c r="M123">
        <f>_xlfn.IFNA(VLOOKUP(C123,Savings_solar!$A$1:$N$242,14,FALSE),0)</f>
        <v>137.95884112673</v>
      </c>
      <c r="N123">
        <f>_xlfn.IFNA(VLOOKUP(C123,Savings_wind!$A$1:$N$180,14,FALSE),0)</f>
        <v>2.68709489917571</v>
      </c>
      <c r="O123">
        <f>SUM(M123:N123)</f>
        <v>140.645936025906</v>
      </c>
      <c r="P123">
        <f>_xlfn.IFNA(VLOOKUP(C123,Savings_solar!$O$1:$AB$242,14,FALSE),0)</f>
        <v>154.291092734861</v>
      </c>
      <c r="Q123">
        <f>_xlfn.IFNA(VLOOKUP(C123,Savings_wind!$O$1:$AB$180,14,FALSE),0)</f>
        <v>12.6217267958268</v>
      </c>
      <c r="R123">
        <f>SUM(P123:Q123)</f>
        <v>166.912819530688</v>
      </c>
      <c r="S123">
        <f>_xlfn.IFNA(VLOOKUP(C123,Capacity_solar!$A$2:$N$243,14,FALSE)-VLOOKUP(C123,Capacity_solar!$A$2:$N$243,2,FALSE),0)</f>
        <v>0.08900901</v>
      </c>
      <c r="T123">
        <f>_xlfn.IFNA(VLOOKUP(C123,Capacity_wind!$A$2:$N$181,14,FALSE)-VLOOKUP(C123,Capacity_wind!$A$2:$N$181,2,FALSE),0)</f>
        <v>0.034400005</v>
      </c>
      <c r="U123">
        <f>VLOOKUP(B123,[1]Data!$B$5:$BO$270,66,FALSE)</f>
        <v>9744039514.55646</v>
      </c>
    </row>
    <row r="124" spans="1:21">
      <c r="A124">
        <v>122</v>
      </c>
      <c r="B124" t="s">
        <v>291</v>
      </c>
      <c r="C124" t="s">
        <v>292</v>
      </c>
      <c r="D124" t="s">
        <v>16</v>
      </c>
      <c r="E124" t="s">
        <v>22</v>
      </c>
      <c r="F124" t="s">
        <v>30</v>
      </c>
      <c r="G124">
        <v>1226.235</v>
      </c>
      <c r="H124">
        <v>0.94766968025625</v>
      </c>
      <c r="I124">
        <v>29164050394.3789</v>
      </c>
      <c r="J124">
        <v>12285243876.5082</v>
      </c>
      <c r="K124">
        <v>0</v>
      </c>
      <c r="L124">
        <v>0</v>
      </c>
      <c r="M124">
        <f>_xlfn.IFNA(VLOOKUP(C124,Savings_solar!$A$1:$N$242,14,FALSE),0)</f>
        <v>193.49389744048</v>
      </c>
      <c r="N124">
        <f>_xlfn.IFNA(VLOOKUP(C124,Savings_wind!$A$1:$N$180,14,FALSE),0)</f>
        <v>0.945806111700676</v>
      </c>
      <c r="O124">
        <f>SUM(M124:N124)</f>
        <v>194.439703552181</v>
      </c>
      <c r="P124">
        <f>_xlfn.IFNA(VLOOKUP(C124,Savings_solar!$O$1:$AB$242,14,FALSE),0)</f>
        <v>178.400492778993</v>
      </c>
      <c r="Q124">
        <f>_xlfn.IFNA(VLOOKUP(C124,Savings_wind!$O$1:$AB$180,14,FALSE),0)</f>
        <v>3.96360053303974</v>
      </c>
      <c r="R124">
        <f>SUM(P124:Q124)</f>
        <v>182.364093312033</v>
      </c>
      <c r="S124">
        <f>_xlfn.IFNA(VLOOKUP(C124,Capacity_solar!$A$2:$N$243,14,FALSE)-VLOOKUP(C124,Capacity_solar!$A$2:$N$243,2,FALSE),0)</f>
        <v>0.10966501</v>
      </c>
      <c r="T124">
        <f>_xlfn.IFNA(VLOOKUP(C124,Capacity_wind!$A$2:$N$181,14,FALSE)-VLOOKUP(C124,Capacity_wind!$A$2:$N$181,2,FALSE),0)</f>
        <v>0.00935</v>
      </c>
      <c r="U124">
        <f>VLOOKUP(B124,[1]Data!$B$5:$BO$270,66,FALSE)</f>
        <v>12927979286.0453</v>
      </c>
    </row>
    <row r="125" spans="1:21">
      <c r="A125">
        <v>123</v>
      </c>
      <c r="B125" t="s">
        <v>293</v>
      </c>
      <c r="C125" t="s">
        <v>294</v>
      </c>
      <c r="D125" t="s">
        <v>17</v>
      </c>
      <c r="E125" t="s">
        <v>24</v>
      </c>
      <c r="F125" t="s">
        <v>32</v>
      </c>
      <c r="G125">
        <v>37159.3</v>
      </c>
      <c r="H125">
        <v>0.878317845661988</v>
      </c>
      <c r="I125">
        <v>32582425634.7195</v>
      </c>
      <c r="J125">
        <v>7744644244.4961</v>
      </c>
      <c r="K125">
        <v>89.9308985502522</v>
      </c>
      <c r="L125">
        <v>89.9308985502522</v>
      </c>
      <c r="M125">
        <f>_xlfn.IFNA(VLOOKUP(C125,Savings_solar!$A$1:$N$242,14,FALSE),0)</f>
        <v>338.055965496344</v>
      </c>
      <c r="N125">
        <f>_xlfn.IFNA(VLOOKUP(C125,Savings_wind!$A$1:$N$180,14,FALSE),0)</f>
        <v>0</v>
      </c>
      <c r="O125">
        <f>SUM(M125:N125)</f>
        <v>338.055965496344</v>
      </c>
      <c r="P125">
        <f>_xlfn.IFNA(VLOOKUP(C125,Savings_solar!$O$1:$AB$242,14,FALSE),0)</f>
        <v>198.726383044893</v>
      </c>
      <c r="Q125">
        <f>_xlfn.IFNA(VLOOKUP(C125,Savings_wind!$O$1:$AB$180,14,FALSE),0)</f>
        <v>0</v>
      </c>
      <c r="R125">
        <f>SUM(P125:Q125)</f>
        <v>198.726383044893</v>
      </c>
      <c r="S125">
        <f>_xlfn.IFNA(VLOOKUP(C125,Capacity_solar!$A$2:$N$243,14,FALSE)-VLOOKUP(C125,Capacity_solar!$A$2:$N$243,2,FALSE),0)</f>
        <v>0.14206201</v>
      </c>
      <c r="T125">
        <f>_xlfn.IFNA(VLOOKUP(C125,Capacity_wind!$A$2:$N$181,14,FALSE)-VLOOKUP(C125,Capacity_wind!$A$2:$N$181,2,FALSE),0)</f>
        <v>0</v>
      </c>
      <c r="U125">
        <f>VLOOKUP(B125,[1]Data!$B$5:$BO$270,66,FALSE)</f>
        <v>13129458325.7379</v>
      </c>
    </row>
    <row r="126" spans="1:21">
      <c r="A126">
        <v>124</v>
      </c>
      <c r="B126" t="s">
        <v>295</v>
      </c>
      <c r="C126" t="s">
        <v>296</v>
      </c>
      <c r="D126" t="s">
        <v>16</v>
      </c>
      <c r="E126" t="s">
        <v>21</v>
      </c>
      <c r="F126" t="s">
        <v>30</v>
      </c>
      <c r="G126">
        <v>41032.433</v>
      </c>
      <c r="H126">
        <v>0.961996334793965</v>
      </c>
      <c r="I126">
        <v>971274521662.056</v>
      </c>
      <c r="J126">
        <v>355073045619.288</v>
      </c>
      <c r="K126">
        <v>793849.98262256</v>
      </c>
      <c r="L126">
        <v>795730.80988668</v>
      </c>
      <c r="M126">
        <f>_xlfn.IFNA(VLOOKUP(C126,Savings_solar!$A$1:$N$242,14,FALSE),0)</f>
        <v>4239.69887665227</v>
      </c>
      <c r="N126">
        <f>_xlfn.IFNA(VLOOKUP(C126,Savings_wind!$A$1:$N$180,14,FALSE),0)</f>
        <v>0</v>
      </c>
      <c r="O126">
        <f>SUM(M126:N126)</f>
        <v>4239.69887665227</v>
      </c>
      <c r="P126">
        <f>_xlfn.IFNA(VLOOKUP(C126,Savings_solar!$O$1:$AB$242,14,FALSE),0)</f>
        <v>2697.48496845221</v>
      </c>
      <c r="Q126">
        <f>_xlfn.IFNA(VLOOKUP(C126,Savings_wind!$O$1:$AB$180,14,FALSE),0)</f>
        <v>0</v>
      </c>
      <c r="R126">
        <f>SUM(P126:Q126)</f>
        <v>2697.48496845221</v>
      </c>
      <c r="S126">
        <f>_xlfn.IFNA(VLOOKUP(C126,Capacity_solar!$A$2:$N$243,14,FALSE)-VLOOKUP(C126,Capacity_solar!$A$2:$N$243,2,FALSE),0)</f>
        <v>1.9326882</v>
      </c>
      <c r="T126">
        <f>_xlfn.IFNA(VLOOKUP(C126,Capacity_wind!$A$2:$N$181,14,FALSE)-VLOOKUP(C126,Capacity_wind!$A$2:$N$181,2,FALSE),0)</f>
        <v>0</v>
      </c>
      <c r="U126">
        <f>VLOOKUP(B126,[1]Data!$B$5:$BO$270,66,FALSE)</f>
        <v>407027451714.616</v>
      </c>
    </row>
    <row r="127" spans="1:21">
      <c r="A127">
        <v>125</v>
      </c>
      <c r="B127" t="s">
        <v>297</v>
      </c>
      <c r="C127" t="s">
        <v>298</v>
      </c>
      <c r="D127" t="s">
        <v>16</v>
      </c>
      <c r="E127" t="s">
        <v>23</v>
      </c>
      <c r="F127" t="s">
        <v>30</v>
      </c>
      <c r="G127">
        <v>3779.918</v>
      </c>
      <c r="H127">
        <v>0.939496429913566</v>
      </c>
      <c r="I127">
        <v>25399523677.949</v>
      </c>
      <c r="J127">
        <v>10617235457.7711</v>
      </c>
      <c r="K127">
        <v>0</v>
      </c>
      <c r="L127">
        <v>0</v>
      </c>
      <c r="M127">
        <f>_xlfn.IFNA(VLOOKUP(C127,Savings_solar!$A$1:$N$242,14,FALSE),0)</f>
        <v>334.88638580316</v>
      </c>
      <c r="N127">
        <f>_xlfn.IFNA(VLOOKUP(C127,Savings_wind!$A$1:$N$180,14,FALSE),0)</f>
        <v>0.56872182349921</v>
      </c>
      <c r="O127">
        <f>SUM(M127:N127)</f>
        <v>335.455107626659</v>
      </c>
      <c r="P127">
        <f>_xlfn.IFNA(VLOOKUP(C127,Savings_solar!$O$1:$AB$242,14,FALSE),0)</f>
        <v>274.221329675081</v>
      </c>
      <c r="Q127">
        <f>_xlfn.IFNA(VLOOKUP(C127,Savings_wind!$O$1:$AB$180,14,FALSE),0)</f>
        <v>2.2999172372259</v>
      </c>
      <c r="R127">
        <f>SUM(P127:Q127)</f>
        <v>276.521246912307</v>
      </c>
      <c r="S127">
        <f>_xlfn.IFNA(VLOOKUP(C127,Capacity_solar!$A$2:$N$243,14,FALSE)-VLOOKUP(C127,Capacity_solar!$A$2:$N$243,2,FALSE),0)</f>
        <v>0.172259</v>
      </c>
      <c r="T127">
        <f>_xlfn.IFNA(VLOOKUP(C127,Capacity_wind!$A$2:$N$181,14,FALSE)-VLOOKUP(C127,Capacity_wind!$A$2:$N$181,2,FALSE),0)</f>
        <v>0.005011</v>
      </c>
      <c r="U127">
        <f>VLOOKUP(B127,[1]Data!$B$5:$BO$270,66,FALSE)</f>
        <v>12567271004.6761</v>
      </c>
    </row>
    <row r="128" spans="1:21">
      <c r="A128">
        <v>126</v>
      </c>
      <c r="B128" t="s">
        <v>299</v>
      </c>
      <c r="C128" t="s">
        <v>300</v>
      </c>
      <c r="D128" t="s">
        <v>17</v>
      </c>
      <c r="E128" t="s">
        <v>24</v>
      </c>
      <c r="F128" t="s">
        <v>32</v>
      </c>
      <c r="G128">
        <v>67043.296</v>
      </c>
      <c r="H128">
        <v>0.878317845661988</v>
      </c>
      <c r="I128">
        <v>32918624235.7563</v>
      </c>
      <c r="J128">
        <v>12821088020.2472</v>
      </c>
      <c r="K128">
        <v>3419.69077938701</v>
      </c>
      <c r="L128">
        <v>3419.69077938701</v>
      </c>
      <c r="M128">
        <f>_xlfn.IFNA(VLOOKUP(C128,Savings_solar!$A$1:$N$242,14,FALSE),0)</f>
        <v>162.545041088956</v>
      </c>
      <c r="N128">
        <f>_xlfn.IFNA(VLOOKUP(C128,Savings_wind!$A$1:$N$180,14,FALSE),0)</f>
        <v>0</v>
      </c>
      <c r="O128">
        <f>SUM(M128:N128)</f>
        <v>162.545041088956</v>
      </c>
      <c r="P128">
        <f>_xlfn.IFNA(VLOOKUP(C128,Savings_solar!$O$1:$AB$242,14,FALSE),0)</f>
        <v>86.1301032741684</v>
      </c>
      <c r="Q128">
        <f>_xlfn.IFNA(VLOOKUP(C128,Savings_wind!$O$1:$AB$180,14,FALSE),0)</f>
        <v>0</v>
      </c>
      <c r="R128">
        <f>SUM(P128:Q128)</f>
        <v>86.1301032741684</v>
      </c>
      <c r="S128">
        <f>_xlfn.IFNA(VLOOKUP(C128,Capacity_solar!$A$2:$N$243,14,FALSE)-VLOOKUP(C128,Capacity_solar!$A$2:$N$243,2,FALSE),0)</f>
        <v>0.059941003</v>
      </c>
      <c r="T128">
        <f>_xlfn.IFNA(VLOOKUP(C128,Capacity_wind!$A$2:$N$181,14,FALSE)-VLOOKUP(C128,Capacity_wind!$A$2:$N$181,2,FALSE),0)</f>
        <v>0</v>
      </c>
      <c r="U128">
        <f>VLOOKUP(B128,[1]Data!$B$5:$BO$270,66,FALSE)</f>
        <v>15433852712.2963</v>
      </c>
    </row>
    <row r="129" spans="1:21">
      <c r="A129">
        <v>127</v>
      </c>
      <c r="B129" t="s">
        <v>301</v>
      </c>
      <c r="C129" t="s">
        <v>302</v>
      </c>
      <c r="D129" t="s">
        <v>16</v>
      </c>
      <c r="E129" t="s">
        <v>24</v>
      </c>
      <c r="F129" t="s">
        <v>31</v>
      </c>
      <c r="G129">
        <v>377459.883</v>
      </c>
      <c r="H129">
        <v>0.876136239185193</v>
      </c>
      <c r="I129">
        <v>1154069970945.9</v>
      </c>
      <c r="J129">
        <v>518476820025.41</v>
      </c>
      <c r="K129">
        <v>1993049.46212812</v>
      </c>
      <c r="L129">
        <v>1994028.67691755</v>
      </c>
      <c r="M129">
        <f>_xlfn.IFNA(VLOOKUP(C129,Savings_solar!$A$1:$N$242,14,FALSE),0)</f>
        <v>58.8459677176277</v>
      </c>
      <c r="N129">
        <f>_xlfn.IFNA(VLOOKUP(C129,Savings_wind!$A$1:$N$180,14,FALSE),0)</f>
        <v>0</v>
      </c>
      <c r="O129">
        <f>SUM(M129:N129)</f>
        <v>58.8459677176277</v>
      </c>
      <c r="P129">
        <f>_xlfn.IFNA(VLOOKUP(C129,Savings_solar!$O$1:$AB$242,14,FALSE),0)</f>
        <v>54.2425343762042</v>
      </c>
      <c r="Q129">
        <f>_xlfn.IFNA(VLOOKUP(C129,Savings_wind!$O$1:$AB$180,14,FALSE),0)</f>
        <v>0</v>
      </c>
      <c r="R129">
        <f>SUM(P129:Q129)</f>
        <v>54.2425343762042</v>
      </c>
      <c r="S129">
        <f>_xlfn.IFNA(VLOOKUP(C129,Capacity_solar!$A$2:$N$243,14,FALSE)-VLOOKUP(C129,Capacity_solar!$A$2:$N$243,2,FALSE),0)</f>
        <v>0.036631003</v>
      </c>
      <c r="T129">
        <f>_xlfn.IFNA(VLOOKUP(C129,Capacity_wind!$A$2:$N$181,14,FALSE)-VLOOKUP(C129,Capacity_wind!$A$2:$N$181,2,FALSE),0)</f>
        <v>0</v>
      </c>
      <c r="U129">
        <f>VLOOKUP(B129,[1]Data!$B$5:$BO$270,66,FALSE)</f>
        <v>472624596925.938</v>
      </c>
    </row>
    <row r="130" spans="1:21">
      <c r="A130">
        <v>128</v>
      </c>
      <c r="B130" t="s">
        <v>303</v>
      </c>
      <c r="C130" t="s">
        <v>304</v>
      </c>
      <c r="D130" t="s">
        <v>16</v>
      </c>
      <c r="E130" t="s">
        <v>23</v>
      </c>
      <c r="F130" t="s">
        <v>31</v>
      </c>
      <c r="G130">
        <v>9094.641</v>
      </c>
      <c r="H130">
        <v>0.918404236459591</v>
      </c>
      <c r="I130">
        <v>42437042534.81</v>
      </c>
      <c r="J130">
        <v>14063479455.7512</v>
      </c>
      <c r="K130">
        <v>0</v>
      </c>
      <c r="L130">
        <v>0</v>
      </c>
      <c r="M130">
        <f>_xlfn.IFNA(VLOOKUP(C130,Savings_solar!$A$1:$N$242,14,FALSE),0)</f>
        <v>26.148480200783</v>
      </c>
      <c r="N130">
        <f>_xlfn.IFNA(VLOOKUP(C130,Savings_wind!$A$1:$N$180,14,FALSE),0)</f>
        <v>5.06612956008384</v>
      </c>
      <c r="O130">
        <f>SUM(M130:N130)</f>
        <v>31.2146097608668</v>
      </c>
      <c r="P130">
        <f>_xlfn.IFNA(VLOOKUP(C130,Savings_solar!$O$1:$AB$242,14,FALSE),0)</f>
        <v>29.60266409773</v>
      </c>
      <c r="Q130">
        <f>_xlfn.IFNA(VLOOKUP(C130,Savings_wind!$O$1:$AB$180,14,FALSE),0)</f>
        <v>29.0070022022442</v>
      </c>
      <c r="R130">
        <f>SUM(P130:Q130)</f>
        <v>58.6096662999742</v>
      </c>
      <c r="S130">
        <f>_xlfn.IFNA(VLOOKUP(C130,Capacity_solar!$A$2:$N$243,14,FALSE)-VLOOKUP(C130,Capacity_solar!$A$2:$N$243,2,FALSE),0)</f>
        <v>0.016290002</v>
      </c>
      <c r="T130">
        <f>_xlfn.IFNA(VLOOKUP(C130,Capacity_wind!$A$2:$N$181,14,FALSE)-VLOOKUP(C130,Capacity_wind!$A$2:$N$181,2,FALSE),0)</f>
        <v>0.12320001</v>
      </c>
      <c r="U130">
        <f>VLOOKUP(B130,[1]Data!$B$5:$BO$270,66,FALSE)</f>
        <v>15649934214.9276</v>
      </c>
    </row>
    <row r="131" spans="1:21">
      <c r="A131">
        <v>129</v>
      </c>
      <c r="B131" t="s">
        <v>305</v>
      </c>
      <c r="C131" t="s">
        <v>306</v>
      </c>
      <c r="D131" t="s">
        <v>16</v>
      </c>
      <c r="E131" t="s">
        <v>123</v>
      </c>
      <c r="F131" t="s">
        <v>123</v>
      </c>
      <c r="G131">
        <v>2.096</v>
      </c>
      <c r="H131">
        <v>0.918404236459591</v>
      </c>
      <c r="K131">
        <v>0</v>
      </c>
      <c r="L131">
        <v>0</v>
      </c>
      <c r="M131">
        <f>_xlfn.IFNA(VLOOKUP(C131,Savings_solar!$A$1:$N$242,14,FALSE),0)</f>
        <v>1.50993880624794</v>
      </c>
      <c r="N131">
        <f>_xlfn.IFNA(VLOOKUP(C131,Savings_wind!$A$1:$N$180,14,FALSE),0)</f>
        <v>0</v>
      </c>
      <c r="O131">
        <f>SUM(M131:N131)</f>
        <v>1.50993880624794</v>
      </c>
      <c r="P131">
        <f>_xlfn.IFNA(VLOOKUP(C131,Savings_solar!$O$1:$AB$242,14,FALSE),0)</f>
        <v>1.34637430435282</v>
      </c>
      <c r="Q131">
        <f>_xlfn.IFNA(VLOOKUP(C131,Savings_wind!$O$1:$AB$180,14,FALSE),0)</f>
        <v>0</v>
      </c>
      <c r="R131">
        <f>SUM(P131:Q131)</f>
        <v>1.34637430435282</v>
      </c>
      <c r="S131">
        <f>_xlfn.IFNA(VLOOKUP(C131,Capacity_solar!$A$2:$N$243,14,FALSE)-VLOOKUP(C131,Capacity_solar!$A$2:$N$243,2,FALSE),0)</f>
        <v>0.000886</v>
      </c>
      <c r="T131">
        <f>_xlfn.IFNA(VLOOKUP(C131,Capacity_wind!$A$2:$N$181,14,FALSE)-VLOOKUP(C131,Capacity_wind!$A$2:$N$181,2,FALSE),0)</f>
        <v>0</v>
      </c>
      <c r="U131">
        <v>0</v>
      </c>
    </row>
    <row r="132" spans="1:21">
      <c r="A132">
        <v>130</v>
      </c>
      <c r="B132" t="s">
        <v>307</v>
      </c>
      <c r="C132" t="s">
        <v>308</v>
      </c>
      <c r="D132" t="s">
        <v>15</v>
      </c>
      <c r="E132" t="s">
        <v>21</v>
      </c>
      <c r="F132" t="s">
        <v>29</v>
      </c>
      <c r="G132">
        <v>18262.976</v>
      </c>
      <c r="H132">
        <v>0.971770079199261</v>
      </c>
      <c r="I132">
        <v>1125613982603.65</v>
      </c>
      <c r="J132">
        <v>852479922980.271</v>
      </c>
      <c r="K132">
        <v>623851.254030436</v>
      </c>
      <c r="L132">
        <v>599269.668060046</v>
      </c>
      <c r="M132">
        <f>_xlfn.IFNA(VLOOKUP(C132,Savings_solar!$A$1:$N$242,14,FALSE),0)</f>
        <v>59647.8842392713</v>
      </c>
      <c r="N132">
        <f>_xlfn.IFNA(VLOOKUP(C132,Savings_wind!$A$1:$N$180,14,FALSE),0)</f>
        <v>1160.26447369087</v>
      </c>
      <c r="O132">
        <f>SUM(M132:N132)</f>
        <v>60808.1487129622</v>
      </c>
      <c r="P132">
        <f>_xlfn.IFNA(VLOOKUP(C132,Savings_solar!$O$1:$AB$242,14,FALSE),0)</f>
        <v>30518.6391901106</v>
      </c>
      <c r="Q132">
        <f>_xlfn.IFNA(VLOOKUP(C132,Savings_wind!$O$1:$AB$180,14,FALSE),0)</f>
        <v>3618.76055955219</v>
      </c>
      <c r="R132">
        <f>SUM(P132:Q132)</f>
        <v>34137.3997496628</v>
      </c>
      <c r="S132">
        <f>_xlfn.IFNA(VLOOKUP(C132,Capacity_solar!$A$2:$N$243,14,FALSE)-VLOOKUP(C132,Capacity_solar!$A$2:$N$243,2,FALSE),0)</f>
        <v>22.499687</v>
      </c>
      <c r="T132">
        <f>_xlfn.IFNA(VLOOKUP(C132,Capacity_wind!$A$2:$N$181,14,FALSE)-VLOOKUP(C132,Capacity_wind!$A$2:$N$181,2,FALSE),0)</f>
        <v>7.072365</v>
      </c>
      <c r="U132">
        <f>VLOOKUP(B132,[1]Data!$B$5:$BO$270,66,FALSE)</f>
        <v>1009398719033.08</v>
      </c>
    </row>
    <row r="133" spans="1:21">
      <c r="A133">
        <v>131</v>
      </c>
      <c r="B133" t="s">
        <v>309</v>
      </c>
      <c r="C133" t="s">
        <v>310</v>
      </c>
      <c r="D133" t="s">
        <v>15</v>
      </c>
      <c r="E133" t="s">
        <v>21</v>
      </c>
      <c r="F133" t="s">
        <v>29</v>
      </c>
      <c r="G133">
        <v>6367.559</v>
      </c>
      <c r="H133">
        <v>0.965992243082288</v>
      </c>
      <c r="I133">
        <v>435556945705.23</v>
      </c>
      <c r="J133">
        <v>419214549963.832</v>
      </c>
      <c r="K133">
        <v>1938578.38100334</v>
      </c>
      <c r="L133">
        <v>1938578.38100334</v>
      </c>
      <c r="M133">
        <f>_xlfn.IFNA(VLOOKUP(C133,Savings_solar!$A$1:$N$242,14,FALSE),0)</f>
        <v>840.555362439404</v>
      </c>
      <c r="N133">
        <f>_xlfn.IFNA(VLOOKUP(C133,Savings_wind!$A$1:$N$180,14,FALSE),0)</f>
        <v>731.595082661881</v>
      </c>
      <c r="O133">
        <f>SUM(M133:N133)</f>
        <v>1572.15044510128</v>
      </c>
      <c r="P133">
        <f>_xlfn.IFNA(VLOOKUP(C133,Savings_solar!$O$1:$AB$242,14,FALSE),0)</f>
        <v>425.20785363104</v>
      </c>
      <c r="Q133">
        <f>_xlfn.IFNA(VLOOKUP(C133,Savings_wind!$O$1:$AB$180,14,FALSE),0)</f>
        <v>2375.37127468888</v>
      </c>
      <c r="R133">
        <f>SUM(P133:Q133)</f>
        <v>2800.57912831992</v>
      </c>
      <c r="S133">
        <f>_xlfn.IFNA(VLOOKUP(C133,Capacity_solar!$A$2:$N$243,14,FALSE)-VLOOKUP(C133,Capacity_solar!$A$2:$N$243,2,FALSE),0)</f>
        <v>0.31222602</v>
      </c>
      <c r="T133">
        <f>_xlfn.IFNA(VLOOKUP(C133,Capacity_wind!$A$2:$N$181,14,FALSE)-VLOOKUP(C133,Capacity_wind!$A$2:$N$181,2,FALSE),0)</f>
        <v>4.7090003</v>
      </c>
      <c r="U133">
        <f>VLOOKUP(B133,[1]Data!$B$5:$BO$270,66,FALSE)</f>
        <v>593726965415.619</v>
      </c>
    </row>
    <row r="134" spans="1:21">
      <c r="A134">
        <v>132</v>
      </c>
      <c r="B134" t="s">
        <v>311</v>
      </c>
      <c r="C134" t="s">
        <v>312</v>
      </c>
      <c r="D134" t="s">
        <v>17</v>
      </c>
      <c r="E134" t="s">
        <v>23</v>
      </c>
      <c r="F134" t="s">
        <v>31</v>
      </c>
      <c r="G134">
        <v>37401.365</v>
      </c>
      <c r="H134">
        <v>0.878317845661988</v>
      </c>
      <c r="I134">
        <v>126440077054.981</v>
      </c>
      <c r="J134">
        <v>31149050463.281</v>
      </c>
      <c r="K134">
        <v>11.7787917122512</v>
      </c>
      <c r="L134">
        <v>11.7787917122512</v>
      </c>
      <c r="M134">
        <f>_xlfn.IFNA(VLOOKUP(C134,Savings_solar!$A$1:$N$242,14,FALSE),0)</f>
        <v>261.048416260838</v>
      </c>
      <c r="N134">
        <f>_xlfn.IFNA(VLOOKUP(C134,Savings_wind!$A$1:$N$180,14,FALSE),0)</f>
        <v>0.0210732204733066</v>
      </c>
      <c r="O134">
        <f>SUM(M134:N134)</f>
        <v>261.069489481311</v>
      </c>
      <c r="P134">
        <f>_xlfn.IFNA(VLOOKUP(C134,Savings_solar!$O$1:$AB$242,14,FALSE),0)</f>
        <v>171.079755720605</v>
      </c>
      <c r="Q134">
        <f>_xlfn.IFNA(VLOOKUP(C134,Savings_wind!$O$1:$AB$180,14,FALSE),0)</f>
        <v>0.0807924681154635</v>
      </c>
      <c r="R134">
        <f>SUM(P134:Q134)</f>
        <v>171.16054818872</v>
      </c>
      <c r="S134">
        <f>_xlfn.IFNA(VLOOKUP(C134,Capacity_solar!$A$2:$N$243,14,FALSE)-VLOOKUP(C134,Capacity_solar!$A$2:$N$243,2,FALSE),0)</f>
        <v>0.112407</v>
      </c>
      <c r="T134">
        <f>_xlfn.IFNA(VLOOKUP(C134,Capacity_wind!$A$2:$N$181,14,FALSE)-VLOOKUP(C134,Capacity_wind!$A$2:$N$181,2,FALSE),0)</f>
        <v>0.000199</v>
      </c>
      <c r="U134">
        <f>VLOOKUP(B134,[1]Data!$B$5:$BO$270,66,FALSE)</f>
        <v>41182939600.67</v>
      </c>
    </row>
    <row r="135" spans="1:21">
      <c r="A135">
        <v>133</v>
      </c>
      <c r="B135" t="s">
        <v>313</v>
      </c>
      <c r="C135" t="s">
        <v>314</v>
      </c>
      <c r="D135" t="s">
        <v>16</v>
      </c>
      <c r="E135" t="s">
        <v>23</v>
      </c>
      <c r="F135" t="s">
        <v>29</v>
      </c>
      <c r="G135">
        <v>14.695</v>
      </c>
      <c r="H135">
        <v>0.918404236459591</v>
      </c>
      <c r="I135">
        <v>164211233.477789</v>
      </c>
      <c r="J135">
        <v>92009873.2562332</v>
      </c>
      <c r="K135">
        <v>0</v>
      </c>
      <c r="L135">
        <v>0</v>
      </c>
      <c r="M135">
        <f>_xlfn.IFNA(VLOOKUP(C135,Savings_solar!$A$1:$N$242,14,FALSE),0)</f>
        <v>6.60664697298861</v>
      </c>
      <c r="N135">
        <f>_xlfn.IFNA(VLOOKUP(C135,Savings_wind!$A$1:$N$180,14,FALSE),0)</f>
        <v>0</v>
      </c>
      <c r="O135">
        <f>SUM(M135:N135)</f>
        <v>6.60664697298861</v>
      </c>
      <c r="P135">
        <f>_xlfn.IFNA(VLOOKUP(C135,Savings_solar!$O$1:$AB$242,14,FALSE),0)</f>
        <v>4.52665648329442</v>
      </c>
      <c r="Q135">
        <f>_xlfn.IFNA(VLOOKUP(C135,Savings_wind!$O$1:$AB$180,14,FALSE),0)</f>
        <v>0</v>
      </c>
      <c r="R135">
        <f>SUM(P135:Q135)</f>
        <v>4.52665648329442</v>
      </c>
      <c r="S135">
        <f>_xlfn.IFNA(VLOOKUP(C135,Capacity_solar!$A$2:$N$243,14,FALSE)-VLOOKUP(C135,Capacity_solar!$A$2:$N$243,2,FALSE),0)</f>
        <v>0.003123</v>
      </c>
      <c r="T135">
        <f>_xlfn.IFNA(VLOOKUP(C135,Capacity_wind!$A$2:$N$181,14,FALSE)-VLOOKUP(C135,Capacity_wind!$A$2:$N$181,2,FALSE),0)</f>
        <v>0</v>
      </c>
      <c r="U135">
        <f>VLOOKUP(B135,[1]Data!$B$5:$BO$270,66,FALSE)</f>
        <v>153824609.470517</v>
      </c>
    </row>
    <row r="136" spans="1:21">
      <c r="A136">
        <v>134</v>
      </c>
      <c r="B136" t="s">
        <v>315</v>
      </c>
      <c r="C136" t="s">
        <v>316</v>
      </c>
      <c r="D136" t="s">
        <v>15</v>
      </c>
      <c r="E136" t="s">
        <v>21</v>
      </c>
      <c r="F136" t="s">
        <v>29</v>
      </c>
      <c r="G136">
        <v>5951.432</v>
      </c>
      <c r="H136">
        <v>0.95530600839714</v>
      </c>
      <c r="I136">
        <v>240711896658.932</v>
      </c>
      <c r="J136">
        <v>207032276406.53</v>
      </c>
      <c r="K136">
        <v>72403.7709485205</v>
      </c>
      <c r="L136">
        <v>72845.6948430711</v>
      </c>
      <c r="M136">
        <f>_xlfn.IFNA(VLOOKUP(C136,Savings_solar!$A$1:$N$242,14,FALSE),0)</f>
        <v>755.448195888844</v>
      </c>
      <c r="N136">
        <f>_xlfn.IFNA(VLOOKUP(C136,Savings_wind!$A$1:$N$180,14,FALSE),0)</f>
        <v>52.1007333277604</v>
      </c>
      <c r="O136">
        <f>SUM(M136:N136)</f>
        <v>807.548929216604</v>
      </c>
      <c r="P136">
        <f>_xlfn.IFNA(VLOOKUP(C136,Savings_solar!$O$1:$AB$242,14,FALSE),0)</f>
        <v>429.777519404363</v>
      </c>
      <c r="Q136">
        <f>_xlfn.IFNA(VLOOKUP(C136,Savings_wind!$O$1:$AB$180,14,FALSE),0)</f>
        <v>159.868472140716</v>
      </c>
      <c r="R136">
        <f>SUM(P136:Q136)</f>
        <v>589.645991545079</v>
      </c>
      <c r="S136">
        <f>_xlfn.IFNA(VLOOKUP(C136,Capacity_solar!$A$2:$N$243,14,FALSE)-VLOOKUP(C136,Capacity_solar!$A$2:$N$243,2,FALSE),0)</f>
        <v>0.29960003</v>
      </c>
      <c r="T136">
        <f>_xlfn.IFNA(VLOOKUP(C136,Capacity_wind!$A$2:$N$181,14,FALSE)-VLOOKUP(C136,Capacity_wind!$A$2:$N$181,2,FALSE),0)</f>
        <v>0.37300003</v>
      </c>
      <c r="U136">
        <f>VLOOKUP(B136,[1]Data!$B$5:$BO$270,66,FALSE)</f>
        <v>246733522841.353</v>
      </c>
    </row>
    <row r="137" spans="1:21">
      <c r="A137">
        <v>135</v>
      </c>
      <c r="B137" t="s">
        <v>317</v>
      </c>
      <c r="C137" t="s">
        <v>318</v>
      </c>
      <c r="D137" t="s">
        <v>16</v>
      </c>
      <c r="E137" t="s">
        <v>21</v>
      </c>
      <c r="F137" t="s">
        <v>29</v>
      </c>
      <c r="G137">
        <v>6328.978</v>
      </c>
      <c r="H137">
        <v>0.918404236459591</v>
      </c>
      <c r="I137">
        <v>170313524882.259</v>
      </c>
      <c r="J137">
        <v>82728063877.9983</v>
      </c>
      <c r="K137">
        <v>742295.685268934</v>
      </c>
      <c r="L137">
        <v>742295.685268934</v>
      </c>
      <c r="M137">
        <f>_xlfn.IFNA(VLOOKUP(C137,Savings_solar!$A$1:$N$242,14,FALSE),0)</f>
        <v>2089.88170607337</v>
      </c>
      <c r="N137">
        <f>_xlfn.IFNA(VLOOKUP(C137,Savings_wind!$A$1:$N$180,14,FALSE),0)</f>
        <v>7.55346556762435</v>
      </c>
      <c r="O137">
        <f>SUM(M137:N137)</f>
        <v>2097.43517164099</v>
      </c>
      <c r="P137">
        <f>_xlfn.IFNA(VLOOKUP(C137,Savings_solar!$O$1:$AB$242,14,FALSE),0)</f>
        <v>785.322922775047</v>
      </c>
      <c r="Q137">
        <f>_xlfn.IFNA(VLOOKUP(C137,Savings_wind!$O$1:$AB$180,14,FALSE),0)</f>
        <v>25.5548279555046</v>
      </c>
      <c r="R137">
        <f>SUM(P137:Q137)</f>
        <v>810.877750730552</v>
      </c>
      <c r="S137">
        <f>_xlfn.IFNA(VLOOKUP(C137,Capacity_solar!$A$2:$N$243,14,FALSE)-VLOOKUP(C137,Capacity_solar!$A$2:$N$243,2,FALSE),0)</f>
        <v>0.63758606</v>
      </c>
      <c r="T137">
        <f>_xlfn.IFNA(VLOOKUP(C137,Capacity_wind!$A$2:$N$181,14,FALSE)-VLOOKUP(C137,Capacity_wind!$A$2:$N$181,2,FALSE),0)</f>
        <v>0.05</v>
      </c>
      <c r="U137">
        <f>VLOOKUP(B137,[1]Data!$B$5:$BO$270,66,FALSE)</f>
        <v>114667360208.062</v>
      </c>
    </row>
    <row r="138" spans="1:21">
      <c r="A138">
        <v>136</v>
      </c>
      <c r="B138" t="s">
        <v>319</v>
      </c>
      <c r="C138" t="s">
        <v>320</v>
      </c>
      <c r="D138" t="s">
        <v>16</v>
      </c>
      <c r="E138" t="s">
        <v>24</v>
      </c>
      <c r="F138" t="s">
        <v>31</v>
      </c>
      <c r="G138">
        <v>367808.468</v>
      </c>
      <c r="H138">
        <v>0.863423647446856</v>
      </c>
      <c r="I138">
        <v>1330100745810.55</v>
      </c>
      <c r="J138">
        <v>341055457917.518</v>
      </c>
      <c r="K138">
        <v>210661.884978787</v>
      </c>
      <c r="L138">
        <v>210693.544594426</v>
      </c>
      <c r="M138">
        <f>_xlfn.IFNA(VLOOKUP(C138,Savings_solar!$A$1:$N$242,14,FALSE),0)</f>
        <v>2472.18363594366</v>
      </c>
      <c r="N138">
        <f>_xlfn.IFNA(VLOOKUP(C138,Savings_wind!$A$1:$N$180,14,FALSE),0)</f>
        <v>173.934756199551</v>
      </c>
      <c r="O138">
        <f>SUM(M138:N138)</f>
        <v>2646.11839214321</v>
      </c>
      <c r="P138">
        <f>_xlfn.IFNA(VLOOKUP(C138,Savings_solar!$O$1:$AB$242,14,FALSE),0)</f>
        <v>1963.04978538241</v>
      </c>
      <c r="Q138">
        <f>_xlfn.IFNA(VLOOKUP(C138,Savings_wind!$O$1:$AB$180,14,FALSE),0)</f>
        <v>638.806576076892</v>
      </c>
      <c r="R138">
        <f>SUM(P138:Q138)</f>
        <v>2601.8563614593</v>
      </c>
      <c r="S138">
        <f>_xlfn.IFNA(VLOOKUP(C138,Capacity_solar!$A$2:$N$243,14,FALSE)-VLOOKUP(C138,Capacity_solar!$A$2:$N$243,2,FALSE),0)</f>
        <v>1.233334</v>
      </c>
      <c r="T138">
        <f>_xlfn.IFNA(VLOOKUP(C138,Capacity_wind!$A$2:$N$181,14,FALSE)-VLOOKUP(C138,Capacity_wind!$A$2:$N$181,2,FALSE),0)</f>
        <v>1.4291552</v>
      </c>
      <c r="U138">
        <f>VLOOKUP(B138,[1]Data!$B$5:$BO$270,66,FALSE)</f>
        <v>374787958882.308</v>
      </c>
    </row>
    <row r="139" spans="1:21">
      <c r="A139">
        <v>137</v>
      </c>
      <c r="B139" t="s">
        <v>321</v>
      </c>
      <c r="C139" t="s">
        <v>322</v>
      </c>
      <c r="D139" t="s">
        <v>16</v>
      </c>
      <c r="E139" t="s">
        <v>21</v>
      </c>
      <c r="F139" t="s">
        <v>29</v>
      </c>
      <c r="G139">
        <v>5736.121</v>
      </c>
      <c r="H139">
        <v>0.918404236459591</v>
      </c>
      <c r="I139">
        <v>138809515093.799</v>
      </c>
      <c r="J139">
        <v>60575131170.7591</v>
      </c>
      <c r="K139">
        <v>0</v>
      </c>
      <c r="L139">
        <v>0</v>
      </c>
      <c r="M139">
        <f>_xlfn.IFNA(VLOOKUP(C139,Savings_solar!$A$1:$N$242,14,FALSE),0)</f>
        <v>1291.11351547172</v>
      </c>
      <c r="N139">
        <f>_xlfn.IFNA(VLOOKUP(C139,Savings_wind!$A$1:$N$180,14,FALSE),0)</f>
        <v>21.3010378723699</v>
      </c>
      <c r="O139">
        <f>SUM(M139:N139)</f>
        <v>1312.41455334409</v>
      </c>
      <c r="P139">
        <f>_xlfn.IFNA(VLOOKUP(C139,Savings_solar!$O$1:$AB$242,14,FALSE),0)</f>
        <v>776.187276934621</v>
      </c>
      <c r="Q139">
        <f>_xlfn.IFNA(VLOOKUP(C139,Savings_wind!$O$1:$AB$180,14,FALSE),0)</f>
        <v>99.2000331822833</v>
      </c>
      <c r="R139">
        <f>SUM(P139:Q139)</f>
        <v>875.387310116904</v>
      </c>
      <c r="S139">
        <f>_xlfn.IFNA(VLOOKUP(C139,Capacity_solar!$A$2:$N$243,14,FALSE)-VLOOKUP(C139,Capacity_solar!$A$2:$N$243,2,FALSE),0)</f>
        <v>0.520424</v>
      </c>
      <c r="T139">
        <f>_xlfn.IFNA(VLOOKUP(C139,Capacity_wind!$A$2:$N$181,14,FALSE)-VLOOKUP(C139,Capacity_wind!$A$2:$N$181,2,FALSE),0)</f>
        <v>0.27</v>
      </c>
      <c r="U139">
        <f>VLOOKUP(B139,[1]Data!$B$5:$BO$270,66,FALSE)</f>
        <v>76522511780.6222</v>
      </c>
    </row>
    <row r="140" spans="1:21">
      <c r="A140">
        <v>138</v>
      </c>
      <c r="B140" t="s">
        <v>323</v>
      </c>
      <c r="C140" t="s">
        <v>324</v>
      </c>
      <c r="D140" t="s">
        <v>16</v>
      </c>
      <c r="E140" t="s">
        <v>22</v>
      </c>
      <c r="F140" t="s">
        <v>30</v>
      </c>
      <c r="G140">
        <v>42022.554</v>
      </c>
      <c r="H140">
        <v>0.92563452246515</v>
      </c>
      <c r="I140">
        <v>463538286394.483</v>
      </c>
      <c r="J140">
        <v>217029926567.802</v>
      </c>
      <c r="K140">
        <v>165106.097879809</v>
      </c>
      <c r="L140">
        <v>165106.097879809</v>
      </c>
      <c r="M140">
        <f>_xlfn.IFNA(VLOOKUP(C140,Savings_solar!$A$1:$N$242,14,FALSE),0)</f>
        <v>398.600658360423</v>
      </c>
      <c r="N140">
        <f>_xlfn.IFNA(VLOOKUP(C140,Savings_wind!$A$1:$N$180,14,FALSE),0)</f>
        <v>41.299307347176</v>
      </c>
      <c r="O140">
        <f>SUM(M140:N140)</f>
        <v>439.899965707599</v>
      </c>
      <c r="P140">
        <f>_xlfn.IFNA(VLOOKUP(C140,Savings_solar!$O$1:$AB$242,14,FALSE),0)</f>
        <v>570.885025194767</v>
      </c>
      <c r="Q140">
        <f>_xlfn.IFNA(VLOOKUP(C140,Savings_wind!$O$1:$AB$180,14,FALSE),0)</f>
        <v>166.314051679216</v>
      </c>
      <c r="R140">
        <f>SUM(P140:Q140)</f>
        <v>737.199076873983</v>
      </c>
      <c r="S140">
        <f>_xlfn.IFNA(VLOOKUP(C140,Capacity_solar!$A$2:$N$243,14,FALSE)-VLOOKUP(C140,Capacity_solar!$A$2:$N$243,2,FALSE),0)</f>
        <v>0.31977503</v>
      </c>
      <c r="T140">
        <f>_xlfn.IFNA(VLOOKUP(C140,Capacity_wind!$A$2:$N$181,14,FALSE)-VLOOKUP(C140,Capacity_wind!$A$2:$N$181,2,FALSE),0)</f>
        <v>0.40829</v>
      </c>
      <c r="U140">
        <f>VLOOKUP(B140,[1]Data!$B$5:$BO$270,66,FALSE)</f>
        <v>246488757636.211</v>
      </c>
    </row>
    <row r="141" spans="1:21">
      <c r="A141">
        <v>139</v>
      </c>
      <c r="B141" t="s">
        <v>325</v>
      </c>
      <c r="C141" t="s">
        <v>326</v>
      </c>
      <c r="D141" t="s">
        <v>16</v>
      </c>
      <c r="E141" t="s">
        <v>22</v>
      </c>
      <c r="F141" t="s">
        <v>31</v>
      </c>
      <c r="G141">
        <v>157891.622</v>
      </c>
      <c r="H141">
        <v>0.940132370637786</v>
      </c>
      <c r="I141">
        <v>1012713767557.36</v>
      </c>
      <c r="J141">
        <v>378957382755.316</v>
      </c>
      <c r="K141">
        <v>28989.3257605059</v>
      </c>
      <c r="L141">
        <v>28989.3257605059</v>
      </c>
      <c r="M141">
        <f>_xlfn.IFNA(VLOOKUP(C141,Savings_solar!$A$1:$N$242,14,FALSE),0)</f>
        <v>3383.57371141007</v>
      </c>
      <c r="N141">
        <f>_xlfn.IFNA(VLOOKUP(C141,Savings_wind!$A$1:$N$180,14,FALSE),0)</f>
        <v>29.4850800818129</v>
      </c>
      <c r="O141">
        <f>SUM(M141:N141)</f>
        <v>3413.05879149188</v>
      </c>
      <c r="P141">
        <f>_xlfn.IFNA(VLOOKUP(C141,Savings_solar!$O$1:$AB$242,14,FALSE),0)</f>
        <v>2648.66452733437</v>
      </c>
      <c r="Q141">
        <f>_xlfn.IFNA(VLOOKUP(C141,Savings_wind!$O$1:$AB$180,14,FALSE),0)</f>
        <v>137.45144067617</v>
      </c>
      <c r="R141">
        <f>SUM(P141:Q141)</f>
        <v>2786.11596801054</v>
      </c>
      <c r="S141">
        <f>_xlfn.IFNA(VLOOKUP(C141,Capacity_solar!$A$2:$N$243,14,FALSE)-VLOOKUP(C141,Capacity_solar!$A$2:$N$243,2,FALSE),0)</f>
        <v>1.6225581</v>
      </c>
      <c r="T141">
        <f>_xlfn.IFNA(VLOOKUP(C141,Capacity_wind!$A$2:$N$181,14,FALSE)-VLOOKUP(C141,Capacity_wind!$A$2:$N$181,2,FALSE),0)</f>
        <v>0.4099</v>
      </c>
      <c r="U141">
        <f>VLOOKUP(B141,[1]Data!$B$5:$BO$270,66,FALSE)</f>
        <v>404353369604.631</v>
      </c>
    </row>
    <row r="142" spans="1:21">
      <c r="A142">
        <v>140</v>
      </c>
      <c r="B142" t="s">
        <v>327</v>
      </c>
      <c r="C142" t="s">
        <v>328</v>
      </c>
      <c r="D142" t="s">
        <v>16</v>
      </c>
      <c r="E142" t="s">
        <v>22</v>
      </c>
      <c r="F142" t="s">
        <v>30</v>
      </c>
      <c r="G142">
        <v>16.689</v>
      </c>
      <c r="H142">
        <v>0.918404236459591</v>
      </c>
      <c r="I142">
        <v>272965710.988114</v>
      </c>
      <c r="J142">
        <v>212807414.38012</v>
      </c>
      <c r="K142">
        <v>0</v>
      </c>
      <c r="L142">
        <v>0</v>
      </c>
      <c r="M142">
        <f>_xlfn.IFNA(VLOOKUP(C142,Savings_solar!$A$1:$N$242,14,FALSE),0)</f>
        <v>7.20619444709946</v>
      </c>
      <c r="N142">
        <f>_xlfn.IFNA(VLOOKUP(C142,Savings_wind!$A$1:$N$180,14,FALSE),0)</f>
        <v>0</v>
      </c>
      <c r="O142">
        <f>SUM(M142:N142)</f>
        <v>7.20619444709946</v>
      </c>
      <c r="P142">
        <f>_xlfn.IFNA(VLOOKUP(C142,Savings_solar!$O$1:$AB$242,14,FALSE),0)</f>
        <v>5.96169281854375</v>
      </c>
      <c r="Q142">
        <f>_xlfn.IFNA(VLOOKUP(C142,Savings_wind!$O$1:$AB$180,14,FALSE),0)</f>
        <v>0</v>
      </c>
      <c r="R142">
        <f>SUM(P142:Q142)</f>
        <v>5.96169281854375</v>
      </c>
      <c r="S142">
        <f>_xlfn.IFNA(VLOOKUP(C142,Capacity_solar!$A$2:$N$243,14,FALSE)-VLOOKUP(C142,Capacity_solar!$A$2:$N$243,2,FALSE),0)</f>
        <v>0.003743</v>
      </c>
      <c r="T142">
        <f>_xlfn.IFNA(VLOOKUP(C142,Capacity_wind!$A$2:$N$181,14,FALSE)-VLOOKUP(C142,Capacity_wind!$A$2:$N$181,2,FALSE),0)</f>
        <v>0</v>
      </c>
      <c r="U142">
        <f>VLOOKUP(B142,[1]Data!$B$5:$BO$270,66,FALSE)</f>
        <v>242333709.716797</v>
      </c>
    </row>
    <row r="143" spans="1:21">
      <c r="A143">
        <v>141</v>
      </c>
      <c r="B143" t="s">
        <v>329</v>
      </c>
      <c r="C143" t="s">
        <v>330</v>
      </c>
      <c r="D143" t="s">
        <v>16</v>
      </c>
      <c r="E143" t="s">
        <v>23</v>
      </c>
      <c r="F143" t="s">
        <v>31</v>
      </c>
      <c r="G143">
        <v>14910.369</v>
      </c>
      <c r="H143">
        <v>0.918404236459591</v>
      </c>
      <c r="I143">
        <v>40196117944.8066</v>
      </c>
      <c r="J143">
        <v>24008697651.1126</v>
      </c>
      <c r="K143">
        <v>27132.4343837666</v>
      </c>
      <c r="L143">
        <v>27132.4343837666</v>
      </c>
      <c r="M143">
        <f>_xlfn.IFNA(VLOOKUP(C143,Savings_solar!$A$1:$N$242,14,FALSE),0)</f>
        <v>7.4576674507638</v>
      </c>
      <c r="N143">
        <f>_xlfn.IFNA(VLOOKUP(C143,Savings_wind!$A$1:$N$180,14,FALSE),0)</f>
        <v>0</v>
      </c>
      <c r="O143">
        <f>SUM(M143:N143)</f>
        <v>7.4576674507638</v>
      </c>
      <c r="P143">
        <f>_xlfn.IFNA(VLOOKUP(C143,Savings_solar!$O$1:$AB$242,14,FALSE),0)</f>
        <v>5.18911403468007</v>
      </c>
      <c r="Q143">
        <f>_xlfn.IFNA(VLOOKUP(C143,Savings_wind!$O$1:$AB$180,14,FALSE),0)</f>
        <v>0</v>
      </c>
      <c r="R143">
        <f>SUM(P143:Q143)</f>
        <v>5.18911403468007</v>
      </c>
      <c r="S143">
        <f>_xlfn.IFNA(VLOOKUP(C143,Capacity_solar!$A$2:$N$243,14,FALSE)-VLOOKUP(C143,Capacity_solar!$A$2:$N$243,2,FALSE),0)</f>
        <v>0.003548</v>
      </c>
      <c r="T143">
        <f>_xlfn.IFNA(VLOOKUP(C143,Capacity_wind!$A$2:$N$181,14,FALSE)-VLOOKUP(C143,Capacity_wind!$A$2:$N$181,2,FALSE),0)</f>
        <v>0</v>
      </c>
      <c r="U143">
        <f>VLOOKUP(B143,[1]Data!$B$5:$BO$270,66,FALSE)</f>
        <v>31603619036.6338</v>
      </c>
    </row>
    <row r="144" spans="1:21">
      <c r="A144">
        <v>142</v>
      </c>
      <c r="B144" t="s">
        <v>331</v>
      </c>
      <c r="C144" t="s">
        <v>332</v>
      </c>
      <c r="D144" t="s">
        <v>15</v>
      </c>
      <c r="E144" t="s">
        <v>21</v>
      </c>
      <c r="F144" t="s">
        <v>29</v>
      </c>
      <c r="G144">
        <v>34932.339</v>
      </c>
      <c r="H144">
        <v>0.938385601411332</v>
      </c>
      <c r="I144">
        <v>1439116329961.25</v>
      </c>
      <c r="J144">
        <v>598302692664.81</v>
      </c>
      <c r="K144">
        <v>593339.375910398</v>
      </c>
      <c r="L144">
        <v>593339.375910398</v>
      </c>
      <c r="M144">
        <f>_xlfn.IFNA(VLOOKUP(C144,Savings_solar!$A$1:$N$242,14,FALSE),0)</f>
        <v>32418.0598430965</v>
      </c>
      <c r="N144">
        <f>_xlfn.IFNA(VLOOKUP(C144,Savings_wind!$A$1:$N$180,14,FALSE),0)</f>
        <v>740.325572140644</v>
      </c>
      <c r="O144">
        <f>SUM(M144:N144)</f>
        <v>33158.3854152371</v>
      </c>
      <c r="P144">
        <f>_xlfn.IFNA(VLOOKUP(C144,Savings_solar!$O$1:$AB$242,14,FALSE),0)</f>
        <v>14223.6034050582</v>
      </c>
      <c r="Q144">
        <f>_xlfn.IFNA(VLOOKUP(C144,Savings_wind!$O$1:$AB$180,14,FALSE),0)</f>
        <v>2637.55813892855</v>
      </c>
      <c r="R144">
        <f>SUM(P144:Q144)</f>
        <v>16861.1615439867</v>
      </c>
      <c r="S144">
        <f>_xlfn.IFNA(VLOOKUP(C144,Capacity_solar!$A$2:$N$243,14,FALSE)-VLOOKUP(C144,Capacity_solar!$A$2:$N$243,2,FALSE),0)</f>
        <v>11.166518</v>
      </c>
      <c r="T144">
        <f>_xlfn.IFNA(VLOOKUP(C144,Capacity_wind!$A$2:$N$181,14,FALSE)-VLOOKUP(C144,Capacity_wind!$A$2:$N$181,2,FALSE),0)</f>
        <v>6.879339</v>
      </c>
      <c r="U144">
        <f>VLOOKUP(B144,[1]Data!$B$5:$BO$270,66,FALSE)</f>
        <v>689763329458.441</v>
      </c>
    </row>
    <row r="145" spans="1:21">
      <c r="A145">
        <v>143</v>
      </c>
      <c r="B145" t="s">
        <v>333</v>
      </c>
      <c r="C145" t="s">
        <v>334</v>
      </c>
      <c r="D145" t="s">
        <v>16</v>
      </c>
      <c r="E145" t="s">
        <v>123</v>
      </c>
      <c r="F145" t="s">
        <v>32</v>
      </c>
      <c r="G145">
        <v>25807.197</v>
      </c>
      <c r="H145">
        <v>0.918404236459591</v>
      </c>
      <c r="K145">
        <v>90497.5949986176</v>
      </c>
      <c r="L145">
        <v>90497.5949986176</v>
      </c>
      <c r="M145">
        <f>_xlfn.IFNA(VLOOKUP(C145,Savings_solar!$A$1:$N$242,14,FALSE),0)</f>
        <v>82.7997930653635</v>
      </c>
      <c r="N145">
        <f>_xlfn.IFNA(VLOOKUP(C145,Savings_wind!$A$1:$N$180,14,FALSE),0)</f>
        <v>0.0454112037810816</v>
      </c>
      <c r="O145">
        <f>SUM(M145:N145)</f>
        <v>82.8452042691446</v>
      </c>
      <c r="P145">
        <f>_xlfn.IFNA(VLOOKUP(C145,Savings_solar!$O$1:$AB$242,14,FALSE),0)</f>
        <v>86.6060755272299</v>
      </c>
      <c r="Q145">
        <f>_xlfn.IFNA(VLOOKUP(C145,Savings_wind!$O$1:$AB$180,14,FALSE),0)</f>
        <v>0.183630936863191</v>
      </c>
      <c r="R145">
        <f>SUM(P145:Q145)</f>
        <v>86.7897064640931</v>
      </c>
      <c r="S145">
        <f>_xlfn.IFNA(VLOOKUP(C145,Capacity_solar!$A$2:$N$243,14,FALSE)-VLOOKUP(C145,Capacity_solar!$A$2:$N$243,2,FALSE),0)</f>
        <v>0.050829</v>
      </c>
      <c r="T145">
        <f>_xlfn.IFNA(VLOOKUP(C145,Capacity_wind!$A$2:$N$181,14,FALSE)-VLOOKUP(C145,Capacity_wind!$A$2:$N$181,2,FALSE),0)</f>
        <v>0.0004</v>
      </c>
      <c r="U145">
        <f>VLOOKUP(B145,[1]Data!$B$5:$BO$270,66,FALSE)</f>
        <v>0</v>
      </c>
    </row>
    <row r="146" spans="1:21">
      <c r="A146">
        <v>144</v>
      </c>
      <c r="B146" t="s">
        <v>335</v>
      </c>
      <c r="C146" t="s">
        <v>336</v>
      </c>
      <c r="D146" t="s">
        <v>15</v>
      </c>
      <c r="E146" t="s">
        <v>21</v>
      </c>
      <c r="F146" t="s">
        <v>29</v>
      </c>
      <c r="G146">
        <v>9261.305</v>
      </c>
      <c r="H146">
        <v>0.966449698709306</v>
      </c>
      <c r="I146">
        <v>372097211704.078</v>
      </c>
      <c r="J146">
        <v>215084035589.303</v>
      </c>
      <c r="K146">
        <v>7752.9955515539</v>
      </c>
      <c r="L146">
        <v>1092.01908137934</v>
      </c>
      <c r="M146">
        <f>_xlfn.IFNA(VLOOKUP(C146,Savings_solar!$A$1:$N$242,14,FALSE),0)</f>
        <v>6353.54020907038</v>
      </c>
      <c r="N146">
        <f>_xlfn.IFNA(VLOOKUP(C146,Savings_wind!$A$1:$N$180,14,FALSE),0)</f>
        <v>127.628171372114</v>
      </c>
      <c r="O146">
        <f>SUM(M146:N146)</f>
        <v>6481.16838044249</v>
      </c>
      <c r="P146">
        <f>_xlfn.IFNA(VLOOKUP(C146,Savings_solar!$O$1:$AB$242,14,FALSE),0)</f>
        <v>3296.10320013772</v>
      </c>
      <c r="Q146">
        <f>_xlfn.IFNA(VLOOKUP(C146,Savings_wind!$O$1:$AB$180,14,FALSE),0)</f>
        <v>502.392845482515</v>
      </c>
      <c r="R146">
        <f>SUM(P146:Q146)</f>
        <v>3798.49604562023</v>
      </c>
      <c r="S146">
        <f>_xlfn.IFNA(VLOOKUP(C146,Capacity_solar!$A$2:$N$243,14,FALSE)-VLOOKUP(C146,Capacity_solar!$A$2:$N$243,2,FALSE),0)</f>
        <v>2.401994</v>
      </c>
      <c r="T146">
        <f>_xlfn.IFNA(VLOOKUP(C146,Capacity_wind!$A$2:$N$181,14,FALSE)-VLOOKUP(C146,Capacity_wind!$A$2:$N$181,2,FALSE),0)</f>
        <v>1.6593264</v>
      </c>
      <c r="U146">
        <f>VLOOKUP(B146,[1]Data!$B$5:$BO$270,66,FALSE)</f>
        <v>255196659934.378</v>
      </c>
    </row>
    <row r="147" spans="1:21">
      <c r="A147">
        <v>145</v>
      </c>
      <c r="B147" t="s">
        <v>337</v>
      </c>
      <c r="C147" t="s">
        <v>338</v>
      </c>
      <c r="D147" t="s">
        <v>16</v>
      </c>
      <c r="E147" t="s">
        <v>22</v>
      </c>
      <c r="F147" t="s">
        <v>30</v>
      </c>
      <c r="G147">
        <v>8591.486</v>
      </c>
      <c r="H147">
        <v>0.918404236459591</v>
      </c>
      <c r="I147">
        <v>100806296877.808</v>
      </c>
      <c r="J147">
        <v>41998595069.0638</v>
      </c>
      <c r="K147">
        <v>0</v>
      </c>
      <c r="L147">
        <v>0</v>
      </c>
      <c r="M147">
        <f>_xlfn.IFNA(VLOOKUP(C147,Savings_solar!$A$1:$N$242,14,FALSE),0)</f>
        <v>0.0399575587206999</v>
      </c>
      <c r="N147">
        <f>_xlfn.IFNA(VLOOKUP(C147,Savings_wind!$A$1:$N$180,14,FALSE),0)</f>
        <v>0</v>
      </c>
      <c r="O147">
        <f>SUM(M147:N147)</f>
        <v>0.0399575587206999</v>
      </c>
      <c r="P147">
        <f>_xlfn.IFNA(VLOOKUP(C147,Savings_solar!$O$1:$AB$242,14,FALSE),0)</f>
        <v>0.0937689947690599</v>
      </c>
      <c r="Q147">
        <f>_xlfn.IFNA(VLOOKUP(C147,Savings_wind!$O$1:$AB$180,14,FALSE),0)</f>
        <v>0</v>
      </c>
      <c r="R147">
        <f>SUM(P147:Q147)</f>
        <v>0.0937689947690599</v>
      </c>
      <c r="S147">
        <f>_xlfn.IFNA(VLOOKUP(C147,Capacity_solar!$A$2:$N$243,14,FALSE)-VLOOKUP(C147,Capacity_solar!$A$2:$N$243,2,FALSE),0)</f>
        <v>5.6e-5</v>
      </c>
      <c r="T147">
        <f>_xlfn.IFNA(VLOOKUP(C147,Capacity_wind!$A$2:$N$181,14,FALSE)-VLOOKUP(C147,Capacity_wind!$A$2:$N$181,2,FALSE),0)</f>
        <v>0</v>
      </c>
      <c r="U147">
        <f>VLOOKUP(B147,[1]Data!$B$5:$BO$270,66,FALSE)</f>
        <v>41952910858.0846</v>
      </c>
    </row>
    <row r="148" spans="1:21">
      <c r="A148">
        <v>146</v>
      </c>
      <c r="B148" t="s">
        <v>339</v>
      </c>
      <c r="C148" t="s">
        <v>340</v>
      </c>
      <c r="D148" t="s">
        <v>16</v>
      </c>
      <c r="E148" t="s">
        <v>21</v>
      </c>
      <c r="F148" t="s">
        <v>29</v>
      </c>
      <c r="G148">
        <v>3358.454</v>
      </c>
      <c r="H148">
        <v>0.961261174661155</v>
      </c>
      <c r="I148">
        <v>274248669907.902</v>
      </c>
      <c r="J148">
        <v>163984573110.552</v>
      </c>
      <c r="K148">
        <v>1240832.63987692</v>
      </c>
      <c r="L148">
        <v>1258694.84377716</v>
      </c>
      <c r="M148">
        <f>_xlfn.IFNA(VLOOKUP(C148,Savings_solar!$A$1:$N$242,14,FALSE),0)</f>
        <v>2813.10692594659</v>
      </c>
      <c r="N148">
        <f>_xlfn.IFNA(VLOOKUP(C148,Savings_wind!$A$1:$N$180,14,FALSE),0)</f>
        <v>0</v>
      </c>
      <c r="O148">
        <f>SUM(M148:N148)</f>
        <v>2813.10692594659</v>
      </c>
      <c r="P148">
        <f>_xlfn.IFNA(VLOOKUP(C148,Savings_solar!$O$1:$AB$242,14,FALSE),0)</f>
        <v>995.51080243073</v>
      </c>
      <c r="Q148">
        <f>_xlfn.IFNA(VLOOKUP(C148,Savings_wind!$O$1:$AB$180,14,FALSE),0)</f>
        <v>0</v>
      </c>
      <c r="R148">
        <f>SUM(P148:Q148)</f>
        <v>995.51080243073</v>
      </c>
      <c r="S148">
        <f>_xlfn.IFNA(VLOOKUP(C148,Capacity_solar!$A$2:$N$243,14,FALSE)-VLOOKUP(C148,Capacity_solar!$A$2:$N$243,2,FALSE),0)</f>
        <v>0.8051</v>
      </c>
      <c r="T148">
        <f>_xlfn.IFNA(VLOOKUP(C148,Capacity_wind!$A$2:$N$181,14,FALSE)-VLOOKUP(C148,Capacity_wind!$A$2:$N$181,2,FALSE),0)</f>
        <v>0</v>
      </c>
      <c r="U148">
        <f>VLOOKUP(B148,[1]Data!$B$5:$BO$270,66,FALSE)</f>
        <v>235770403734.9</v>
      </c>
    </row>
    <row r="149" spans="1:21">
      <c r="A149">
        <v>147</v>
      </c>
      <c r="B149" t="s">
        <v>341</v>
      </c>
      <c r="C149" t="s">
        <v>342</v>
      </c>
      <c r="D149" t="s">
        <v>15</v>
      </c>
      <c r="E149" t="s">
        <v>21</v>
      </c>
      <c r="F149" t="s">
        <v>29</v>
      </c>
      <c r="G149">
        <v>17457.213</v>
      </c>
      <c r="H149">
        <v>0.927643784786642</v>
      </c>
      <c r="I149">
        <v>690240163454.731</v>
      </c>
      <c r="J149">
        <v>220677389818.034</v>
      </c>
      <c r="K149">
        <v>398030.030730688</v>
      </c>
      <c r="L149">
        <v>398030.030730688</v>
      </c>
      <c r="M149">
        <f>_xlfn.IFNA(VLOOKUP(C149,Savings_solar!$A$1:$N$242,14,FALSE),0)</f>
        <v>1297.75671023972</v>
      </c>
      <c r="N149">
        <f>_xlfn.IFNA(VLOOKUP(C149,Savings_wind!$A$1:$N$180,14,FALSE),0)</f>
        <v>85.0262230545939</v>
      </c>
      <c r="O149">
        <f>SUM(M149:N149)</f>
        <v>1382.78293329431</v>
      </c>
      <c r="P149">
        <f>_xlfn.IFNA(VLOOKUP(C149,Savings_solar!$O$1:$AB$242,14,FALSE),0)</f>
        <v>2507.10395943846</v>
      </c>
      <c r="Q149">
        <f>_xlfn.IFNA(VLOOKUP(C149,Savings_wind!$O$1:$AB$180,14,FALSE),0)</f>
        <v>516.234630488979</v>
      </c>
      <c r="R149">
        <f>SUM(P149:Q149)</f>
        <v>3023.33858992744</v>
      </c>
      <c r="S149">
        <f>_xlfn.IFNA(VLOOKUP(C149,Capacity_solar!$A$2:$N$243,14,FALSE)-VLOOKUP(C149,Capacity_solar!$A$2:$N$243,2,FALSE),0)</f>
        <v>1.4138221</v>
      </c>
      <c r="T149">
        <f>_xlfn.IFNA(VLOOKUP(C149,Capacity_wind!$A$2:$N$181,14,FALSE)-VLOOKUP(C149,Capacity_wind!$A$2:$N$181,2,FALSE),0)</f>
        <v>2.62595807</v>
      </c>
      <c r="U149">
        <f>VLOOKUP(B149,[1]Data!$B$5:$BO$270,66,FALSE)</f>
        <v>298891515898.026</v>
      </c>
    </row>
    <row r="150" spans="1:21">
      <c r="A150">
        <v>148</v>
      </c>
      <c r="B150" t="s">
        <v>343</v>
      </c>
      <c r="C150" t="s">
        <v>344</v>
      </c>
      <c r="D150" t="s">
        <v>15</v>
      </c>
      <c r="E150" t="s">
        <v>21</v>
      </c>
      <c r="F150" t="s">
        <v>30</v>
      </c>
      <c r="G150">
        <v>133133.035</v>
      </c>
      <c r="H150">
        <v>0.900961776696624</v>
      </c>
      <c r="I150">
        <v>4808614596417.49</v>
      </c>
      <c r="J150">
        <v>1490186403606.44</v>
      </c>
      <c r="K150">
        <v>10432094.68043</v>
      </c>
      <c r="L150">
        <v>10432094.68043</v>
      </c>
      <c r="M150">
        <f>_xlfn.IFNA(VLOOKUP(C150,Savings_solar!$A$1:$N$242,14,FALSE),0)</f>
        <v>4035.91983082121</v>
      </c>
      <c r="N150">
        <f>_xlfn.IFNA(VLOOKUP(C150,Savings_wind!$A$1:$N$180,14,FALSE),0)</f>
        <v>432.894644985564</v>
      </c>
      <c r="O150">
        <f>SUM(M150:N150)</f>
        <v>4468.81447580677</v>
      </c>
      <c r="P150">
        <f>_xlfn.IFNA(VLOOKUP(C150,Savings_solar!$O$1:$AB$242,14,FALSE),0)</f>
        <v>2618.99524765583</v>
      </c>
      <c r="Q150">
        <f>_xlfn.IFNA(VLOOKUP(C150,Savings_wind!$O$1:$AB$180,14,FALSE),0)</f>
        <v>1263.31825257029</v>
      </c>
      <c r="R150">
        <f>SUM(P150:Q150)</f>
        <v>3882.31350022612</v>
      </c>
      <c r="S150">
        <f>_xlfn.IFNA(VLOOKUP(C150,Capacity_solar!$A$2:$N$243,14,FALSE)-VLOOKUP(C150,Capacity_solar!$A$2:$N$243,2,FALSE),0)</f>
        <v>1.8158901</v>
      </c>
      <c r="T150">
        <f>_xlfn.IFNA(VLOOKUP(C150,Capacity_wind!$A$2:$N$181,14,FALSE)-VLOOKUP(C150,Capacity_wind!$A$2:$N$181,2,FALSE),0)</f>
        <v>2.208000199</v>
      </c>
      <c r="U150">
        <f>VLOOKUP(B150,[1]Data!$B$5:$BO$270,66,FALSE)</f>
        <v>2266029240645.34</v>
      </c>
    </row>
    <row r="151" spans="1:21">
      <c r="A151">
        <v>149</v>
      </c>
      <c r="B151" t="s">
        <v>345</v>
      </c>
      <c r="C151" t="s">
        <v>346</v>
      </c>
      <c r="D151" t="s">
        <v>17</v>
      </c>
      <c r="E151" t="s">
        <v>24</v>
      </c>
      <c r="F151" t="s">
        <v>32</v>
      </c>
      <c r="G151">
        <v>23030.046</v>
      </c>
      <c r="H151">
        <v>0.878317845661988</v>
      </c>
      <c r="I151">
        <v>33112304813.9971</v>
      </c>
      <c r="J151">
        <v>11983600399.7754</v>
      </c>
      <c r="K151">
        <v>0</v>
      </c>
      <c r="L151">
        <v>0</v>
      </c>
      <c r="M151">
        <f>_xlfn.IFNA(VLOOKUP(C151,Savings_solar!$A$1:$N$242,14,FALSE),0)</f>
        <v>35.6783760192123</v>
      </c>
      <c r="N151">
        <f>_xlfn.IFNA(VLOOKUP(C151,Savings_wind!$A$1:$N$180,14,FALSE),0)</f>
        <v>0</v>
      </c>
      <c r="O151">
        <f>SUM(M151:N151)</f>
        <v>35.6783760192123</v>
      </c>
      <c r="P151">
        <f>_xlfn.IFNA(VLOOKUP(C151,Savings_solar!$O$1:$AB$242,14,FALSE),0)</f>
        <v>44.4154496627987</v>
      </c>
      <c r="Q151">
        <f>_xlfn.IFNA(VLOOKUP(C151,Savings_wind!$O$1:$AB$180,14,FALSE),0)</f>
        <v>0</v>
      </c>
      <c r="R151">
        <f>SUM(P151:Q151)</f>
        <v>44.4154496627987</v>
      </c>
      <c r="S151">
        <f>_xlfn.IFNA(VLOOKUP(C151,Capacity_solar!$A$2:$N$243,14,FALSE)-VLOOKUP(C151,Capacity_solar!$A$2:$N$243,2,FALSE),0)</f>
        <v>0.02493</v>
      </c>
      <c r="T151">
        <f>_xlfn.IFNA(VLOOKUP(C151,Capacity_wind!$A$2:$N$181,14,FALSE)-VLOOKUP(C151,Capacity_wind!$A$2:$N$181,2,FALSE),0)</f>
        <v>0</v>
      </c>
      <c r="U151">
        <f>VLOOKUP(B151,[1]Data!$B$5:$BO$270,66,FALSE)</f>
        <v>13316160803.5187</v>
      </c>
    </row>
    <row r="152" spans="1:21">
      <c r="A152">
        <v>150</v>
      </c>
      <c r="B152" t="s">
        <v>347</v>
      </c>
      <c r="C152" t="s">
        <v>348</v>
      </c>
      <c r="D152" t="s">
        <v>16</v>
      </c>
      <c r="E152" t="s">
        <v>21</v>
      </c>
      <c r="F152" t="s">
        <v>29</v>
      </c>
      <c r="G152">
        <v>48374.543</v>
      </c>
      <c r="H152">
        <v>0.958680855143323</v>
      </c>
      <c r="I152">
        <v>1751177858646.92</v>
      </c>
      <c r="J152">
        <v>672126508709.167</v>
      </c>
      <c r="K152">
        <v>9075757.50106827</v>
      </c>
      <c r="L152">
        <v>9075757.50106827</v>
      </c>
      <c r="M152">
        <f>_xlfn.IFNA(VLOOKUP(C152,Savings_solar!$A$1:$N$242,14,FALSE),0)</f>
        <v>1195.04931484981</v>
      </c>
      <c r="N152">
        <f>_xlfn.IFNA(VLOOKUP(C152,Savings_wind!$A$1:$N$180,14,FALSE),0)</f>
        <v>0.387736681671179</v>
      </c>
      <c r="O152">
        <f>SUM(M152:N152)</f>
        <v>1195.43705153148</v>
      </c>
      <c r="P152">
        <f>_xlfn.IFNA(VLOOKUP(C152,Savings_solar!$O$1:$AB$242,14,FALSE),0)</f>
        <v>602.386958830211</v>
      </c>
      <c r="Q152">
        <f>_xlfn.IFNA(VLOOKUP(C152,Savings_wind!$O$1:$AB$180,14,FALSE),0)</f>
        <v>1.51801097048948</v>
      </c>
      <c r="R152">
        <f>SUM(P152:Q152)</f>
        <v>603.904969800701</v>
      </c>
      <c r="S152">
        <f>_xlfn.IFNA(VLOOKUP(C152,Capacity_solar!$A$2:$N$243,14,FALSE)-VLOOKUP(C152,Capacity_solar!$A$2:$N$243,2,FALSE),0)</f>
        <v>0.43753803</v>
      </c>
      <c r="T152">
        <f>_xlfn.IFNA(VLOOKUP(C152,Capacity_wind!$A$2:$N$181,14,FALSE)-VLOOKUP(C152,Capacity_wind!$A$2:$N$181,2,FALSE),0)</f>
        <v>0.00325</v>
      </c>
      <c r="U152">
        <f>VLOOKUP(B152,[1]Data!$B$5:$BO$270,66,FALSE)</f>
        <v>1108571466666.67</v>
      </c>
    </row>
    <row r="153" spans="1:21">
      <c r="A153">
        <v>151</v>
      </c>
      <c r="B153" t="s">
        <v>349</v>
      </c>
      <c r="C153" t="s">
        <v>350</v>
      </c>
      <c r="D153" t="s">
        <v>17</v>
      </c>
      <c r="E153" t="s">
        <v>24</v>
      </c>
      <c r="F153" t="s">
        <v>32</v>
      </c>
      <c r="G153">
        <v>84494.269</v>
      </c>
      <c r="H153">
        <v>0.878317845661988</v>
      </c>
      <c r="I153">
        <v>185641085414.245</v>
      </c>
      <c r="J153">
        <v>79726256121.3698</v>
      </c>
      <c r="K153">
        <v>117285.775993481</v>
      </c>
      <c r="L153">
        <v>117285.775993481</v>
      </c>
      <c r="M153">
        <f>_xlfn.IFNA(VLOOKUP(C153,Savings_solar!$A$1:$N$242,14,FALSE),0)</f>
        <v>456.998211155746</v>
      </c>
      <c r="N153">
        <f>_xlfn.IFNA(VLOOKUP(C153,Savings_wind!$A$1:$N$180,14,FALSE),0)</f>
        <v>0</v>
      </c>
      <c r="O153">
        <f>SUM(M153:N153)</f>
        <v>456.998211155746</v>
      </c>
      <c r="P153">
        <f>_xlfn.IFNA(VLOOKUP(C153,Savings_solar!$O$1:$AB$242,14,FALSE),0)</f>
        <v>262.337624995533</v>
      </c>
      <c r="Q153">
        <f>_xlfn.IFNA(VLOOKUP(C153,Savings_wind!$O$1:$AB$180,14,FALSE),0)</f>
        <v>0</v>
      </c>
      <c r="R153">
        <f>SUM(P153:Q153)</f>
        <v>262.337624995533</v>
      </c>
      <c r="S153">
        <f>_xlfn.IFNA(VLOOKUP(C153,Capacity_solar!$A$2:$N$243,14,FALSE)-VLOOKUP(C153,Capacity_solar!$A$2:$N$243,2,FALSE),0)</f>
        <v>0.18759002</v>
      </c>
      <c r="T153">
        <f>_xlfn.IFNA(VLOOKUP(C153,Capacity_wind!$A$2:$N$181,14,FALSE)-VLOOKUP(C153,Capacity_wind!$A$2:$N$181,2,FALSE),0)</f>
        <v>0</v>
      </c>
      <c r="U153">
        <f>VLOOKUP(B153,[1]Data!$B$5:$BO$270,66,FALSE)</f>
        <v>51666875363.0963</v>
      </c>
    </row>
    <row r="154" spans="1:21">
      <c r="A154">
        <v>152</v>
      </c>
      <c r="B154" t="s">
        <v>351</v>
      </c>
      <c r="C154" t="s">
        <v>352</v>
      </c>
      <c r="D154" t="s">
        <v>17</v>
      </c>
      <c r="E154" t="s">
        <v>24</v>
      </c>
      <c r="F154" t="s">
        <v>31</v>
      </c>
      <c r="G154">
        <v>32562.869</v>
      </c>
      <c r="H154">
        <v>0.878317845661988</v>
      </c>
      <c r="I154">
        <v>64807161045.8899</v>
      </c>
      <c r="J154">
        <v>24246000776.7559</v>
      </c>
      <c r="K154">
        <v>205.230702939098</v>
      </c>
      <c r="L154">
        <v>205.230702939098</v>
      </c>
      <c r="M154">
        <f>_xlfn.IFNA(VLOOKUP(C154,Savings_solar!$A$1:$N$242,14,FALSE),0)</f>
        <v>566.244055914967</v>
      </c>
      <c r="N154">
        <f>_xlfn.IFNA(VLOOKUP(C154,Savings_wind!$A$1:$N$180,14,FALSE),0)</f>
        <v>26.5608568084953</v>
      </c>
      <c r="O154">
        <f>SUM(M154:N154)</f>
        <v>592.804912723462</v>
      </c>
      <c r="P154">
        <f>_xlfn.IFNA(VLOOKUP(C154,Savings_solar!$O$1:$AB$242,14,FALSE),0)</f>
        <v>416.932798351388</v>
      </c>
      <c r="Q154">
        <f>_xlfn.IFNA(VLOOKUP(C154,Savings_wind!$O$1:$AB$180,14,FALSE),0)</f>
        <v>86.3062607005244</v>
      </c>
      <c r="R154">
        <f>SUM(P154:Q154)</f>
        <v>503.239059051912</v>
      </c>
      <c r="S154">
        <f>_xlfn.IFNA(VLOOKUP(C154,Capacity_solar!$A$2:$N$243,14,FALSE)-VLOOKUP(C154,Capacity_solar!$A$2:$N$243,2,FALSE),0)</f>
        <v>0.25921002</v>
      </c>
      <c r="T154">
        <f>_xlfn.IFNA(VLOOKUP(C154,Capacity_wind!$A$2:$N$181,14,FALSE)-VLOOKUP(C154,Capacity_wind!$A$2:$N$181,2,FALSE),0)</f>
        <v>0.1587</v>
      </c>
      <c r="U154">
        <f>VLOOKUP(B154,[1]Data!$B$5:$BO$270,66,FALSE)</f>
        <v>27619479059.6131</v>
      </c>
    </row>
    <row r="155" spans="1:21">
      <c r="A155">
        <v>153</v>
      </c>
      <c r="B155" t="s">
        <v>353</v>
      </c>
      <c r="C155" t="s">
        <v>354</v>
      </c>
      <c r="D155" t="s">
        <v>16</v>
      </c>
      <c r="E155" t="s">
        <v>21</v>
      </c>
      <c r="F155" t="s">
        <v>29</v>
      </c>
      <c r="G155">
        <v>6337.235</v>
      </c>
      <c r="H155">
        <v>0.967375269051247</v>
      </c>
      <c r="I155">
        <v>635266669765.65</v>
      </c>
      <c r="J155">
        <v>360897294151.877</v>
      </c>
      <c r="K155">
        <v>0</v>
      </c>
      <c r="L155">
        <v>0</v>
      </c>
      <c r="M155">
        <f>_xlfn.IFNA(VLOOKUP(C155,Savings_solar!$A$1:$N$242,14,FALSE),0)</f>
        <v>1366.66038256036</v>
      </c>
      <c r="N155">
        <f>_xlfn.IFNA(VLOOKUP(C155,Savings_wind!$A$1:$N$180,14,FALSE),0)</f>
        <v>0.0113528009452704</v>
      </c>
      <c r="O155">
        <f>SUM(M155:N155)</f>
        <v>1366.67173536131</v>
      </c>
      <c r="P155">
        <f>_xlfn.IFNA(VLOOKUP(C155,Savings_solar!$O$1:$AB$242,14,FALSE),0)</f>
        <v>813.308011520222</v>
      </c>
      <c r="Q155">
        <f>_xlfn.IFNA(VLOOKUP(C155,Savings_wind!$O$1:$AB$180,14,FALSE),0)</f>
        <v>0.0459077342157977</v>
      </c>
      <c r="R155">
        <f>SUM(P155:Q155)</f>
        <v>813.353919254438</v>
      </c>
      <c r="S155">
        <f>_xlfn.IFNA(VLOOKUP(C155,Capacity_solar!$A$2:$N$243,14,FALSE)-VLOOKUP(C155,Capacity_solar!$A$2:$N$243,2,FALSE),0)</f>
        <v>0.5686</v>
      </c>
      <c r="T155">
        <f>_xlfn.IFNA(VLOOKUP(C155,Capacity_wind!$A$2:$N$181,14,FALSE)-VLOOKUP(C155,Capacity_wind!$A$2:$N$181,2,FALSE),0)</f>
        <v>0.0001</v>
      </c>
      <c r="U155">
        <f>VLOOKUP(B155,[1]Data!$B$5:$BO$270,66,FALSE)</f>
        <v>498474540987.78</v>
      </c>
    </row>
    <row r="156" spans="1:21">
      <c r="A156">
        <v>154</v>
      </c>
      <c r="B156" t="s">
        <v>355</v>
      </c>
      <c r="C156" t="s">
        <v>356</v>
      </c>
      <c r="D156" t="s">
        <v>17</v>
      </c>
      <c r="E156" t="s">
        <v>23</v>
      </c>
      <c r="F156" t="s">
        <v>31</v>
      </c>
      <c r="G156">
        <v>1225.407</v>
      </c>
      <c r="H156">
        <v>0.878317845661988</v>
      </c>
      <c r="I156">
        <v>1874907741.44896</v>
      </c>
      <c r="J156">
        <v>1434447635.13469</v>
      </c>
      <c r="K156">
        <v>0</v>
      </c>
      <c r="L156">
        <v>0</v>
      </c>
      <c r="M156">
        <f>_xlfn.IFNA(VLOOKUP(C156,Savings_solar!$A$1:$N$242,14,FALSE),0)</f>
        <v>8.2923614572369</v>
      </c>
      <c r="N156">
        <f>_xlfn.IFNA(VLOOKUP(C156,Savings_wind!$A$1:$N$180,14,FALSE),0)</f>
        <v>0</v>
      </c>
      <c r="O156">
        <f>SUM(M156:N156)</f>
        <v>8.2923614572369</v>
      </c>
      <c r="P156">
        <f>_xlfn.IFNA(VLOOKUP(C156,Savings_solar!$O$1:$AB$242,14,FALSE),0)</f>
        <v>6.43083774892626</v>
      </c>
      <c r="Q156">
        <f>_xlfn.IFNA(VLOOKUP(C156,Savings_wind!$O$1:$AB$180,14,FALSE),0)</f>
        <v>0</v>
      </c>
      <c r="R156">
        <f>SUM(P156:Q156)</f>
        <v>6.43083774892626</v>
      </c>
      <c r="S156">
        <f>_xlfn.IFNA(VLOOKUP(C156,Capacity_solar!$A$2:$N$243,14,FALSE)-VLOOKUP(C156,Capacity_solar!$A$2:$N$243,2,FALSE),0)</f>
        <v>0.004126001</v>
      </c>
      <c r="T156">
        <f>_xlfn.IFNA(VLOOKUP(C156,Capacity_wind!$A$2:$N$181,14,FALSE)-VLOOKUP(C156,Capacity_wind!$A$2:$N$181,2,FALSE),0)</f>
        <v>0</v>
      </c>
      <c r="U156">
        <f>VLOOKUP(B156,[1]Data!$B$5:$BO$270,66,FALSE)</f>
        <v>1566360686.10632</v>
      </c>
    </row>
    <row r="157" spans="1:21">
      <c r="A157">
        <v>155</v>
      </c>
      <c r="B157" t="s">
        <v>357</v>
      </c>
      <c r="C157" t="s">
        <v>358</v>
      </c>
      <c r="D157" t="s">
        <v>17</v>
      </c>
      <c r="E157" t="s">
        <v>24</v>
      </c>
      <c r="F157" t="s">
        <v>32</v>
      </c>
      <c r="G157">
        <v>13595.023</v>
      </c>
      <c r="H157">
        <v>0.878317845661988</v>
      </c>
      <c r="I157">
        <v>14937368723.3692</v>
      </c>
      <c r="J157">
        <v>5181034757.05245</v>
      </c>
      <c r="K157">
        <v>0</v>
      </c>
      <c r="L157">
        <v>0</v>
      </c>
      <c r="M157">
        <f>_xlfn.IFNA(VLOOKUP(C157,Savings_solar!$A$1:$N$242,14,FALSE),0)</f>
        <v>24.3956103220473</v>
      </c>
      <c r="N157">
        <f>_xlfn.IFNA(VLOOKUP(C157,Savings_wind!$A$1:$N$180,14,FALSE),0)</f>
        <v>0</v>
      </c>
      <c r="O157">
        <f>SUM(M157:N157)</f>
        <v>24.3956103220473</v>
      </c>
      <c r="P157">
        <f>_xlfn.IFNA(VLOOKUP(C157,Savings_solar!$O$1:$AB$242,14,FALSE),0)</f>
        <v>14.21672312442</v>
      </c>
      <c r="Q157">
        <f>_xlfn.IFNA(VLOOKUP(C157,Savings_wind!$O$1:$AB$180,14,FALSE),0)</f>
        <v>0</v>
      </c>
      <c r="R157">
        <f>SUM(P157:Q157)</f>
        <v>14.21672312442</v>
      </c>
      <c r="S157">
        <f>_xlfn.IFNA(VLOOKUP(C157,Capacity_solar!$A$2:$N$243,14,FALSE)-VLOOKUP(C157,Capacity_solar!$A$2:$N$243,2,FALSE),0)</f>
        <v>0.009318</v>
      </c>
      <c r="T157">
        <f>_xlfn.IFNA(VLOOKUP(C157,Capacity_wind!$A$2:$N$181,14,FALSE)-VLOOKUP(C157,Capacity_wind!$A$2:$N$181,2,FALSE),0)</f>
        <v>0</v>
      </c>
      <c r="U157">
        <f>VLOOKUP(B157,[1]Data!$B$5:$BO$270,66,FALSE)</f>
        <v>4094563859.43556</v>
      </c>
    </row>
    <row r="158" spans="1:21">
      <c r="A158">
        <v>156</v>
      </c>
      <c r="B158" t="s">
        <v>359</v>
      </c>
      <c r="C158" t="s">
        <v>360</v>
      </c>
      <c r="D158" t="s">
        <v>16</v>
      </c>
      <c r="E158" t="s">
        <v>23</v>
      </c>
      <c r="F158" t="s">
        <v>30</v>
      </c>
      <c r="G158">
        <v>6636.854</v>
      </c>
      <c r="H158">
        <v>0.918404236459591</v>
      </c>
      <c r="I158">
        <v>63027295302.7531</v>
      </c>
      <c r="J158">
        <v>26104797578.125</v>
      </c>
      <c r="K158">
        <v>0</v>
      </c>
      <c r="L158">
        <v>0</v>
      </c>
      <c r="M158">
        <f>_xlfn.IFNA(VLOOKUP(C158,Savings_solar!$A$1:$N$242,14,FALSE),0)</f>
        <v>1500.45295562326</v>
      </c>
      <c r="N158">
        <f>_xlfn.IFNA(VLOOKUP(C158,Savings_wind!$A$1:$N$180,14,FALSE),0)</f>
        <v>10.0984389701576</v>
      </c>
      <c r="O158">
        <f>SUM(M158:N158)</f>
        <v>1510.55139459342</v>
      </c>
      <c r="P158">
        <f>_xlfn.IFNA(VLOOKUP(C158,Savings_solar!$O$1:$AB$242,14,FALSE),0)</f>
        <v>960.870028441969</v>
      </c>
      <c r="Q158">
        <f>_xlfn.IFNA(VLOOKUP(C158,Savings_wind!$O$1:$AB$180,14,FALSE),0)</f>
        <v>30.6686621645263</v>
      </c>
      <c r="R158">
        <f>SUM(P158:Q158)</f>
        <v>991.538690606495</v>
      </c>
      <c r="S158">
        <f>_xlfn.IFNA(VLOOKUP(C158,Capacity_solar!$A$2:$N$243,14,FALSE)-VLOOKUP(C158,Capacity_solar!$A$2:$N$243,2,FALSE),0)</f>
        <v>0.664082</v>
      </c>
      <c r="T158">
        <f>_xlfn.IFNA(VLOOKUP(C158,Capacity_wind!$A$2:$N$181,14,FALSE)-VLOOKUP(C158,Capacity_wind!$A$2:$N$181,2,FALSE),0)</f>
        <v>0.054</v>
      </c>
      <c r="U158">
        <f>VLOOKUP(B158,[1]Data!$B$5:$BO$270,66,FALSE)</f>
        <v>31988920000</v>
      </c>
    </row>
    <row r="159" spans="1:21">
      <c r="A159">
        <v>157</v>
      </c>
      <c r="B159" t="s">
        <v>361</v>
      </c>
      <c r="C159" t="s">
        <v>362</v>
      </c>
      <c r="D159" t="s">
        <v>15</v>
      </c>
      <c r="E159" t="s">
        <v>21</v>
      </c>
      <c r="F159" t="s">
        <v>29</v>
      </c>
      <c r="G159">
        <v>32.044</v>
      </c>
      <c r="H159">
        <v>0.956249859625509</v>
      </c>
      <c r="K159">
        <v>0</v>
      </c>
      <c r="L159">
        <v>0</v>
      </c>
      <c r="M159">
        <f>_xlfn.IFNA(VLOOKUP(C159,Savings_solar!$A$1:$N$242,14,FALSE),0)</f>
        <v>0</v>
      </c>
      <c r="N159">
        <f>_xlfn.IFNA(VLOOKUP(C159,Savings_wind!$A$1:$N$180,14,FALSE),0)</f>
        <v>0</v>
      </c>
      <c r="O159">
        <f>SUM(M159:N159)</f>
        <v>0</v>
      </c>
      <c r="P159">
        <f>_xlfn.IFNA(VLOOKUP(C159,Savings_solar!$O$1:$AB$242,14,FALSE),0)</f>
        <v>0</v>
      </c>
      <c r="Q159">
        <f>_xlfn.IFNA(VLOOKUP(C159,Savings_wind!$O$1:$AB$180,14,FALSE),0)</f>
        <v>0</v>
      </c>
      <c r="R159">
        <f>SUM(P159:Q159)</f>
        <v>0</v>
      </c>
      <c r="S159">
        <f>_xlfn.IFNA(VLOOKUP(C159,Capacity_solar!$A$2:$N$243,14,FALSE)-VLOOKUP(C159,Capacity_solar!$A$2:$N$243,2,FALSE),0)</f>
        <v>0</v>
      </c>
      <c r="T159">
        <f>_xlfn.IFNA(VLOOKUP(C159,Capacity_wind!$A$2:$N$181,14,FALSE)-VLOOKUP(C159,Capacity_wind!$A$2:$N$181,2,FALSE),0)</f>
        <v>0</v>
      </c>
      <c r="U159">
        <f>VLOOKUP(B159,[1]Data!$B$5:$BO$270,66,FALSE)</f>
        <v>0</v>
      </c>
    </row>
    <row r="160" spans="1:21">
      <c r="A160">
        <v>158</v>
      </c>
      <c r="B160" t="s">
        <v>363</v>
      </c>
      <c r="C160" t="s">
        <v>364</v>
      </c>
      <c r="D160" t="s">
        <v>17</v>
      </c>
      <c r="E160" t="s">
        <v>24</v>
      </c>
      <c r="F160" t="s">
        <v>32</v>
      </c>
      <c r="G160">
        <v>36462.83</v>
      </c>
      <c r="H160">
        <v>0.878317845661988</v>
      </c>
      <c r="I160">
        <v>21311710656.3811</v>
      </c>
      <c r="J160">
        <v>7302356498.62434</v>
      </c>
      <c r="K160">
        <v>0</v>
      </c>
      <c r="L160">
        <v>0</v>
      </c>
      <c r="M160">
        <f>_xlfn.IFNA(VLOOKUP(C160,Savings_solar!$A$1:$N$242,14,FALSE),0)</f>
        <v>137.178449991686</v>
      </c>
      <c r="N160">
        <f>_xlfn.IFNA(VLOOKUP(C160,Savings_wind!$A$1:$N$180,14,FALSE),0)</f>
        <v>0.200799333578104</v>
      </c>
      <c r="O160">
        <f>SUM(M160:N160)</f>
        <v>137.379249325264</v>
      </c>
      <c r="P160">
        <f>_xlfn.IFNA(VLOOKUP(C160,Savings_solar!$O$1:$AB$242,14,FALSE),0)</f>
        <v>62.6889231562021</v>
      </c>
      <c r="Q160">
        <f>_xlfn.IFNA(VLOOKUP(C160,Savings_wind!$O$1:$AB$180,14,FALSE),0)</f>
        <v>1.01372323457618</v>
      </c>
      <c r="R160">
        <f>SUM(P160:Q160)</f>
        <v>63.7026463907783</v>
      </c>
      <c r="S160">
        <f>_xlfn.IFNA(VLOOKUP(C160,Capacity_solar!$A$2:$N$243,14,FALSE)-VLOOKUP(C160,Capacity_solar!$A$2:$N$243,2,FALSE),0)</f>
        <v>0.047038</v>
      </c>
      <c r="T160">
        <f>_xlfn.IFNA(VLOOKUP(C160,Capacity_wind!$A$2:$N$181,14,FALSE)-VLOOKUP(C160,Capacity_wind!$A$2:$N$181,2,FALSE),0)</f>
        <v>0.00355</v>
      </c>
      <c r="U160">
        <f>VLOOKUP(B160,[1]Data!$B$5:$BO$270,66,FALSE)</f>
        <v>10419541202.0391</v>
      </c>
    </row>
    <row r="161" spans="1:21">
      <c r="A161">
        <v>159</v>
      </c>
      <c r="B161" t="s">
        <v>365</v>
      </c>
      <c r="C161" t="s">
        <v>366</v>
      </c>
      <c r="D161" t="s">
        <v>15</v>
      </c>
      <c r="E161" t="s">
        <v>21</v>
      </c>
      <c r="F161" t="s">
        <v>30</v>
      </c>
      <c r="G161">
        <v>5777.806</v>
      </c>
      <c r="H161">
        <v>0.932609628261802</v>
      </c>
      <c r="I161">
        <v>147907468213.87</v>
      </c>
      <c r="J161">
        <v>48616503417.8404</v>
      </c>
      <c r="K161">
        <v>28513.1989046329</v>
      </c>
      <c r="L161">
        <v>28513.1989046329</v>
      </c>
      <c r="M161">
        <f>_xlfn.IFNA(VLOOKUP(C161,Savings_solar!$A$1:$N$242,14,FALSE),0)</f>
        <v>405.154106884714</v>
      </c>
      <c r="N161">
        <f>_xlfn.IFNA(VLOOKUP(C161,Savings_wind!$A$1:$N$180,14,FALSE),0)</f>
        <v>55.137858166998</v>
      </c>
      <c r="O161">
        <f>SUM(M161:N161)</f>
        <v>460.291965051712</v>
      </c>
      <c r="P161">
        <f>_xlfn.IFNA(VLOOKUP(C161,Savings_solar!$O$1:$AB$242,14,FALSE),0)</f>
        <v>175.353590508596</v>
      </c>
      <c r="Q161">
        <f>_xlfn.IFNA(VLOOKUP(C161,Savings_wind!$O$1:$AB$180,14,FALSE),0)</f>
        <v>195.581030384658</v>
      </c>
      <c r="R161">
        <f>SUM(P161:Q161)</f>
        <v>370.934620893254</v>
      </c>
      <c r="S161">
        <f>_xlfn.IFNA(VLOOKUP(C161,Capacity_solar!$A$2:$N$243,14,FALSE)-VLOOKUP(C161,Capacity_solar!$A$2:$N$243,2,FALSE),0)</f>
        <v>0.13369401</v>
      </c>
      <c r="T161">
        <f>_xlfn.IFNA(VLOOKUP(C161,Capacity_wind!$A$2:$N$181,14,FALSE)-VLOOKUP(C161,Capacity_wind!$A$2:$N$181,2,FALSE),0)</f>
        <v>0.39800003</v>
      </c>
      <c r="U161">
        <f>VLOOKUP(B161,[1]Data!$B$5:$BO$270,66,FALSE)</f>
        <v>63563410720.7093</v>
      </c>
    </row>
    <row r="162" spans="1:21">
      <c r="A162">
        <v>160</v>
      </c>
      <c r="B162" t="s">
        <v>367</v>
      </c>
      <c r="C162" t="s">
        <v>368</v>
      </c>
      <c r="D162" t="s">
        <v>17</v>
      </c>
      <c r="E162" t="s">
        <v>24</v>
      </c>
      <c r="F162" t="s">
        <v>32</v>
      </c>
      <c r="G162">
        <v>17460.846</v>
      </c>
      <c r="H162">
        <v>0.878317845661988</v>
      </c>
      <c r="K162">
        <v>28251.2821876144</v>
      </c>
      <c r="L162">
        <v>28251.2821876144</v>
      </c>
      <c r="M162">
        <f>_xlfn.IFNA(VLOOKUP(C162,Savings_solar!$A$1:$N$242,14,FALSE),0)</f>
        <v>47.4468883766265</v>
      </c>
      <c r="N162">
        <f>_xlfn.IFNA(VLOOKUP(C162,Savings_wind!$A$1:$N$180,14,FALSE),0)</f>
        <v>0</v>
      </c>
      <c r="O162">
        <f>SUM(M162:N162)</f>
        <v>47.4468883766265</v>
      </c>
      <c r="P162">
        <f>_xlfn.IFNA(VLOOKUP(C162,Savings_solar!$O$1:$AB$242,14,FALSE),0)</f>
        <v>17.7685043721519</v>
      </c>
      <c r="Q162">
        <f>_xlfn.IFNA(VLOOKUP(C162,Savings_wind!$O$1:$AB$180,14,FALSE),0)</f>
        <v>0</v>
      </c>
      <c r="R162">
        <f>SUM(P162:Q162)</f>
        <v>17.7685043721519</v>
      </c>
      <c r="S162">
        <f>_xlfn.IFNA(VLOOKUP(C162,Capacity_solar!$A$2:$N$243,14,FALSE)-VLOOKUP(C162,Capacity_solar!$A$2:$N$243,2,FALSE),0)</f>
        <v>0.014061</v>
      </c>
      <c r="T162">
        <f>_xlfn.IFNA(VLOOKUP(C162,Capacity_wind!$A$2:$N$181,14,FALSE)-VLOOKUP(C162,Capacity_wind!$A$2:$N$181,2,FALSE),0)</f>
        <v>0</v>
      </c>
      <c r="U162">
        <f>VLOOKUP(B162,[1]Data!$B$5:$BO$270,66,FALSE)</f>
        <v>0</v>
      </c>
    </row>
    <row r="163" spans="1:21">
      <c r="A163">
        <v>161</v>
      </c>
      <c r="B163" t="s">
        <v>369</v>
      </c>
      <c r="C163" t="s">
        <v>370</v>
      </c>
      <c r="D163" t="s">
        <v>17</v>
      </c>
      <c r="E163" t="s">
        <v>23</v>
      </c>
      <c r="F163" t="s">
        <v>31</v>
      </c>
      <c r="G163">
        <v>366.663</v>
      </c>
      <c r="H163">
        <v>0.878317845661988</v>
      </c>
      <c r="I163">
        <v>993192606.031231</v>
      </c>
      <c r="J163">
        <v>377594164.665218</v>
      </c>
      <c r="K163">
        <v>0</v>
      </c>
      <c r="L163">
        <v>0</v>
      </c>
      <c r="M163">
        <f>_xlfn.IFNA(VLOOKUP(C163,Savings_solar!$A$1:$N$242,14,FALSE),0)</f>
        <v>0.446502379951359</v>
      </c>
      <c r="N163">
        <f>_xlfn.IFNA(VLOOKUP(C163,Savings_wind!$A$1:$N$180,14,FALSE),0)</f>
        <v>0</v>
      </c>
      <c r="O163">
        <f>SUM(M163:N163)</f>
        <v>0.446502379951359</v>
      </c>
      <c r="P163">
        <f>_xlfn.IFNA(VLOOKUP(C163,Savings_solar!$O$1:$AB$242,14,FALSE),0)</f>
        <v>0.622026653809443</v>
      </c>
      <c r="Q163">
        <f>_xlfn.IFNA(VLOOKUP(C163,Savings_wind!$O$1:$AB$180,14,FALSE),0)</f>
        <v>0</v>
      </c>
      <c r="R163">
        <f>SUM(P163:Q163)</f>
        <v>0.622026653809443</v>
      </c>
      <c r="S163">
        <f>_xlfn.IFNA(VLOOKUP(C163,Capacity_solar!$A$2:$N$243,14,FALSE)-VLOOKUP(C163,Capacity_solar!$A$2:$N$243,2,FALSE),0)</f>
        <v>0.000334</v>
      </c>
      <c r="T163">
        <f>_xlfn.IFNA(VLOOKUP(C163,Capacity_wind!$A$2:$N$181,14,FALSE)-VLOOKUP(C163,Capacity_wind!$A$2:$N$181,2,FALSE),0)</f>
        <v>0</v>
      </c>
      <c r="U163">
        <f>VLOOKUP(B163,[1]Data!$B$5:$BO$270,66,FALSE)</f>
        <v>542686976.457587</v>
      </c>
    </row>
    <row r="164" spans="1:21">
      <c r="A164">
        <v>162</v>
      </c>
      <c r="B164" t="s">
        <v>371</v>
      </c>
      <c r="C164" t="s">
        <v>372</v>
      </c>
      <c r="D164" t="s">
        <v>16</v>
      </c>
      <c r="E164" t="s">
        <v>23</v>
      </c>
      <c r="F164" t="s">
        <v>30</v>
      </c>
      <c r="G164">
        <v>725.519</v>
      </c>
      <c r="H164">
        <v>0.918404236459591</v>
      </c>
      <c r="I164">
        <v>9944256861.28677</v>
      </c>
      <c r="J164">
        <v>4296021063.31693</v>
      </c>
      <c r="K164">
        <v>7551.02222591899</v>
      </c>
      <c r="L164">
        <v>7551.02222591899</v>
      </c>
      <c r="M164">
        <f>_xlfn.IFNA(VLOOKUP(C164,Savings_solar!$A$1:$N$242,14,FALSE),0)</f>
        <v>19.4696837725576</v>
      </c>
      <c r="N164">
        <f>_xlfn.IFNA(VLOOKUP(C164,Savings_wind!$A$1:$N$180,14,FALSE),0)</f>
        <v>0</v>
      </c>
      <c r="O164">
        <f>SUM(M164:N164)</f>
        <v>19.4696837725576</v>
      </c>
      <c r="P164">
        <f>_xlfn.IFNA(VLOOKUP(C164,Savings_solar!$O$1:$AB$242,14,FALSE),0)</f>
        <v>19.5559271340892</v>
      </c>
      <c r="Q164">
        <f>_xlfn.IFNA(VLOOKUP(C164,Savings_wind!$O$1:$AB$180,14,FALSE),0)</f>
        <v>0</v>
      </c>
      <c r="R164">
        <f>SUM(P164:Q164)</f>
        <v>19.5559271340892</v>
      </c>
      <c r="S164">
        <f>_xlfn.IFNA(VLOOKUP(C164,Capacity_solar!$A$2:$N$243,14,FALSE)-VLOOKUP(C164,Capacity_solar!$A$2:$N$243,2,FALSE),0)</f>
        <v>0.011578001</v>
      </c>
      <c r="T164">
        <f>_xlfn.IFNA(VLOOKUP(C164,Capacity_wind!$A$2:$N$181,14,FALSE)-VLOOKUP(C164,Capacity_wind!$A$2:$N$181,2,FALSE),0)</f>
        <v>0</v>
      </c>
      <c r="U164">
        <f>VLOOKUP(B164,[1]Data!$B$5:$BO$270,66,FALSE)</f>
        <v>3620987993.32637</v>
      </c>
    </row>
    <row r="165" spans="1:21">
      <c r="A165">
        <v>163</v>
      </c>
      <c r="B165" t="s">
        <v>373</v>
      </c>
      <c r="C165" t="s">
        <v>374</v>
      </c>
      <c r="D165" t="s">
        <v>15</v>
      </c>
      <c r="E165" t="s">
        <v>21</v>
      </c>
      <c r="F165" t="s">
        <v>29</v>
      </c>
      <c r="G165">
        <v>5186.967</v>
      </c>
      <c r="H165">
        <v>0.965777668322975</v>
      </c>
      <c r="I165">
        <v>182038942806.911</v>
      </c>
      <c r="J165">
        <v>99037470565.4898</v>
      </c>
      <c r="K165">
        <v>2452.77607933065</v>
      </c>
      <c r="L165">
        <v>2452.77607933065</v>
      </c>
      <c r="M165">
        <f>_xlfn.IFNA(VLOOKUP(C165,Savings_solar!$A$1:$N$242,14,FALSE),0)</f>
        <v>163.680936492787</v>
      </c>
      <c r="N165">
        <f>_xlfn.IFNA(VLOOKUP(C165,Savings_wind!$A$1:$N$180,14,FALSE),0)</f>
        <v>0.0958304550931924</v>
      </c>
      <c r="O165">
        <f>SUM(M165:N165)</f>
        <v>163.77676694788</v>
      </c>
      <c r="P165">
        <f>_xlfn.IFNA(VLOOKUP(C165,Savings_solar!$O$1:$AB$242,14,FALSE),0)</f>
        <v>739.274487183765</v>
      </c>
      <c r="Q165">
        <f>_xlfn.IFNA(VLOOKUP(C165,Savings_wind!$O$1:$AB$180,14,FALSE),0)</f>
        <v>0.356881330681558</v>
      </c>
      <c r="R165">
        <f>SUM(P165:Q165)</f>
        <v>739.631368514447</v>
      </c>
      <c r="S165">
        <f>_xlfn.IFNA(VLOOKUP(C165,Capacity_solar!$A$2:$N$243,14,FALSE)-VLOOKUP(C165,Capacity_solar!$A$2:$N$243,2,FALSE),0)</f>
        <v>0.517999999</v>
      </c>
      <c r="T165">
        <f>_xlfn.IFNA(VLOOKUP(C165,Capacity_wind!$A$2:$N$181,14,FALSE)-VLOOKUP(C165,Capacity_wind!$A$2:$N$181,2,FALSE),0)</f>
        <v>0.001</v>
      </c>
      <c r="U165">
        <f>VLOOKUP(B165,[1]Data!$B$5:$BO$270,66,FALSE)</f>
        <v>115584743573.553</v>
      </c>
    </row>
    <row r="166" spans="1:21">
      <c r="A166">
        <v>164</v>
      </c>
      <c r="B166" t="s">
        <v>375</v>
      </c>
      <c r="C166" t="s">
        <v>376</v>
      </c>
      <c r="D166" t="s">
        <v>15</v>
      </c>
      <c r="E166" t="s">
        <v>21</v>
      </c>
      <c r="F166" t="s">
        <v>29</v>
      </c>
      <c r="G166">
        <v>2003.258</v>
      </c>
      <c r="H166">
        <v>0.963609294975259</v>
      </c>
      <c r="I166">
        <v>92344013278.1853</v>
      </c>
      <c r="J166">
        <v>52164080297.0887</v>
      </c>
      <c r="K166">
        <v>2405.578954513</v>
      </c>
      <c r="L166">
        <v>2405.578954513</v>
      </c>
      <c r="M166">
        <f>_xlfn.IFNA(VLOOKUP(C166,Savings_solar!$A$1:$N$242,14,FALSE),0)</f>
        <v>1318.5377949299</v>
      </c>
      <c r="N166">
        <f>_xlfn.IFNA(VLOOKUP(C166,Savings_wind!$A$1:$N$180,14,FALSE),0)</f>
        <v>0.164505812934702</v>
      </c>
      <c r="O166">
        <f>SUM(M166:N166)</f>
        <v>1318.70230074283</v>
      </c>
      <c r="P166">
        <f>_xlfn.IFNA(VLOOKUP(C166,Savings_solar!$O$1:$AB$242,14,FALSE),0)</f>
        <v>866.334716812065</v>
      </c>
      <c r="Q166">
        <f>_xlfn.IFNA(VLOOKUP(C166,Savings_wind!$O$1:$AB$180,14,FALSE),0)</f>
        <v>0.864340416987844</v>
      </c>
      <c r="R166">
        <f>SUM(P166:Q166)</f>
        <v>867.199057229053</v>
      </c>
      <c r="S166">
        <f>_xlfn.IFNA(VLOOKUP(C166,Capacity_solar!$A$2:$N$243,14,FALSE)-VLOOKUP(C166,Capacity_solar!$A$2:$N$243,2,FALSE),0)</f>
        <v>0.62016406</v>
      </c>
      <c r="T166">
        <f>_xlfn.IFNA(VLOOKUP(C166,Capacity_wind!$A$2:$N$181,14,FALSE)-VLOOKUP(C166,Capacity_wind!$A$2:$N$181,2,FALSE),0)</f>
        <v>0.003328</v>
      </c>
      <c r="U166">
        <f>VLOOKUP(B166,[1]Data!$B$5:$BO$270,66,FALSE)</f>
        <v>60063475466.3446</v>
      </c>
    </row>
    <row r="167" spans="1:21">
      <c r="A167">
        <v>165</v>
      </c>
      <c r="B167" t="s">
        <v>377</v>
      </c>
      <c r="C167" t="s">
        <v>378</v>
      </c>
      <c r="D167" t="s">
        <v>15</v>
      </c>
      <c r="E167" t="s">
        <v>21</v>
      </c>
      <c r="F167" t="s">
        <v>29</v>
      </c>
      <c r="G167">
        <v>11902.033</v>
      </c>
      <c r="H167">
        <v>0.973719315670065</v>
      </c>
      <c r="I167">
        <v>616851759001.914</v>
      </c>
      <c r="J167">
        <v>565187309896.877</v>
      </c>
      <c r="K167">
        <v>1049.95300074006</v>
      </c>
      <c r="L167">
        <v>1049.95300074006</v>
      </c>
      <c r="M167">
        <f>_xlfn.IFNA(VLOOKUP(C167,Savings_solar!$A$1:$N$242,14,FALSE),0)</f>
        <v>7197.25396730749</v>
      </c>
      <c r="N167">
        <f>_xlfn.IFNA(VLOOKUP(C167,Savings_wind!$A$1:$N$180,14,FALSE),0)</f>
        <v>750.742905166564</v>
      </c>
      <c r="O167">
        <f>SUM(M167:N167)</f>
        <v>7947.99687247405</v>
      </c>
      <c r="P167">
        <f>_xlfn.IFNA(VLOOKUP(C167,Savings_solar!$O$1:$AB$242,14,FALSE),0)</f>
        <v>3467.26570616028</v>
      </c>
      <c r="Q167">
        <f>_xlfn.IFNA(VLOOKUP(C167,Savings_wind!$O$1:$AB$180,14,FALSE),0)</f>
        <v>15796.4553810643</v>
      </c>
      <c r="R167">
        <f>SUM(P167:Q167)</f>
        <v>19263.7210872246</v>
      </c>
      <c r="S167">
        <f>_xlfn.IFNA(VLOOKUP(C167,Capacity_solar!$A$2:$N$243,14,FALSE)-VLOOKUP(C167,Capacity_solar!$A$2:$N$243,2,FALSE),0)</f>
        <v>2.595000199</v>
      </c>
      <c r="T167">
        <f>_xlfn.IFNA(VLOOKUP(C167,Capacity_wind!$A$2:$N$181,14,FALSE)-VLOOKUP(C167,Capacity_wind!$A$2:$N$181,2,FALSE),0)</f>
        <v>12.5400008</v>
      </c>
      <c r="U167">
        <f>VLOOKUP(B167,[1]Data!$B$5:$BO$270,66,FALSE)</f>
        <v>590409594949.102</v>
      </c>
    </row>
    <row r="168" spans="1:21">
      <c r="A168">
        <v>166</v>
      </c>
      <c r="B168" t="s">
        <v>379</v>
      </c>
      <c r="C168" t="s">
        <v>380</v>
      </c>
      <c r="D168" t="s">
        <v>16</v>
      </c>
      <c r="E168" t="s">
        <v>23</v>
      </c>
      <c r="F168" t="s">
        <v>31</v>
      </c>
      <c r="G168">
        <v>1655.121</v>
      </c>
      <c r="H168">
        <v>0.918404236459591</v>
      </c>
      <c r="I168">
        <v>11600878053.0651</v>
      </c>
      <c r="J168">
        <v>4677967470.29904</v>
      </c>
      <c r="K168">
        <v>480.33607653815</v>
      </c>
      <c r="L168">
        <v>490.75095771868</v>
      </c>
      <c r="M168">
        <f>_xlfn.IFNA(VLOOKUP(C168,Savings_solar!$A$1:$N$242,14,FALSE),0)</f>
        <v>31.1516470495653</v>
      </c>
      <c r="N168">
        <f>_xlfn.IFNA(VLOOKUP(C168,Savings_wind!$A$1:$N$180,14,FALSE),0)</f>
        <v>0</v>
      </c>
      <c r="O168">
        <f>SUM(M168:N168)</f>
        <v>31.1516470495653</v>
      </c>
      <c r="P168">
        <f>_xlfn.IFNA(VLOOKUP(C168,Savings_solar!$O$1:$AB$242,14,FALSE),0)</f>
        <v>13.4847453847982</v>
      </c>
      <c r="Q168">
        <f>_xlfn.IFNA(VLOOKUP(C168,Savings_wind!$O$1:$AB$180,14,FALSE),0)</f>
        <v>0</v>
      </c>
      <c r="R168">
        <f>SUM(P168:Q168)</f>
        <v>13.4847453847982</v>
      </c>
      <c r="S168">
        <f>_xlfn.IFNA(VLOOKUP(C168,Capacity_solar!$A$2:$N$243,14,FALSE)-VLOOKUP(C168,Capacity_solar!$A$2:$N$243,2,FALSE),0)</f>
        <v>0.010313001</v>
      </c>
      <c r="T168">
        <f>_xlfn.IFNA(VLOOKUP(C168,Capacity_wind!$A$2:$N$181,14,FALSE)-VLOOKUP(C168,Capacity_wind!$A$2:$N$181,2,FALSE),0)</f>
        <v>0</v>
      </c>
      <c r="U168">
        <f>VLOOKUP(B168,[1]Data!$B$5:$BO$270,66,FALSE)</f>
        <v>4790922788.70864</v>
      </c>
    </row>
    <row r="169" spans="1:21">
      <c r="A169">
        <v>167</v>
      </c>
      <c r="B169" t="s">
        <v>381</v>
      </c>
      <c r="C169" t="s">
        <v>382</v>
      </c>
      <c r="D169" t="s">
        <v>16</v>
      </c>
      <c r="E169" t="s">
        <v>21</v>
      </c>
      <c r="F169" t="s">
        <v>29</v>
      </c>
      <c r="G169">
        <v>116.644</v>
      </c>
      <c r="H169">
        <v>0.918404236459591</v>
      </c>
      <c r="I169">
        <v>3136171615.90465</v>
      </c>
      <c r="J169">
        <v>1651621574.39045</v>
      </c>
      <c r="K169">
        <v>0</v>
      </c>
      <c r="L169">
        <v>0</v>
      </c>
      <c r="M169">
        <f>_xlfn.IFNA(VLOOKUP(C169,Savings_solar!$A$1:$N$242,14,FALSE),0)</f>
        <v>49.6966615536648</v>
      </c>
      <c r="N169">
        <f>_xlfn.IFNA(VLOOKUP(C169,Savings_wind!$A$1:$N$180,14,FALSE),0)</f>
        <v>0.280576970531528</v>
      </c>
      <c r="O169">
        <f>SUM(M169:N169)</f>
        <v>49.9772385241963</v>
      </c>
      <c r="P169">
        <f>_xlfn.IFNA(VLOOKUP(C169,Savings_solar!$O$1:$AB$242,14,FALSE),0)</f>
        <v>25.5418527657273</v>
      </c>
      <c r="Q169">
        <f>_xlfn.IFNA(VLOOKUP(C169,Savings_wind!$O$1:$AB$180,14,FALSE),0)</f>
        <v>1.48177239277301</v>
      </c>
      <c r="R169">
        <f>SUM(P169:Q169)</f>
        <v>27.0236251585003</v>
      </c>
      <c r="S169">
        <f>_xlfn.IFNA(VLOOKUP(C169,Capacity_solar!$A$2:$N$243,14,FALSE)-VLOOKUP(C169,Capacity_solar!$A$2:$N$243,2,FALSE),0)</f>
        <v>0.018398002</v>
      </c>
      <c r="T169">
        <f>_xlfn.IFNA(VLOOKUP(C169,Capacity_wind!$A$2:$N$181,14,FALSE)-VLOOKUP(C169,Capacity_wind!$A$2:$N$181,2,FALSE),0)</f>
        <v>0.006</v>
      </c>
      <c r="U169">
        <f>VLOOKUP(B169,[1]Data!$B$5:$BO$270,66,FALSE)</f>
        <v>2057968519.83091</v>
      </c>
    </row>
    <row r="170" spans="1:21">
      <c r="A170">
        <v>168</v>
      </c>
      <c r="B170" t="s">
        <v>383</v>
      </c>
      <c r="C170" t="s">
        <v>384</v>
      </c>
      <c r="D170" t="s">
        <v>16</v>
      </c>
      <c r="E170" t="s">
        <v>23</v>
      </c>
      <c r="F170" t="s">
        <v>32</v>
      </c>
      <c r="G170">
        <v>38306.374</v>
      </c>
      <c r="H170">
        <v>0.918404236459591</v>
      </c>
      <c r="K170">
        <v>267997.276553914</v>
      </c>
      <c r="L170">
        <v>267997.276553914</v>
      </c>
      <c r="M170">
        <f>_xlfn.IFNA(VLOOKUP(C170,Savings_solar!$A$1:$N$242,14,FALSE),0)</f>
        <v>187.135643484752</v>
      </c>
      <c r="N170">
        <f>_xlfn.IFNA(VLOOKUP(C170,Savings_wind!$A$1:$N$180,14,FALSE),0)</f>
        <v>0</v>
      </c>
      <c r="O170">
        <f>SUM(M170:N170)</f>
        <v>187.135643484752</v>
      </c>
      <c r="P170">
        <f>_xlfn.IFNA(VLOOKUP(C170,Savings_solar!$O$1:$AB$242,14,FALSE),0)</f>
        <v>75.4084345990259</v>
      </c>
      <c r="Q170">
        <f>_xlfn.IFNA(VLOOKUP(C170,Savings_wind!$O$1:$AB$180,14,FALSE),0)</f>
        <v>0</v>
      </c>
      <c r="R170">
        <f>SUM(P170:Q170)</f>
        <v>75.4084345990259</v>
      </c>
      <c r="S170">
        <f>_xlfn.IFNA(VLOOKUP(C170,Capacity_solar!$A$2:$N$243,14,FALSE)-VLOOKUP(C170,Capacity_solar!$A$2:$N$243,2,FALSE),0)</f>
        <v>0.060000002</v>
      </c>
      <c r="T170">
        <f>_xlfn.IFNA(VLOOKUP(C170,Capacity_wind!$A$2:$N$181,14,FALSE)-VLOOKUP(C170,Capacity_wind!$A$2:$N$181,2,FALSE),0)</f>
        <v>0</v>
      </c>
      <c r="U170">
        <f>VLOOKUP(B170,[1]Data!$B$5:$BO$270,66,FALSE)</f>
        <v>0</v>
      </c>
    </row>
    <row r="171" spans="1:21">
      <c r="A171">
        <v>169</v>
      </c>
      <c r="B171" t="s">
        <v>385</v>
      </c>
      <c r="C171" t="s">
        <v>386</v>
      </c>
      <c r="D171" t="s">
        <v>17</v>
      </c>
      <c r="E171" t="s">
        <v>24</v>
      </c>
      <c r="F171" t="s">
        <v>32</v>
      </c>
      <c r="G171">
        <v>36452.035</v>
      </c>
      <c r="H171">
        <v>0.878317845661988</v>
      </c>
      <c r="I171">
        <v>26904179972.132</v>
      </c>
      <c r="J171">
        <v>10233348946.4665</v>
      </c>
      <c r="K171">
        <v>57140.7364997462</v>
      </c>
      <c r="L171">
        <v>57140.7364997462</v>
      </c>
      <c r="M171">
        <f>_xlfn.IFNA(VLOOKUP(C171,Savings_solar!$A$1:$N$242,14,FALSE),0)</f>
        <v>1.46328123077267</v>
      </c>
      <c r="N171">
        <f>_xlfn.IFNA(VLOOKUP(C171,Savings_wind!$A$1:$N$180,14,FALSE),0)</f>
        <v>0.111271307258903</v>
      </c>
      <c r="O171">
        <f>SUM(M171:N171)</f>
        <v>1.57455253803157</v>
      </c>
      <c r="P171">
        <f>_xlfn.IFNA(VLOOKUP(C171,Savings_solar!$O$1:$AB$242,14,FALSE),0)</f>
        <v>0.963561844441036</v>
      </c>
      <c r="Q171">
        <f>_xlfn.IFNA(VLOOKUP(C171,Savings_wind!$O$1:$AB$180,14,FALSE),0)</f>
        <v>0.466305945063499</v>
      </c>
      <c r="R171">
        <f>SUM(P171:Q171)</f>
        <v>1.42986778950453</v>
      </c>
      <c r="S171">
        <f>_xlfn.IFNA(VLOOKUP(C171,Capacity_solar!$A$2:$N$243,14,FALSE)-VLOOKUP(C171,Capacity_solar!$A$2:$N$243,2,FALSE),0)</f>
        <v>0.000725</v>
      </c>
      <c r="T171">
        <f>_xlfn.IFNA(VLOOKUP(C171,Capacity_wind!$A$2:$N$181,14,FALSE)-VLOOKUP(C171,Capacity_wind!$A$2:$N$181,2,FALSE),0)</f>
        <v>0.0011</v>
      </c>
      <c r="U171">
        <f>VLOOKUP(B171,[1]Data!$B$5:$BO$270,66,FALSE)</f>
        <v>12396807590.173</v>
      </c>
    </row>
    <row r="172" spans="1:21">
      <c r="A172">
        <v>170</v>
      </c>
      <c r="B172" t="s">
        <v>387</v>
      </c>
      <c r="C172" t="s">
        <v>388</v>
      </c>
      <c r="D172" t="s">
        <v>17</v>
      </c>
      <c r="E172" t="s">
        <v>24</v>
      </c>
      <c r="F172" t="s">
        <v>32</v>
      </c>
      <c r="G172">
        <v>15478.883</v>
      </c>
      <c r="H172">
        <v>0.878317845661988</v>
      </c>
      <c r="I172">
        <v>20179618497.5385</v>
      </c>
      <c r="J172">
        <v>5460539879.65106</v>
      </c>
      <c r="K172">
        <v>0</v>
      </c>
      <c r="L172">
        <v>0</v>
      </c>
      <c r="M172">
        <f>_xlfn.IFNA(VLOOKUP(C172,Savings_solar!$A$1:$N$242,14,FALSE),0)</f>
        <v>168.889910876793</v>
      </c>
      <c r="N172">
        <f>_xlfn.IFNA(VLOOKUP(C172,Savings_wind!$A$1:$N$180,14,FALSE),0)</f>
        <v>0</v>
      </c>
      <c r="O172">
        <f>SUM(M172:N172)</f>
        <v>168.889910876793</v>
      </c>
      <c r="P172">
        <f>_xlfn.IFNA(VLOOKUP(C172,Savings_solar!$O$1:$AB$242,14,FALSE),0)</f>
        <v>75.6224189601838</v>
      </c>
      <c r="Q172">
        <f>_xlfn.IFNA(VLOOKUP(C172,Savings_wind!$O$1:$AB$180,14,FALSE),0)</f>
        <v>0</v>
      </c>
      <c r="R172">
        <f>SUM(P172:Q172)</f>
        <v>75.6224189601838</v>
      </c>
      <c r="S172">
        <f>_xlfn.IFNA(VLOOKUP(C172,Capacity_solar!$A$2:$N$243,14,FALSE)-VLOOKUP(C172,Capacity_solar!$A$2:$N$243,2,FALSE),0)</f>
        <v>0.057235003</v>
      </c>
      <c r="T172">
        <f>_xlfn.IFNA(VLOOKUP(C172,Capacity_wind!$A$2:$N$181,14,FALSE)-VLOOKUP(C172,Capacity_wind!$A$2:$N$181,2,FALSE),0)</f>
        <v>0</v>
      </c>
      <c r="U172">
        <f>VLOOKUP(B172,[1]Data!$B$5:$BO$270,66,FALSE)</f>
        <v>8169476148.95692</v>
      </c>
    </row>
    <row r="173" spans="1:21">
      <c r="A173">
        <v>171</v>
      </c>
      <c r="B173" t="s">
        <v>389</v>
      </c>
      <c r="C173" t="s">
        <v>390</v>
      </c>
      <c r="D173" t="s">
        <v>16</v>
      </c>
      <c r="E173" t="s">
        <v>21</v>
      </c>
      <c r="F173" t="s">
        <v>30</v>
      </c>
      <c r="G173">
        <v>67880.083</v>
      </c>
      <c r="H173">
        <v>0.97520064753323</v>
      </c>
      <c r="I173">
        <v>1343290766999.03</v>
      </c>
      <c r="J173">
        <v>438481352062.015</v>
      </c>
      <c r="K173">
        <v>305545.674706636</v>
      </c>
      <c r="L173">
        <v>305545.674706636</v>
      </c>
      <c r="M173">
        <f>_xlfn.IFNA(VLOOKUP(C173,Savings_solar!$A$1:$N$242,14,FALSE),0)</f>
        <v>3637.29120637932</v>
      </c>
      <c r="N173">
        <f>_xlfn.IFNA(VLOOKUP(C173,Savings_wind!$A$1:$N$180,14,FALSE),0)</f>
        <v>182.895053186103</v>
      </c>
      <c r="O173">
        <f>SUM(M173:N173)</f>
        <v>3820.18625956542</v>
      </c>
      <c r="P173">
        <f>_xlfn.IFNA(VLOOKUP(C173,Savings_solar!$O$1:$AB$242,14,FALSE),0)</f>
        <v>5452.4987783288</v>
      </c>
      <c r="Q173">
        <f>_xlfn.IFNA(VLOOKUP(C173,Savings_wind!$O$1:$AB$180,14,FALSE),0)</f>
        <v>682.66151890459</v>
      </c>
      <c r="R173">
        <f>SUM(P173:Q173)</f>
        <v>6135.16029723339</v>
      </c>
      <c r="S173">
        <f>_xlfn.IFNA(VLOOKUP(C173,Capacity_solar!$A$2:$N$243,14,FALSE)-VLOOKUP(C173,Capacity_solar!$A$2:$N$243,2,FALSE),0)</f>
        <v>3.0167002</v>
      </c>
      <c r="T173">
        <f>_xlfn.IFNA(VLOOKUP(C173,Capacity_wind!$A$2:$N$181,14,FALSE)-VLOOKUP(C173,Capacity_wind!$A$2:$N$181,2,FALSE),0)</f>
        <v>1.5397001</v>
      </c>
      <c r="U173">
        <f>VLOOKUP(B173,[1]Data!$B$5:$BO$270,66,FALSE)</f>
        <v>495645210972.751</v>
      </c>
    </row>
    <row r="174" spans="1:21">
      <c r="A174">
        <v>172</v>
      </c>
      <c r="B174" t="s">
        <v>391</v>
      </c>
      <c r="C174" t="s">
        <v>392</v>
      </c>
      <c r="D174" t="s">
        <v>16</v>
      </c>
      <c r="E174" t="s">
        <v>23</v>
      </c>
      <c r="F174" t="s">
        <v>31</v>
      </c>
      <c r="G174">
        <v>15200.989</v>
      </c>
      <c r="H174">
        <v>0.918404236459591</v>
      </c>
      <c r="I174">
        <v>41809911366.8578</v>
      </c>
      <c r="J174">
        <v>12476305395.4091</v>
      </c>
      <c r="K174">
        <v>638.094622992199</v>
      </c>
      <c r="L174">
        <v>638.094622992199</v>
      </c>
      <c r="M174">
        <f>_xlfn.IFNA(VLOOKUP(C174,Savings_solar!$A$1:$N$242,14,FALSE),0)</f>
        <v>0.515886370978011</v>
      </c>
      <c r="N174">
        <f>_xlfn.IFNA(VLOOKUP(C174,Savings_wind!$A$1:$N$180,14,FALSE),0)</f>
        <v>0</v>
      </c>
      <c r="O174">
        <f>SUM(M174:N174)</f>
        <v>0.515886370978011</v>
      </c>
      <c r="P174">
        <f>_xlfn.IFNA(VLOOKUP(C174,Savings_solar!$O$1:$AB$242,14,FALSE),0)</f>
        <v>0.254177538107007</v>
      </c>
      <c r="Q174">
        <f>_xlfn.IFNA(VLOOKUP(C174,Savings_wind!$O$1:$AB$180,14,FALSE),0)</f>
        <v>0</v>
      </c>
      <c r="R174">
        <f>SUM(P174:Q174)</f>
        <v>0.254177538107007</v>
      </c>
      <c r="S174">
        <f>_xlfn.IFNA(VLOOKUP(C174,Capacity_solar!$A$2:$N$243,14,FALSE)-VLOOKUP(C174,Capacity_solar!$A$2:$N$243,2,FALSE),0)</f>
        <v>0.00022</v>
      </c>
      <c r="T174">
        <f>_xlfn.IFNA(VLOOKUP(C174,Capacity_wind!$A$2:$N$181,14,FALSE)-VLOOKUP(C174,Capacity_wind!$A$2:$N$181,2,FALSE),0)</f>
        <v>0</v>
      </c>
      <c r="U174">
        <f>VLOOKUP(B174,[1]Data!$B$5:$BO$270,66,FALSE)</f>
        <v>10713525200.3998</v>
      </c>
    </row>
    <row r="175" spans="1:21">
      <c r="A175">
        <v>173</v>
      </c>
      <c r="B175" t="s">
        <v>393</v>
      </c>
      <c r="C175" t="s">
        <v>394</v>
      </c>
      <c r="D175" t="s">
        <v>16</v>
      </c>
      <c r="E175" t="s">
        <v>22</v>
      </c>
      <c r="F175" t="s">
        <v>30</v>
      </c>
      <c r="G175">
        <v>8263.833</v>
      </c>
      <c r="H175">
        <v>0.918404236459591</v>
      </c>
      <c r="K175">
        <v>466102.062143694</v>
      </c>
      <c r="L175">
        <v>466102.062143694</v>
      </c>
      <c r="M175">
        <f>_xlfn.IFNA(VLOOKUP(C175,Savings_solar!$A$1:$N$242,14,FALSE),0)</f>
        <v>0</v>
      </c>
      <c r="N175">
        <f>_xlfn.IFNA(VLOOKUP(C175,Savings_wind!$A$1:$N$180,14,FALSE),0)</f>
        <v>0</v>
      </c>
      <c r="O175">
        <f>SUM(M175:N175)</f>
        <v>0</v>
      </c>
      <c r="P175">
        <f>_xlfn.IFNA(VLOOKUP(C175,Savings_solar!$O$1:$AB$242,14,FALSE),0)</f>
        <v>0</v>
      </c>
      <c r="Q175">
        <f>_xlfn.IFNA(VLOOKUP(C175,Savings_wind!$O$1:$AB$180,14,FALSE),0)</f>
        <v>0</v>
      </c>
      <c r="R175">
        <f>SUM(P175:Q175)</f>
        <v>0</v>
      </c>
      <c r="S175">
        <f>_xlfn.IFNA(VLOOKUP(C175,Capacity_solar!$A$2:$N$243,14,FALSE)-VLOOKUP(C175,Capacity_solar!$A$2:$N$243,2,FALSE),0)</f>
        <v>0</v>
      </c>
      <c r="T175">
        <f>_xlfn.IFNA(VLOOKUP(C175,Capacity_wind!$A$2:$N$181,14,FALSE)-VLOOKUP(C175,Capacity_wind!$A$2:$N$181,2,FALSE),0)</f>
        <v>0</v>
      </c>
      <c r="U175">
        <f>VLOOKUP(B175,[1]Data!$B$5:$BO$270,66,FALSE)</f>
        <v>56542857142.8571</v>
      </c>
    </row>
    <row r="176" spans="1:21">
      <c r="A176">
        <v>174</v>
      </c>
      <c r="B176" t="s">
        <v>395</v>
      </c>
      <c r="C176" t="s">
        <v>396</v>
      </c>
      <c r="D176" t="s">
        <v>17</v>
      </c>
      <c r="E176" t="s">
        <v>23</v>
      </c>
      <c r="F176" t="s">
        <v>31</v>
      </c>
      <c r="G176">
        <v>1806.869</v>
      </c>
      <c r="H176">
        <v>0.878317845661988</v>
      </c>
      <c r="I176">
        <v>7302934213.66741</v>
      </c>
      <c r="J176">
        <v>2722486416.11599</v>
      </c>
      <c r="K176">
        <v>43142.7916141116</v>
      </c>
      <c r="L176">
        <v>43142.7916141116</v>
      </c>
      <c r="M176">
        <f>_xlfn.IFNA(VLOOKUP(C176,Savings_solar!$A$1:$N$242,14,FALSE),0)</f>
        <v>0</v>
      </c>
      <c r="N176">
        <f>_xlfn.IFNA(VLOOKUP(C176,Savings_wind!$A$1:$N$180,14,FALSE),0)</f>
        <v>0</v>
      </c>
      <c r="O176">
        <f>SUM(M176:N176)</f>
        <v>0</v>
      </c>
      <c r="P176">
        <f>_xlfn.IFNA(VLOOKUP(C176,Savings_solar!$O$1:$AB$242,14,FALSE),0)</f>
        <v>0</v>
      </c>
      <c r="Q176">
        <f>_xlfn.IFNA(VLOOKUP(C176,Savings_wind!$O$1:$AB$180,14,FALSE),0)</f>
        <v>0</v>
      </c>
      <c r="R176">
        <f>SUM(P176:Q176)</f>
        <v>0</v>
      </c>
      <c r="S176">
        <f>_xlfn.IFNA(VLOOKUP(C176,Capacity_solar!$A$2:$N$243,14,FALSE)-VLOOKUP(C176,Capacity_solar!$A$2:$N$243,2,FALSE),0)</f>
        <v>0</v>
      </c>
      <c r="T176">
        <f>_xlfn.IFNA(VLOOKUP(C176,Capacity_wind!$A$2:$N$181,14,FALSE)-VLOOKUP(C176,Capacity_wind!$A$2:$N$181,2,FALSE),0)</f>
        <v>0</v>
      </c>
      <c r="U176">
        <f>VLOOKUP(B176,[1]Data!$B$5:$BO$270,66,FALSE)</f>
        <v>3204753000</v>
      </c>
    </row>
    <row r="177" spans="1:21">
      <c r="A177">
        <v>175</v>
      </c>
      <c r="B177" t="s">
        <v>397</v>
      </c>
      <c r="C177" t="s">
        <v>398</v>
      </c>
      <c r="D177" t="s">
        <v>16</v>
      </c>
      <c r="E177" t="s">
        <v>22</v>
      </c>
      <c r="F177" t="s">
        <v>30</v>
      </c>
      <c r="G177">
        <v>131.225</v>
      </c>
      <c r="H177">
        <v>0.918404236459591</v>
      </c>
      <c r="I177">
        <v>715457009.230799</v>
      </c>
      <c r="J177">
        <v>475116313.580534</v>
      </c>
      <c r="K177">
        <v>0</v>
      </c>
      <c r="L177">
        <v>0</v>
      </c>
      <c r="M177">
        <f>_xlfn.IFNA(VLOOKUP(C177,Savings_solar!$A$1:$N$242,14,FALSE),0)</f>
        <v>31.8474357731711</v>
      </c>
      <c r="N177">
        <f>_xlfn.IFNA(VLOOKUP(C177,Savings_wind!$A$1:$N$180,14,FALSE),0)</f>
        <v>0.197814319819081</v>
      </c>
      <c r="O177">
        <f>SUM(M177:N177)</f>
        <v>32.0452500929902</v>
      </c>
      <c r="P177">
        <f>_xlfn.IFNA(VLOOKUP(C177,Savings_solar!$O$1:$AB$242,14,FALSE),0)</f>
        <v>20.6452545273953</v>
      </c>
      <c r="Q177">
        <f>_xlfn.IFNA(VLOOKUP(C177,Savings_wind!$O$1:$AB$180,14,FALSE),0)</f>
        <v>0.671371643217807</v>
      </c>
      <c r="R177">
        <f>SUM(P177:Q177)</f>
        <v>21.3166261706131</v>
      </c>
      <c r="S177">
        <f>_xlfn.IFNA(VLOOKUP(C177,Capacity_solar!$A$2:$N$243,14,FALSE)-VLOOKUP(C177,Capacity_solar!$A$2:$N$243,2,FALSE),0)</f>
        <v>0.013675001</v>
      </c>
      <c r="T177">
        <f>_xlfn.IFNA(VLOOKUP(C177,Capacity_wind!$A$2:$N$181,14,FALSE)-VLOOKUP(C177,Capacity_wind!$A$2:$N$181,2,FALSE),0)</f>
        <v>0.001322</v>
      </c>
      <c r="U177">
        <f>VLOOKUP(B177,[1]Data!$B$5:$BO$270,66,FALSE)</f>
        <v>500274898.085221</v>
      </c>
    </row>
    <row r="178" spans="1:21">
      <c r="A178">
        <v>176</v>
      </c>
      <c r="B178" t="s">
        <v>399</v>
      </c>
      <c r="C178" t="s">
        <v>400</v>
      </c>
      <c r="D178" t="s">
        <v>16</v>
      </c>
      <c r="E178" t="s">
        <v>21</v>
      </c>
      <c r="F178" t="s">
        <v>29</v>
      </c>
      <c r="G178">
        <v>1485.139</v>
      </c>
      <c r="H178">
        <v>0.918404236459591</v>
      </c>
      <c r="I178">
        <v>38612227874.3506</v>
      </c>
      <c r="J178">
        <v>21633220892.8315</v>
      </c>
      <c r="K178">
        <v>286773.287784615</v>
      </c>
      <c r="L178">
        <v>300269.644929343</v>
      </c>
      <c r="M178">
        <f>_xlfn.IFNA(VLOOKUP(C178,Savings_solar!$A$1:$N$242,14,FALSE),0)</f>
        <v>0.587330245303511</v>
      </c>
      <c r="N178">
        <f>_xlfn.IFNA(VLOOKUP(C178,Savings_wind!$A$1:$N$180,14,FALSE),0)</f>
        <v>0.000827112680187638</v>
      </c>
      <c r="O178">
        <f>SUM(M178:N178)</f>
        <v>0.588157357983699</v>
      </c>
      <c r="P178">
        <f>_xlfn.IFNA(VLOOKUP(C178,Savings_solar!$O$1:$AB$242,14,FALSE),0)</f>
        <v>1.85320727418744</v>
      </c>
      <c r="Q178">
        <f>_xlfn.IFNA(VLOOKUP(C178,Savings_wind!$O$1:$AB$180,14,FALSE),0)</f>
        <v>0.00384503059509266</v>
      </c>
      <c r="R178">
        <f>SUM(P178:Q178)</f>
        <v>1.85705230478253</v>
      </c>
      <c r="S178">
        <f>_xlfn.IFNA(VLOOKUP(C178,Capacity_solar!$A$2:$N$243,14,FALSE)-VLOOKUP(C178,Capacity_solar!$A$2:$N$243,2,FALSE),0)</f>
        <v>0.001169</v>
      </c>
      <c r="T178">
        <f>_xlfn.IFNA(VLOOKUP(C178,Capacity_wind!$A$2:$N$181,14,FALSE)-VLOOKUP(C178,Capacity_wind!$A$2:$N$181,2,FALSE),0)</f>
        <v>1e-5</v>
      </c>
      <c r="U178">
        <f>VLOOKUP(B178,[1]Data!$B$5:$BO$270,66,FALSE)</f>
        <v>30053575132.142</v>
      </c>
    </row>
    <row r="179" spans="1:21">
      <c r="A179">
        <v>177</v>
      </c>
      <c r="B179" t="s">
        <v>401</v>
      </c>
      <c r="C179" t="s">
        <v>402</v>
      </c>
      <c r="D179" t="s">
        <v>16</v>
      </c>
      <c r="E179" t="s">
        <v>22</v>
      </c>
      <c r="F179" t="s">
        <v>31</v>
      </c>
      <c r="G179">
        <v>14315.779</v>
      </c>
      <c r="H179">
        <v>0.918404236459591</v>
      </c>
      <c r="I179">
        <v>138356499712.486</v>
      </c>
      <c r="J179">
        <v>46984709045.0087</v>
      </c>
      <c r="K179">
        <v>88730.3774407091</v>
      </c>
      <c r="L179">
        <v>88747.7678512593</v>
      </c>
      <c r="M179">
        <f>_xlfn.IFNA(VLOOKUP(C179,Savings_solar!$A$1:$N$242,14,FALSE),0)</f>
        <v>509.844500926576</v>
      </c>
      <c r="N179">
        <f>_xlfn.IFNA(VLOOKUP(C179,Savings_wind!$A$1:$N$180,14,FALSE),0)</f>
        <v>8.21897353071973</v>
      </c>
      <c r="O179">
        <f>SUM(M179:N179)</f>
        <v>518.063474457296</v>
      </c>
      <c r="P179">
        <f>_xlfn.IFNA(VLOOKUP(C179,Savings_solar!$O$1:$AB$242,14,FALSE),0)</f>
        <v>277.623740399935</v>
      </c>
      <c r="Q179">
        <f>_xlfn.IFNA(VLOOKUP(C179,Savings_wind!$O$1:$AB$180,14,FALSE),0)</f>
        <v>45.8525887643492</v>
      </c>
      <c r="R179">
        <f>SUM(P179:Q179)</f>
        <v>323.476329164284</v>
      </c>
      <c r="S179">
        <f>_xlfn.IFNA(VLOOKUP(C179,Capacity_solar!$A$2:$N$243,14,FALSE)-VLOOKUP(C179,Capacity_solar!$A$2:$N$243,2,FALSE),0)</f>
        <v>0.19526301</v>
      </c>
      <c r="T179">
        <f>_xlfn.IFNA(VLOOKUP(C179,Capacity_wind!$A$2:$N$181,14,FALSE)-VLOOKUP(C179,Capacity_wind!$A$2:$N$181,2,FALSE),0)</f>
        <v>0.19131</v>
      </c>
      <c r="U179">
        <f>VLOOKUP(B179,[1]Data!$B$5:$BO$270,66,FALSE)</f>
        <v>44579761022.8993</v>
      </c>
    </row>
    <row r="180" spans="1:21">
      <c r="A180">
        <v>178</v>
      </c>
      <c r="B180" t="s">
        <v>403</v>
      </c>
      <c r="C180" t="s">
        <v>404</v>
      </c>
      <c r="D180" t="s">
        <v>16</v>
      </c>
      <c r="E180" t="s">
        <v>21</v>
      </c>
      <c r="F180" t="s">
        <v>30</v>
      </c>
      <c r="G180">
        <v>95829.258</v>
      </c>
      <c r="H180">
        <v>0.906947215672048</v>
      </c>
      <c r="I180">
        <v>2580935267518.57</v>
      </c>
      <c r="J180">
        <v>1131039375185.18</v>
      </c>
      <c r="K180">
        <v>113289.267473843</v>
      </c>
      <c r="L180">
        <v>113289.267473843</v>
      </c>
      <c r="M180">
        <f>_xlfn.IFNA(VLOOKUP(C180,Savings_solar!$A$1:$N$242,14,FALSE),0)</f>
        <v>0</v>
      </c>
      <c r="N180">
        <f>_xlfn.IFNA(VLOOKUP(C180,Savings_wind!$A$1:$N$180,14,FALSE),0)</f>
        <v>0</v>
      </c>
      <c r="O180">
        <f>SUM(M180:N180)</f>
        <v>0</v>
      </c>
      <c r="P180">
        <f>_xlfn.IFNA(VLOOKUP(C180,Savings_solar!$O$1:$AB$242,14,FALSE),0)</f>
        <v>0</v>
      </c>
      <c r="Q180">
        <f>_xlfn.IFNA(VLOOKUP(C180,Savings_wind!$O$1:$AB$180,14,FALSE),0)</f>
        <v>0</v>
      </c>
      <c r="R180">
        <f>SUM(P180:Q180)</f>
        <v>0</v>
      </c>
      <c r="S180">
        <f>_xlfn.IFNA(VLOOKUP(C180,Capacity_solar!$A$2:$N$243,14,FALSE)-VLOOKUP(C180,Capacity_solar!$A$2:$N$243,2,FALSE),0)</f>
        <v>0</v>
      </c>
      <c r="T180">
        <f>_xlfn.IFNA(VLOOKUP(C180,Capacity_wind!$A$2:$N$181,14,FALSE)-VLOOKUP(C180,Capacity_wind!$A$2:$N$181,2,FALSE),0)</f>
        <v>0</v>
      </c>
      <c r="U180">
        <f>VLOOKUP(B180,[1]Data!$B$5:$BO$270,66,FALSE)</f>
        <v>907118435952.688</v>
      </c>
    </row>
    <row r="181" spans="1:21">
      <c r="A181">
        <v>179</v>
      </c>
      <c r="B181" t="s">
        <v>405</v>
      </c>
      <c r="C181" t="s">
        <v>406</v>
      </c>
      <c r="D181" t="s">
        <v>17</v>
      </c>
      <c r="E181" t="s">
        <v>23</v>
      </c>
      <c r="F181" t="s">
        <v>30</v>
      </c>
      <c r="G181">
        <v>13.211</v>
      </c>
      <c r="H181">
        <v>0.878317845661988</v>
      </c>
      <c r="I181">
        <v>60608169.0020951</v>
      </c>
      <c r="J181">
        <v>47924613.3500028</v>
      </c>
      <c r="K181">
        <v>0</v>
      </c>
      <c r="L181">
        <v>0</v>
      </c>
      <c r="M181">
        <f>_xlfn.IFNA(VLOOKUP(C181,Savings_solar!$A$1:$N$242,14,FALSE),0)</f>
        <v>2.46692557804083</v>
      </c>
      <c r="N181">
        <f>_xlfn.IFNA(VLOOKUP(C181,Savings_wind!$A$1:$N$180,14,FALSE),0)</f>
        <v>0</v>
      </c>
      <c r="O181">
        <f>SUM(M181:N181)</f>
        <v>2.46692557804083</v>
      </c>
      <c r="P181">
        <f>_xlfn.IFNA(VLOOKUP(C181,Savings_solar!$O$1:$AB$242,14,FALSE),0)</f>
        <v>3.93131741580171</v>
      </c>
      <c r="Q181">
        <f>_xlfn.IFNA(VLOOKUP(C181,Savings_wind!$O$1:$AB$180,14,FALSE),0)</f>
        <v>0</v>
      </c>
      <c r="R181">
        <f>SUM(P181:Q181)</f>
        <v>3.93131741580171</v>
      </c>
      <c r="S181">
        <f>_xlfn.IFNA(VLOOKUP(C181,Capacity_solar!$A$2:$N$243,14,FALSE)-VLOOKUP(C181,Capacity_solar!$A$2:$N$243,2,FALSE),0)</f>
        <v>0.002103</v>
      </c>
      <c r="T181">
        <f>_xlfn.IFNA(VLOOKUP(C181,Capacity_wind!$A$2:$N$181,14,FALSE)-VLOOKUP(C181,Capacity_wind!$A$2:$N$181,2,FALSE),0)</f>
        <v>0</v>
      </c>
      <c r="U181">
        <f>VLOOKUP(B181,[1]Data!$B$5:$BO$270,66,FALSE)</f>
        <v>59065982.0873657</v>
      </c>
    </row>
    <row r="182" spans="1:21">
      <c r="A182">
        <v>180</v>
      </c>
      <c r="B182" t="s">
        <v>407</v>
      </c>
      <c r="C182" t="s">
        <v>408</v>
      </c>
      <c r="D182" t="s">
        <v>17</v>
      </c>
      <c r="E182" t="s">
        <v>24</v>
      </c>
      <c r="F182" t="s">
        <v>31</v>
      </c>
      <c r="G182">
        <v>129931.52</v>
      </c>
      <c r="H182">
        <v>0.886839304717985</v>
      </c>
      <c r="I182">
        <v>175034871280.444</v>
      </c>
      <c r="J182">
        <v>64155324269.6851</v>
      </c>
      <c r="K182">
        <v>1765.87777860993</v>
      </c>
      <c r="L182">
        <v>1766.40673993137</v>
      </c>
      <c r="M182">
        <f>_xlfn.IFNA(VLOOKUP(C182,Savings_solar!$A$1:$N$242,14,FALSE),0)</f>
        <v>15.6748558315902</v>
      </c>
      <c r="N182">
        <f>_xlfn.IFNA(VLOOKUP(C182,Savings_wind!$A$1:$N$180,14,FALSE),0)</f>
        <v>0.422535209201138</v>
      </c>
      <c r="O182">
        <f>SUM(M182:N182)</f>
        <v>16.0973910407913</v>
      </c>
      <c r="P182">
        <f>_xlfn.IFNA(VLOOKUP(C182,Savings_solar!$O$1:$AB$242,14,FALSE),0)</f>
        <v>28.285814056572</v>
      </c>
      <c r="Q182">
        <f>_xlfn.IFNA(VLOOKUP(C182,Savings_wind!$O$1:$AB$180,14,FALSE),0)</f>
        <v>1.34710100378513</v>
      </c>
      <c r="R182">
        <f>SUM(P182:Q182)</f>
        <v>29.6329150603571</v>
      </c>
      <c r="S182">
        <f>_xlfn.IFNA(VLOOKUP(C182,Capacity_solar!$A$2:$N$243,14,FALSE)-VLOOKUP(C182,Capacity_solar!$A$2:$N$243,2,FALSE),0)</f>
        <v>0.015210001</v>
      </c>
      <c r="T182">
        <f>_xlfn.IFNA(VLOOKUP(C182,Capacity_wind!$A$2:$N$181,14,FALSE)-VLOOKUP(C182,Capacity_wind!$A$2:$N$181,2,FALSE),0)</f>
        <v>0.0024</v>
      </c>
      <c r="U182">
        <f>VLOOKUP(B182,[1]Data!$B$5:$BO$270,66,FALSE)</f>
        <v>75769974505.0106</v>
      </c>
    </row>
    <row r="183" spans="1:21">
      <c r="A183">
        <v>181</v>
      </c>
      <c r="B183" t="s">
        <v>409</v>
      </c>
      <c r="C183" t="s">
        <v>410</v>
      </c>
      <c r="D183" t="s">
        <v>17</v>
      </c>
      <c r="E183" t="s">
        <v>23</v>
      </c>
      <c r="F183" t="s">
        <v>32</v>
      </c>
      <c r="G183">
        <v>87622.081</v>
      </c>
      <c r="H183">
        <v>0.86408018664132</v>
      </c>
      <c r="I183">
        <v>113162508309.993</v>
      </c>
      <c r="J183">
        <v>42210586101.346</v>
      </c>
      <c r="K183">
        <v>0</v>
      </c>
      <c r="L183">
        <v>0</v>
      </c>
      <c r="M183">
        <f>_xlfn.IFNA(VLOOKUP(C183,Savings_solar!$A$1:$N$242,14,FALSE),0)</f>
        <v>146.781672842866</v>
      </c>
      <c r="N183">
        <f>_xlfn.IFNA(VLOOKUP(C183,Savings_wind!$A$1:$N$180,14,FALSE),0)</f>
        <v>0</v>
      </c>
      <c r="O183">
        <f>SUM(M183:N183)</f>
        <v>146.781672842866</v>
      </c>
      <c r="P183">
        <f>_xlfn.IFNA(VLOOKUP(C183,Savings_solar!$O$1:$AB$242,14,FALSE),0)</f>
        <v>126.993944382086</v>
      </c>
      <c r="Q183">
        <f>_xlfn.IFNA(VLOOKUP(C183,Savings_wind!$O$1:$AB$180,14,FALSE),0)</f>
        <v>0</v>
      </c>
      <c r="R183">
        <f>SUM(P183:Q183)</f>
        <v>126.993944382086</v>
      </c>
      <c r="S183">
        <f>_xlfn.IFNA(VLOOKUP(C183,Capacity_solar!$A$2:$N$243,14,FALSE)-VLOOKUP(C183,Capacity_solar!$A$2:$N$243,2,FALSE),0)</f>
        <v>0.078602006</v>
      </c>
      <c r="T183">
        <f>_xlfn.IFNA(VLOOKUP(C183,Capacity_wind!$A$2:$N$181,14,FALSE)-VLOOKUP(C183,Capacity_wind!$A$2:$N$181,2,FALSE),0)</f>
        <v>0</v>
      </c>
      <c r="U183">
        <f>VLOOKUP(B183,[1]Data!$B$5:$BO$270,66,FALSE)</f>
        <v>45565333216.4142</v>
      </c>
    </row>
    <row r="184" spans="1:21">
      <c r="A184">
        <v>182</v>
      </c>
      <c r="B184" t="s">
        <v>411</v>
      </c>
      <c r="C184" t="s">
        <v>412</v>
      </c>
      <c r="D184" t="s">
        <v>15</v>
      </c>
      <c r="E184" t="s">
        <v>22</v>
      </c>
      <c r="F184" t="s">
        <v>31</v>
      </c>
      <c r="G184">
        <v>32867.719</v>
      </c>
      <c r="H184">
        <v>0.857066945499113</v>
      </c>
      <c r="I184">
        <v>588384275197.627</v>
      </c>
      <c r="J184">
        <v>101454370523.026</v>
      </c>
      <c r="K184">
        <v>296171.477449301</v>
      </c>
      <c r="L184">
        <v>296171.477449301</v>
      </c>
      <c r="M184">
        <f>_xlfn.IFNA(VLOOKUP(C184,Savings_solar!$A$1:$N$242,14,FALSE),0)</f>
        <v>16129.5760505463</v>
      </c>
      <c r="N184">
        <f>_xlfn.IFNA(VLOOKUP(C184,Savings_wind!$A$1:$N$180,14,FALSE),0)</f>
        <v>228.851644540919</v>
      </c>
      <c r="O184">
        <f>SUM(M184:N184)</f>
        <v>16358.4276950872</v>
      </c>
      <c r="P184">
        <f>_xlfn.IFNA(VLOOKUP(C184,Savings_solar!$O$1:$AB$242,14,FALSE),0)</f>
        <v>11252.5117497843</v>
      </c>
      <c r="Q184">
        <f>_xlfn.IFNA(VLOOKUP(C184,Savings_wind!$O$1:$AB$180,14,FALSE),0)</f>
        <v>767.457287738224</v>
      </c>
      <c r="R184">
        <f>SUM(P184:Q184)</f>
        <v>12019.9690375225</v>
      </c>
      <c r="S184">
        <f>_xlfn.IFNA(VLOOKUP(C184,Capacity_solar!$A$2:$N$243,14,FALSE)-VLOOKUP(C184,Capacity_solar!$A$2:$N$243,2,FALSE),0)</f>
        <v>8.0595</v>
      </c>
      <c r="T184">
        <f>_xlfn.IFNA(VLOOKUP(C184,Capacity_wind!$A$2:$N$181,14,FALSE)-VLOOKUP(C184,Capacity_wind!$A$2:$N$181,2,FALSE),0)</f>
        <v>1.67299999</v>
      </c>
      <c r="U184">
        <f>VLOOKUP(B184,[1]Data!$B$5:$BO$270,66,FALSE)</f>
        <v>161989520721.19</v>
      </c>
    </row>
    <row r="185" spans="1:21">
      <c r="A185">
        <v>183</v>
      </c>
      <c r="B185" t="s">
        <v>413</v>
      </c>
      <c r="C185" t="s">
        <v>414</v>
      </c>
      <c r="D185" t="s">
        <v>16</v>
      </c>
      <c r="E185" t="s">
        <v>21</v>
      </c>
      <c r="F185" t="s">
        <v>29</v>
      </c>
      <c r="G185">
        <v>3337.143</v>
      </c>
      <c r="H185">
        <v>0.918404236459591</v>
      </c>
      <c r="I185">
        <v>85823441002.9131</v>
      </c>
      <c r="J185">
        <v>54390979802.7041</v>
      </c>
      <c r="K185">
        <v>0</v>
      </c>
      <c r="L185">
        <v>0</v>
      </c>
      <c r="M185">
        <f>_xlfn.IFNA(VLOOKUP(C185,Savings_solar!$A$1:$N$242,14,FALSE),0)</f>
        <v>424.925844232455</v>
      </c>
      <c r="N185">
        <f>_xlfn.IFNA(VLOOKUP(C185,Savings_wind!$A$1:$N$180,14,FALSE),0)</f>
        <v>129.273718594118</v>
      </c>
      <c r="O185">
        <f>SUM(M185:N185)</f>
        <v>554.199562826573</v>
      </c>
      <c r="P185">
        <f>_xlfn.IFNA(VLOOKUP(C185,Savings_solar!$O$1:$AB$242,14,FALSE),0)</f>
        <v>501.420371120968</v>
      </c>
      <c r="Q185">
        <f>_xlfn.IFNA(VLOOKUP(C185,Savings_wind!$O$1:$AB$180,14,FALSE),0)</f>
        <v>569.003022053344</v>
      </c>
      <c r="R185">
        <f>SUM(P185:Q185)</f>
        <v>1070.42339317431</v>
      </c>
      <c r="S185">
        <f>_xlfn.IFNA(VLOOKUP(C185,Capacity_solar!$A$2:$N$243,14,FALSE)-VLOOKUP(C185,Capacity_solar!$A$2:$N$243,2,FALSE),0)</f>
        <v>0.270335</v>
      </c>
      <c r="T185">
        <f>_xlfn.IFNA(VLOOKUP(C185,Capacity_wind!$A$2:$N$181,14,FALSE)-VLOOKUP(C185,Capacity_wind!$A$2:$N$181,2,FALSE),0)</f>
        <v>1.4733881</v>
      </c>
      <c r="U185">
        <f>VLOOKUP(B185,[1]Data!$B$5:$BO$270,66,FALSE)</f>
        <v>70164683290.3776</v>
      </c>
    </row>
    <row r="186" spans="1:21">
      <c r="A186">
        <v>184</v>
      </c>
      <c r="B186" t="s">
        <v>415</v>
      </c>
      <c r="C186" t="s">
        <v>14</v>
      </c>
      <c r="D186" t="s">
        <v>15</v>
      </c>
      <c r="E186" t="s">
        <v>21</v>
      </c>
      <c r="F186" t="s">
        <v>29</v>
      </c>
      <c r="G186">
        <v>378476.386</v>
      </c>
      <c r="H186">
        <v>0.961999573834189</v>
      </c>
      <c r="I186">
        <v>23113100537049.4</v>
      </c>
      <c r="J186">
        <v>20627834844293.8</v>
      </c>
      <c r="K186">
        <v>17789064.9861435</v>
      </c>
      <c r="L186">
        <v>17789064.9861435</v>
      </c>
      <c r="M186">
        <f>_xlfn.IFNA(VLOOKUP(C186,Savings_solar!$A$1:$N$242,14,FALSE),0)</f>
        <v>326356.860346371</v>
      </c>
      <c r="N186">
        <f>_xlfn.IFNA(VLOOKUP(C186,Savings_wind!$A$1:$N$180,14,FALSE),0)</f>
        <v>34867.7178112767</v>
      </c>
      <c r="O186">
        <f>SUM(M186:N186)</f>
        <v>361224.578157648</v>
      </c>
      <c r="P186">
        <f>_xlfn.IFNA(VLOOKUP(C186,Savings_solar!$O$1:$AB$242,14,FALSE),0)</f>
        <v>313989.302701169</v>
      </c>
      <c r="Q186">
        <f>_xlfn.IFNA(VLOOKUP(C186,Savings_wind!$O$1:$AB$180,14,FALSE),0)</f>
        <v>79163.9252690086</v>
      </c>
      <c r="R186">
        <f>SUM(P186:Q186)</f>
        <v>393153.227970178</v>
      </c>
      <c r="S186">
        <f>_xlfn.IFNA(VLOOKUP(C186,Capacity_solar!$A$2:$N$243,14,FALSE)-VLOOKUP(C186,Capacity_solar!$A$2:$N$243,2,FALSE),0)</f>
        <v>109.6330498</v>
      </c>
      <c r="T186">
        <f>_xlfn.IFNA(VLOOKUP(C186,Capacity_wind!$A$2:$N$181,14,FALSE)-VLOOKUP(C186,Capacity_wind!$A$2:$N$181,2,FALSE),0)</f>
        <v>101.511923</v>
      </c>
      <c r="U186">
        <f>VLOOKUP(B186,[1]Data!$B$5:$BO$270,66,FALSE)</f>
        <v>25744108000000</v>
      </c>
    </row>
    <row r="187" spans="1:21">
      <c r="A187">
        <v>185</v>
      </c>
      <c r="B187" t="s">
        <v>416</v>
      </c>
      <c r="C187" t="s">
        <v>417</v>
      </c>
      <c r="D187" t="s">
        <v>16</v>
      </c>
      <c r="E187" t="s">
        <v>22</v>
      </c>
      <c r="F187" t="s">
        <v>31</v>
      </c>
      <c r="G187">
        <v>45593.149</v>
      </c>
      <c r="H187">
        <v>0.918404236459591</v>
      </c>
      <c r="I187">
        <v>296689257401.601</v>
      </c>
      <c r="J187">
        <v>116189780661.192</v>
      </c>
      <c r="K187">
        <v>363567.798978321</v>
      </c>
      <c r="L187">
        <v>363567.798978321</v>
      </c>
      <c r="M187">
        <f>_xlfn.IFNA(VLOOKUP(C187,Savings_solar!$A$1:$N$242,14,FALSE),0)</f>
        <v>836.583718352184</v>
      </c>
      <c r="N187">
        <f>_xlfn.IFNA(VLOOKUP(C187,Savings_wind!$A$1:$N$180,14,FALSE),0)</f>
        <v>0.085146007089528</v>
      </c>
      <c r="O187">
        <f>SUM(M187:N187)</f>
        <v>836.668864359273</v>
      </c>
      <c r="P187">
        <f>_xlfn.IFNA(VLOOKUP(C187,Savings_solar!$O$1:$AB$242,14,FALSE),0)</f>
        <v>319.692081982942</v>
      </c>
      <c r="Q187">
        <f>_xlfn.IFNA(VLOOKUP(C187,Savings_wind!$O$1:$AB$180,14,FALSE),0)</f>
        <v>0.344308006618483</v>
      </c>
      <c r="R187">
        <f>SUM(P187:Q187)</f>
        <v>320.03638998956</v>
      </c>
      <c r="S187">
        <f>_xlfn.IFNA(VLOOKUP(C187,Capacity_solar!$A$2:$N$243,14,FALSE)-VLOOKUP(C187,Capacity_solar!$A$2:$N$243,2,FALSE),0)</f>
        <v>0.2525</v>
      </c>
      <c r="T187">
        <f>_xlfn.IFNA(VLOOKUP(C187,Capacity_wind!$A$2:$N$181,14,FALSE)-VLOOKUP(C187,Capacity_wind!$A$2:$N$181,2,FALSE),0)</f>
        <v>0.00075</v>
      </c>
      <c r="U187">
        <f>VLOOKUP(B187,[1]Data!$B$5:$BO$270,66,FALSE)</f>
        <v>81140823252.4164</v>
      </c>
    </row>
    <row r="188" spans="1:21">
      <c r="A188">
        <v>186</v>
      </c>
      <c r="B188" t="s">
        <v>418</v>
      </c>
      <c r="C188" t="s">
        <v>419</v>
      </c>
      <c r="D188" t="s">
        <v>16</v>
      </c>
      <c r="E188" t="s">
        <v>22</v>
      </c>
      <c r="F188" t="s">
        <v>30</v>
      </c>
      <c r="G188">
        <v>101.691</v>
      </c>
      <c r="H188">
        <v>0.918404236459591</v>
      </c>
      <c r="I188">
        <v>1569706424.83187</v>
      </c>
      <c r="J188">
        <v>827008862.947404</v>
      </c>
      <c r="K188">
        <v>0</v>
      </c>
      <c r="L188">
        <v>0</v>
      </c>
      <c r="M188">
        <f>_xlfn.IFNA(VLOOKUP(C188,Savings_solar!$A$1:$N$242,14,FALSE),0)</f>
        <v>0</v>
      </c>
      <c r="N188">
        <f>_xlfn.IFNA(VLOOKUP(C188,Savings_wind!$A$1:$N$180,14,FALSE),0)</f>
        <v>0</v>
      </c>
      <c r="O188">
        <f>SUM(M188:N188)</f>
        <v>0</v>
      </c>
      <c r="P188">
        <f>_xlfn.IFNA(VLOOKUP(C188,Savings_solar!$O$1:$AB$242,14,FALSE),0)</f>
        <v>0</v>
      </c>
      <c r="Q188">
        <f>_xlfn.IFNA(VLOOKUP(C188,Savings_wind!$O$1:$AB$180,14,FALSE),0)</f>
        <v>0</v>
      </c>
      <c r="R188">
        <f>SUM(P188:Q188)</f>
        <v>0</v>
      </c>
      <c r="S188">
        <f>_xlfn.IFNA(VLOOKUP(C188,Capacity_solar!$A$2:$N$243,14,FALSE)-VLOOKUP(C188,Capacity_solar!$A$2:$N$243,2,FALSE),0)</f>
        <v>0</v>
      </c>
      <c r="T188">
        <f>_xlfn.IFNA(VLOOKUP(C188,Capacity_wind!$A$2:$N$181,14,FALSE)-VLOOKUP(C188,Capacity_wind!$A$2:$N$181,2,FALSE),0)</f>
        <v>0</v>
      </c>
      <c r="U188">
        <f>VLOOKUP(B188,[1]Data!$B$5:$BO$270,66,FALSE)</f>
        <v>966492592.592592</v>
      </c>
    </row>
    <row r="189" spans="1:21">
      <c r="A189">
        <v>187</v>
      </c>
      <c r="B189" t="s">
        <v>420</v>
      </c>
      <c r="C189" t="s">
        <v>421</v>
      </c>
      <c r="D189" t="s">
        <v>16</v>
      </c>
      <c r="E189" t="s">
        <v>23</v>
      </c>
      <c r="F189" t="s">
        <v>123</v>
      </c>
      <c r="G189">
        <v>35937.404</v>
      </c>
      <c r="H189">
        <v>0.905559228101314</v>
      </c>
      <c r="K189">
        <v>3048699.19162377</v>
      </c>
      <c r="L189">
        <v>3048699.19162377</v>
      </c>
      <c r="M189">
        <f>_xlfn.IFNA(VLOOKUP(C189,Savings_solar!$A$1:$N$242,14,FALSE),0)</f>
        <v>4.29748316263067</v>
      </c>
      <c r="N189">
        <f>_xlfn.IFNA(VLOOKUP(C189,Savings_wind!$A$1:$N$180,14,FALSE),0)</f>
        <v>2.83073179974231</v>
      </c>
      <c r="O189">
        <f>SUM(M189:N189)</f>
        <v>7.12821496237298</v>
      </c>
      <c r="P189">
        <f>_xlfn.IFNA(VLOOKUP(C189,Savings_solar!$O$1:$AB$242,14,FALSE),0)</f>
        <v>5.85137191753616</v>
      </c>
      <c r="Q189">
        <f>_xlfn.IFNA(VLOOKUP(C189,Savings_wind!$O$1:$AB$180,14,FALSE),0)</f>
        <v>16.1770493636242</v>
      </c>
      <c r="R189">
        <f>SUM(P189:Q189)</f>
        <v>22.0284212811604</v>
      </c>
      <c r="S189">
        <f>_xlfn.IFNA(VLOOKUP(C189,Capacity_solar!$A$2:$N$243,14,FALSE)-VLOOKUP(C189,Capacity_solar!$A$2:$N$243,2,FALSE),0)</f>
        <v>0.003520001</v>
      </c>
      <c r="T189">
        <f>_xlfn.IFNA(VLOOKUP(C189,Capacity_wind!$A$2:$N$181,14,FALSE)-VLOOKUP(C189,Capacity_wind!$A$2:$N$181,2,FALSE),0)</f>
        <v>0.07128</v>
      </c>
      <c r="U189">
        <f>VLOOKUP(B189,[1]Data!$B$5:$BO$270,66,FALSE)</f>
        <v>0</v>
      </c>
    </row>
    <row r="190" spans="1:21">
      <c r="A190">
        <v>188</v>
      </c>
      <c r="B190" t="s">
        <v>422</v>
      </c>
      <c r="C190" t="s">
        <v>423</v>
      </c>
      <c r="D190" t="s">
        <v>16</v>
      </c>
      <c r="E190" t="s">
        <v>22</v>
      </c>
      <c r="F190" t="s">
        <v>31</v>
      </c>
      <c r="G190">
        <v>107012.939</v>
      </c>
      <c r="H190">
        <v>0.956814191468088</v>
      </c>
      <c r="I190">
        <v>1138047287774.65</v>
      </c>
      <c r="J190">
        <v>332270919943.164</v>
      </c>
      <c r="K190">
        <v>246701.902411373</v>
      </c>
      <c r="L190">
        <v>248519.529047694</v>
      </c>
      <c r="M190">
        <f>_xlfn.IFNA(VLOOKUP(C190,Savings_solar!$A$1:$N$242,14,FALSE),0)</f>
        <v>43923.3079905352</v>
      </c>
      <c r="N190">
        <f>_xlfn.IFNA(VLOOKUP(C190,Savings_wind!$A$1:$N$180,14,FALSE),0)</f>
        <v>934.910672201643</v>
      </c>
      <c r="O190">
        <f>SUM(M190:N190)</f>
        <v>44858.2186627368</v>
      </c>
      <c r="P190">
        <f>_xlfn.IFNA(VLOOKUP(C190,Savings_solar!$O$1:$AB$242,14,FALSE),0)</f>
        <v>22430.8113157189</v>
      </c>
      <c r="Q190">
        <f>_xlfn.IFNA(VLOOKUP(C190,Savings_wind!$O$1:$AB$180,14,FALSE),0)</f>
        <v>2631.96718709703</v>
      </c>
      <c r="R190">
        <f>SUM(P190:Q190)</f>
        <v>25062.7785028159</v>
      </c>
      <c r="S190">
        <f>_xlfn.IFNA(VLOOKUP(C190,Capacity_solar!$A$2:$N$243,14,FALSE)-VLOOKUP(C190,Capacity_solar!$A$2:$N$243,2,FALSE),0)</f>
        <v>18.469973</v>
      </c>
      <c r="T190">
        <f>_xlfn.IFNA(VLOOKUP(C190,Capacity_wind!$A$2:$N$181,14,FALSE)-VLOOKUP(C190,Capacity_wind!$A$2:$N$181,2,FALSE),0)</f>
        <v>4.597000299</v>
      </c>
      <c r="U190">
        <f>VLOOKUP(B190,[1]Data!$B$5:$BO$270,66,FALSE)</f>
        <v>410324028883.325</v>
      </c>
    </row>
    <row r="191" spans="1:21">
      <c r="A191">
        <v>189</v>
      </c>
      <c r="B191" t="s">
        <v>424</v>
      </c>
      <c r="C191" t="s">
        <v>425</v>
      </c>
      <c r="D191" t="s">
        <v>16</v>
      </c>
      <c r="E191" t="s">
        <v>23</v>
      </c>
      <c r="F191" t="s">
        <v>31</v>
      </c>
      <c r="G191">
        <v>578.567</v>
      </c>
      <c r="H191">
        <v>0.918404236459591</v>
      </c>
      <c r="I191">
        <v>975733101.942868</v>
      </c>
      <c r="J191">
        <v>821237704.483277</v>
      </c>
      <c r="K191">
        <v>0</v>
      </c>
      <c r="L191">
        <v>0</v>
      </c>
      <c r="M191">
        <f>_xlfn.IFNA(VLOOKUP(C191,Savings_solar!$A$1:$N$242,14,FALSE),0)</f>
        <v>7.62702885587954</v>
      </c>
      <c r="N191">
        <f>_xlfn.IFNA(VLOOKUP(C191,Savings_wind!$A$1:$N$180,14,FALSE),0)</f>
        <v>0.0176098556530288</v>
      </c>
      <c r="O191">
        <f>SUM(M191:N191)</f>
        <v>7.64463871153257</v>
      </c>
      <c r="P191">
        <f>_xlfn.IFNA(VLOOKUP(C191,Savings_solar!$O$1:$AB$242,14,FALSE),0)</f>
        <v>8.26421522126683</v>
      </c>
      <c r="Q191">
        <f>_xlfn.IFNA(VLOOKUP(C191,Savings_wind!$O$1:$AB$180,14,FALSE),0)</f>
        <v>0.0935047433778157</v>
      </c>
      <c r="R191">
        <f>SUM(P191:Q191)</f>
        <v>8.35771996464465</v>
      </c>
      <c r="S191">
        <f>_xlfn.IFNA(VLOOKUP(C191,Capacity_solar!$A$2:$N$243,14,FALSE)-VLOOKUP(C191,Capacity_solar!$A$2:$N$243,2,FALSE),0)</f>
        <v>0.004714</v>
      </c>
      <c r="T191">
        <f>_xlfn.IFNA(VLOOKUP(C191,Capacity_wind!$A$2:$N$181,14,FALSE)-VLOOKUP(C191,Capacity_wind!$A$2:$N$181,2,FALSE),0)</f>
        <v>0.000375</v>
      </c>
      <c r="U191">
        <f>VLOOKUP(B191,[1]Data!$B$5:$BO$270,66,FALSE)</f>
        <v>1022219297.50335</v>
      </c>
    </row>
    <row r="192" spans="1:21">
      <c r="A192">
        <v>190</v>
      </c>
      <c r="B192" t="s">
        <v>426</v>
      </c>
      <c r="C192" t="s">
        <v>427</v>
      </c>
      <c r="D192" t="s">
        <v>16</v>
      </c>
      <c r="E192" t="s">
        <v>22</v>
      </c>
      <c r="F192" t="s">
        <v>31</v>
      </c>
      <c r="G192">
        <v>320.016</v>
      </c>
      <c r="H192">
        <v>0.918404236459591</v>
      </c>
      <c r="I192">
        <v>1330033551.07035</v>
      </c>
      <c r="J192">
        <v>843469448.211677</v>
      </c>
      <c r="K192">
        <v>0</v>
      </c>
      <c r="L192">
        <v>0</v>
      </c>
      <c r="M192">
        <f>_xlfn.IFNA(VLOOKUP(C192,Savings_solar!$A$1:$N$242,14,FALSE),0)</f>
        <v>18.856993536706</v>
      </c>
      <c r="N192">
        <f>_xlfn.IFNA(VLOOKUP(C192,Savings_wind!$A$1:$N$180,14,FALSE),0)</f>
        <v>0.035515552280903</v>
      </c>
      <c r="O192">
        <f>SUM(M192:N192)</f>
        <v>18.8925090889869</v>
      </c>
      <c r="P192">
        <f>_xlfn.IFNA(VLOOKUP(C192,Savings_solar!$O$1:$AB$242,14,FALSE),0)</f>
        <v>26.1526655585873</v>
      </c>
      <c r="Q192">
        <f>_xlfn.IFNA(VLOOKUP(C192,Savings_wind!$O$1:$AB$180,14,FALSE),0)</f>
        <v>0.171331823645989</v>
      </c>
      <c r="R192">
        <f>SUM(P192:Q192)</f>
        <v>26.3239973822333</v>
      </c>
      <c r="S192">
        <f>_xlfn.IFNA(VLOOKUP(C192,Capacity_solar!$A$2:$N$243,14,FALSE)-VLOOKUP(C192,Capacity_solar!$A$2:$N$243,2,FALSE),0)</f>
        <v>0.013758001</v>
      </c>
      <c r="T192">
        <f>_xlfn.IFNA(VLOOKUP(C192,Capacity_wind!$A$2:$N$181,14,FALSE)-VLOOKUP(C192,Capacity_wind!$A$2:$N$181,2,FALSE),0)</f>
        <v>0.00055</v>
      </c>
      <c r="U192">
        <f>VLOOKUP(B192,[1]Data!$B$5:$BO$270,66,FALSE)</f>
        <v>832945205.637185</v>
      </c>
    </row>
    <row r="193" spans="1:21">
      <c r="A193">
        <v>191</v>
      </c>
      <c r="B193" t="s">
        <v>428</v>
      </c>
      <c r="C193" t="s">
        <v>429</v>
      </c>
      <c r="D193" t="s">
        <v>17</v>
      </c>
      <c r="E193" t="s">
        <v>24</v>
      </c>
      <c r="F193" t="s">
        <v>32</v>
      </c>
      <c r="G193">
        <v>55296.331</v>
      </c>
      <c r="H193">
        <v>0.878317845661988</v>
      </c>
      <c r="K193">
        <v>150357.018734176</v>
      </c>
      <c r="L193">
        <v>150357.018734176</v>
      </c>
      <c r="M193">
        <f>_xlfn.IFNA(VLOOKUP(C193,Savings_solar!$A$1:$N$242,14,FALSE),0)</f>
        <v>415.184857760638</v>
      </c>
      <c r="N193">
        <f>_xlfn.IFNA(VLOOKUP(C193,Savings_wind!$A$1:$N$180,14,FALSE),0)</f>
        <v>0</v>
      </c>
      <c r="O193">
        <f>SUM(M193:N193)</f>
        <v>415.184857760638</v>
      </c>
      <c r="P193">
        <f>_xlfn.IFNA(VLOOKUP(C193,Savings_solar!$O$1:$AB$242,14,FALSE),0)</f>
        <v>451.872062509639</v>
      </c>
      <c r="Q193">
        <f>_xlfn.IFNA(VLOOKUP(C193,Savings_wind!$O$1:$AB$180,14,FALSE),0)</f>
        <v>0</v>
      </c>
      <c r="R193">
        <f>SUM(P193:Q193)</f>
        <v>451.872062509639</v>
      </c>
      <c r="S193">
        <f>_xlfn.IFNA(VLOOKUP(C193,Capacity_solar!$A$2:$N$243,14,FALSE)-VLOOKUP(C193,Capacity_solar!$A$2:$N$243,2,FALSE),0)</f>
        <v>0.25578</v>
      </c>
      <c r="T193">
        <f>_xlfn.IFNA(VLOOKUP(C193,Capacity_wind!$A$2:$N$181,14,FALSE)-VLOOKUP(C193,Capacity_wind!$A$2:$N$181,2,FALSE),0)</f>
        <v>0</v>
      </c>
      <c r="U193">
        <f>VLOOKUP(B193,[1]Data!$B$5:$BO$270,66,FALSE)</f>
        <v>0</v>
      </c>
    </row>
    <row r="194" spans="1:21">
      <c r="A194">
        <v>192</v>
      </c>
      <c r="B194" t="s">
        <v>430</v>
      </c>
      <c r="C194" t="s">
        <v>431</v>
      </c>
      <c r="D194" t="s">
        <v>16</v>
      </c>
      <c r="E194" t="s">
        <v>22</v>
      </c>
      <c r="F194" t="s">
        <v>30</v>
      </c>
      <c r="G194">
        <v>73529.753</v>
      </c>
      <c r="H194">
        <v>0.908244590268159</v>
      </c>
      <c r="I194">
        <v>868576995050.239</v>
      </c>
      <c r="J194">
        <v>353258433207.809</v>
      </c>
      <c r="K194">
        <v>524692.655975626</v>
      </c>
      <c r="L194">
        <v>526354.408790894</v>
      </c>
      <c r="M194">
        <f>_xlfn.IFNA(VLOOKUP(C194,Savings_solar!$A$1:$N$242,14,FALSE),0)</f>
        <v>10725.424635</v>
      </c>
      <c r="N194">
        <f>_xlfn.IFNA(VLOOKUP(C194,Savings_wind!$A$1:$N$180,14,FALSE),0)</f>
        <v>384.092027831375</v>
      </c>
      <c r="O194">
        <f>SUM(M194:N194)</f>
        <v>11109.5166628314</v>
      </c>
      <c r="P194">
        <f>_xlfn.IFNA(VLOOKUP(C194,Savings_solar!$O$1:$AB$242,14,FALSE),0)</f>
        <v>10673.7119757091</v>
      </c>
      <c r="Q194">
        <f>_xlfn.IFNA(VLOOKUP(C194,Savings_wind!$O$1:$AB$180,14,FALSE),0)</f>
        <v>1386.5964078117</v>
      </c>
      <c r="R194">
        <f>SUM(P194:Q194)</f>
        <v>12060.3083835208</v>
      </c>
      <c r="S194">
        <f>_xlfn.IFNA(VLOOKUP(C194,Capacity_solar!$A$2:$N$243,14,FALSE)-VLOOKUP(C194,Capacity_solar!$A$2:$N$243,2,FALSE),0)</f>
        <v>6.3239326</v>
      </c>
      <c r="T194">
        <f>_xlfn.IFNA(VLOOKUP(C194,Capacity_wind!$A$2:$N$181,14,FALSE)-VLOOKUP(C194,Capacity_wind!$A$2:$N$181,2,FALSE),0)</f>
        <v>3.0923402</v>
      </c>
      <c r="U194">
        <f>VLOOKUP(B194,[1]Data!$B$5:$BO$270,66,FALSE)</f>
        <v>405270850098.738</v>
      </c>
    </row>
    <row r="195" spans="1:21">
      <c r="A195">
        <v>193</v>
      </c>
      <c r="B195" t="s">
        <v>432</v>
      </c>
      <c r="C195" t="s">
        <v>433</v>
      </c>
      <c r="D195" t="s">
        <v>17</v>
      </c>
      <c r="E195" t="s">
        <v>23</v>
      </c>
      <c r="F195" t="s">
        <v>31</v>
      </c>
      <c r="G195">
        <v>37460.435</v>
      </c>
      <c r="H195">
        <v>0.768881815176189</v>
      </c>
      <c r="I195">
        <v>69244879107.1411</v>
      </c>
      <c r="J195">
        <v>24495920766.0265</v>
      </c>
      <c r="K195">
        <v>1121.59024789135</v>
      </c>
      <c r="L195">
        <v>1121.59024789135</v>
      </c>
      <c r="M195">
        <f>_xlfn.IFNA(VLOOKUP(C195,Savings_solar!$A$1:$N$242,14,FALSE),0)</f>
        <v>197.264204326408</v>
      </c>
      <c r="N195">
        <f>_xlfn.IFNA(VLOOKUP(C195,Savings_wind!$A$1:$N$180,14,FALSE),0)</f>
        <v>0</v>
      </c>
      <c r="O195">
        <f>SUM(M195:N195)</f>
        <v>197.264204326408</v>
      </c>
      <c r="P195">
        <f>_xlfn.IFNA(VLOOKUP(C195,Savings_solar!$O$1:$AB$242,14,FALSE),0)</f>
        <v>129.539962943134</v>
      </c>
      <c r="Q195">
        <f>_xlfn.IFNA(VLOOKUP(C195,Savings_wind!$O$1:$AB$180,14,FALSE),0)</f>
        <v>0</v>
      </c>
      <c r="R195">
        <f>SUM(P195:Q195)</f>
        <v>129.539962943134</v>
      </c>
      <c r="S195">
        <f>_xlfn.IFNA(VLOOKUP(C195,Capacity_solar!$A$2:$N$243,14,FALSE)-VLOOKUP(C195,Capacity_solar!$A$2:$N$243,2,FALSE),0)</f>
        <v>0.096452005</v>
      </c>
      <c r="T195">
        <f>_xlfn.IFNA(VLOOKUP(C195,Capacity_wind!$A$2:$N$181,14,FALSE)-VLOOKUP(C195,Capacity_wind!$A$2:$N$181,2,FALSE),0)</f>
        <v>0</v>
      </c>
      <c r="U195">
        <f>VLOOKUP(B195,[1]Data!$B$5:$BO$270,66,FALSE)</f>
        <v>29163782140.4858</v>
      </c>
    </row>
    <row r="196" spans="1:21">
      <c r="A196">
        <v>194</v>
      </c>
      <c r="B196" t="s">
        <v>434</v>
      </c>
      <c r="C196" t="s">
        <v>435</v>
      </c>
      <c r="D196" t="s">
        <v>16</v>
      </c>
      <c r="E196" t="s">
        <v>23</v>
      </c>
      <c r="F196" t="s">
        <v>31</v>
      </c>
      <c r="G196">
        <v>26438.589</v>
      </c>
      <c r="H196">
        <v>0.918404236459591</v>
      </c>
      <c r="I196">
        <v>37163947921.2402</v>
      </c>
      <c r="J196">
        <v>20618836228.0922</v>
      </c>
      <c r="K196">
        <v>9331.51358137268</v>
      </c>
      <c r="L196">
        <v>14450.4583863821</v>
      </c>
      <c r="M196">
        <f>_xlfn.IFNA(VLOOKUP(C196,Savings_solar!$A$1:$N$242,14,FALSE),0)</f>
        <v>113.711967712308</v>
      </c>
      <c r="N196">
        <f>_xlfn.IFNA(VLOOKUP(C196,Savings_wind!$A$1:$N$180,14,FALSE),0)</f>
        <v>0</v>
      </c>
      <c r="O196">
        <f>SUM(M196:N196)</f>
        <v>113.711967712308</v>
      </c>
      <c r="P196">
        <f>_xlfn.IFNA(VLOOKUP(C196,Savings_solar!$O$1:$AB$242,14,FALSE),0)</f>
        <v>56.4424340326615</v>
      </c>
      <c r="Q196">
        <f>_xlfn.IFNA(VLOOKUP(C196,Savings_wind!$O$1:$AB$180,14,FALSE),0)</f>
        <v>0</v>
      </c>
      <c r="R196">
        <f>SUM(P196:Q196)</f>
        <v>56.4424340326615</v>
      </c>
      <c r="S196">
        <f>_xlfn.IFNA(VLOOKUP(C196,Capacity_solar!$A$2:$N$243,14,FALSE)-VLOOKUP(C196,Capacity_solar!$A$2:$N$243,2,FALSE),0)</f>
        <v>0.041247003</v>
      </c>
      <c r="T196">
        <f>_xlfn.IFNA(VLOOKUP(C196,Capacity_wind!$A$2:$N$181,14,FALSE)-VLOOKUP(C196,Capacity_wind!$A$2:$N$181,2,FALSE),0)</f>
        <v>0</v>
      </c>
      <c r="U196">
        <f>VLOOKUP(B196,[1]Data!$B$5:$BO$270,66,FALSE)</f>
        <v>27366627153.0954</v>
      </c>
    </row>
  </sheetData>
  <autoFilter xmlns:etc="http://www.wps.cn/officeDocument/2017/etCustomData" ref="D1:F196" etc:filterBottomFollowUsedRange="0">
    <extLst/>
  </autoFilter>
  <sortState ref="A2:T196">
    <sortCondition ref="A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3"/>
  <sheetViews>
    <sheetView zoomScale="55" zoomScaleNormal="55" topLeftCell="A85" workbookViewId="0">
      <selection activeCell="AB86" sqref="AB86"/>
    </sheetView>
  </sheetViews>
  <sheetFormatPr defaultColWidth="9" defaultRowHeight="14"/>
  <cols>
    <col min="1" max="1" width="9" style="1"/>
    <col min="2" max="14" width="12.6272727272727"/>
    <col min="16" max="19" width="12.6272727272727"/>
    <col min="20" max="21" width="13.7545454545455"/>
    <col min="22" max="22" width="12.6272727272727"/>
    <col min="23" max="27" width="13.7545454545455"/>
  </cols>
  <sheetData>
    <row r="1" s="1" customFormat="1" spans="1:15">
      <c r="A1" s="1" t="s">
        <v>436</v>
      </c>
      <c r="O1" s="1" t="s">
        <v>437</v>
      </c>
    </row>
    <row r="2" s="1" customFormat="1" spans="1:27">
      <c r="A2" s="1" t="s">
        <v>438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 t="s">
        <v>438</v>
      </c>
      <c r="P2" s="1">
        <v>2011</v>
      </c>
      <c r="Q2" s="1">
        <v>2012</v>
      </c>
      <c r="R2" s="1">
        <v>2013</v>
      </c>
      <c r="S2" s="1">
        <v>2014</v>
      </c>
      <c r="T2" s="1">
        <v>2015</v>
      </c>
      <c r="U2" s="1">
        <v>2016</v>
      </c>
      <c r="V2" s="1">
        <v>2017</v>
      </c>
      <c r="W2" s="1">
        <v>2018</v>
      </c>
      <c r="X2" s="1">
        <v>2019</v>
      </c>
      <c r="Y2" s="1">
        <v>2020</v>
      </c>
      <c r="Z2" s="1">
        <v>2021</v>
      </c>
      <c r="AA2" s="1">
        <v>2022</v>
      </c>
    </row>
    <row r="3" spans="1:28">
      <c r="A3" s="1" t="s">
        <v>49</v>
      </c>
      <c r="B3">
        <v>0.000102</v>
      </c>
      <c r="C3">
        <v>0.00012</v>
      </c>
      <c r="D3">
        <v>0.016122</v>
      </c>
      <c r="E3">
        <v>0.016843</v>
      </c>
      <c r="F3">
        <v>0.018363</v>
      </c>
      <c r="G3">
        <v>0.018932</v>
      </c>
      <c r="H3">
        <v>0.020170001</v>
      </c>
      <c r="I3">
        <v>0.022023002</v>
      </c>
      <c r="J3">
        <v>0.021555</v>
      </c>
      <c r="K3">
        <v>0.031089002</v>
      </c>
      <c r="L3">
        <v>0.030521002</v>
      </c>
      <c r="M3">
        <v>0.030521002</v>
      </c>
      <c r="N3">
        <v>0.032538</v>
      </c>
      <c r="O3" s="1" t="s">
        <v>49</v>
      </c>
      <c r="P3">
        <f>C3-B3</f>
        <v>1.8e-5</v>
      </c>
      <c r="Q3">
        <f t="shared" ref="Q3:AA3" si="0">D3-C3</f>
        <v>0.016002</v>
      </c>
      <c r="R3">
        <f t="shared" si="0"/>
        <v>0.000720999999999999</v>
      </c>
      <c r="S3">
        <f t="shared" si="0"/>
        <v>0.00152</v>
      </c>
      <c r="T3">
        <f t="shared" si="0"/>
        <v>0.000569</v>
      </c>
      <c r="U3">
        <f t="shared" si="0"/>
        <v>0.001238001</v>
      </c>
      <c r="V3">
        <f t="shared" si="0"/>
        <v>0.001853001</v>
      </c>
      <c r="W3">
        <f t="shared" si="0"/>
        <v>-0.000468001999999999</v>
      </c>
      <c r="X3">
        <f t="shared" si="0"/>
        <v>0.009534002</v>
      </c>
      <c r="Y3">
        <f t="shared" si="0"/>
        <v>-0.000568000000000003</v>
      </c>
      <c r="Z3">
        <f t="shared" si="0"/>
        <v>0</v>
      </c>
      <c r="AA3">
        <f t="shared" si="0"/>
        <v>0.002016998</v>
      </c>
      <c r="AB3">
        <f>COUNTIF(CostRed_solar!A$2:A$12,O3)</f>
        <v>0</v>
      </c>
    </row>
    <row r="4" spans="1:28">
      <c r="A4" s="1" t="s">
        <v>439</v>
      </c>
      <c r="B4">
        <v>0.232831</v>
      </c>
      <c r="C4">
        <v>0.322577</v>
      </c>
      <c r="D4">
        <v>0.396762</v>
      </c>
      <c r="E4">
        <v>0.716404</v>
      </c>
      <c r="F4">
        <v>1.7091941</v>
      </c>
      <c r="G4">
        <v>2.2418432</v>
      </c>
      <c r="H4">
        <v>3.455004</v>
      </c>
      <c r="I4">
        <v>5.1995535</v>
      </c>
      <c r="J4">
        <v>8.1504755</v>
      </c>
      <c r="K4">
        <v>9.49307</v>
      </c>
      <c r="L4">
        <v>10.819456</v>
      </c>
      <c r="M4">
        <v>11.627609</v>
      </c>
      <c r="N4">
        <v>12.640561</v>
      </c>
      <c r="O4" s="1" t="s">
        <v>439</v>
      </c>
      <c r="P4">
        <f t="shared" ref="P4:P35" si="1">C4-B4</f>
        <v>0.089746</v>
      </c>
      <c r="Q4">
        <f t="shared" ref="Q4:Q35" si="2">D4-C4</f>
        <v>0.074185</v>
      </c>
      <c r="R4">
        <f t="shared" ref="R4:R35" si="3">E4-D4</f>
        <v>0.319642</v>
      </c>
      <c r="S4">
        <f t="shared" ref="S4:S35" si="4">F4-E4</f>
        <v>0.9927901</v>
      </c>
      <c r="T4">
        <f t="shared" ref="T4:T35" si="5">G4-F4</f>
        <v>0.5326491</v>
      </c>
      <c r="U4">
        <f t="shared" ref="U4:U35" si="6">H4-G4</f>
        <v>1.2131608</v>
      </c>
      <c r="V4">
        <f t="shared" ref="V4:V35" si="7">I4-H4</f>
        <v>1.7445495</v>
      </c>
      <c r="W4">
        <f t="shared" ref="W4:W35" si="8">J4-I4</f>
        <v>2.950922</v>
      </c>
      <c r="X4">
        <f t="shared" ref="X4:X35" si="9">K4-J4</f>
        <v>1.3425945</v>
      </c>
      <c r="Y4">
        <f t="shared" ref="Y4:Y35" si="10">L4-K4</f>
        <v>1.326386</v>
      </c>
      <c r="Z4">
        <f t="shared" ref="Z4:Z35" si="11">M4-L4</f>
        <v>0.808152999999999</v>
      </c>
      <c r="AA4">
        <f t="shared" ref="AA4:AA35" si="12">N4-M4</f>
        <v>1.012952</v>
      </c>
      <c r="AB4">
        <f>COUNTIF(CostRed_solar!A$2:A$12,O4)</f>
        <v>0</v>
      </c>
    </row>
    <row r="5" spans="1:28">
      <c r="A5" s="1" t="s">
        <v>440</v>
      </c>
      <c r="B5">
        <v>0.232831</v>
      </c>
      <c r="C5">
        <v>0.322577</v>
      </c>
      <c r="D5">
        <v>0.396762</v>
      </c>
      <c r="E5">
        <v>0.716404</v>
      </c>
      <c r="F5">
        <v>1.7091941</v>
      </c>
      <c r="G5">
        <v>2.2418432</v>
      </c>
      <c r="H5">
        <v>3.455004</v>
      </c>
      <c r="I5">
        <v>5.1995535</v>
      </c>
      <c r="J5">
        <v>8.150476</v>
      </c>
      <c r="K5">
        <v>9.49307</v>
      </c>
      <c r="L5">
        <v>10.819456</v>
      </c>
      <c r="M5">
        <v>11.627609</v>
      </c>
      <c r="N5">
        <v>12.640561</v>
      </c>
      <c r="O5" s="1" t="s">
        <v>440</v>
      </c>
      <c r="P5">
        <f t="shared" si="1"/>
        <v>0.089746</v>
      </c>
      <c r="Q5">
        <f t="shared" si="2"/>
        <v>0.074185</v>
      </c>
      <c r="R5">
        <f t="shared" si="3"/>
        <v>0.319642</v>
      </c>
      <c r="S5">
        <f t="shared" si="4"/>
        <v>0.9927901</v>
      </c>
      <c r="T5">
        <f t="shared" si="5"/>
        <v>0.5326491</v>
      </c>
      <c r="U5">
        <f t="shared" si="6"/>
        <v>1.2131608</v>
      </c>
      <c r="V5">
        <f t="shared" si="7"/>
        <v>1.7445495</v>
      </c>
      <c r="W5">
        <f t="shared" si="8"/>
        <v>2.9509225</v>
      </c>
      <c r="X5">
        <f t="shared" si="9"/>
        <v>1.342594</v>
      </c>
      <c r="Y5">
        <f t="shared" si="10"/>
        <v>1.326386</v>
      </c>
      <c r="Z5">
        <f t="shared" si="11"/>
        <v>0.808152999999999</v>
      </c>
      <c r="AA5">
        <f t="shared" si="12"/>
        <v>1.012952</v>
      </c>
      <c r="AB5">
        <f>COUNTIF(CostRed_solar!A$2:A$12,O5)</f>
        <v>0</v>
      </c>
    </row>
    <row r="6" spans="1:28">
      <c r="A6" s="1" t="s">
        <v>53</v>
      </c>
      <c r="B6">
        <v>0.0004</v>
      </c>
      <c r="C6">
        <v>0.000564</v>
      </c>
      <c r="D6">
        <v>0.000679</v>
      </c>
      <c r="E6">
        <v>0.000758</v>
      </c>
      <c r="F6">
        <v>0.000874</v>
      </c>
      <c r="G6">
        <v>0.00105</v>
      </c>
      <c r="H6">
        <v>0.001</v>
      </c>
      <c r="I6">
        <v>0.001</v>
      </c>
      <c r="J6">
        <v>0.001</v>
      </c>
      <c r="K6">
        <v>0.014</v>
      </c>
      <c r="L6">
        <v>0.021000002</v>
      </c>
      <c r="M6">
        <v>0.023000002</v>
      </c>
      <c r="N6">
        <v>0.028600002</v>
      </c>
      <c r="O6" s="1" t="s">
        <v>53</v>
      </c>
      <c r="P6">
        <f t="shared" si="1"/>
        <v>0.000164</v>
      </c>
      <c r="Q6">
        <f t="shared" si="2"/>
        <v>0.000115</v>
      </c>
      <c r="R6">
        <f t="shared" si="3"/>
        <v>7.9e-5</v>
      </c>
      <c r="S6">
        <f t="shared" si="4"/>
        <v>0.000116</v>
      </c>
      <c r="T6">
        <f t="shared" si="5"/>
        <v>0.000176</v>
      </c>
      <c r="U6">
        <f t="shared" si="6"/>
        <v>-4.99999999999999e-5</v>
      </c>
      <c r="V6">
        <f t="shared" si="7"/>
        <v>0</v>
      </c>
      <c r="W6">
        <f t="shared" si="8"/>
        <v>0</v>
      </c>
      <c r="X6">
        <f t="shared" si="9"/>
        <v>0.013</v>
      </c>
      <c r="Y6">
        <f t="shared" si="10"/>
        <v>0.007000002</v>
      </c>
      <c r="Z6">
        <f t="shared" si="11"/>
        <v>0.002</v>
      </c>
      <c r="AA6">
        <f t="shared" si="12"/>
        <v>0.0056</v>
      </c>
      <c r="AB6">
        <f>COUNTIF(CostRed_solar!A$2:A$12,O6)</f>
        <v>0</v>
      </c>
    </row>
    <row r="7" spans="1:28">
      <c r="A7" s="1" t="s">
        <v>149</v>
      </c>
      <c r="B7">
        <v>0.025</v>
      </c>
      <c r="C7">
        <v>0.025</v>
      </c>
      <c r="D7">
        <v>0.025</v>
      </c>
      <c r="E7">
        <v>0.025</v>
      </c>
      <c r="F7">
        <v>0.0283</v>
      </c>
      <c r="G7">
        <v>0.091296</v>
      </c>
      <c r="H7">
        <v>0.33039603</v>
      </c>
      <c r="I7">
        <v>0.42339602</v>
      </c>
      <c r="J7">
        <v>0.44839603</v>
      </c>
      <c r="K7">
        <v>0.44839603</v>
      </c>
      <c r="L7">
        <v>0.44839603</v>
      </c>
      <c r="M7">
        <v>0.44839603</v>
      </c>
      <c r="N7">
        <v>0.46039602</v>
      </c>
      <c r="O7" s="1" t="s">
        <v>149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0.0033</v>
      </c>
      <c r="T7">
        <f t="shared" si="5"/>
        <v>0.062996</v>
      </c>
      <c r="U7">
        <f t="shared" si="6"/>
        <v>0.23910003</v>
      </c>
      <c r="V7">
        <f t="shared" si="7"/>
        <v>0.09299999</v>
      </c>
      <c r="W7">
        <f t="shared" si="8"/>
        <v>0.02500001</v>
      </c>
      <c r="X7">
        <f t="shared" si="9"/>
        <v>0</v>
      </c>
      <c r="Y7">
        <f t="shared" si="10"/>
        <v>0</v>
      </c>
      <c r="Z7">
        <f t="shared" si="11"/>
        <v>0</v>
      </c>
      <c r="AA7">
        <f t="shared" si="12"/>
        <v>0.01199999</v>
      </c>
      <c r="AB7">
        <f>COUNTIF(CostRed_solar!A$2:A$12,O7)</f>
        <v>0</v>
      </c>
    </row>
    <row r="8" spans="1:28">
      <c r="A8" s="1" t="s">
        <v>441</v>
      </c>
      <c r="D8">
        <v>0.002416</v>
      </c>
      <c r="E8">
        <v>0.002416</v>
      </c>
      <c r="F8">
        <v>0.002416</v>
      </c>
      <c r="G8">
        <v>0.002416</v>
      </c>
      <c r="H8">
        <v>0.00392</v>
      </c>
      <c r="I8">
        <v>0.00427</v>
      </c>
      <c r="J8">
        <v>0.00516</v>
      </c>
      <c r="K8">
        <v>0.00516</v>
      </c>
      <c r="L8">
        <v>0.00516</v>
      </c>
      <c r="M8">
        <v>0.00516</v>
      </c>
      <c r="N8">
        <v>0.00516</v>
      </c>
      <c r="O8" s="1" t="s">
        <v>441</v>
      </c>
      <c r="P8">
        <f t="shared" si="1"/>
        <v>0</v>
      </c>
      <c r="Q8">
        <f t="shared" si="2"/>
        <v>0.002416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0.001504</v>
      </c>
      <c r="V8">
        <f t="shared" si="7"/>
        <v>0.00035</v>
      </c>
      <c r="W8">
        <f t="shared" si="8"/>
        <v>0.000889999999999999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0</v>
      </c>
      <c r="AB8">
        <f>COUNTIF(CostRed_solar!A$2:A$12,O8)</f>
        <v>0</v>
      </c>
    </row>
    <row r="9" spans="1:28">
      <c r="A9" s="1" t="s">
        <v>55</v>
      </c>
      <c r="F9">
        <v>0.000186</v>
      </c>
      <c r="G9">
        <v>0.000226</v>
      </c>
      <c r="H9">
        <v>0.000244</v>
      </c>
      <c r="I9">
        <v>0.000489</v>
      </c>
      <c r="J9">
        <v>0.00109</v>
      </c>
      <c r="K9">
        <v>0.001989</v>
      </c>
      <c r="L9">
        <v>0.002927</v>
      </c>
      <c r="M9">
        <v>0.003827</v>
      </c>
      <c r="N9">
        <v>0.003827</v>
      </c>
      <c r="O9" s="1" t="s">
        <v>55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0.000186</v>
      </c>
      <c r="T9">
        <f t="shared" si="5"/>
        <v>4e-5</v>
      </c>
      <c r="U9">
        <f t="shared" si="6"/>
        <v>1.8e-5</v>
      </c>
      <c r="V9">
        <f t="shared" si="7"/>
        <v>0.000245</v>
      </c>
      <c r="W9">
        <f t="shared" si="8"/>
        <v>0.000601</v>
      </c>
      <c r="X9">
        <f t="shared" si="9"/>
        <v>0.000899</v>
      </c>
      <c r="Y9">
        <f t="shared" si="10"/>
        <v>0.000938</v>
      </c>
      <c r="Z9">
        <f t="shared" si="11"/>
        <v>0.0009</v>
      </c>
      <c r="AA9">
        <f t="shared" si="12"/>
        <v>0</v>
      </c>
      <c r="AB9">
        <f>COUNTIF(CostRed_solar!A$2:A$12,O9)</f>
        <v>0</v>
      </c>
    </row>
    <row r="10" spans="1:28">
      <c r="A10" s="1" t="s">
        <v>51</v>
      </c>
      <c r="B10">
        <v>0.007098001</v>
      </c>
      <c r="C10">
        <v>0.007718</v>
      </c>
      <c r="D10">
        <v>0.009604001</v>
      </c>
      <c r="E10">
        <v>0.010799</v>
      </c>
      <c r="F10">
        <v>0.011962</v>
      </c>
      <c r="G10">
        <v>0.012867</v>
      </c>
      <c r="H10">
        <v>0.013377001</v>
      </c>
      <c r="I10">
        <v>0.013377001</v>
      </c>
      <c r="J10">
        <v>0.013377001</v>
      </c>
      <c r="K10">
        <v>0.013377001</v>
      </c>
      <c r="L10">
        <v>0.013377001</v>
      </c>
      <c r="M10">
        <v>0.013377001</v>
      </c>
      <c r="N10">
        <v>0.29737702</v>
      </c>
      <c r="O10" s="1" t="s">
        <v>51</v>
      </c>
      <c r="P10">
        <f t="shared" si="1"/>
        <v>0.000619999</v>
      </c>
      <c r="Q10">
        <f t="shared" si="2"/>
        <v>0.001886001</v>
      </c>
      <c r="R10">
        <f t="shared" si="3"/>
        <v>0.001194999</v>
      </c>
      <c r="S10">
        <f t="shared" si="4"/>
        <v>0.001163</v>
      </c>
      <c r="T10">
        <f t="shared" si="5"/>
        <v>0.000905</v>
      </c>
      <c r="U10">
        <f t="shared" si="6"/>
        <v>0.000510001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0.284000019</v>
      </c>
      <c r="AB10">
        <f>COUNTIF(CostRed_solar!A$2:A$12,O10)</f>
        <v>0</v>
      </c>
    </row>
    <row r="11" spans="1:28">
      <c r="A11" s="1" t="s">
        <v>442</v>
      </c>
      <c r="D11">
        <v>6.2e-5</v>
      </c>
      <c r="E11">
        <v>6.2e-5</v>
      </c>
      <c r="F11">
        <v>0.001141</v>
      </c>
      <c r="G11">
        <v>0.001141</v>
      </c>
      <c r="H11">
        <v>0.002141</v>
      </c>
      <c r="I11">
        <v>0.002141</v>
      </c>
      <c r="J11">
        <v>0.001141</v>
      </c>
      <c r="K11">
        <v>0.001511</v>
      </c>
      <c r="L11">
        <v>0.001511</v>
      </c>
      <c r="M11">
        <v>0.001511</v>
      </c>
      <c r="N11">
        <v>0.001511</v>
      </c>
      <c r="O11" s="1" t="s">
        <v>442</v>
      </c>
      <c r="P11">
        <f t="shared" si="1"/>
        <v>0</v>
      </c>
      <c r="Q11">
        <f t="shared" si="2"/>
        <v>6.2e-5</v>
      </c>
      <c r="R11">
        <f t="shared" si="3"/>
        <v>0</v>
      </c>
      <c r="S11">
        <f t="shared" si="4"/>
        <v>0.001079</v>
      </c>
      <c r="T11">
        <f t="shared" si="5"/>
        <v>0</v>
      </c>
      <c r="U11">
        <f t="shared" si="6"/>
        <v>0.001</v>
      </c>
      <c r="V11">
        <f t="shared" si="7"/>
        <v>0</v>
      </c>
      <c r="W11">
        <f t="shared" si="8"/>
        <v>-0.001</v>
      </c>
      <c r="X11">
        <f t="shared" si="9"/>
        <v>0.00037</v>
      </c>
      <c r="Y11">
        <f t="shared" si="10"/>
        <v>0</v>
      </c>
      <c r="Z11">
        <f t="shared" si="11"/>
        <v>0</v>
      </c>
      <c r="AA11">
        <f t="shared" si="12"/>
        <v>0</v>
      </c>
      <c r="AB11">
        <f>COUNTIF(CostRed_solar!A$2:A$12,O11)</f>
        <v>0</v>
      </c>
    </row>
    <row r="12" spans="1:28">
      <c r="A12" s="1" t="s">
        <v>63</v>
      </c>
      <c r="B12">
        <v>0.0001</v>
      </c>
      <c r="C12">
        <v>0.0003</v>
      </c>
      <c r="D12">
        <v>0.0003</v>
      </c>
      <c r="E12">
        <v>0.0004</v>
      </c>
      <c r="F12">
        <v>0.0004</v>
      </c>
      <c r="G12">
        <v>0.0034</v>
      </c>
      <c r="H12">
        <v>0.00351</v>
      </c>
      <c r="I12">
        <v>0.004314</v>
      </c>
      <c r="J12">
        <v>0.008714</v>
      </c>
      <c r="K12">
        <v>0.008714</v>
      </c>
      <c r="L12">
        <v>0.012864001</v>
      </c>
      <c r="M12">
        <v>0.012864001</v>
      </c>
      <c r="N12">
        <v>0.012864001</v>
      </c>
      <c r="O12" s="1" t="s">
        <v>63</v>
      </c>
      <c r="P12">
        <f t="shared" si="1"/>
        <v>0.0002</v>
      </c>
      <c r="Q12">
        <f t="shared" si="2"/>
        <v>0</v>
      </c>
      <c r="R12">
        <f t="shared" si="3"/>
        <v>0.0001</v>
      </c>
      <c r="S12">
        <f t="shared" si="4"/>
        <v>0</v>
      </c>
      <c r="T12">
        <f t="shared" si="5"/>
        <v>0.003</v>
      </c>
      <c r="U12">
        <f t="shared" si="6"/>
        <v>0.00011</v>
      </c>
      <c r="V12">
        <f t="shared" si="7"/>
        <v>0.000804</v>
      </c>
      <c r="W12">
        <f t="shared" si="8"/>
        <v>0.0044</v>
      </c>
      <c r="X12">
        <f t="shared" si="9"/>
        <v>0</v>
      </c>
      <c r="Y12">
        <f t="shared" si="10"/>
        <v>0.004150001</v>
      </c>
      <c r="Z12">
        <f t="shared" si="11"/>
        <v>0</v>
      </c>
      <c r="AA12">
        <f t="shared" si="12"/>
        <v>0</v>
      </c>
      <c r="AB12">
        <f>COUNTIF(CostRed_solar!A$2:A$12,O12)</f>
        <v>0</v>
      </c>
    </row>
    <row r="13" spans="1:28">
      <c r="A13" s="1" t="s">
        <v>59</v>
      </c>
      <c r="B13">
        <v>2.6e-5</v>
      </c>
      <c r="C13">
        <v>0.001252</v>
      </c>
      <c r="D13">
        <v>0.006252</v>
      </c>
      <c r="E13">
        <v>0.008257001</v>
      </c>
      <c r="F13">
        <v>0.008252</v>
      </c>
      <c r="G13">
        <v>0.008618001</v>
      </c>
      <c r="H13">
        <v>0.008806</v>
      </c>
      <c r="I13">
        <v>0.008806</v>
      </c>
      <c r="J13">
        <v>0.191236</v>
      </c>
      <c r="K13">
        <v>0.44211102</v>
      </c>
      <c r="L13">
        <v>0.76413506</v>
      </c>
      <c r="M13">
        <v>1.0713661</v>
      </c>
      <c r="N13">
        <v>1.104022</v>
      </c>
      <c r="O13" s="1" t="s">
        <v>59</v>
      </c>
      <c r="P13">
        <f t="shared" si="1"/>
        <v>0.001226</v>
      </c>
      <c r="Q13">
        <f t="shared" si="2"/>
        <v>0.005</v>
      </c>
      <c r="R13">
        <f t="shared" si="3"/>
        <v>0.002005001</v>
      </c>
      <c r="S13">
        <f t="shared" si="4"/>
        <v>-5.00099999999927e-6</v>
      </c>
      <c r="T13">
        <f t="shared" si="5"/>
        <v>0.000366000999999999</v>
      </c>
      <c r="U13">
        <f t="shared" si="6"/>
        <v>0.000187998999999999</v>
      </c>
      <c r="V13">
        <f t="shared" si="7"/>
        <v>0</v>
      </c>
      <c r="W13">
        <f t="shared" si="8"/>
        <v>0.18243</v>
      </c>
      <c r="X13">
        <f t="shared" si="9"/>
        <v>0.25087502</v>
      </c>
      <c r="Y13">
        <f t="shared" si="10"/>
        <v>0.32202404</v>
      </c>
      <c r="Z13">
        <f t="shared" si="11"/>
        <v>0.30723104</v>
      </c>
      <c r="AA13">
        <f t="shared" si="12"/>
        <v>0.0326559</v>
      </c>
      <c r="AB13">
        <f>COUNTIF(CostRed_solar!A$2:A$12,O13)</f>
        <v>0</v>
      </c>
    </row>
    <row r="14" spans="1:28">
      <c r="A14" s="1" t="s">
        <v>61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0.001</v>
      </c>
      <c r="I14">
        <v>0.0024</v>
      </c>
      <c r="J14">
        <v>0.01732</v>
      </c>
      <c r="K14">
        <v>0.05</v>
      </c>
      <c r="L14">
        <v>0.10647</v>
      </c>
      <c r="M14">
        <v>0.21683002</v>
      </c>
      <c r="N14">
        <v>0.305925</v>
      </c>
      <c r="O14" s="1" t="s">
        <v>61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0.001</v>
      </c>
      <c r="V14">
        <f t="shared" si="7"/>
        <v>0.0014</v>
      </c>
      <c r="W14">
        <f t="shared" si="8"/>
        <v>0.01492</v>
      </c>
      <c r="X14">
        <f t="shared" si="9"/>
        <v>0.03268</v>
      </c>
      <c r="Y14">
        <f t="shared" si="10"/>
        <v>0.05647</v>
      </c>
      <c r="Z14">
        <f t="shared" si="11"/>
        <v>0.11036002</v>
      </c>
      <c r="AA14">
        <f t="shared" si="12"/>
        <v>0.08909498</v>
      </c>
      <c r="AB14">
        <f>COUNTIF(CostRed_solar!A$2:A$12,O14)</f>
        <v>0</v>
      </c>
    </row>
    <row r="15" spans="1:28">
      <c r="A15" s="1" t="s">
        <v>443</v>
      </c>
      <c r="B15">
        <v>0.0001</v>
      </c>
      <c r="C15">
        <v>0.0003</v>
      </c>
      <c r="D15">
        <v>0.001</v>
      </c>
      <c r="E15">
        <v>0.0016</v>
      </c>
      <c r="F15">
        <v>0.004900001</v>
      </c>
      <c r="G15">
        <v>0.0061</v>
      </c>
      <c r="H15">
        <v>0.0061</v>
      </c>
      <c r="I15">
        <v>0.0061</v>
      </c>
      <c r="J15">
        <v>0.013600001</v>
      </c>
      <c r="K15">
        <v>0.013600001</v>
      </c>
      <c r="L15">
        <v>0.013600001</v>
      </c>
      <c r="M15">
        <v>0.013600001</v>
      </c>
      <c r="N15">
        <v>0.013600001</v>
      </c>
      <c r="O15" s="1" t="s">
        <v>443</v>
      </c>
      <c r="P15">
        <f t="shared" si="1"/>
        <v>0.0002</v>
      </c>
      <c r="Q15">
        <f t="shared" si="2"/>
        <v>0.0007</v>
      </c>
      <c r="R15">
        <f t="shared" si="3"/>
        <v>0.0006</v>
      </c>
      <c r="S15">
        <f t="shared" si="4"/>
        <v>0.003300001</v>
      </c>
      <c r="T15">
        <f t="shared" si="5"/>
        <v>0.001199999</v>
      </c>
      <c r="U15">
        <f t="shared" si="6"/>
        <v>0</v>
      </c>
      <c r="V15">
        <f t="shared" si="7"/>
        <v>0</v>
      </c>
      <c r="W15">
        <f t="shared" si="8"/>
        <v>0.007500001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0</v>
      </c>
      <c r="AB15">
        <f>COUNTIF(CostRed_solar!A$2:A$12,O15)</f>
        <v>0</v>
      </c>
    </row>
    <row r="16" spans="1:28">
      <c r="A16" s="1" t="s">
        <v>444</v>
      </c>
      <c r="B16">
        <v>5.62404</v>
      </c>
      <c r="C16">
        <v>9.8711815</v>
      </c>
      <c r="D16">
        <v>16.538803</v>
      </c>
      <c r="E16">
        <v>36.877716</v>
      </c>
      <c r="F16">
        <v>61.618042</v>
      </c>
      <c r="G16">
        <v>91.938156</v>
      </c>
      <c r="H16">
        <v>142.95958</v>
      </c>
      <c r="I16">
        <v>217.54213</v>
      </c>
      <c r="J16">
        <v>284.98398</v>
      </c>
      <c r="K16">
        <v>345.19714</v>
      </c>
      <c r="L16">
        <v>424.57373</v>
      </c>
      <c r="M16">
        <v>503.19455</v>
      </c>
      <c r="N16">
        <v>620.25726</v>
      </c>
      <c r="O16" s="1" t="s">
        <v>444</v>
      </c>
      <c r="P16">
        <f t="shared" si="1"/>
        <v>4.2471415</v>
      </c>
      <c r="Q16">
        <f t="shared" si="2"/>
        <v>6.6676215</v>
      </c>
      <c r="R16">
        <f t="shared" si="3"/>
        <v>20.338913</v>
      </c>
      <c r="S16">
        <f t="shared" si="4"/>
        <v>24.740326</v>
      </c>
      <c r="T16">
        <f t="shared" si="5"/>
        <v>30.320114</v>
      </c>
      <c r="U16">
        <f t="shared" si="6"/>
        <v>51.021424</v>
      </c>
      <c r="V16">
        <f t="shared" si="7"/>
        <v>74.58255</v>
      </c>
      <c r="W16">
        <f t="shared" si="8"/>
        <v>67.44185</v>
      </c>
      <c r="X16">
        <f t="shared" si="9"/>
        <v>60.21316</v>
      </c>
      <c r="Y16">
        <f t="shared" si="10"/>
        <v>79.37659</v>
      </c>
      <c r="Z16">
        <f t="shared" si="11"/>
        <v>78.62082</v>
      </c>
      <c r="AA16">
        <f t="shared" si="12"/>
        <v>117.06271</v>
      </c>
      <c r="AB16">
        <f>COUNTIF(CostRed_solar!A$2:A$12,O16)</f>
        <v>0</v>
      </c>
    </row>
    <row r="17" spans="1:28">
      <c r="A17" s="1" t="s">
        <v>445</v>
      </c>
      <c r="B17">
        <v>5.5271173</v>
      </c>
      <c r="C17">
        <v>9.648797</v>
      </c>
      <c r="D17">
        <v>16.209284</v>
      </c>
      <c r="E17">
        <v>36.224594</v>
      </c>
      <c r="F17">
        <v>60.690506</v>
      </c>
      <c r="G17">
        <v>90.580696</v>
      </c>
      <c r="H17">
        <v>140.4893</v>
      </c>
      <c r="I17">
        <v>211.85274</v>
      </c>
      <c r="J17">
        <v>276.40607</v>
      </c>
      <c r="K17">
        <v>332.85406</v>
      </c>
      <c r="L17">
        <v>410.32648</v>
      </c>
      <c r="M17">
        <v>485.4135</v>
      </c>
      <c r="N17">
        <v>597.57324</v>
      </c>
      <c r="O17" s="1" t="s">
        <v>445</v>
      </c>
      <c r="P17">
        <f t="shared" si="1"/>
        <v>4.1216797</v>
      </c>
      <c r="Q17">
        <f t="shared" si="2"/>
        <v>6.560487</v>
      </c>
      <c r="R17">
        <f t="shared" si="3"/>
        <v>20.01531</v>
      </c>
      <c r="S17">
        <f t="shared" si="4"/>
        <v>24.465912</v>
      </c>
      <c r="T17">
        <f t="shared" si="5"/>
        <v>29.89019</v>
      </c>
      <c r="U17">
        <f t="shared" si="6"/>
        <v>49.908604</v>
      </c>
      <c r="V17">
        <f t="shared" si="7"/>
        <v>71.36344</v>
      </c>
      <c r="W17">
        <f t="shared" si="8"/>
        <v>64.55333</v>
      </c>
      <c r="X17">
        <f t="shared" si="9"/>
        <v>56.44799</v>
      </c>
      <c r="Y17">
        <f t="shared" si="10"/>
        <v>77.47242</v>
      </c>
      <c r="Z17">
        <f t="shared" si="11"/>
        <v>75.08702</v>
      </c>
      <c r="AA17">
        <f t="shared" si="12"/>
        <v>112.15974</v>
      </c>
      <c r="AB17">
        <f>COUNTIF(CostRed_solar!A$2:A$12,O17)</f>
        <v>0</v>
      </c>
    </row>
    <row r="18" spans="1:28">
      <c r="A18" s="1" t="s">
        <v>65</v>
      </c>
      <c r="B18">
        <v>1.0910001</v>
      </c>
      <c r="C18">
        <v>2.473</v>
      </c>
      <c r="D18">
        <v>3.7990003</v>
      </c>
      <c r="E18">
        <v>4.5680003</v>
      </c>
      <c r="F18">
        <v>5.287</v>
      </c>
      <c r="G18">
        <v>5.946</v>
      </c>
      <c r="H18">
        <v>6.689</v>
      </c>
      <c r="I18">
        <v>7.3540006</v>
      </c>
      <c r="J18">
        <v>8.626</v>
      </c>
      <c r="K18">
        <v>12.97</v>
      </c>
      <c r="L18">
        <v>17.986</v>
      </c>
      <c r="M18">
        <v>22.87</v>
      </c>
      <c r="N18">
        <v>26.792002</v>
      </c>
      <c r="O18" s="1" t="s">
        <v>65</v>
      </c>
      <c r="P18">
        <f t="shared" si="1"/>
        <v>1.3819999</v>
      </c>
      <c r="Q18">
        <f t="shared" si="2"/>
        <v>1.3260003</v>
      </c>
      <c r="R18">
        <f t="shared" si="3"/>
        <v>0.769</v>
      </c>
      <c r="S18">
        <f t="shared" si="4"/>
        <v>0.7189997</v>
      </c>
      <c r="T18">
        <f t="shared" si="5"/>
        <v>0.659</v>
      </c>
      <c r="U18">
        <f t="shared" si="6"/>
        <v>0.743</v>
      </c>
      <c r="V18">
        <f t="shared" si="7"/>
        <v>0.6650006</v>
      </c>
      <c r="W18">
        <f t="shared" si="8"/>
        <v>1.2719994</v>
      </c>
      <c r="X18">
        <f t="shared" si="9"/>
        <v>4.344</v>
      </c>
      <c r="Y18">
        <f t="shared" si="10"/>
        <v>5.016</v>
      </c>
      <c r="Z18">
        <f t="shared" si="11"/>
        <v>4.884</v>
      </c>
      <c r="AA18">
        <f t="shared" si="12"/>
        <v>3.922002</v>
      </c>
      <c r="AB18">
        <f>COUNTIF(CostRed_solar!A$2:A$12,O18)</f>
        <v>1</v>
      </c>
    </row>
    <row r="19" spans="1:28">
      <c r="A19" s="1" t="s">
        <v>67</v>
      </c>
      <c r="B19">
        <v>0.08881301</v>
      </c>
      <c r="C19">
        <v>0.17407002</v>
      </c>
      <c r="D19">
        <v>0.33748302</v>
      </c>
      <c r="E19">
        <v>0.625974</v>
      </c>
      <c r="F19">
        <v>0.785246</v>
      </c>
      <c r="G19">
        <v>0.9370981</v>
      </c>
      <c r="H19">
        <v>1.096016</v>
      </c>
      <c r="I19">
        <v>1.268971</v>
      </c>
      <c r="J19">
        <v>1.455132</v>
      </c>
      <c r="K19">
        <v>1.7020931</v>
      </c>
      <c r="L19">
        <v>2.042934</v>
      </c>
      <c r="M19">
        <v>2.782602</v>
      </c>
      <c r="N19">
        <v>3.5476022</v>
      </c>
      <c r="O19" s="1" t="s">
        <v>67</v>
      </c>
      <c r="P19">
        <f t="shared" si="1"/>
        <v>0.08525701</v>
      </c>
      <c r="Q19">
        <f t="shared" si="2"/>
        <v>0.163413</v>
      </c>
      <c r="R19">
        <f t="shared" si="3"/>
        <v>0.28849098</v>
      </c>
      <c r="S19">
        <f t="shared" si="4"/>
        <v>0.159272</v>
      </c>
      <c r="T19">
        <f t="shared" si="5"/>
        <v>0.1518521</v>
      </c>
      <c r="U19">
        <f t="shared" si="6"/>
        <v>0.1589179</v>
      </c>
      <c r="V19">
        <f t="shared" si="7"/>
        <v>0.172955</v>
      </c>
      <c r="W19">
        <f t="shared" si="8"/>
        <v>0.186161</v>
      </c>
      <c r="X19">
        <f t="shared" si="9"/>
        <v>0.2469611</v>
      </c>
      <c r="Y19">
        <f t="shared" si="10"/>
        <v>0.3408409</v>
      </c>
      <c r="Z19">
        <f t="shared" si="11"/>
        <v>0.739668</v>
      </c>
      <c r="AA19">
        <f t="shared" si="12"/>
        <v>0.7650002</v>
      </c>
      <c r="AB19">
        <f>COUNTIF(CostRed_solar!A$2:A$12,O19)</f>
        <v>0</v>
      </c>
    </row>
    <row r="20" spans="1:28">
      <c r="A20" s="1" t="s">
        <v>69</v>
      </c>
      <c r="B20">
        <v>0.0003</v>
      </c>
      <c r="C20">
        <v>0.001</v>
      </c>
      <c r="D20">
        <v>0.001</v>
      </c>
      <c r="E20">
        <v>0.001</v>
      </c>
      <c r="F20">
        <v>0.0024</v>
      </c>
      <c r="G20">
        <v>0.0048</v>
      </c>
      <c r="H20">
        <v>0.0249</v>
      </c>
      <c r="I20">
        <v>0.0284</v>
      </c>
      <c r="J20">
        <v>0.034900002</v>
      </c>
      <c r="K20">
        <v>0.0331</v>
      </c>
      <c r="L20">
        <v>0.0351</v>
      </c>
      <c r="M20">
        <v>0.047900002</v>
      </c>
      <c r="N20">
        <v>0.050900005</v>
      </c>
      <c r="O20" s="1" t="s">
        <v>69</v>
      </c>
      <c r="P20">
        <f t="shared" si="1"/>
        <v>0.0007</v>
      </c>
      <c r="Q20">
        <f t="shared" si="2"/>
        <v>0</v>
      </c>
      <c r="R20">
        <f t="shared" si="3"/>
        <v>0</v>
      </c>
      <c r="S20">
        <f t="shared" si="4"/>
        <v>0.0014</v>
      </c>
      <c r="T20">
        <f t="shared" si="5"/>
        <v>0.0024</v>
      </c>
      <c r="U20">
        <f t="shared" si="6"/>
        <v>0.0201</v>
      </c>
      <c r="V20">
        <f t="shared" si="7"/>
        <v>0.0035</v>
      </c>
      <c r="W20">
        <f t="shared" si="8"/>
        <v>0.006500002</v>
      </c>
      <c r="X20">
        <f t="shared" si="9"/>
        <v>-0.001800002</v>
      </c>
      <c r="Y20">
        <f t="shared" si="10"/>
        <v>0.002</v>
      </c>
      <c r="Z20">
        <f t="shared" si="11"/>
        <v>0.012800002</v>
      </c>
      <c r="AA20">
        <f t="shared" si="12"/>
        <v>0.003000003</v>
      </c>
      <c r="AB20">
        <f>COUNTIF(CostRed_solar!A$2:A$12,O20)</f>
        <v>0</v>
      </c>
    </row>
    <row r="21" spans="1:28">
      <c r="A21" s="1" t="s">
        <v>85</v>
      </c>
      <c r="B21">
        <v>0.0003</v>
      </c>
      <c r="C21">
        <v>0.000411</v>
      </c>
      <c r="D21">
        <v>0.00062</v>
      </c>
      <c r="E21">
        <v>0.000625</v>
      </c>
      <c r="F21">
        <v>0.001276</v>
      </c>
      <c r="G21">
        <v>0.001297</v>
      </c>
      <c r="H21">
        <v>0.00145</v>
      </c>
      <c r="I21">
        <v>0.001396</v>
      </c>
      <c r="J21">
        <v>0.001365</v>
      </c>
      <c r="K21">
        <v>0.002233</v>
      </c>
      <c r="L21">
        <v>0.002233</v>
      </c>
      <c r="M21">
        <v>0.002233</v>
      </c>
      <c r="N21">
        <v>0.002533</v>
      </c>
      <c r="O21" s="1" t="s">
        <v>85</v>
      </c>
      <c r="P21">
        <f t="shared" si="1"/>
        <v>0.000111</v>
      </c>
      <c r="Q21">
        <f t="shared" si="2"/>
        <v>0.000209</v>
      </c>
      <c r="R21">
        <f t="shared" si="3"/>
        <v>5.00000000000001e-6</v>
      </c>
      <c r="S21">
        <f t="shared" si="4"/>
        <v>0.000651</v>
      </c>
      <c r="T21">
        <f t="shared" si="5"/>
        <v>2.1e-5</v>
      </c>
      <c r="U21">
        <f t="shared" si="6"/>
        <v>0.000153</v>
      </c>
      <c r="V21">
        <f t="shared" si="7"/>
        <v>-5.39999999999998e-5</v>
      </c>
      <c r="W21">
        <f t="shared" si="8"/>
        <v>-3.10000000000002e-5</v>
      </c>
      <c r="X21">
        <f t="shared" si="9"/>
        <v>0.000868</v>
      </c>
      <c r="Y21">
        <f t="shared" si="10"/>
        <v>0</v>
      </c>
      <c r="Z21">
        <f t="shared" si="11"/>
        <v>0</v>
      </c>
      <c r="AA21">
        <f t="shared" si="12"/>
        <v>0.0003</v>
      </c>
      <c r="AB21">
        <f>COUNTIF(CostRed_solar!A$2:A$12,O21)</f>
        <v>0</v>
      </c>
    </row>
    <row r="22" spans="1:28">
      <c r="A22" s="1" t="s">
        <v>83</v>
      </c>
      <c r="B22">
        <v>4e-6</v>
      </c>
      <c r="C22">
        <v>9e-6</v>
      </c>
      <c r="D22">
        <v>0.000509</v>
      </c>
      <c r="E22">
        <v>0.000509</v>
      </c>
      <c r="F22">
        <v>0.005009</v>
      </c>
      <c r="G22">
        <v>0.005009</v>
      </c>
      <c r="H22">
        <v>0.006009</v>
      </c>
      <c r="I22">
        <v>0.006009</v>
      </c>
      <c r="J22">
        <v>0.006349</v>
      </c>
      <c r="K22">
        <v>0.009349001</v>
      </c>
      <c r="L22">
        <v>0.009756</v>
      </c>
      <c r="M22">
        <v>0.011322</v>
      </c>
      <c r="N22">
        <v>0.011672</v>
      </c>
      <c r="O22" s="1" t="s">
        <v>83</v>
      </c>
      <c r="P22">
        <f t="shared" si="1"/>
        <v>5e-6</v>
      </c>
      <c r="Q22">
        <f t="shared" si="2"/>
        <v>0.0005</v>
      </c>
      <c r="R22">
        <f t="shared" si="3"/>
        <v>0</v>
      </c>
      <c r="S22">
        <f t="shared" si="4"/>
        <v>0.0045</v>
      </c>
      <c r="T22">
        <f t="shared" si="5"/>
        <v>0</v>
      </c>
      <c r="U22">
        <f t="shared" si="6"/>
        <v>0.000999999999999999</v>
      </c>
      <c r="V22">
        <f t="shared" si="7"/>
        <v>0</v>
      </c>
      <c r="W22">
        <f t="shared" si="8"/>
        <v>0.00034</v>
      </c>
      <c r="X22">
        <f t="shared" si="9"/>
        <v>0.003000001</v>
      </c>
      <c r="Y22">
        <f t="shared" si="10"/>
        <v>0.000406999000000002</v>
      </c>
      <c r="Z22">
        <f t="shared" si="11"/>
        <v>0.001566</v>
      </c>
      <c r="AA22">
        <f t="shared" si="12"/>
        <v>0.00035</v>
      </c>
      <c r="AB22">
        <f>COUNTIF(CostRed_solar!A$2:A$12,O22)</f>
        <v>0</v>
      </c>
    </row>
    <row r="23" spans="1:28">
      <c r="A23" s="1" t="s">
        <v>79</v>
      </c>
      <c r="B23">
        <v>0.032334</v>
      </c>
      <c r="C23">
        <v>0.042712003</v>
      </c>
      <c r="D23">
        <v>0.066186</v>
      </c>
      <c r="E23">
        <v>0.09413</v>
      </c>
      <c r="F23">
        <v>0.12006501</v>
      </c>
      <c r="G23">
        <v>0.146956</v>
      </c>
      <c r="H23">
        <v>0.16377</v>
      </c>
      <c r="I23">
        <v>0.19573101</v>
      </c>
      <c r="J23">
        <v>0.21757002</v>
      </c>
      <c r="K23">
        <v>0.26871502</v>
      </c>
      <c r="L23">
        <v>0.31701502</v>
      </c>
      <c r="M23">
        <v>0.480123</v>
      </c>
      <c r="N23">
        <v>0.53723603</v>
      </c>
      <c r="O23" s="1" t="s">
        <v>79</v>
      </c>
      <c r="P23">
        <f t="shared" si="1"/>
        <v>0.010378003</v>
      </c>
      <c r="Q23">
        <f t="shared" si="2"/>
        <v>0.023473997</v>
      </c>
      <c r="R23">
        <f t="shared" si="3"/>
        <v>0.027944</v>
      </c>
      <c r="S23">
        <f t="shared" si="4"/>
        <v>0.02593501</v>
      </c>
      <c r="T23">
        <f t="shared" si="5"/>
        <v>0.02689099</v>
      </c>
      <c r="U23">
        <f t="shared" si="6"/>
        <v>0.016814</v>
      </c>
      <c r="V23">
        <f t="shared" si="7"/>
        <v>0.03196101</v>
      </c>
      <c r="W23">
        <f t="shared" si="8"/>
        <v>0.02183901</v>
      </c>
      <c r="X23">
        <f t="shared" si="9"/>
        <v>0.051145</v>
      </c>
      <c r="Y23">
        <f t="shared" si="10"/>
        <v>0.0483</v>
      </c>
      <c r="Z23">
        <f t="shared" si="11"/>
        <v>0.16310798</v>
      </c>
      <c r="AA23">
        <f t="shared" si="12"/>
        <v>0.05711303</v>
      </c>
      <c r="AB23">
        <f>COUNTIF(CostRed_solar!A$2:A$12,O23)</f>
        <v>0</v>
      </c>
    </row>
    <row r="24" spans="1:28">
      <c r="A24" s="1" t="s">
        <v>97</v>
      </c>
      <c r="B24">
        <v>0.001</v>
      </c>
      <c r="C24">
        <v>0.00125</v>
      </c>
      <c r="D24">
        <v>0.0015</v>
      </c>
      <c r="E24">
        <v>0.000426</v>
      </c>
      <c r="F24">
        <v>0.001294</v>
      </c>
      <c r="G24">
        <v>0.003094</v>
      </c>
      <c r="H24">
        <v>0.014937001</v>
      </c>
      <c r="I24">
        <v>0.016397</v>
      </c>
      <c r="J24">
        <v>0.017246</v>
      </c>
      <c r="K24">
        <v>0.033210002</v>
      </c>
      <c r="L24">
        <v>0.049154002</v>
      </c>
      <c r="M24">
        <v>0.063926004</v>
      </c>
      <c r="N24">
        <v>0.06888401</v>
      </c>
      <c r="O24" s="1" t="s">
        <v>97</v>
      </c>
      <c r="P24">
        <f t="shared" si="1"/>
        <v>0.00025</v>
      </c>
      <c r="Q24">
        <f t="shared" si="2"/>
        <v>0.00025</v>
      </c>
      <c r="R24">
        <f t="shared" si="3"/>
        <v>-0.001074</v>
      </c>
      <c r="S24">
        <f t="shared" si="4"/>
        <v>0.000868</v>
      </c>
      <c r="T24">
        <f t="shared" si="5"/>
        <v>0.0018</v>
      </c>
      <c r="U24">
        <f t="shared" si="6"/>
        <v>0.011843001</v>
      </c>
      <c r="V24">
        <f t="shared" si="7"/>
        <v>0.001459999</v>
      </c>
      <c r="W24">
        <f t="shared" si="8"/>
        <v>0.000849000000000003</v>
      </c>
      <c r="X24">
        <f t="shared" si="9"/>
        <v>0.015964002</v>
      </c>
      <c r="Y24">
        <f t="shared" si="10"/>
        <v>0.015944</v>
      </c>
      <c r="Z24">
        <f t="shared" si="11"/>
        <v>0.014772002</v>
      </c>
      <c r="AA24">
        <f t="shared" si="12"/>
        <v>0.004958006</v>
      </c>
      <c r="AB24">
        <f>COUNTIF(CostRed_solar!A$2:A$12,O24)</f>
        <v>0</v>
      </c>
    </row>
    <row r="25" spans="1:28">
      <c r="A25" s="1" t="s">
        <v>89</v>
      </c>
      <c r="E25">
        <v>0</v>
      </c>
      <c r="F25">
        <v>0.004</v>
      </c>
      <c r="G25">
        <v>0.006</v>
      </c>
      <c r="H25">
        <v>0.047000002</v>
      </c>
      <c r="I25">
        <v>0.080000006</v>
      </c>
      <c r="J25">
        <v>0.15400001</v>
      </c>
      <c r="K25">
        <v>0.15400001</v>
      </c>
      <c r="L25">
        <v>0.16000001</v>
      </c>
      <c r="M25">
        <v>0.16000001</v>
      </c>
      <c r="N25">
        <v>0.26900002</v>
      </c>
      <c r="O25" s="1" t="s">
        <v>89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0.004</v>
      </c>
      <c r="T25">
        <f t="shared" si="5"/>
        <v>0.002</v>
      </c>
      <c r="U25">
        <f t="shared" si="6"/>
        <v>0.041000002</v>
      </c>
      <c r="V25">
        <f t="shared" si="7"/>
        <v>0.033000004</v>
      </c>
      <c r="W25">
        <f t="shared" si="8"/>
        <v>0.074000004</v>
      </c>
      <c r="X25">
        <f t="shared" si="9"/>
        <v>0</v>
      </c>
      <c r="Y25">
        <f t="shared" si="10"/>
        <v>0.00600000000000001</v>
      </c>
      <c r="Z25">
        <f t="shared" si="11"/>
        <v>0</v>
      </c>
      <c r="AA25">
        <f t="shared" si="12"/>
        <v>0.10900001</v>
      </c>
      <c r="AB25">
        <f>COUNTIF(CostRed_solar!A$2:A$12,O25)</f>
        <v>0</v>
      </c>
    </row>
    <row r="26" spans="1:28">
      <c r="A26" s="1" t="s">
        <v>73</v>
      </c>
      <c r="B26">
        <v>1.0066</v>
      </c>
      <c r="C26">
        <v>1.9786</v>
      </c>
      <c r="D26">
        <v>2.6466002</v>
      </c>
      <c r="E26">
        <v>2.9016001</v>
      </c>
      <c r="F26">
        <v>3.015</v>
      </c>
      <c r="G26">
        <v>3.1316001</v>
      </c>
      <c r="H26">
        <v>3.3288002</v>
      </c>
      <c r="I26">
        <v>3.6206002</v>
      </c>
      <c r="J26">
        <v>4</v>
      </c>
      <c r="K26">
        <v>4.6366005</v>
      </c>
      <c r="L26">
        <v>5.5728</v>
      </c>
      <c r="M26">
        <v>6.0124</v>
      </c>
      <c r="N26">
        <v>6.8984003</v>
      </c>
      <c r="O26" s="1" t="s">
        <v>73</v>
      </c>
      <c r="P26">
        <f t="shared" si="1"/>
        <v>0.972</v>
      </c>
      <c r="Q26">
        <f t="shared" si="2"/>
        <v>0.6680002</v>
      </c>
      <c r="R26">
        <f t="shared" si="3"/>
        <v>0.2549999</v>
      </c>
      <c r="S26">
        <f t="shared" si="4"/>
        <v>0.1133999</v>
      </c>
      <c r="T26">
        <f t="shared" si="5"/>
        <v>0.1166001</v>
      </c>
      <c r="U26">
        <f t="shared" si="6"/>
        <v>0.1972001</v>
      </c>
      <c r="V26">
        <f t="shared" si="7"/>
        <v>0.2918</v>
      </c>
      <c r="W26">
        <f t="shared" si="8"/>
        <v>0.3793998</v>
      </c>
      <c r="X26">
        <f t="shared" si="9"/>
        <v>0.6366005</v>
      </c>
      <c r="Y26">
        <f t="shared" si="10"/>
        <v>0.9361995</v>
      </c>
      <c r="Z26">
        <f t="shared" si="11"/>
        <v>0.4396</v>
      </c>
      <c r="AA26">
        <f t="shared" si="12"/>
        <v>0.886000299999999</v>
      </c>
      <c r="AB26">
        <f>COUNTIF(CostRed_solar!A$2:A$12,O26)</f>
        <v>0</v>
      </c>
    </row>
    <row r="27" spans="1:28">
      <c r="A27" s="1" t="s">
        <v>91</v>
      </c>
      <c r="B27">
        <v>1e-6</v>
      </c>
      <c r="C27">
        <v>1e-6</v>
      </c>
      <c r="D27">
        <v>8e-6</v>
      </c>
      <c r="E27">
        <v>9e-6</v>
      </c>
      <c r="F27">
        <v>0.000495</v>
      </c>
      <c r="G27">
        <v>0.000499</v>
      </c>
      <c r="H27">
        <v>0.000499</v>
      </c>
      <c r="I27">
        <v>0.000506</v>
      </c>
      <c r="J27">
        <v>0.000789</v>
      </c>
      <c r="K27">
        <v>0.006550001</v>
      </c>
      <c r="L27">
        <v>0.006550001</v>
      </c>
      <c r="M27">
        <v>0.006550001</v>
      </c>
      <c r="N27">
        <v>0.006550001</v>
      </c>
      <c r="O27" s="1" t="s">
        <v>91</v>
      </c>
      <c r="P27">
        <f t="shared" si="1"/>
        <v>0</v>
      </c>
      <c r="Q27">
        <f t="shared" si="2"/>
        <v>7e-6</v>
      </c>
      <c r="R27">
        <f t="shared" si="3"/>
        <v>1e-6</v>
      </c>
      <c r="S27">
        <f t="shared" si="4"/>
        <v>0.000486</v>
      </c>
      <c r="T27">
        <f t="shared" si="5"/>
        <v>3.99999999999999e-6</v>
      </c>
      <c r="U27">
        <f t="shared" si="6"/>
        <v>0</v>
      </c>
      <c r="V27">
        <f t="shared" si="7"/>
        <v>7.00000000000006e-6</v>
      </c>
      <c r="W27">
        <f t="shared" si="8"/>
        <v>0.000283</v>
      </c>
      <c r="X27">
        <f t="shared" si="9"/>
        <v>0.005761001</v>
      </c>
      <c r="Y27">
        <f t="shared" si="10"/>
        <v>0</v>
      </c>
      <c r="Z27">
        <f t="shared" si="11"/>
        <v>0</v>
      </c>
      <c r="AA27">
        <f t="shared" si="12"/>
        <v>0</v>
      </c>
      <c r="AB27">
        <f>COUNTIF(CostRed_solar!A$2:A$12,O27)</f>
        <v>0</v>
      </c>
    </row>
    <row r="28" spans="1:28">
      <c r="A28" s="1" t="s">
        <v>75</v>
      </c>
      <c r="B28">
        <v>0</v>
      </c>
      <c r="C28">
        <v>0</v>
      </c>
      <c r="D28">
        <v>0</v>
      </c>
      <c r="E28">
        <v>0</v>
      </c>
      <c r="F28">
        <v>0.0002</v>
      </c>
      <c r="G28">
        <v>0.0012</v>
      </c>
      <c r="H28">
        <v>0.0029</v>
      </c>
      <c r="I28">
        <v>0.0029</v>
      </c>
      <c r="J28">
        <v>0.0029</v>
      </c>
      <c r="K28">
        <v>0.0029</v>
      </c>
      <c r="L28">
        <v>0.00294</v>
      </c>
      <c r="M28">
        <v>0.00294</v>
      </c>
      <c r="N28">
        <v>0.027940001</v>
      </c>
      <c r="O28" s="1" t="s">
        <v>75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0.0002</v>
      </c>
      <c r="T28">
        <f t="shared" si="5"/>
        <v>0.001</v>
      </c>
      <c r="U28">
        <f t="shared" si="6"/>
        <v>0.0017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4.00000000000001e-5</v>
      </c>
      <c r="Z28">
        <f t="shared" si="11"/>
        <v>0</v>
      </c>
      <c r="AA28">
        <f t="shared" si="12"/>
        <v>0.025000001</v>
      </c>
      <c r="AB28">
        <f>COUNTIF(CostRed_solar!A$2:A$12,O28)</f>
        <v>0</v>
      </c>
    </row>
    <row r="29" spans="1:28">
      <c r="A29" s="1" t="s">
        <v>101</v>
      </c>
      <c r="B29">
        <v>0.000275</v>
      </c>
      <c r="C29">
        <v>0.000275</v>
      </c>
      <c r="D29">
        <v>0.000275</v>
      </c>
      <c r="E29">
        <v>0.000275</v>
      </c>
      <c r="F29">
        <v>0.000275</v>
      </c>
      <c r="G29">
        <v>0.000275</v>
      </c>
      <c r="H29">
        <v>0.000275</v>
      </c>
      <c r="I29">
        <v>0.000275</v>
      </c>
      <c r="J29">
        <v>0.000275</v>
      </c>
      <c r="K29">
        <v>0.000275</v>
      </c>
      <c r="L29">
        <v>0.000275</v>
      </c>
      <c r="M29">
        <v>0.000455</v>
      </c>
      <c r="N29">
        <v>0.000455</v>
      </c>
      <c r="O29" s="1" t="s">
        <v>101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  <c r="V29">
        <f t="shared" si="7"/>
        <v>0</v>
      </c>
      <c r="W29">
        <f t="shared" si="8"/>
        <v>0</v>
      </c>
      <c r="X29">
        <f t="shared" si="9"/>
        <v>0</v>
      </c>
      <c r="Y29">
        <f t="shared" si="10"/>
        <v>0</v>
      </c>
      <c r="Z29">
        <f t="shared" si="11"/>
        <v>0.00018</v>
      </c>
      <c r="AA29">
        <f t="shared" si="12"/>
        <v>0</v>
      </c>
      <c r="AB29">
        <f>COUNTIF(CostRed_solar!A$2:A$12,O29)</f>
        <v>0</v>
      </c>
    </row>
    <row r="30" spans="1:28">
      <c r="A30" s="1" t="s">
        <v>93</v>
      </c>
      <c r="B30">
        <v>0.002979</v>
      </c>
      <c r="C30">
        <v>0.003432</v>
      </c>
      <c r="D30">
        <v>0.004131</v>
      </c>
      <c r="E30">
        <v>0.005535</v>
      </c>
      <c r="F30">
        <v>0.005535</v>
      </c>
      <c r="G30">
        <v>0.005535</v>
      </c>
      <c r="H30">
        <v>0.005535</v>
      </c>
      <c r="I30">
        <v>0.007535</v>
      </c>
      <c r="J30">
        <v>0.06992</v>
      </c>
      <c r="K30">
        <v>0.12032001</v>
      </c>
      <c r="L30">
        <v>0.12032001</v>
      </c>
      <c r="M30">
        <v>0.17033</v>
      </c>
      <c r="N30">
        <v>0.17033</v>
      </c>
      <c r="O30" s="1" t="s">
        <v>93</v>
      </c>
      <c r="P30">
        <f t="shared" si="1"/>
        <v>0.000453</v>
      </c>
      <c r="Q30">
        <f t="shared" si="2"/>
        <v>0.000699</v>
      </c>
      <c r="R30">
        <f t="shared" si="3"/>
        <v>0.001404</v>
      </c>
      <c r="S30">
        <f t="shared" si="4"/>
        <v>0</v>
      </c>
      <c r="T30">
        <f t="shared" si="5"/>
        <v>0</v>
      </c>
      <c r="U30">
        <f t="shared" si="6"/>
        <v>0</v>
      </c>
      <c r="V30">
        <f t="shared" si="7"/>
        <v>0.002</v>
      </c>
      <c r="W30">
        <f t="shared" si="8"/>
        <v>0.062385</v>
      </c>
      <c r="X30">
        <f t="shared" si="9"/>
        <v>0.05040001</v>
      </c>
      <c r="Y30">
        <f t="shared" si="10"/>
        <v>0</v>
      </c>
      <c r="Z30">
        <f t="shared" si="11"/>
        <v>0.05000999</v>
      </c>
      <c r="AA30">
        <f t="shared" si="12"/>
        <v>0</v>
      </c>
      <c r="AB30">
        <f>COUNTIF(CostRed_solar!A$2:A$12,O30)</f>
        <v>0</v>
      </c>
    </row>
    <row r="31" spans="1:28">
      <c r="A31" s="1" t="s">
        <v>446</v>
      </c>
      <c r="G31">
        <v>0.0003</v>
      </c>
      <c r="H31">
        <v>0.002245</v>
      </c>
      <c r="I31">
        <v>0.004505001</v>
      </c>
      <c r="J31">
        <v>0.005645</v>
      </c>
      <c r="K31">
        <v>0.006645</v>
      </c>
      <c r="L31">
        <v>0.006645</v>
      </c>
      <c r="M31">
        <v>0.006645</v>
      </c>
      <c r="N31">
        <v>0.006645</v>
      </c>
      <c r="O31" s="1" t="s">
        <v>446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0.0003</v>
      </c>
      <c r="U31">
        <f t="shared" si="6"/>
        <v>0.001945</v>
      </c>
      <c r="V31">
        <f t="shared" si="7"/>
        <v>0.002260001</v>
      </c>
      <c r="W31">
        <f t="shared" si="8"/>
        <v>0.001139999</v>
      </c>
      <c r="X31">
        <f t="shared" si="9"/>
        <v>0.001</v>
      </c>
      <c r="Y31">
        <f t="shared" si="10"/>
        <v>0</v>
      </c>
      <c r="Z31">
        <f t="shared" si="11"/>
        <v>0</v>
      </c>
      <c r="AA31">
        <f t="shared" si="12"/>
        <v>0</v>
      </c>
      <c r="AB31">
        <f>COUNTIF(CostRed_solar!A$2:A$12,O31)</f>
        <v>0</v>
      </c>
    </row>
    <row r="32" spans="1:28">
      <c r="A32" s="1" t="s">
        <v>87</v>
      </c>
      <c r="B32">
        <v>0.0003</v>
      </c>
      <c r="C32">
        <v>0.0003</v>
      </c>
      <c r="D32">
        <v>0.000349</v>
      </c>
      <c r="E32">
        <v>0.001339</v>
      </c>
      <c r="F32">
        <v>0.007166</v>
      </c>
      <c r="G32">
        <v>0.00817</v>
      </c>
      <c r="H32">
        <v>0.01412</v>
      </c>
      <c r="I32">
        <v>0.016</v>
      </c>
      <c r="J32">
        <v>0.01815</v>
      </c>
      <c r="K32">
        <v>0.022350002</v>
      </c>
      <c r="L32">
        <v>0.03489</v>
      </c>
      <c r="M32">
        <v>0.05651</v>
      </c>
      <c r="N32">
        <v>0.107465</v>
      </c>
      <c r="O32" s="1" t="s">
        <v>87</v>
      </c>
      <c r="P32">
        <f t="shared" si="1"/>
        <v>0</v>
      </c>
      <c r="Q32">
        <f t="shared" si="2"/>
        <v>4.90000000000001e-5</v>
      </c>
      <c r="R32">
        <f t="shared" si="3"/>
        <v>0.00099</v>
      </c>
      <c r="S32">
        <f t="shared" si="4"/>
        <v>0.005827</v>
      </c>
      <c r="T32">
        <f t="shared" si="5"/>
        <v>0.001004</v>
      </c>
      <c r="U32">
        <f t="shared" si="6"/>
        <v>0.00595</v>
      </c>
      <c r="V32">
        <f t="shared" si="7"/>
        <v>0.00188</v>
      </c>
      <c r="W32">
        <f t="shared" si="8"/>
        <v>0.00215</v>
      </c>
      <c r="X32">
        <f t="shared" si="9"/>
        <v>0.004200002</v>
      </c>
      <c r="Y32">
        <f t="shared" si="10"/>
        <v>0.012539998</v>
      </c>
      <c r="Z32">
        <f t="shared" si="11"/>
        <v>0.02162</v>
      </c>
      <c r="AA32">
        <f t="shared" si="12"/>
        <v>0.050955</v>
      </c>
      <c r="AB32">
        <f>COUNTIF(CostRed_solar!A$2:A$12,O32)</f>
        <v>0</v>
      </c>
    </row>
    <row r="33" spans="1:28">
      <c r="A33" s="1" t="s">
        <v>103</v>
      </c>
      <c r="B33">
        <v>0.000139</v>
      </c>
      <c r="C33">
        <v>0.000169</v>
      </c>
      <c r="D33">
        <v>0.001615</v>
      </c>
      <c r="E33">
        <v>0.001715</v>
      </c>
      <c r="F33">
        <v>0.00186</v>
      </c>
      <c r="G33">
        <v>0.002153</v>
      </c>
      <c r="H33">
        <v>0.00328</v>
      </c>
      <c r="I33">
        <v>0.003415</v>
      </c>
      <c r="J33">
        <v>0.00372</v>
      </c>
      <c r="K33">
        <v>0.00592</v>
      </c>
      <c r="L33">
        <v>0.005919001</v>
      </c>
      <c r="M33">
        <v>0.006269001</v>
      </c>
      <c r="N33">
        <v>0.006269001</v>
      </c>
      <c r="O33" s="1" t="s">
        <v>103</v>
      </c>
      <c r="P33">
        <f t="shared" si="1"/>
        <v>3e-5</v>
      </c>
      <c r="Q33">
        <f t="shared" si="2"/>
        <v>0.001446</v>
      </c>
      <c r="R33">
        <f t="shared" si="3"/>
        <v>0.0001</v>
      </c>
      <c r="S33">
        <f t="shared" si="4"/>
        <v>0.000145</v>
      </c>
      <c r="T33">
        <f t="shared" si="5"/>
        <v>0.000293</v>
      </c>
      <c r="U33">
        <f t="shared" si="6"/>
        <v>0.001127</v>
      </c>
      <c r="V33">
        <f t="shared" si="7"/>
        <v>0.000135</v>
      </c>
      <c r="W33">
        <f t="shared" si="8"/>
        <v>0.000305</v>
      </c>
      <c r="X33">
        <f t="shared" si="9"/>
        <v>0.0022</v>
      </c>
      <c r="Y33">
        <f t="shared" si="10"/>
        <v>-9.98999999999792e-7</v>
      </c>
      <c r="Z33">
        <f t="shared" si="11"/>
        <v>0.00035</v>
      </c>
      <c r="AA33">
        <f t="shared" si="12"/>
        <v>0</v>
      </c>
      <c r="AB33">
        <f>COUNTIF(CostRed_solar!A$2:A$12,O33)</f>
        <v>0</v>
      </c>
    </row>
    <row r="34" spans="1:28">
      <c r="A34" s="1" t="s">
        <v>95</v>
      </c>
      <c r="B34">
        <v>0.000854</v>
      </c>
      <c r="C34">
        <v>0.006097001</v>
      </c>
      <c r="D34">
        <v>0.006608</v>
      </c>
      <c r="E34">
        <v>0.012528</v>
      </c>
      <c r="F34">
        <v>0.020697001</v>
      </c>
      <c r="G34">
        <v>0.045567002</v>
      </c>
      <c r="H34">
        <v>0.127789</v>
      </c>
      <c r="I34">
        <v>1.206787</v>
      </c>
      <c r="J34">
        <v>2.435022</v>
      </c>
      <c r="K34">
        <v>4.634943</v>
      </c>
      <c r="L34">
        <v>8.2905035</v>
      </c>
      <c r="M34">
        <v>14.197052</v>
      </c>
      <c r="N34">
        <v>24.078857</v>
      </c>
      <c r="O34" s="1" t="s">
        <v>95</v>
      </c>
      <c r="P34">
        <f t="shared" si="1"/>
        <v>0.005243001</v>
      </c>
      <c r="Q34">
        <f t="shared" si="2"/>
        <v>0.000510999</v>
      </c>
      <c r="R34">
        <f t="shared" si="3"/>
        <v>0.00592</v>
      </c>
      <c r="S34">
        <f t="shared" si="4"/>
        <v>0.008169001</v>
      </c>
      <c r="T34">
        <f t="shared" si="5"/>
        <v>0.024870001</v>
      </c>
      <c r="U34">
        <f t="shared" si="6"/>
        <v>0.082221998</v>
      </c>
      <c r="V34">
        <f t="shared" si="7"/>
        <v>1.078998</v>
      </c>
      <c r="W34">
        <f t="shared" si="8"/>
        <v>1.228235</v>
      </c>
      <c r="X34">
        <f t="shared" si="9"/>
        <v>2.199921</v>
      </c>
      <c r="Y34">
        <f t="shared" si="10"/>
        <v>3.6555605</v>
      </c>
      <c r="Z34">
        <f t="shared" si="11"/>
        <v>5.9065485</v>
      </c>
      <c r="AA34">
        <f t="shared" si="12"/>
        <v>9.881805</v>
      </c>
      <c r="AB34">
        <f>COUNTIF(CostRed_solar!A$2:A$12,O34)</f>
        <v>0</v>
      </c>
    </row>
    <row r="35" spans="1:28">
      <c r="A35" s="1" t="s">
        <v>447</v>
      </c>
      <c r="B35">
        <v>1.9e-5</v>
      </c>
      <c r="C35">
        <v>1.9e-5</v>
      </c>
      <c r="D35">
        <v>1.9e-5</v>
      </c>
      <c r="E35">
        <v>1.9e-5</v>
      </c>
      <c r="F35">
        <v>1.9e-5</v>
      </c>
      <c r="G35">
        <v>0.000786</v>
      </c>
      <c r="H35">
        <v>0.000947</v>
      </c>
      <c r="I35">
        <v>0.000947</v>
      </c>
      <c r="J35">
        <v>0.000955</v>
      </c>
      <c r="K35">
        <v>0.000974</v>
      </c>
      <c r="L35">
        <v>0.001174</v>
      </c>
      <c r="M35">
        <v>0.001174</v>
      </c>
      <c r="N35">
        <v>0.001174</v>
      </c>
      <c r="O35" s="1" t="s">
        <v>447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0.000767</v>
      </c>
      <c r="U35">
        <f t="shared" si="6"/>
        <v>0.000161</v>
      </c>
      <c r="V35">
        <f t="shared" si="7"/>
        <v>0</v>
      </c>
      <c r="W35">
        <f t="shared" si="8"/>
        <v>7.99999999999998e-6</v>
      </c>
      <c r="X35">
        <f t="shared" si="9"/>
        <v>1.9e-5</v>
      </c>
      <c r="Y35">
        <f t="shared" si="10"/>
        <v>0.0002</v>
      </c>
      <c r="Z35">
        <f t="shared" si="11"/>
        <v>0</v>
      </c>
      <c r="AA35">
        <f t="shared" si="12"/>
        <v>0</v>
      </c>
      <c r="AB35">
        <f>COUNTIF(CostRed_solar!A$2:A$12,O35)</f>
        <v>0</v>
      </c>
    </row>
    <row r="36" spans="1:28">
      <c r="A36" s="1" t="s">
        <v>448</v>
      </c>
      <c r="B36">
        <v>0.0012</v>
      </c>
      <c r="C36">
        <v>0.0012</v>
      </c>
      <c r="D36">
        <v>0.0012</v>
      </c>
      <c r="E36">
        <v>0.0012</v>
      </c>
      <c r="F36">
        <v>0.001214</v>
      </c>
      <c r="G36">
        <v>0.001214</v>
      </c>
      <c r="H36">
        <v>0.001214</v>
      </c>
      <c r="I36">
        <v>0.001215</v>
      </c>
      <c r="J36">
        <v>0.001215</v>
      </c>
      <c r="K36">
        <v>0.001216</v>
      </c>
      <c r="L36">
        <v>0.00145</v>
      </c>
      <c r="M36">
        <v>0.00487</v>
      </c>
      <c r="N36">
        <v>0.004898</v>
      </c>
      <c r="O36" s="1" t="s">
        <v>448</v>
      </c>
      <c r="P36">
        <f t="shared" ref="P36:P67" si="13">C36-B36</f>
        <v>0</v>
      </c>
      <c r="Q36">
        <f t="shared" ref="Q36:Q67" si="14">D36-C36</f>
        <v>0</v>
      </c>
      <c r="R36">
        <f t="shared" ref="R36:R67" si="15">E36-D36</f>
        <v>0</v>
      </c>
      <c r="S36">
        <f t="shared" ref="S36:S67" si="16">F36-E36</f>
        <v>1.40000000000001e-5</v>
      </c>
      <c r="T36">
        <f t="shared" ref="T36:T67" si="17">G36-F36</f>
        <v>0</v>
      </c>
      <c r="U36">
        <f t="shared" ref="U36:U67" si="18">H36-G36</f>
        <v>0</v>
      </c>
      <c r="V36">
        <f t="shared" ref="V36:V67" si="19">I36-H36</f>
        <v>9.99999999999916e-7</v>
      </c>
      <c r="W36">
        <f t="shared" ref="W36:W67" si="20">J36-I36</f>
        <v>0</v>
      </c>
      <c r="X36">
        <f t="shared" ref="X36:X67" si="21">K36-J36</f>
        <v>1.00000000000013e-6</v>
      </c>
      <c r="Y36">
        <f t="shared" ref="Y36:Y67" si="22">L36-K36</f>
        <v>0.000234</v>
      </c>
      <c r="Z36">
        <f t="shared" ref="Z36:Z67" si="23">M36-L36</f>
        <v>0.00342</v>
      </c>
      <c r="AA36">
        <f t="shared" ref="AA36:AA67" si="24">N36-M36</f>
        <v>2.79999999999994e-5</v>
      </c>
      <c r="AB36">
        <f>COUNTIF(CostRed_solar!A$2:A$12,O36)</f>
        <v>0</v>
      </c>
    </row>
    <row r="37" spans="1:28">
      <c r="A37" s="1" t="s">
        <v>81</v>
      </c>
      <c r="B37">
        <v>0.025</v>
      </c>
      <c r="C37">
        <v>0.15400001</v>
      </c>
      <c r="D37">
        <v>0.92198706</v>
      </c>
      <c r="E37">
        <v>1.0385351</v>
      </c>
      <c r="F37">
        <v>1.0289171</v>
      </c>
      <c r="G37">
        <v>1.027888</v>
      </c>
      <c r="H37">
        <v>1.029885</v>
      </c>
      <c r="I37">
        <v>1.030701</v>
      </c>
      <c r="J37">
        <v>1.033058</v>
      </c>
      <c r="K37">
        <v>1.0443901</v>
      </c>
      <c r="L37">
        <v>1.1002111</v>
      </c>
      <c r="M37">
        <v>1.274713</v>
      </c>
      <c r="N37">
        <v>1.9483551</v>
      </c>
      <c r="O37" s="1" t="s">
        <v>81</v>
      </c>
      <c r="P37">
        <f t="shared" si="13"/>
        <v>0.12900001</v>
      </c>
      <c r="Q37">
        <f t="shared" si="14"/>
        <v>0.76798705</v>
      </c>
      <c r="R37">
        <f t="shared" si="15"/>
        <v>0.11654804</v>
      </c>
      <c r="S37">
        <f t="shared" si="16"/>
        <v>-0.00961800000000013</v>
      </c>
      <c r="T37">
        <f t="shared" si="17"/>
        <v>-0.00102910000000001</v>
      </c>
      <c r="U37">
        <f t="shared" si="18"/>
        <v>0.00199700000000003</v>
      </c>
      <c r="V37">
        <f t="shared" si="19"/>
        <v>0.00081600000000015</v>
      </c>
      <c r="W37">
        <f t="shared" si="20"/>
        <v>0.00235699999999994</v>
      </c>
      <c r="X37">
        <f t="shared" si="21"/>
        <v>0.0113321</v>
      </c>
      <c r="Y37">
        <f t="shared" si="22"/>
        <v>0.0558210000000001</v>
      </c>
      <c r="Z37">
        <f t="shared" si="23"/>
        <v>0.1745019</v>
      </c>
      <c r="AA37">
        <f t="shared" si="24"/>
        <v>0.6736421</v>
      </c>
      <c r="AB37">
        <f>COUNTIF(CostRed_solar!A$2:A$12,O37)</f>
        <v>0</v>
      </c>
    </row>
    <row r="38" spans="1:28">
      <c r="A38" s="1" t="s">
        <v>77</v>
      </c>
      <c r="B38">
        <v>0.0036</v>
      </c>
      <c r="C38">
        <v>0.0058</v>
      </c>
      <c r="D38">
        <v>0.0058</v>
      </c>
      <c r="E38">
        <v>0.006300001</v>
      </c>
      <c r="F38">
        <v>0.007</v>
      </c>
      <c r="G38">
        <v>0.008</v>
      </c>
      <c r="H38">
        <v>0.010000001</v>
      </c>
      <c r="I38">
        <v>0.046800002</v>
      </c>
      <c r="J38">
        <v>0.061800003</v>
      </c>
      <c r="K38">
        <v>0.062387004</v>
      </c>
      <c r="L38">
        <v>0.062387004</v>
      </c>
      <c r="M38">
        <v>0.062387004</v>
      </c>
      <c r="N38">
        <v>0.092387006</v>
      </c>
      <c r="O38" s="1" t="s">
        <v>77</v>
      </c>
      <c r="P38">
        <f t="shared" si="13"/>
        <v>0.0022</v>
      </c>
      <c r="Q38">
        <f t="shared" si="14"/>
        <v>0</v>
      </c>
      <c r="R38">
        <f t="shared" si="15"/>
        <v>0.000500001000000001</v>
      </c>
      <c r="S38">
        <f t="shared" si="16"/>
        <v>0.000699999</v>
      </c>
      <c r="T38">
        <f t="shared" si="17"/>
        <v>0.001</v>
      </c>
      <c r="U38">
        <f t="shared" si="18"/>
        <v>0.002000001</v>
      </c>
      <c r="V38">
        <f t="shared" si="19"/>
        <v>0.036800001</v>
      </c>
      <c r="W38">
        <f t="shared" si="20"/>
        <v>0.015000001</v>
      </c>
      <c r="X38">
        <f t="shared" si="21"/>
        <v>0.000587001000000004</v>
      </c>
      <c r="Y38">
        <f t="shared" si="22"/>
        <v>0</v>
      </c>
      <c r="Z38">
        <f t="shared" si="23"/>
        <v>0</v>
      </c>
      <c r="AA38">
        <f t="shared" si="24"/>
        <v>0.030000002</v>
      </c>
      <c r="AB38">
        <f>COUNTIF(CostRed_solar!A$2:A$12,O38)</f>
        <v>0</v>
      </c>
    </row>
    <row r="39" spans="1:28">
      <c r="A39" s="1" t="s">
        <v>71</v>
      </c>
      <c r="B39">
        <v>0.0006</v>
      </c>
      <c r="C39">
        <v>0.0008</v>
      </c>
      <c r="D39">
        <v>0.001603</v>
      </c>
      <c r="E39">
        <v>0.002603</v>
      </c>
      <c r="F39">
        <v>0.002803</v>
      </c>
      <c r="G39">
        <v>0.003103</v>
      </c>
      <c r="H39">
        <v>0.004103</v>
      </c>
      <c r="I39">
        <v>0.005103</v>
      </c>
      <c r="J39">
        <v>0.005103</v>
      </c>
      <c r="K39">
        <v>0.005103</v>
      </c>
      <c r="L39">
        <v>0.005103</v>
      </c>
      <c r="M39">
        <v>0.012603001</v>
      </c>
      <c r="N39">
        <v>0.012603001</v>
      </c>
      <c r="O39" s="1" t="s">
        <v>71</v>
      </c>
      <c r="P39">
        <f t="shared" si="13"/>
        <v>0.0002</v>
      </c>
      <c r="Q39">
        <f t="shared" si="14"/>
        <v>0.000803</v>
      </c>
      <c r="R39">
        <f t="shared" si="15"/>
        <v>0.001</v>
      </c>
      <c r="S39">
        <f t="shared" si="16"/>
        <v>0.0002</v>
      </c>
      <c r="T39">
        <f t="shared" si="17"/>
        <v>0.0003</v>
      </c>
      <c r="U39">
        <f t="shared" si="18"/>
        <v>0.001</v>
      </c>
      <c r="V39">
        <f t="shared" si="19"/>
        <v>0.001</v>
      </c>
      <c r="W39">
        <f t="shared" si="20"/>
        <v>0</v>
      </c>
      <c r="X39">
        <f t="shared" si="21"/>
        <v>0</v>
      </c>
      <c r="Y39">
        <f t="shared" si="22"/>
        <v>0</v>
      </c>
      <c r="Z39">
        <f t="shared" si="23"/>
        <v>0.007500001</v>
      </c>
      <c r="AA39">
        <f t="shared" si="24"/>
        <v>0</v>
      </c>
      <c r="AB39">
        <f>COUNTIF(CostRed_solar!A$2:A$12,O39)</f>
        <v>0</v>
      </c>
    </row>
    <row r="40" spans="1:28">
      <c r="A40" s="1" t="s">
        <v>230</v>
      </c>
      <c r="B40">
        <v>0.002196</v>
      </c>
      <c r="C40">
        <v>0.003899</v>
      </c>
      <c r="D40">
        <v>0.004687</v>
      </c>
      <c r="E40">
        <v>0.005877</v>
      </c>
      <c r="F40">
        <v>0.009187001</v>
      </c>
      <c r="G40">
        <v>0.012189001</v>
      </c>
      <c r="H40">
        <v>0.018363</v>
      </c>
      <c r="I40">
        <v>0.029467</v>
      </c>
      <c r="J40">
        <v>0.028910002</v>
      </c>
      <c r="K40">
        <v>0.124001004</v>
      </c>
      <c r="L40">
        <v>0.31495804</v>
      </c>
      <c r="M40">
        <v>0.37560403</v>
      </c>
      <c r="N40">
        <v>0.45552203</v>
      </c>
      <c r="O40" s="1" t="s">
        <v>230</v>
      </c>
      <c r="P40">
        <f t="shared" si="13"/>
        <v>0.001703</v>
      </c>
      <c r="Q40">
        <f t="shared" si="14"/>
        <v>0.000788</v>
      </c>
      <c r="R40">
        <f t="shared" si="15"/>
        <v>0.00119</v>
      </c>
      <c r="S40">
        <f t="shared" si="16"/>
        <v>0.003310001</v>
      </c>
      <c r="T40">
        <f t="shared" si="17"/>
        <v>0.003002</v>
      </c>
      <c r="U40">
        <f t="shared" si="18"/>
        <v>0.006173999</v>
      </c>
      <c r="V40">
        <f t="shared" si="19"/>
        <v>0.011104</v>
      </c>
      <c r="W40">
        <f t="shared" si="20"/>
        <v>-0.000556998</v>
      </c>
      <c r="X40">
        <f t="shared" si="21"/>
        <v>0.095091002</v>
      </c>
      <c r="Y40">
        <f t="shared" si="22"/>
        <v>0.190957036</v>
      </c>
      <c r="Z40">
        <f t="shared" si="23"/>
        <v>0.06064599</v>
      </c>
      <c r="AA40">
        <f t="shared" si="24"/>
        <v>0.079918</v>
      </c>
      <c r="AB40">
        <f>COUNTIF(CostRed_solar!A$2:A$12,O40)</f>
        <v>0</v>
      </c>
    </row>
    <row r="41" spans="1:28">
      <c r="A41" s="1" t="s">
        <v>116</v>
      </c>
      <c r="B41">
        <v>0.001</v>
      </c>
      <c r="C41">
        <v>0.0024</v>
      </c>
      <c r="D41">
        <v>0.0028</v>
      </c>
      <c r="E41">
        <v>0.0036</v>
      </c>
      <c r="F41">
        <v>0.0056</v>
      </c>
      <c r="G41">
        <v>0.007400001</v>
      </c>
      <c r="H41">
        <v>0.009000001</v>
      </c>
      <c r="I41">
        <v>0.011596</v>
      </c>
      <c r="J41">
        <v>0.014192001</v>
      </c>
      <c r="K41">
        <v>0.014192001</v>
      </c>
      <c r="L41">
        <v>0.014317001</v>
      </c>
      <c r="M41">
        <v>0.014317001</v>
      </c>
      <c r="N41">
        <v>0.014317001</v>
      </c>
      <c r="O41" s="1" t="s">
        <v>116</v>
      </c>
      <c r="P41">
        <f t="shared" si="13"/>
        <v>0.0014</v>
      </c>
      <c r="Q41">
        <f t="shared" si="14"/>
        <v>0.0004</v>
      </c>
      <c r="R41">
        <f t="shared" si="15"/>
        <v>0.0008</v>
      </c>
      <c r="S41">
        <f t="shared" si="16"/>
        <v>0.002</v>
      </c>
      <c r="T41">
        <f t="shared" si="17"/>
        <v>0.001800001</v>
      </c>
      <c r="U41">
        <f t="shared" si="18"/>
        <v>0.0016</v>
      </c>
      <c r="V41">
        <f t="shared" si="19"/>
        <v>0.002595999</v>
      </c>
      <c r="W41">
        <f t="shared" si="20"/>
        <v>0.002596001</v>
      </c>
      <c r="X41">
        <f t="shared" si="21"/>
        <v>0</v>
      </c>
      <c r="Y41">
        <f t="shared" si="22"/>
        <v>0.000125</v>
      </c>
      <c r="Z41">
        <f t="shared" si="23"/>
        <v>0</v>
      </c>
      <c r="AA41">
        <f t="shared" si="24"/>
        <v>0</v>
      </c>
      <c r="AB41">
        <f>COUNTIF(CostRed_solar!A$2:A$12,O41)</f>
        <v>0</v>
      </c>
    </row>
    <row r="42" spans="1:28">
      <c r="A42" s="1" t="s">
        <v>107</v>
      </c>
      <c r="B42">
        <v>0.24900001</v>
      </c>
      <c r="C42">
        <v>0.628</v>
      </c>
      <c r="D42">
        <v>0.76600003</v>
      </c>
      <c r="E42">
        <v>1.21</v>
      </c>
      <c r="F42">
        <v>1.843</v>
      </c>
      <c r="G42">
        <v>2.519</v>
      </c>
      <c r="H42">
        <v>2.6650002</v>
      </c>
      <c r="I42">
        <v>2.9320002</v>
      </c>
      <c r="J42">
        <v>3.095</v>
      </c>
      <c r="K42">
        <v>3.3270001</v>
      </c>
      <c r="L42">
        <v>3.3420002</v>
      </c>
      <c r="M42">
        <v>3.6296003</v>
      </c>
      <c r="N42">
        <v>4.4009523</v>
      </c>
      <c r="O42" s="1" t="s">
        <v>107</v>
      </c>
      <c r="P42">
        <f t="shared" si="13"/>
        <v>0.37899999</v>
      </c>
      <c r="Q42">
        <f t="shared" si="14"/>
        <v>0.13800003</v>
      </c>
      <c r="R42">
        <f t="shared" si="15"/>
        <v>0.44399997</v>
      </c>
      <c r="S42">
        <f t="shared" si="16"/>
        <v>0.633</v>
      </c>
      <c r="T42">
        <f t="shared" si="17"/>
        <v>0.676</v>
      </c>
      <c r="U42">
        <f t="shared" si="18"/>
        <v>0.1460002</v>
      </c>
      <c r="V42">
        <f t="shared" si="19"/>
        <v>0.267</v>
      </c>
      <c r="W42">
        <f t="shared" si="20"/>
        <v>0.1629998</v>
      </c>
      <c r="X42">
        <f t="shared" si="21"/>
        <v>0.2320001</v>
      </c>
      <c r="Y42">
        <f t="shared" si="22"/>
        <v>0.0150001000000004</v>
      </c>
      <c r="Z42">
        <f t="shared" si="23"/>
        <v>0.2876001</v>
      </c>
      <c r="AA42">
        <f t="shared" si="24"/>
        <v>0.771352</v>
      </c>
      <c r="AB42">
        <f>COUNTIF(CostRed_solar!A$2:A$12,O42)</f>
        <v>0</v>
      </c>
    </row>
    <row r="43" spans="1:28">
      <c r="A43" s="1" t="s">
        <v>129</v>
      </c>
      <c r="B43">
        <v>0.0055</v>
      </c>
      <c r="C43">
        <v>0.0055</v>
      </c>
      <c r="D43">
        <v>0.005574</v>
      </c>
      <c r="E43">
        <v>0.005651</v>
      </c>
      <c r="F43">
        <v>0.005805</v>
      </c>
      <c r="G43">
        <v>0.006118001</v>
      </c>
      <c r="H43">
        <v>0.006174</v>
      </c>
      <c r="I43">
        <v>0.006235</v>
      </c>
      <c r="J43">
        <v>0.007536</v>
      </c>
      <c r="K43">
        <v>0.007581</v>
      </c>
      <c r="L43">
        <v>0.007581</v>
      </c>
      <c r="M43">
        <v>0.007581</v>
      </c>
      <c r="N43">
        <v>0.007581</v>
      </c>
      <c r="O43" s="1" t="s">
        <v>129</v>
      </c>
      <c r="P43">
        <f t="shared" si="13"/>
        <v>0</v>
      </c>
      <c r="Q43">
        <f t="shared" si="14"/>
        <v>7.40000000000003e-5</v>
      </c>
      <c r="R43">
        <f t="shared" si="15"/>
        <v>7.69999999999998e-5</v>
      </c>
      <c r="S43">
        <f t="shared" si="16"/>
        <v>0.000154</v>
      </c>
      <c r="T43">
        <f t="shared" si="17"/>
        <v>0.000313000999999999</v>
      </c>
      <c r="U43">
        <f t="shared" si="18"/>
        <v>5.59990000000002e-5</v>
      </c>
      <c r="V43">
        <f t="shared" si="19"/>
        <v>6.10000000000003e-5</v>
      </c>
      <c r="W43">
        <f t="shared" si="20"/>
        <v>0.001301</v>
      </c>
      <c r="X43">
        <f t="shared" si="21"/>
        <v>4.49999999999999e-5</v>
      </c>
      <c r="Y43">
        <f t="shared" si="22"/>
        <v>0</v>
      </c>
      <c r="Z43">
        <f t="shared" si="23"/>
        <v>0</v>
      </c>
      <c r="AA43">
        <f t="shared" si="24"/>
        <v>0</v>
      </c>
      <c r="AB43">
        <f>COUNTIF(CostRed_solar!A$2:A$12,O43)</f>
        <v>0</v>
      </c>
    </row>
    <row r="44" spans="1:28">
      <c r="A44" s="1" t="s">
        <v>449</v>
      </c>
      <c r="H44">
        <v>0.002754</v>
      </c>
      <c r="I44">
        <v>0.008766</v>
      </c>
      <c r="J44">
        <v>0.009917</v>
      </c>
      <c r="K44">
        <v>0.011094</v>
      </c>
      <c r="L44">
        <v>0.012737001</v>
      </c>
      <c r="M44">
        <v>0.013701001</v>
      </c>
      <c r="N44">
        <v>0.013701001</v>
      </c>
      <c r="O44" s="1" t="s">
        <v>449</v>
      </c>
      <c r="P44">
        <f t="shared" si="13"/>
        <v>0</v>
      </c>
      <c r="Q44">
        <f t="shared" si="14"/>
        <v>0</v>
      </c>
      <c r="R44">
        <f t="shared" si="15"/>
        <v>0</v>
      </c>
      <c r="S44">
        <f t="shared" si="16"/>
        <v>0</v>
      </c>
      <c r="T44">
        <f t="shared" si="17"/>
        <v>0</v>
      </c>
      <c r="U44">
        <f t="shared" si="18"/>
        <v>0.002754</v>
      </c>
      <c r="V44">
        <f t="shared" si="19"/>
        <v>0.006012</v>
      </c>
      <c r="W44">
        <f t="shared" si="20"/>
        <v>0.001151</v>
      </c>
      <c r="X44">
        <f t="shared" si="21"/>
        <v>0.001177</v>
      </c>
      <c r="Y44">
        <f t="shared" si="22"/>
        <v>0.001643001</v>
      </c>
      <c r="Z44">
        <f t="shared" si="23"/>
        <v>0.000964000000000001</v>
      </c>
      <c r="AA44">
        <f t="shared" si="24"/>
        <v>0</v>
      </c>
      <c r="AB44">
        <f>COUNTIF(CostRed_solar!A$2:A$12,O44)</f>
        <v>0</v>
      </c>
    </row>
    <row r="45" spans="1:28">
      <c r="A45" s="1" t="s">
        <v>105</v>
      </c>
      <c r="B45">
        <v>0.0001</v>
      </c>
      <c r="C45">
        <v>0.0002</v>
      </c>
      <c r="D45">
        <v>0.0003</v>
      </c>
      <c r="E45">
        <v>0.0003</v>
      </c>
      <c r="F45">
        <v>0.0003</v>
      </c>
      <c r="G45">
        <v>0.0003</v>
      </c>
      <c r="H45">
        <v>0.0003</v>
      </c>
      <c r="I45">
        <v>0.0003</v>
      </c>
      <c r="J45">
        <v>0.0003</v>
      </c>
      <c r="K45">
        <v>0.000316</v>
      </c>
      <c r="L45">
        <v>0.000316</v>
      </c>
      <c r="M45">
        <v>0.000316</v>
      </c>
      <c r="N45">
        <v>0.000316</v>
      </c>
      <c r="O45" s="1" t="s">
        <v>105</v>
      </c>
      <c r="P45">
        <f t="shared" si="13"/>
        <v>0.0001</v>
      </c>
      <c r="Q45">
        <f t="shared" si="14"/>
        <v>0.0001</v>
      </c>
      <c r="R45">
        <f t="shared" si="15"/>
        <v>0</v>
      </c>
      <c r="S45">
        <f t="shared" si="16"/>
        <v>0</v>
      </c>
      <c r="T45">
        <f t="shared" si="17"/>
        <v>0</v>
      </c>
      <c r="U45">
        <f t="shared" si="18"/>
        <v>0</v>
      </c>
      <c r="V45">
        <f t="shared" si="19"/>
        <v>0</v>
      </c>
      <c r="W45">
        <f t="shared" si="20"/>
        <v>0</v>
      </c>
      <c r="X45">
        <f t="shared" si="21"/>
        <v>1.6e-5</v>
      </c>
      <c r="Y45">
        <f t="shared" si="22"/>
        <v>0</v>
      </c>
      <c r="Z45">
        <f t="shared" si="23"/>
        <v>0</v>
      </c>
      <c r="AA45">
        <f t="shared" si="24"/>
        <v>0</v>
      </c>
      <c r="AB45">
        <f>COUNTIF(CostRed_solar!A$2:A$12,O45)</f>
        <v>0</v>
      </c>
    </row>
    <row r="46" spans="1:28">
      <c r="A46" s="1" t="s">
        <v>450</v>
      </c>
      <c r="B46">
        <v>0.072133005</v>
      </c>
      <c r="C46">
        <v>0.117544</v>
      </c>
      <c r="D46">
        <v>0.19779402</v>
      </c>
      <c r="E46">
        <v>0.27741402</v>
      </c>
      <c r="F46">
        <v>0.332817</v>
      </c>
      <c r="G46">
        <v>1.031407</v>
      </c>
      <c r="H46">
        <v>1.2378471</v>
      </c>
      <c r="I46">
        <v>1.6050922</v>
      </c>
      <c r="J46">
        <v>1.9757031</v>
      </c>
      <c r="K46">
        <v>2.4948742</v>
      </c>
      <c r="L46">
        <v>2.7986412</v>
      </c>
      <c r="M46">
        <v>3.581345</v>
      </c>
      <c r="N46">
        <v>3.986619</v>
      </c>
      <c r="O46" s="1" t="s">
        <v>450</v>
      </c>
      <c r="P46">
        <f t="shared" si="13"/>
        <v>0.045410995</v>
      </c>
      <c r="Q46">
        <f t="shared" si="14"/>
        <v>0.08025002</v>
      </c>
      <c r="R46">
        <f t="shared" si="15"/>
        <v>0.07962</v>
      </c>
      <c r="S46">
        <f t="shared" si="16"/>
        <v>0.05540298</v>
      </c>
      <c r="T46">
        <f t="shared" si="17"/>
        <v>0.69859</v>
      </c>
      <c r="U46">
        <f t="shared" si="18"/>
        <v>0.2064401</v>
      </c>
      <c r="V46">
        <f t="shared" si="19"/>
        <v>0.3672451</v>
      </c>
      <c r="W46">
        <f t="shared" si="20"/>
        <v>0.3706109</v>
      </c>
      <c r="X46">
        <f t="shared" si="21"/>
        <v>0.5191711</v>
      </c>
      <c r="Y46">
        <f t="shared" si="22"/>
        <v>0.303767</v>
      </c>
      <c r="Z46">
        <f t="shared" si="23"/>
        <v>0.7827038</v>
      </c>
      <c r="AA46">
        <f t="shared" si="24"/>
        <v>0.405274</v>
      </c>
      <c r="AB46">
        <f>COUNTIF(CostRed_solar!A$2:A$12,O46)</f>
        <v>0</v>
      </c>
    </row>
    <row r="47" spans="1:28">
      <c r="A47" s="1" t="s">
        <v>386</v>
      </c>
      <c r="B47">
        <v>2e-6</v>
      </c>
      <c r="C47">
        <v>2e-6</v>
      </c>
      <c r="D47">
        <v>3e-6</v>
      </c>
      <c r="E47">
        <v>5e-5</v>
      </c>
      <c r="F47">
        <v>5e-5</v>
      </c>
      <c r="G47">
        <v>0.000172</v>
      </c>
      <c r="H47">
        <v>0.000173</v>
      </c>
      <c r="I47">
        <v>0.000173</v>
      </c>
      <c r="J47">
        <v>0.00019</v>
      </c>
      <c r="K47">
        <v>0.00019</v>
      </c>
      <c r="L47">
        <v>0.000727</v>
      </c>
      <c r="M47">
        <v>0.000727</v>
      </c>
      <c r="N47">
        <v>0.000727</v>
      </c>
      <c r="O47" s="1" t="s">
        <v>386</v>
      </c>
      <c r="P47">
        <f t="shared" si="13"/>
        <v>0</v>
      </c>
      <c r="Q47">
        <f t="shared" si="14"/>
        <v>1e-6</v>
      </c>
      <c r="R47">
        <f t="shared" si="15"/>
        <v>4.7e-5</v>
      </c>
      <c r="S47">
        <f t="shared" si="16"/>
        <v>0</v>
      </c>
      <c r="T47">
        <f t="shared" si="17"/>
        <v>0.000122</v>
      </c>
      <c r="U47">
        <f t="shared" si="18"/>
        <v>9.99999999999997e-7</v>
      </c>
      <c r="V47">
        <f t="shared" si="19"/>
        <v>0</v>
      </c>
      <c r="W47">
        <f t="shared" si="20"/>
        <v>1.7e-5</v>
      </c>
      <c r="X47">
        <f t="shared" si="21"/>
        <v>0</v>
      </c>
      <c r="Y47">
        <f t="shared" si="22"/>
        <v>0.000537</v>
      </c>
      <c r="Z47">
        <f t="shared" si="23"/>
        <v>0</v>
      </c>
      <c r="AA47">
        <f t="shared" si="24"/>
        <v>0</v>
      </c>
      <c r="AB47">
        <f>COUNTIF(CostRed_solar!A$2:A$12,O47)</f>
        <v>0</v>
      </c>
    </row>
    <row r="48" spans="1:28">
      <c r="A48" s="1" t="s">
        <v>111</v>
      </c>
      <c r="D48">
        <v>0.002</v>
      </c>
      <c r="E48">
        <v>0.015000001</v>
      </c>
      <c r="F48">
        <v>0.22100002</v>
      </c>
      <c r="G48">
        <v>0.57600003</v>
      </c>
      <c r="H48">
        <v>1.125</v>
      </c>
      <c r="I48">
        <v>1.8090001</v>
      </c>
      <c r="J48">
        <v>2.137</v>
      </c>
      <c r="K48">
        <v>2.6536982</v>
      </c>
      <c r="L48">
        <v>3.2054381</v>
      </c>
      <c r="M48">
        <v>4.468277</v>
      </c>
      <c r="N48">
        <v>6.2504354</v>
      </c>
      <c r="O48" s="1" t="s">
        <v>111</v>
      </c>
      <c r="P48">
        <f t="shared" si="13"/>
        <v>0</v>
      </c>
      <c r="Q48">
        <f t="shared" si="14"/>
        <v>0.002</v>
      </c>
      <c r="R48">
        <f t="shared" si="15"/>
        <v>0.013000001</v>
      </c>
      <c r="S48">
        <f t="shared" si="16"/>
        <v>0.206000019</v>
      </c>
      <c r="T48">
        <f t="shared" si="17"/>
        <v>0.35500001</v>
      </c>
      <c r="U48">
        <f t="shared" si="18"/>
        <v>0.54899997</v>
      </c>
      <c r="V48">
        <f t="shared" si="19"/>
        <v>0.6840001</v>
      </c>
      <c r="W48">
        <f t="shared" si="20"/>
        <v>0.3279999</v>
      </c>
      <c r="X48">
        <f t="shared" si="21"/>
        <v>0.5166982</v>
      </c>
      <c r="Y48">
        <f t="shared" si="22"/>
        <v>0.5517399</v>
      </c>
      <c r="Z48">
        <f t="shared" si="23"/>
        <v>1.2628389</v>
      </c>
      <c r="AA48">
        <f t="shared" si="24"/>
        <v>1.7821584</v>
      </c>
      <c r="AB48">
        <f>COUNTIF(CostRed_solar!A$2:A$12,O48)</f>
        <v>0</v>
      </c>
    </row>
    <row r="49" spans="1:28">
      <c r="A49" s="1" t="s">
        <v>12</v>
      </c>
      <c r="B49">
        <v>1.0218</v>
      </c>
      <c r="C49">
        <v>3.1078002</v>
      </c>
      <c r="D49">
        <v>6.7188</v>
      </c>
      <c r="E49">
        <v>17.758802</v>
      </c>
      <c r="F49">
        <v>28.398802</v>
      </c>
      <c r="G49">
        <v>43.5488</v>
      </c>
      <c r="H49">
        <v>77.8188</v>
      </c>
      <c r="I49">
        <v>130.83229</v>
      </c>
      <c r="J49">
        <v>175.26187</v>
      </c>
      <c r="K49">
        <v>204.97081</v>
      </c>
      <c r="L49">
        <v>253.9638</v>
      </c>
      <c r="M49">
        <v>306.97284</v>
      </c>
      <c r="N49">
        <v>393.03183</v>
      </c>
      <c r="O49" s="1" t="s">
        <v>12</v>
      </c>
      <c r="P49">
        <f t="shared" si="13"/>
        <v>2.0860002</v>
      </c>
      <c r="Q49">
        <f t="shared" si="14"/>
        <v>3.6109998</v>
      </c>
      <c r="R49">
        <f t="shared" si="15"/>
        <v>11.040002</v>
      </c>
      <c r="S49">
        <f t="shared" si="16"/>
        <v>10.64</v>
      </c>
      <c r="T49">
        <f t="shared" si="17"/>
        <v>15.149998</v>
      </c>
      <c r="U49">
        <f t="shared" si="18"/>
        <v>34.27</v>
      </c>
      <c r="V49">
        <f t="shared" si="19"/>
        <v>53.01349</v>
      </c>
      <c r="W49">
        <f t="shared" si="20"/>
        <v>44.42958</v>
      </c>
      <c r="X49">
        <f t="shared" si="21"/>
        <v>29.70894</v>
      </c>
      <c r="Y49">
        <f t="shared" si="22"/>
        <v>48.99299</v>
      </c>
      <c r="Z49">
        <f t="shared" si="23"/>
        <v>53.00904</v>
      </c>
      <c r="AA49">
        <f t="shared" si="24"/>
        <v>86.05899</v>
      </c>
      <c r="AB49">
        <f>COUNTIF(CostRed_solar!A$2:A$12,O49)</f>
        <v>1</v>
      </c>
    </row>
    <row r="50" spans="1:28">
      <c r="A50" s="1" t="s">
        <v>125</v>
      </c>
      <c r="B50">
        <v>0.001274</v>
      </c>
      <c r="C50">
        <v>0.001308</v>
      </c>
      <c r="D50">
        <v>0.001322</v>
      </c>
      <c r="E50">
        <v>0.001383</v>
      </c>
      <c r="F50">
        <v>0.001418</v>
      </c>
      <c r="G50">
        <v>0.001463</v>
      </c>
      <c r="H50">
        <v>0.00152</v>
      </c>
      <c r="I50">
        <v>0.011320001</v>
      </c>
      <c r="J50">
        <v>0.013377001</v>
      </c>
      <c r="K50">
        <v>0.025923</v>
      </c>
      <c r="L50">
        <v>0.085513</v>
      </c>
      <c r="M50">
        <v>0.18402201</v>
      </c>
      <c r="N50">
        <v>0.45743102</v>
      </c>
      <c r="O50" s="1" t="s">
        <v>125</v>
      </c>
      <c r="P50">
        <f t="shared" si="13"/>
        <v>3.4e-5</v>
      </c>
      <c r="Q50">
        <f t="shared" si="14"/>
        <v>1.40000000000001e-5</v>
      </c>
      <c r="R50">
        <f t="shared" si="15"/>
        <v>6.09999999999999e-5</v>
      </c>
      <c r="S50">
        <f t="shared" si="16"/>
        <v>3.50000000000001e-5</v>
      </c>
      <c r="T50">
        <f t="shared" si="17"/>
        <v>4.50000000000001e-5</v>
      </c>
      <c r="U50">
        <f t="shared" si="18"/>
        <v>5.7e-5</v>
      </c>
      <c r="V50">
        <f t="shared" si="19"/>
        <v>0.009800001</v>
      </c>
      <c r="W50">
        <f t="shared" si="20"/>
        <v>0.002057</v>
      </c>
      <c r="X50">
        <f t="shared" si="21"/>
        <v>0.012545999</v>
      </c>
      <c r="Y50">
        <f t="shared" si="22"/>
        <v>0.05959</v>
      </c>
      <c r="Z50">
        <f t="shared" si="23"/>
        <v>0.09850901</v>
      </c>
      <c r="AA50">
        <f t="shared" si="24"/>
        <v>0.27340901</v>
      </c>
      <c r="AB50">
        <f>COUNTIF(CostRed_solar!A$2:A$12,O50)</f>
        <v>0</v>
      </c>
    </row>
    <row r="51" spans="1:28">
      <c r="A51" s="1" t="s">
        <v>127</v>
      </c>
      <c r="N51">
        <v>0.004</v>
      </c>
      <c r="O51" s="1" t="s">
        <v>127</v>
      </c>
      <c r="P51">
        <f t="shared" si="13"/>
        <v>0</v>
      </c>
      <c r="Q51">
        <f t="shared" si="14"/>
        <v>0</v>
      </c>
      <c r="R51">
        <f t="shared" si="15"/>
        <v>0</v>
      </c>
      <c r="S51">
        <f t="shared" si="16"/>
        <v>0</v>
      </c>
      <c r="T51">
        <f t="shared" si="17"/>
        <v>0</v>
      </c>
      <c r="U51">
        <f t="shared" si="18"/>
        <v>0</v>
      </c>
      <c r="V51">
        <f t="shared" si="19"/>
        <v>0</v>
      </c>
      <c r="W51">
        <f t="shared" si="20"/>
        <v>0</v>
      </c>
      <c r="X51">
        <f t="shared" si="21"/>
        <v>0</v>
      </c>
      <c r="Y51">
        <f t="shared" si="22"/>
        <v>0</v>
      </c>
      <c r="Z51">
        <f t="shared" si="23"/>
        <v>0</v>
      </c>
      <c r="AA51">
        <f t="shared" si="24"/>
        <v>0.004</v>
      </c>
      <c r="AB51">
        <f>COUNTIF(CostRed_solar!A$2:A$12,O51)</f>
        <v>0</v>
      </c>
    </row>
    <row r="52" spans="1:28">
      <c r="A52" s="1" t="s">
        <v>451</v>
      </c>
      <c r="C52">
        <v>7e-5</v>
      </c>
      <c r="D52">
        <v>0.00012</v>
      </c>
      <c r="E52">
        <v>0.00023</v>
      </c>
      <c r="F52">
        <v>0.00046</v>
      </c>
      <c r="G52">
        <v>0.00046</v>
      </c>
      <c r="H52">
        <v>0.00046</v>
      </c>
      <c r="I52">
        <v>0.00057</v>
      </c>
      <c r="J52">
        <v>0.00072</v>
      </c>
      <c r="K52">
        <v>0.00072</v>
      </c>
      <c r="L52">
        <v>0.00072</v>
      </c>
      <c r="M52">
        <v>0.00072</v>
      </c>
      <c r="N52">
        <v>0.00072</v>
      </c>
      <c r="O52" s="1" t="s">
        <v>451</v>
      </c>
      <c r="P52">
        <f t="shared" si="13"/>
        <v>7e-5</v>
      </c>
      <c r="Q52">
        <f t="shared" si="14"/>
        <v>5e-5</v>
      </c>
      <c r="R52">
        <f t="shared" si="15"/>
        <v>0.00011</v>
      </c>
      <c r="S52">
        <f t="shared" si="16"/>
        <v>0.00023</v>
      </c>
      <c r="T52">
        <f t="shared" si="17"/>
        <v>0</v>
      </c>
      <c r="U52">
        <f t="shared" si="18"/>
        <v>0</v>
      </c>
      <c r="V52">
        <f t="shared" si="19"/>
        <v>0.00011</v>
      </c>
      <c r="W52">
        <f t="shared" si="20"/>
        <v>0.00015</v>
      </c>
      <c r="X52">
        <f t="shared" si="21"/>
        <v>0</v>
      </c>
      <c r="Y52">
        <f t="shared" si="22"/>
        <v>0</v>
      </c>
      <c r="Z52">
        <f t="shared" si="23"/>
        <v>0</v>
      </c>
      <c r="AA52">
        <f t="shared" si="24"/>
        <v>0</v>
      </c>
      <c r="AB52">
        <f>COUNTIF(CostRed_solar!A$2:A$12,O52)</f>
        <v>0</v>
      </c>
    </row>
    <row r="53" spans="1:28">
      <c r="A53" s="1" t="s">
        <v>122</v>
      </c>
      <c r="B53">
        <v>5.7e-5</v>
      </c>
      <c r="C53">
        <v>5.7e-5</v>
      </c>
      <c r="D53">
        <v>5.7e-5</v>
      </c>
      <c r="E53">
        <v>0.000711</v>
      </c>
      <c r="F53">
        <v>0.001671</v>
      </c>
      <c r="G53">
        <v>0.002897</v>
      </c>
      <c r="H53">
        <v>0.003011</v>
      </c>
      <c r="I53">
        <v>0.003011</v>
      </c>
      <c r="J53">
        <v>0.004833</v>
      </c>
      <c r="K53">
        <v>0.005570001</v>
      </c>
      <c r="L53">
        <v>0.005570001</v>
      </c>
      <c r="M53">
        <v>0.005570001</v>
      </c>
      <c r="N53">
        <v>0.005570001</v>
      </c>
      <c r="O53" s="1" t="s">
        <v>122</v>
      </c>
      <c r="P53">
        <f t="shared" si="13"/>
        <v>0</v>
      </c>
      <c r="Q53">
        <f t="shared" si="14"/>
        <v>0</v>
      </c>
      <c r="R53">
        <f t="shared" si="15"/>
        <v>0.000654</v>
      </c>
      <c r="S53">
        <f t="shared" si="16"/>
        <v>0.00096</v>
      </c>
      <c r="T53">
        <f t="shared" si="17"/>
        <v>0.001226</v>
      </c>
      <c r="U53">
        <f t="shared" si="18"/>
        <v>0.000114</v>
      </c>
      <c r="V53">
        <f t="shared" si="19"/>
        <v>0</v>
      </c>
      <c r="W53">
        <f t="shared" si="20"/>
        <v>0.001822</v>
      </c>
      <c r="X53">
        <f t="shared" si="21"/>
        <v>0.000737001</v>
      </c>
      <c r="Y53">
        <f t="shared" si="22"/>
        <v>0</v>
      </c>
      <c r="Z53">
        <f t="shared" si="23"/>
        <v>0</v>
      </c>
      <c r="AA53">
        <f t="shared" si="24"/>
        <v>0</v>
      </c>
      <c r="AB53">
        <f>COUNTIF(CostRed_solar!A$2:A$12,O53)</f>
        <v>0</v>
      </c>
    </row>
    <row r="54" spans="1:28">
      <c r="A54" s="1" t="s">
        <v>131</v>
      </c>
      <c r="B54">
        <v>0.006198</v>
      </c>
      <c r="C54">
        <v>0.006842</v>
      </c>
      <c r="D54">
        <v>0.009862001</v>
      </c>
      <c r="E54">
        <v>0.012714</v>
      </c>
      <c r="F54">
        <v>0.016671</v>
      </c>
      <c r="G54">
        <v>0.022484</v>
      </c>
      <c r="H54">
        <v>0.023568003</v>
      </c>
      <c r="I54">
        <v>0.027968002</v>
      </c>
      <c r="J54">
        <v>0.027968002</v>
      </c>
      <c r="K54">
        <v>0.048446</v>
      </c>
      <c r="L54">
        <v>0.056794003</v>
      </c>
      <c r="M54">
        <v>0.073741004</v>
      </c>
      <c r="N54">
        <v>0.073741004</v>
      </c>
      <c r="O54" s="1" t="s">
        <v>131</v>
      </c>
      <c r="P54">
        <f t="shared" si="13"/>
        <v>0.000644</v>
      </c>
      <c r="Q54">
        <f t="shared" si="14"/>
        <v>0.003020001</v>
      </c>
      <c r="R54">
        <f t="shared" si="15"/>
        <v>0.002851999</v>
      </c>
      <c r="S54">
        <f t="shared" si="16"/>
        <v>0.003957</v>
      </c>
      <c r="T54">
        <f t="shared" si="17"/>
        <v>0.005813</v>
      </c>
      <c r="U54">
        <f t="shared" si="18"/>
        <v>0.001084003</v>
      </c>
      <c r="V54">
        <f t="shared" si="19"/>
        <v>0.004399999</v>
      </c>
      <c r="W54">
        <f t="shared" si="20"/>
        <v>0</v>
      </c>
      <c r="X54">
        <f t="shared" si="21"/>
        <v>0.020477998</v>
      </c>
      <c r="Y54">
        <f t="shared" si="22"/>
        <v>0.008348003</v>
      </c>
      <c r="Z54">
        <f t="shared" si="23"/>
        <v>0.016947001</v>
      </c>
      <c r="AA54">
        <f t="shared" si="24"/>
        <v>0</v>
      </c>
      <c r="AB54">
        <f>COUNTIF(CostRed_solar!A$2:A$12,O54)</f>
        <v>0</v>
      </c>
    </row>
    <row r="55" spans="1:28">
      <c r="A55" s="1" t="s">
        <v>114</v>
      </c>
      <c r="B55">
        <v>0.001553</v>
      </c>
      <c r="C55">
        <v>0.001667</v>
      </c>
      <c r="D55">
        <v>0.001973</v>
      </c>
      <c r="E55">
        <v>0.002908</v>
      </c>
      <c r="F55">
        <v>0.003834</v>
      </c>
      <c r="G55">
        <v>0.005059</v>
      </c>
      <c r="H55">
        <v>0.005059</v>
      </c>
      <c r="I55">
        <v>0.008278</v>
      </c>
      <c r="J55">
        <v>0.013144</v>
      </c>
      <c r="K55">
        <v>0.013144</v>
      </c>
      <c r="L55">
        <v>0.013144</v>
      </c>
      <c r="M55">
        <v>0.013144</v>
      </c>
      <c r="N55">
        <v>0.013144</v>
      </c>
      <c r="O55" s="1" t="s">
        <v>114</v>
      </c>
      <c r="P55">
        <f t="shared" si="13"/>
        <v>0.000114</v>
      </c>
      <c r="Q55">
        <f t="shared" si="14"/>
        <v>0.000306</v>
      </c>
      <c r="R55">
        <f t="shared" si="15"/>
        <v>0.000935</v>
      </c>
      <c r="S55">
        <f t="shared" si="16"/>
        <v>0.000926</v>
      </c>
      <c r="T55">
        <f t="shared" si="17"/>
        <v>0.001225</v>
      </c>
      <c r="U55">
        <f t="shared" si="18"/>
        <v>0</v>
      </c>
      <c r="V55">
        <f t="shared" si="19"/>
        <v>0.003219</v>
      </c>
      <c r="W55">
        <f t="shared" si="20"/>
        <v>0.004866</v>
      </c>
      <c r="X55">
        <f t="shared" si="21"/>
        <v>0</v>
      </c>
      <c r="Y55">
        <f t="shared" si="22"/>
        <v>0</v>
      </c>
      <c r="Z55">
        <f t="shared" si="23"/>
        <v>0</v>
      </c>
      <c r="AA55">
        <f t="shared" si="24"/>
        <v>0</v>
      </c>
      <c r="AB55">
        <f>COUNTIF(CostRed_solar!A$2:A$12,O55)</f>
        <v>0</v>
      </c>
    </row>
    <row r="56" spans="1:28">
      <c r="A56" s="1" t="s">
        <v>197</v>
      </c>
      <c r="B56">
        <v>0.0003</v>
      </c>
      <c r="C56">
        <v>0.0003</v>
      </c>
      <c r="D56">
        <v>0.004</v>
      </c>
      <c r="E56">
        <v>0.019000001</v>
      </c>
      <c r="F56">
        <v>0.033</v>
      </c>
      <c r="G56">
        <v>0.0478</v>
      </c>
      <c r="H56">
        <v>0.055800002</v>
      </c>
      <c r="I56">
        <v>0.060000002</v>
      </c>
      <c r="J56">
        <v>0.0677</v>
      </c>
      <c r="K56">
        <v>0.084800005</v>
      </c>
      <c r="L56">
        <v>0.108500004</v>
      </c>
      <c r="M56">
        <v>0.13830002</v>
      </c>
      <c r="N56">
        <v>0.18230002</v>
      </c>
      <c r="O56" s="1" t="s">
        <v>197</v>
      </c>
      <c r="P56">
        <f t="shared" si="13"/>
        <v>0</v>
      </c>
      <c r="Q56">
        <f t="shared" si="14"/>
        <v>0.0037</v>
      </c>
      <c r="R56">
        <f t="shared" si="15"/>
        <v>0.015000001</v>
      </c>
      <c r="S56">
        <f t="shared" si="16"/>
        <v>0.013999999</v>
      </c>
      <c r="T56">
        <f t="shared" si="17"/>
        <v>0.0148</v>
      </c>
      <c r="U56">
        <f t="shared" si="18"/>
        <v>0.008000002</v>
      </c>
      <c r="V56">
        <f t="shared" si="19"/>
        <v>0.0042</v>
      </c>
      <c r="W56">
        <f t="shared" si="20"/>
        <v>0.007699998</v>
      </c>
      <c r="X56">
        <f t="shared" si="21"/>
        <v>0.017100005</v>
      </c>
      <c r="Y56">
        <f t="shared" si="22"/>
        <v>0.023699999</v>
      </c>
      <c r="Z56">
        <f t="shared" si="23"/>
        <v>0.029800016</v>
      </c>
      <c r="AA56">
        <f t="shared" si="24"/>
        <v>0.044</v>
      </c>
      <c r="AB56">
        <f>COUNTIF(CostRed_solar!A$2:A$12,O56)</f>
        <v>0</v>
      </c>
    </row>
    <row r="57" spans="1:28">
      <c r="A57" s="1" t="s">
        <v>133</v>
      </c>
      <c r="D57">
        <v>0.0006</v>
      </c>
      <c r="E57">
        <v>0.011000001</v>
      </c>
      <c r="F57">
        <v>0.022000002</v>
      </c>
      <c r="G57">
        <v>0.0238</v>
      </c>
      <c r="H57">
        <v>0.037</v>
      </c>
      <c r="I57">
        <v>0.06546701</v>
      </c>
      <c r="J57">
        <v>0.12808502</v>
      </c>
      <c r="K57">
        <v>0.15930001</v>
      </c>
      <c r="L57">
        <v>0.216974</v>
      </c>
      <c r="M57">
        <v>0.24594702</v>
      </c>
      <c r="N57">
        <v>0.257947</v>
      </c>
      <c r="O57" s="1" t="s">
        <v>133</v>
      </c>
      <c r="P57">
        <f t="shared" si="13"/>
        <v>0</v>
      </c>
      <c r="Q57">
        <f t="shared" si="14"/>
        <v>0.0006</v>
      </c>
      <c r="R57">
        <f t="shared" si="15"/>
        <v>0.010400001</v>
      </c>
      <c r="S57">
        <f t="shared" si="16"/>
        <v>0.011000001</v>
      </c>
      <c r="T57">
        <f t="shared" si="17"/>
        <v>0.001799998</v>
      </c>
      <c r="U57">
        <f t="shared" si="18"/>
        <v>0.0132</v>
      </c>
      <c r="V57">
        <f t="shared" si="19"/>
        <v>0.02846701</v>
      </c>
      <c r="W57">
        <f t="shared" si="20"/>
        <v>0.06261801</v>
      </c>
      <c r="X57">
        <f t="shared" si="21"/>
        <v>0.03121499</v>
      </c>
      <c r="Y57">
        <f t="shared" si="22"/>
        <v>0.05767399</v>
      </c>
      <c r="Z57">
        <f t="shared" si="23"/>
        <v>0.02897302</v>
      </c>
      <c r="AA57">
        <f t="shared" si="24"/>
        <v>0.01199998</v>
      </c>
      <c r="AB57">
        <f>COUNTIF(CostRed_solar!A$2:A$12,O57)</f>
        <v>0</v>
      </c>
    </row>
    <row r="58" spans="1:28">
      <c r="A58" s="1" t="s">
        <v>452</v>
      </c>
      <c r="B58">
        <v>2.5e-5</v>
      </c>
      <c r="C58">
        <v>2.5e-5</v>
      </c>
      <c r="D58">
        <v>0.000125</v>
      </c>
      <c r="E58">
        <v>0.003125</v>
      </c>
      <c r="F58">
        <v>0.007725</v>
      </c>
      <c r="G58">
        <v>0.010125</v>
      </c>
      <c r="H58">
        <v>0.011125</v>
      </c>
      <c r="I58">
        <v>0.011125</v>
      </c>
      <c r="J58">
        <v>0.011925001</v>
      </c>
      <c r="K58">
        <v>0.014825</v>
      </c>
      <c r="L58">
        <v>0.016125001</v>
      </c>
      <c r="M58">
        <v>0.016125001</v>
      </c>
      <c r="N58">
        <v>0.016125001</v>
      </c>
      <c r="O58" s="1" t="s">
        <v>452</v>
      </c>
      <c r="P58">
        <f t="shared" si="13"/>
        <v>0</v>
      </c>
      <c r="Q58">
        <f t="shared" si="14"/>
        <v>0.0001</v>
      </c>
      <c r="R58">
        <f t="shared" si="15"/>
        <v>0.003</v>
      </c>
      <c r="S58">
        <f t="shared" si="16"/>
        <v>0.0046</v>
      </c>
      <c r="T58">
        <f t="shared" si="17"/>
        <v>0.0024</v>
      </c>
      <c r="U58">
        <f t="shared" si="18"/>
        <v>0.000999999999999999</v>
      </c>
      <c r="V58">
        <f t="shared" si="19"/>
        <v>0</v>
      </c>
      <c r="W58">
        <f t="shared" si="20"/>
        <v>0.000800001</v>
      </c>
      <c r="X58">
        <f t="shared" si="21"/>
        <v>0.002899999</v>
      </c>
      <c r="Y58">
        <f t="shared" si="22"/>
        <v>0.001300001</v>
      </c>
      <c r="Z58">
        <f t="shared" si="23"/>
        <v>0</v>
      </c>
      <c r="AA58">
        <f t="shared" si="24"/>
        <v>0</v>
      </c>
      <c r="AB58">
        <f>COUNTIF(CostRed_solar!A$2:A$12,O58)</f>
        <v>0</v>
      </c>
    </row>
    <row r="59" spans="1:28">
      <c r="A59" s="1" t="s">
        <v>135</v>
      </c>
      <c r="B59">
        <v>0.007</v>
      </c>
      <c r="C59">
        <v>0.010000001</v>
      </c>
      <c r="D59">
        <v>0.017</v>
      </c>
      <c r="E59">
        <v>0.035</v>
      </c>
      <c r="F59">
        <v>0.064</v>
      </c>
      <c r="G59">
        <v>0.076000005</v>
      </c>
      <c r="H59">
        <v>0.08400001</v>
      </c>
      <c r="I59">
        <v>0.110046</v>
      </c>
      <c r="J59">
        <v>0.118479</v>
      </c>
      <c r="K59">
        <v>0.151261</v>
      </c>
      <c r="L59">
        <v>0.22913401</v>
      </c>
      <c r="M59">
        <v>0.314523</v>
      </c>
      <c r="N59">
        <v>0.464425</v>
      </c>
      <c r="O59" s="1" t="s">
        <v>135</v>
      </c>
      <c r="P59">
        <f t="shared" si="13"/>
        <v>0.003000001</v>
      </c>
      <c r="Q59">
        <f t="shared" si="14"/>
        <v>0.006999999</v>
      </c>
      <c r="R59">
        <f t="shared" si="15"/>
        <v>0.018</v>
      </c>
      <c r="S59">
        <f t="shared" si="16"/>
        <v>0.029</v>
      </c>
      <c r="T59">
        <f t="shared" si="17"/>
        <v>0.012000005</v>
      </c>
      <c r="U59">
        <f t="shared" si="18"/>
        <v>0.008000005</v>
      </c>
      <c r="V59">
        <f t="shared" si="19"/>
        <v>0.02604599</v>
      </c>
      <c r="W59">
        <f t="shared" si="20"/>
        <v>0.008433</v>
      </c>
      <c r="X59">
        <f t="shared" si="21"/>
        <v>0.032782</v>
      </c>
      <c r="Y59">
        <f t="shared" si="22"/>
        <v>0.07787301</v>
      </c>
      <c r="Z59">
        <f t="shared" si="23"/>
        <v>0.08538899</v>
      </c>
      <c r="AA59">
        <f t="shared" si="24"/>
        <v>0.149902</v>
      </c>
      <c r="AB59">
        <f>COUNTIF(CostRed_solar!A$2:A$12,O59)</f>
        <v>0</v>
      </c>
    </row>
    <row r="60" spans="1:28">
      <c r="A60" s="1" t="s">
        <v>137</v>
      </c>
      <c r="B60">
        <v>1.7270001</v>
      </c>
      <c r="C60">
        <v>1.9130001</v>
      </c>
      <c r="D60">
        <v>2.022</v>
      </c>
      <c r="E60">
        <v>2.0635002</v>
      </c>
      <c r="F60">
        <v>2.0674</v>
      </c>
      <c r="G60">
        <v>2.0749</v>
      </c>
      <c r="H60">
        <v>2.0679</v>
      </c>
      <c r="I60">
        <v>2.075438</v>
      </c>
      <c r="J60">
        <v>2.081052</v>
      </c>
      <c r="K60">
        <v>2.1106691</v>
      </c>
      <c r="L60">
        <v>2.171956</v>
      </c>
      <c r="M60">
        <v>2.2460911</v>
      </c>
      <c r="N60">
        <v>2.627085</v>
      </c>
      <c r="O60" s="1" t="s">
        <v>137</v>
      </c>
      <c r="P60">
        <f t="shared" si="13"/>
        <v>0.186</v>
      </c>
      <c r="Q60">
        <f t="shared" si="14"/>
        <v>0.1089999</v>
      </c>
      <c r="R60">
        <f t="shared" si="15"/>
        <v>0.0415002000000002</v>
      </c>
      <c r="S60">
        <f t="shared" si="16"/>
        <v>0.00389980000000012</v>
      </c>
      <c r="T60">
        <f t="shared" si="17"/>
        <v>0.00749999999999984</v>
      </c>
      <c r="U60">
        <f t="shared" si="18"/>
        <v>-0.00700000000000012</v>
      </c>
      <c r="V60">
        <f t="shared" si="19"/>
        <v>0.00753800000000027</v>
      </c>
      <c r="W60">
        <f t="shared" si="20"/>
        <v>0.00561400000000001</v>
      </c>
      <c r="X60">
        <f t="shared" si="21"/>
        <v>0.0296170999999998</v>
      </c>
      <c r="Y60">
        <f t="shared" si="22"/>
        <v>0.0612869000000003</v>
      </c>
      <c r="Z60">
        <f t="shared" si="23"/>
        <v>0.0741350999999999</v>
      </c>
      <c r="AA60">
        <f t="shared" si="24"/>
        <v>0.3809939</v>
      </c>
      <c r="AB60">
        <f>COUNTIF(CostRed_solar!A$2:A$12,O60)</f>
        <v>0</v>
      </c>
    </row>
    <row r="61" spans="1:28">
      <c r="A61" s="1" t="s">
        <v>453</v>
      </c>
      <c r="C61">
        <v>2.3e-5</v>
      </c>
      <c r="D61">
        <v>8.7e-5</v>
      </c>
      <c r="E61">
        <v>0.000389</v>
      </c>
      <c r="F61">
        <v>0.000608</v>
      </c>
      <c r="G61">
        <v>0.000672</v>
      </c>
      <c r="H61">
        <v>0.003237</v>
      </c>
      <c r="I61">
        <v>0.005235001</v>
      </c>
      <c r="J61">
        <v>0.019927</v>
      </c>
      <c r="K61">
        <v>0.019927</v>
      </c>
      <c r="L61">
        <v>0.019927</v>
      </c>
      <c r="M61">
        <v>0.019927</v>
      </c>
      <c r="N61">
        <v>0.019927</v>
      </c>
      <c r="O61" s="1" t="s">
        <v>453</v>
      </c>
      <c r="P61">
        <f t="shared" si="13"/>
        <v>2.3e-5</v>
      </c>
      <c r="Q61">
        <f t="shared" si="14"/>
        <v>6.4e-5</v>
      </c>
      <c r="R61">
        <f t="shared" si="15"/>
        <v>0.000302</v>
      </c>
      <c r="S61">
        <f t="shared" si="16"/>
        <v>0.000219</v>
      </c>
      <c r="T61">
        <f t="shared" si="17"/>
        <v>6.39999999999999e-5</v>
      </c>
      <c r="U61">
        <f t="shared" si="18"/>
        <v>0.002565</v>
      </c>
      <c r="V61">
        <f t="shared" si="19"/>
        <v>0.001998001</v>
      </c>
      <c r="W61">
        <f t="shared" si="20"/>
        <v>0.014691999</v>
      </c>
      <c r="X61">
        <f t="shared" si="21"/>
        <v>0</v>
      </c>
      <c r="Y61">
        <f t="shared" si="22"/>
        <v>0</v>
      </c>
      <c r="Z61">
        <f t="shared" si="23"/>
        <v>0</v>
      </c>
      <c r="AA61">
        <f t="shared" si="24"/>
        <v>0</v>
      </c>
      <c r="AB61">
        <f>COUNTIF(CostRed_solar!A$2:A$12,O61)</f>
        <v>0</v>
      </c>
    </row>
    <row r="62" spans="1:28">
      <c r="A62" s="1" t="s">
        <v>145</v>
      </c>
      <c r="B62">
        <v>0.007</v>
      </c>
      <c r="C62">
        <v>0.017</v>
      </c>
      <c r="D62">
        <v>0.402</v>
      </c>
      <c r="E62">
        <v>0.57100004</v>
      </c>
      <c r="F62">
        <v>0.60700005</v>
      </c>
      <c r="G62">
        <v>0.782108</v>
      </c>
      <c r="H62">
        <v>0.85095304</v>
      </c>
      <c r="I62">
        <v>0.90635</v>
      </c>
      <c r="J62">
        <v>0.998</v>
      </c>
      <c r="K62">
        <v>1.08</v>
      </c>
      <c r="L62">
        <v>1.304294</v>
      </c>
      <c r="M62">
        <v>1.7040411</v>
      </c>
      <c r="N62">
        <v>2.490041</v>
      </c>
      <c r="O62" s="1" t="s">
        <v>145</v>
      </c>
      <c r="P62">
        <f t="shared" si="13"/>
        <v>0.01</v>
      </c>
      <c r="Q62">
        <f t="shared" si="14"/>
        <v>0.385</v>
      </c>
      <c r="R62">
        <f t="shared" si="15"/>
        <v>0.16900004</v>
      </c>
      <c r="S62">
        <f t="shared" si="16"/>
        <v>0.03600001</v>
      </c>
      <c r="T62">
        <f t="shared" si="17"/>
        <v>0.17510795</v>
      </c>
      <c r="U62">
        <f t="shared" si="18"/>
        <v>0.06884504</v>
      </c>
      <c r="V62">
        <f t="shared" si="19"/>
        <v>0.0553969599999999</v>
      </c>
      <c r="W62">
        <f t="shared" si="20"/>
        <v>0.09165</v>
      </c>
      <c r="X62">
        <f t="shared" si="21"/>
        <v>0.0820000000000001</v>
      </c>
      <c r="Y62">
        <f t="shared" si="22"/>
        <v>0.224294</v>
      </c>
      <c r="Z62">
        <f t="shared" si="23"/>
        <v>0.3997471</v>
      </c>
      <c r="AA62">
        <f t="shared" si="24"/>
        <v>0.7859999</v>
      </c>
      <c r="AB62">
        <f>COUNTIF(CostRed_solar!A$2:A$12,O62)</f>
        <v>0</v>
      </c>
    </row>
    <row r="63" spans="1:28">
      <c r="A63" s="1" t="s">
        <v>141</v>
      </c>
      <c r="D63">
        <v>0.0003</v>
      </c>
      <c r="E63">
        <v>0.0003</v>
      </c>
      <c r="F63">
        <v>0.0003</v>
      </c>
      <c r="G63">
        <v>0.0003</v>
      </c>
      <c r="H63">
        <v>0.000362</v>
      </c>
      <c r="I63">
        <v>0.000362</v>
      </c>
      <c r="J63">
        <v>0.000362</v>
      </c>
      <c r="K63">
        <v>0.000362</v>
      </c>
      <c r="L63">
        <v>0.000362</v>
      </c>
      <c r="M63">
        <v>0.000362</v>
      </c>
      <c r="N63">
        <v>0.000362</v>
      </c>
      <c r="O63" s="1" t="s">
        <v>141</v>
      </c>
      <c r="P63">
        <f t="shared" si="13"/>
        <v>0</v>
      </c>
      <c r="Q63">
        <f t="shared" si="14"/>
        <v>0.0003</v>
      </c>
      <c r="R63">
        <f t="shared" si="15"/>
        <v>0</v>
      </c>
      <c r="S63">
        <f t="shared" si="16"/>
        <v>0</v>
      </c>
      <c r="T63">
        <f t="shared" si="17"/>
        <v>0</v>
      </c>
      <c r="U63">
        <f t="shared" si="18"/>
        <v>6.2e-5</v>
      </c>
      <c r="V63">
        <f t="shared" si="19"/>
        <v>0</v>
      </c>
      <c r="W63">
        <f t="shared" si="20"/>
        <v>0</v>
      </c>
      <c r="X63">
        <f t="shared" si="21"/>
        <v>0</v>
      </c>
      <c r="Y63">
        <f t="shared" si="22"/>
        <v>0</v>
      </c>
      <c r="Z63">
        <f t="shared" si="23"/>
        <v>0</v>
      </c>
      <c r="AA63">
        <f t="shared" si="24"/>
        <v>0</v>
      </c>
      <c r="AB63">
        <f>COUNTIF(CostRed_solar!A$2:A$12,O63)</f>
        <v>0</v>
      </c>
    </row>
    <row r="64" spans="1:28">
      <c r="A64" s="1" t="s">
        <v>143</v>
      </c>
      <c r="B64">
        <v>0.00022</v>
      </c>
      <c r="C64">
        <v>0.00022</v>
      </c>
      <c r="D64">
        <v>0.00023</v>
      </c>
      <c r="E64">
        <v>0.00023</v>
      </c>
      <c r="F64">
        <v>0.00023</v>
      </c>
      <c r="G64">
        <v>0.00023</v>
      </c>
      <c r="H64">
        <v>0.00063</v>
      </c>
      <c r="I64">
        <v>0.00063</v>
      </c>
      <c r="J64">
        <v>0.000315</v>
      </c>
      <c r="K64">
        <v>0.000315</v>
      </c>
      <c r="L64">
        <v>0.000315</v>
      </c>
      <c r="M64">
        <v>0.000315</v>
      </c>
      <c r="N64">
        <v>0.000315</v>
      </c>
      <c r="O64" s="1" t="s">
        <v>143</v>
      </c>
      <c r="P64">
        <f t="shared" si="13"/>
        <v>0</v>
      </c>
      <c r="Q64">
        <f t="shared" si="14"/>
        <v>1e-5</v>
      </c>
      <c r="R64">
        <f t="shared" si="15"/>
        <v>0</v>
      </c>
      <c r="S64">
        <f t="shared" si="16"/>
        <v>0</v>
      </c>
      <c r="T64">
        <f t="shared" si="17"/>
        <v>0</v>
      </c>
      <c r="U64">
        <f t="shared" si="18"/>
        <v>0.0004</v>
      </c>
      <c r="V64">
        <f t="shared" si="19"/>
        <v>0</v>
      </c>
      <c r="W64">
        <f t="shared" si="20"/>
        <v>-0.000315</v>
      </c>
      <c r="X64">
        <f t="shared" si="21"/>
        <v>0</v>
      </c>
      <c r="Y64">
        <f t="shared" si="22"/>
        <v>0</v>
      </c>
      <c r="Z64">
        <f t="shared" si="23"/>
        <v>0</v>
      </c>
      <c r="AA64">
        <f t="shared" si="24"/>
        <v>0</v>
      </c>
      <c r="AB64">
        <f>COUNTIF(CostRed_solar!A$2:A$12,O64)</f>
        <v>0</v>
      </c>
    </row>
    <row r="65" spans="1:28">
      <c r="A65" s="1" t="s">
        <v>147</v>
      </c>
      <c r="C65">
        <v>9e-6</v>
      </c>
      <c r="D65">
        <v>0.002254</v>
      </c>
      <c r="E65">
        <v>0.007855</v>
      </c>
      <c r="F65">
        <v>0.015049</v>
      </c>
      <c r="G65">
        <v>0.025425</v>
      </c>
      <c r="H65">
        <v>0.07276001</v>
      </c>
      <c r="I65">
        <v>0.106031</v>
      </c>
      <c r="J65">
        <v>0.205079</v>
      </c>
      <c r="K65">
        <v>0.31521702</v>
      </c>
      <c r="L65">
        <v>0.38562202</v>
      </c>
      <c r="M65">
        <v>0.59385</v>
      </c>
      <c r="N65">
        <v>0.74160904</v>
      </c>
      <c r="O65" s="1" t="s">
        <v>147</v>
      </c>
      <c r="P65">
        <f t="shared" si="13"/>
        <v>9e-6</v>
      </c>
      <c r="Q65">
        <f t="shared" si="14"/>
        <v>0.002245</v>
      </c>
      <c r="R65">
        <f t="shared" si="15"/>
        <v>0.005601</v>
      </c>
      <c r="S65">
        <f t="shared" si="16"/>
        <v>0.007194</v>
      </c>
      <c r="T65">
        <f t="shared" si="17"/>
        <v>0.010376</v>
      </c>
      <c r="U65">
        <f t="shared" si="18"/>
        <v>0.04733501</v>
      </c>
      <c r="V65">
        <f t="shared" si="19"/>
        <v>0.03327099</v>
      </c>
      <c r="W65">
        <f t="shared" si="20"/>
        <v>0.099048</v>
      </c>
      <c r="X65">
        <f t="shared" si="21"/>
        <v>0.11013802</v>
      </c>
      <c r="Y65">
        <f t="shared" si="22"/>
        <v>0.070405</v>
      </c>
      <c r="Z65">
        <f t="shared" si="23"/>
        <v>0.20822798</v>
      </c>
      <c r="AA65">
        <f t="shared" si="24"/>
        <v>0.14775904</v>
      </c>
      <c r="AB65">
        <f>COUNTIF(CostRed_solar!A$2:A$12,O65)</f>
        <v>0</v>
      </c>
    </row>
    <row r="66" spans="1:28">
      <c r="A66" s="1" t="s">
        <v>454</v>
      </c>
      <c r="B66">
        <v>0.000143</v>
      </c>
      <c r="C66">
        <v>0.000457</v>
      </c>
      <c r="D66">
        <v>0.000772</v>
      </c>
      <c r="E66">
        <v>0.000748</v>
      </c>
      <c r="F66">
        <v>0.000726</v>
      </c>
      <c r="G66">
        <v>0.000693</v>
      </c>
      <c r="H66">
        <v>0.000687</v>
      </c>
      <c r="I66">
        <v>0.000372</v>
      </c>
      <c r="J66">
        <v>0.000372</v>
      </c>
      <c r="K66">
        <v>0.000372</v>
      </c>
      <c r="L66">
        <v>0.00036</v>
      </c>
      <c r="M66">
        <v>0.000369</v>
      </c>
      <c r="N66">
        <v>0.00047</v>
      </c>
      <c r="O66" s="1" t="s">
        <v>454</v>
      </c>
      <c r="P66">
        <f t="shared" si="13"/>
        <v>0.000314</v>
      </c>
      <c r="Q66">
        <f t="shared" si="14"/>
        <v>0.000315</v>
      </c>
      <c r="R66">
        <f t="shared" si="15"/>
        <v>-2.4e-5</v>
      </c>
      <c r="S66">
        <f t="shared" si="16"/>
        <v>-2.2e-5</v>
      </c>
      <c r="T66">
        <f t="shared" si="17"/>
        <v>-3.29999999999999e-5</v>
      </c>
      <c r="U66">
        <f t="shared" si="18"/>
        <v>-6.00000000000004e-6</v>
      </c>
      <c r="V66">
        <f t="shared" si="19"/>
        <v>-0.000315</v>
      </c>
      <c r="W66">
        <f t="shared" si="20"/>
        <v>0</v>
      </c>
      <c r="X66">
        <f t="shared" si="21"/>
        <v>0</v>
      </c>
      <c r="Y66">
        <f t="shared" si="22"/>
        <v>-1.2e-5</v>
      </c>
      <c r="Z66">
        <f t="shared" si="23"/>
        <v>9e-6</v>
      </c>
      <c r="AA66">
        <f t="shared" si="24"/>
        <v>0.000101</v>
      </c>
      <c r="AB66">
        <f>COUNTIF(CostRed_solar!A$2:A$12,O66)</f>
        <v>0</v>
      </c>
    </row>
    <row r="67" spans="1:28">
      <c r="A67" s="1" t="s">
        <v>151</v>
      </c>
      <c r="B67">
        <v>2e-5</v>
      </c>
      <c r="C67">
        <v>4e-5</v>
      </c>
      <c r="D67">
        <v>8e-5</v>
      </c>
      <c r="E67">
        <v>0.0039</v>
      </c>
      <c r="F67">
        <v>0.026400002</v>
      </c>
      <c r="G67">
        <v>0.025530001</v>
      </c>
      <c r="H67">
        <v>0.02559</v>
      </c>
      <c r="I67">
        <v>0.02559</v>
      </c>
      <c r="J67">
        <v>0.026749002</v>
      </c>
      <c r="K67">
        <v>0.027630001</v>
      </c>
      <c r="L67">
        <v>0.027629001</v>
      </c>
      <c r="M67">
        <v>0.027652001</v>
      </c>
      <c r="N67">
        <v>0.028653001</v>
      </c>
      <c r="O67" s="1" t="s">
        <v>151</v>
      </c>
      <c r="P67">
        <f t="shared" si="13"/>
        <v>2e-5</v>
      </c>
      <c r="Q67">
        <f t="shared" si="14"/>
        <v>4e-5</v>
      </c>
      <c r="R67">
        <f t="shared" si="15"/>
        <v>0.00382</v>
      </c>
      <c r="S67">
        <f t="shared" si="16"/>
        <v>0.022500002</v>
      </c>
      <c r="T67">
        <f t="shared" si="17"/>
        <v>-0.000870000999999999</v>
      </c>
      <c r="U67">
        <f t="shared" si="18"/>
        <v>5.99990000000016e-5</v>
      </c>
      <c r="V67">
        <f t="shared" si="19"/>
        <v>0</v>
      </c>
      <c r="W67">
        <f t="shared" si="20"/>
        <v>0.001159002</v>
      </c>
      <c r="X67">
        <f t="shared" si="21"/>
        <v>0.000880999</v>
      </c>
      <c r="Y67">
        <f t="shared" si="22"/>
        <v>-1.000000000001e-6</v>
      </c>
      <c r="Z67">
        <f t="shared" si="23"/>
        <v>2.29999999999987e-5</v>
      </c>
      <c r="AA67">
        <f t="shared" si="24"/>
        <v>0.001001</v>
      </c>
      <c r="AB67">
        <f>COUNTIF(CostRed_solar!A$2:A$12,O67)</f>
        <v>0</v>
      </c>
    </row>
    <row r="68" spans="1:28">
      <c r="A68" s="1" t="s">
        <v>153</v>
      </c>
      <c r="B68">
        <v>0.015000001</v>
      </c>
      <c r="C68">
        <v>0.035</v>
      </c>
      <c r="D68">
        <v>0.035</v>
      </c>
      <c r="E68">
        <v>0.035</v>
      </c>
      <c r="F68">
        <v>0.035</v>
      </c>
      <c r="G68">
        <v>0.036000002</v>
      </c>
      <c r="H68">
        <v>0.059000004</v>
      </c>
      <c r="I68">
        <v>0.18</v>
      </c>
      <c r="J68">
        <v>0.76420003</v>
      </c>
      <c r="K68">
        <v>1.6472</v>
      </c>
      <c r="L68">
        <v>1.6430001</v>
      </c>
      <c r="M68">
        <v>1.6625</v>
      </c>
      <c r="N68">
        <v>1.7240001</v>
      </c>
      <c r="O68" s="1" t="s">
        <v>153</v>
      </c>
      <c r="P68">
        <f t="shared" ref="P68:P99" si="25">C68-B68</f>
        <v>0.019999999</v>
      </c>
      <c r="Q68">
        <f t="shared" ref="Q68:Q99" si="26">D68-C68</f>
        <v>0</v>
      </c>
      <c r="R68">
        <f t="shared" ref="R68:R99" si="27">E68-D68</f>
        <v>0</v>
      </c>
      <c r="S68">
        <f t="shared" ref="S68:S99" si="28">F68-E68</f>
        <v>0</v>
      </c>
      <c r="T68">
        <f t="shared" ref="T68:T99" si="29">G68-F68</f>
        <v>0.001000002</v>
      </c>
      <c r="U68">
        <f t="shared" ref="U68:U99" si="30">H68-G68</f>
        <v>0.023000002</v>
      </c>
      <c r="V68">
        <f t="shared" ref="V68:V99" si="31">I68-H68</f>
        <v>0.120999996</v>
      </c>
      <c r="W68">
        <f t="shared" ref="W68:W99" si="32">J68-I68</f>
        <v>0.58420003</v>
      </c>
      <c r="X68">
        <f t="shared" ref="X68:X99" si="33">K68-J68</f>
        <v>0.88299997</v>
      </c>
      <c r="Y68">
        <f t="shared" ref="Y68:Y99" si="34">L68-K68</f>
        <v>-0.00419989999999992</v>
      </c>
      <c r="Z68">
        <f t="shared" ref="Z68:Z99" si="35">M68-L68</f>
        <v>0.0194999</v>
      </c>
      <c r="AA68">
        <f t="shared" ref="AA68:AA99" si="36">N68-M68</f>
        <v>0.0615000999999999</v>
      </c>
      <c r="AB68">
        <f>COUNTIF(CostRed_solar!A$2:A$12,O68)</f>
        <v>0</v>
      </c>
    </row>
    <row r="69" spans="1:28">
      <c r="A69" s="1" t="s">
        <v>360</v>
      </c>
      <c r="B69">
        <v>4.4e-5</v>
      </c>
      <c r="C69">
        <v>4.4e-5</v>
      </c>
      <c r="D69">
        <v>4.4e-5</v>
      </c>
      <c r="E69">
        <v>0.012503001</v>
      </c>
      <c r="F69">
        <v>0.012503001</v>
      </c>
      <c r="G69">
        <v>0.023576</v>
      </c>
      <c r="H69">
        <v>0.024787001</v>
      </c>
      <c r="I69">
        <v>0.120523006</v>
      </c>
      <c r="J69">
        <v>0.19769602</v>
      </c>
      <c r="K69">
        <v>0.40320203</v>
      </c>
      <c r="L69">
        <v>0.47844604</v>
      </c>
      <c r="M69">
        <v>0.64305604</v>
      </c>
      <c r="N69">
        <v>0.664126</v>
      </c>
      <c r="O69" s="1" t="s">
        <v>360</v>
      </c>
      <c r="P69">
        <f t="shared" si="25"/>
        <v>0</v>
      </c>
      <c r="Q69">
        <f t="shared" si="26"/>
        <v>0</v>
      </c>
      <c r="R69">
        <f t="shared" si="27"/>
        <v>0.012459001</v>
      </c>
      <c r="S69">
        <f t="shared" si="28"/>
        <v>0</v>
      </c>
      <c r="T69">
        <f t="shared" si="29"/>
        <v>0.011072999</v>
      </c>
      <c r="U69">
        <f t="shared" si="30"/>
        <v>0.001211001</v>
      </c>
      <c r="V69">
        <f t="shared" si="31"/>
        <v>0.095736005</v>
      </c>
      <c r="W69">
        <f t="shared" si="32"/>
        <v>0.077173014</v>
      </c>
      <c r="X69">
        <f t="shared" si="33"/>
        <v>0.20550601</v>
      </c>
      <c r="Y69">
        <f t="shared" si="34"/>
        <v>0.07524401</v>
      </c>
      <c r="Z69">
        <f t="shared" si="35"/>
        <v>0.16461</v>
      </c>
      <c r="AA69">
        <f t="shared" si="36"/>
        <v>0.0210699599999999</v>
      </c>
      <c r="AB69">
        <f>COUNTIF(CostRed_solar!A$2:A$12,O69)</f>
        <v>0</v>
      </c>
    </row>
    <row r="70" spans="1:28">
      <c r="A70" s="1" t="s">
        <v>185</v>
      </c>
      <c r="H70">
        <v>0.000154</v>
      </c>
      <c r="I70">
        <v>0.000348</v>
      </c>
      <c r="J70">
        <v>0.000348</v>
      </c>
      <c r="K70">
        <v>0.00033</v>
      </c>
      <c r="L70">
        <v>0.000319</v>
      </c>
      <c r="M70">
        <v>0.000183</v>
      </c>
      <c r="N70">
        <v>0.000183</v>
      </c>
      <c r="O70" s="1" t="s">
        <v>185</v>
      </c>
      <c r="P70">
        <f t="shared" si="25"/>
        <v>0</v>
      </c>
      <c r="Q70">
        <f t="shared" si="26"/>
        <v>0</v>
      </c>
      <c r="R70">
        <f t="shared" si="27"/>
        <v>0</v>
      </c>
      <c r="S70">
        <f t="shared" si="28"/>
        <v>0</v>
      </c>
      <c r="T70">
        <f t="shared" si="29"/>
        <v>0</v>
      </c>
      <c r="U70">
        <f t="shared" si="30"/>
        <v>0.000154</v>
      </c>
      <c r="V70">
        <f t="shared" si="31"/>
        <v>0.000194</v>
      </c>
      <c r="W70">
        <f t="shared" si="32"/>
        <v>0</v>
      </c>
      <c r="X70">
        <f t="shared" si="33"/>
        <v>-1.8e-5</v>
      </c>
      <c r="Y70">
        <f t="shared" si="34"/>
        <v>-1.1e-5</v>
      </c>
      <c r="Z70">
        <f t="shared" si="35"/>
        <v>-0.000136</v>
      </c>
      <c r="AA70">
        <f t="shared" si="36"/>
        <v>0</v>
      </c>
      <c r="AB70">
        <f>COUNTIF(CostRed_solar!A$2:A$12,O70)</f>
        <v>0</v>
      </c>
    </row>
    <row r="71" spans="1:28">
      <c r="A71" s="1" t="s">
        <v>155</v>
      </c>
      <c r="B71">
        <v>4e-6</v>
      </c>
      <c r="C71">
        <v>5e-6</v>
      </c>
      <c r="D71">
        <v>2.3e-5</v>
      </c>
      <c r="E71">
        <v>3.5e-5</v>
      </c>
      <c r="F71">
        <v>0.007859001</v>
      </c>
      <c r="G71">
        <v>0.007859001</v>
      </c>
      <c r="H71">
        <v>0.009014</v>
      </c>
      <c r="I71">
        <v>0.011354</v>
      </c>
      <c r="J71">
        <v>0.011604001</v>
      </c>
      <c r="K71">
        <v>0.011602</v>
      </c>
      <c r="L71">
        <v>0.011589</v>
      </c>
      <c r="M71">
        <v>0.010807001</v>
      </c>
      <c r="N71">
        <v>0.010807001</v>
      </c>
      <c r="O71" s="1" t="s">
        <v>155</v>
      </c>
      <c r="P71">
        <f t="shared" si="25"/>
        <v>1e-6</v>
      </c>
      <c r="Q71">
        <f t="shared" si="26"/>
        <v>1.8e-5</v>
      </c>
      <c r="R71">
        <f t="shared" si="27"/>
        <v>1.2e-5</v>
      </c>
      <c r="S71">
        <f t="shared" si="28"/>
        <v>0.007824001</v>
      </c>
      <c r="T71">
        <f t="shared" si="29"/>
        <v>0</v>
      </c>
      <c r="U71">
        <f t="shared" si="30"/>
        <v>0.001154999</v>
      </c>
      <c r="V71">
        <f t="shared" si="31"/>
        <v>0.00234</v>
      </c>
      <c r="W71">
        <f t="shared" si="32"/>
        <v>0.000250001</v>
      </c>
      <c r="X71">
        <f t="shared" si="33"/>
        <v>-2.00099999999974e-6</v>
      </c>
      <c r="Y71">
        <f t="shared" si="34"/>
        <v>-1.29999999999991e-5</v>
      </c>
      <c r="Z71">
        <f t="shared" si="35"/>
        <v>-0.000781999</v>
      </c>
      <c r="AA71">
        <f t="shared" si="36"/>
        <v>0</v>
      </c>
      <c r="AB71">
        <f>COUNTIF(CostRed_solar!A$2:A$12,O71)</f>
        <v>0</v>
      </c>
    </row>
    <row r="72" spans="1:28">
      <c r="A72" s="1" t="s">
        <v>159</v>
      </c>
      <c r="B72">
        <v>0.0001</v>
      </c>
      <c r="C72">
        <v>0.0002</v>
      </c>
      <c r="D72">
        <v>0.00038</v>
      </c>
      <c r="E72">
        <v>0.0015</v>
      </c>
      <c r="F72">
        <v>0.00334</v>
      </c>
      <c r="G72">
        <v>0.0065</v>
      </c>
      <c r="H72">
        <v>0.010000001</v>
      </c>
      <c r="I72">
        <v>0.015000001</v>
      </c>
      <c r="J72">
        <v>0.0319</v>
      </c>
      <c r="K72">
        <v>0.12060001</v>
      </c>
      <c r="L72">
        <v>0.20767</v>
      </c>
      <c r="M72">
        <v>0.39477</v>
      </c>
      <c r="N72">
        <v>0.5347701</v>
      </c>
      <c r="O72" s="1" t="s">
        <v>159</v>
      </c>
      <c r="P72">
        <f t="shared" si="25"/>
        <v>0.0001</v>
      </c>
      <c r="Q72">
        <f t="shared" si="26"/>
        <v>0.00018</v>
      </c>
      <c r="R72">
        <f t="shared" si="27"/>
        <v>0.00112</v>
      </c>
      <c r="S72">
        <f t="shared" si="28"/>
        <v>0.00184</v>
      </c>
      <c r="T72">
        <f t="shared" si="29"/>
        <v>0.00316</v>
      </c>
      <c r="U72">
        <f t="shared" si="30"/>
        <v>0.003500001</v>
      </c>
      <c r="V72">
        <f t="shared" si="31"/>
        <v>0.005</v>
      </c>
      <c r="W72">
        <f t="shared" si="32"/>
        <v>0.016899999</v>
      </c>
      <c r="X72">
        <f t="shared" si="33"/>
        <v>0.08870001</v>
      </c>
      <c r="Y72">
        <f t="shared" si="34"/>
        <v>0.08706999</v>
      </c>
      <c r="Z72">
        <f t="shared" si="35"/>
        <v>0.1871</v>
      </c>
      <c r="AA72">
        <f t="shared" si="36"/>
        <v>0.1400001</v>
      </c>
      <c r="AB72">
        <f>COUNTIF(CostRed_solar!A$2:A$12,O72)</f>
        <v>0</v>
      </c>
    </row>
    <row r="73" spans="1:28">
      <c r="A73" s="1" t="s">
        <v>380</v>
      </c>
      <c r="B73">
        <v>0.000617</v>
      </c>
      <c r="C73">
        <v>0.000735</v>
      </c>
      <c r="D73">
        <v>0.000761</v>
      </c>
      <c r="E73">
        <v>0.000778</v>
      </c>
      <c r="F73">
        <v>0.000804</v>
      </c>
      <c r="G73">
        <v>0.00083</v>
      </c>
      <c r="H73">
        <v>0.00093</v>
      </c>
      <c r="I73">
        <v>0.00093</v>
      </c>
      <c r="J73">
        <v>0.00093</v>
      </c>
      <c r="K73">
        <v>0.00093</v>
      </c>
      <c r="L73">
        <v>0.00093</v>
      </c>
      <c r="M73">
        <v>0.010930001</v>
      </c>
      <c r="N73">
        <v>0.010930001</v>
      </c>
      <c r="O73" s="1" t="s">
        <v>380</v>
      </c>
      <c r="P73">
        <f t="shared" si="25"/>
        <v>0.000118</v>
      </c>
      <c r="Q73">
        <f t="shared" si="26"/>
        <v>2.6e-5</v>
      </c>
      <c r="R73">
        <f t="shared" si="27"/>
        <v>1.70000000000001e-5</v>
      </c>
      <c r="S73">
        <f t="shared" si="28"/>
        <v>2.6e-5</v>
      </c>
      <c r="T73">
        <f t="shared" si="29"/>
        <v>2.6e-5</v>
      </c>
      <c r="U73">
        <f t="shared" si="30"/>
        <v>0.0001</v>
      </c>
      <c r="V73">
        <f t="shared" si="31"/>
        <v>0</v>
      </c>
      <c r="W73">
        <f t="shared" si="32"/>
        <v>0</v>
      </c>
      <c r="X73">
        <f t="shared" si="33"/>
        <v>0</v>
      </c>
      <c r="Y73">
        <f t="shared" si="34"/>
        <v>0</v>
      </c>
      <c r="Z73">
        <f t="shared" si="35"/>
        <v>0.010000001</v>
      </c>
      <c r="AA73">
        <f t="shared" si="36"/>
        <v>0</v>
      </c>
      <c r="AB73">
        <f>COUNTIF(CostRed_solar!A$2:A$12,O73)</f>
        <v>0</v>
      </c>
    </row>
    <row r="74" spans="1:28">
      <c r="A74" s="1" t="s">
        <v>161</v>
      </c>
      <c r="B74">
        <v>2.8e-5</v>
      </c>
      <c r="C74">
        <v>0.000335</v>
      </c>
      <c r="D74">
        <v>0.001148</v>
      </c>
      <c r="E74">
        <v>0.003344</v>
      </c>
      <c r="F74">
        <v>0.009131</v>
      </c>
      <c r="G74">
        <v>0.009890001</v>
      </c>
      <c r="H74">
        <v>0.014040001</v>
      </c>
      <c r="I74">
        <v>0.012494001</v>
      </c>
      <c r="J74">
        <v>0.012346</v>
      </c>
      <c r="K74">
        <v>0.012346</v>
      </c>
      <c r="L74">
        <v>0.020184001</v>
      </c>
      <c r="M74">
        <v>0.021184001</v>
      </c>
      <c r="N74">
        <v>0.021184001</v>
      </c>
      <c r="O74" s="1" t="s">
        <v>161</v>
      </c>
      <c r="P74">
        <f t="shared" si="25"/>
        <v>0.000307</v>
      </c>
      <c r="Q74">
        <f t="shared" si="26"/>
        <v>0.000813</v>
      </c>
      <c r="R74">
        <f t="shared" si="27"/>
        <v>0.002196</v>
      </c>
      <c r="S74">
        <f t="shared" si="28"/>
        <v>0.005787</v>
      </c>
      <c r="T74">
        <f t="shared" si="29"/>
        <v>0.000759001</v>
      </c>
      <c r="U74">
        <f t="shared" si="30"/>
        <v>0.00415</v>
      </c>
      <c r="V74">
        <f t="shared" si="31"/>
        <v>-0.001546</v>
      </c>
      <c r="W74">
        <f t="shared" si="32"/>
        <v>-0.000148001</v>
      </c>
      <c r="X74">
        <f t="shared" si="33"/>
        <v>0</v>
      </c>
      <c r="Y74">
        <f t="shared" si="34"/>
        <v>0.007838001</v>
      </c>
      <c r="Z74">
        <f t="shared" si="35"/>
        <v>0.001</v>
      </c>
      <c r="AA74">
        <f t="shared" si="36"/>
        <v>0</v>
      </c>
      <c r="AB74">
        <f>COUNTIF(CostRed_solar!A$2:A$12,O74)</f>
        <v>0</v>
      </c>
    </row>
    <row r="75" spans="1:28">
      <c r="A75" s="1" t="s">
        <v>455</v>
      </c>
      <c r="B75">
        <v>0.006010001</v>
      </c>
      <c r="C75">
        <v>0.007723</v>
      </c>
      <c r="D75">
        <v>0.012793001</v>
      </c>
      <c r="E75">
        <v>0.020959001</v>
      </c>
      <c r="F75">
        <v>0.048400003</v>
      </c>
      <c r="G75">
        <v>0.31612</v>
      </c>
      <c r="H75">
        <v>0.93660706</v>
      </c>
      <c r="I75">
        <v>3.6783533</v>
      </c>
      <c r="J75">
        <v>5.652155</v>
      </c>
      <c r="K75">
        <v>7.3583755</v>
      </c>
      <c r="L75">
        <v>8.242533</v>
      </c>
      <c r="M75">
        <v>9.760735</v>
      </c>
      <c r="N75">
        <v>11.617509</v>
      </c>
      <c r="O75" s="1" t="s">
        <v>455</v>
      </c>
      <c r="P75">
        <f t="shared" si="25"/>
        <v>0.001712999</v>
      </c>
      <c r="Q75">
        <f t="shared" si="26"/>
        <v>0.005070001</v>
      </c>
      <c r="R75">
        <f t="shared" si="27"/>
        <v>0.008166</v>
      </c>
      <c r="S75">
        <f t="shared" si="28"/>
        <v>0.027441002</v>
      </c>
      <c r="T75">
        <f t="shared" si="29"/>
        <v>0.267719997</v>
      </c>
      <c r="U75">
        <f t="shared" si="30"/>
        <v>0.62048706</v>
      </c>
      <c r="V75">
        <f t="shared" si="31"/>
        <v>2.74174624</v>
      </c>
      <c r="W75">
        <f t="shared" si="32"/>
        <v>1.9738017</v>
      </c>
      <c r="X75">
        <f t="shared" si="33"/>
        <v>1.7062205</v>
      </c>
      <c r="Y75">
        <f t="shared" si="34"/>
        <v>0.8841575</v>
      </c>
      <c r="Z75">
        <f t="shared" si="35"/>
        <v>1.518202</v>
      </c>
      <c r="AA75">
        <f t="shared" si="36"/>
        <v>1.856774</v>
      </c>
      <c r="AB75">
        <f>COUNTIF(CostRed_solar!A$2:A$12,O75)</f>
        <v>0</v>
      </c>
    </row>
    <row r="76" spans="1:28">
      <c r="A76" s="1" t="s">
        <v>456</v>
      </c>
      <c r="B76">
        <v>30.857887</v>
      </c>
      <c r="C76">
        <v>54.720695</v>
      </c>
      <c r="D76">
        <v>73.6329</v>
      </c>
      <c r="E76">
        <v>84.18997</v>
      </c>
      <c r="F76">
        <v>91.09981</v>
      </c>
      <c r="G76">
        <v>99.66539</v>
      </c>
      <c r="H76">
        <v>106.24975</v>
      </c>
      <c r="I76">
        <v>112.52437</v>
      </c>
      <c r="J76">
        <v>122.138504</v>
      </c>
      <c r="K76">
        <v>143.54816</v>
      </c>
      <c r="L76">
        <v>164.22324</v>
      </c>
      <c r="M76">
        <v>191.80415</v>
      </c>
      <c r="N76">
        <v>229.61534</v>
      </c>
      <c r="O76" s="1" t="s">
        <v>456</v>
      </c>
      <c r="P76">
        <f t="shared" si="25"/>
        <v>23.862808</v>
      </c>
      <c r="Q76">
        <f t="shared" si="26"/>
        <v>18.912205</v>
      </c>
      <c r="R76">
        <f t="shared" si="27"/>
        <v>10.55707</v>
      </c>
      <c r="S76">
        <f t="shared" si="28"/>
        <v>6.90984</v>
      </c>
      <c r="T76">
        <f t="shared" si="29"/>
        <v>8.56558</v>
      </c>
      <c r="U76">
        <f t="shared" si="30"/>
        <v>6.58436</v>
      </c>
      <c r="V76">
        <f t="shared" si="31"/>
        <v>6.27462</v>
      </c>
      <c r="W76">
        <f t="shared" si="32"/>
        <v>9.61413399999999</v>
      </c>
      <c r="X76">
        <f t="shared" si="33"/>
        <v>21.409656</v>
      </c>
      <c r="Y76">
        <f t="shared" si="34"/>
        <v>20.67508</v>
      </c>
      <c r="Z76">
        <f t="shared" si="35"/>
        <v>27.58091</v>
      </c>
      <c r="AA76">
        <f t="shared" si="36"/>
        <v>37.81119</v>
      </c>
      <c r="AB76">
        <f>COUNTIF(CostRed_solar!A$2:A$12,O76)</f>
        <v>0</v>
      </c>
    </row>
    <row r="77" spans="1:28">
      <c r="A77" s="1" t="s">
        <v>457</v>
      </c>
      <c r="B77">
        <v>30.857876</v>
      </c>
      <c r="C77">
        <v>54.72067</v>
      </c>
      <c r="D77">
        <v>73.63279</v>
      </c>
      <c r="E77">
        <v>84.18871</v>
      </c>
      <c r="F77">
        <v>91.09481</v>
      </c>
      <c r="G77">
        <v>99.604065</v>
      </c>
      <c r="H77">
        <v>106.17342</v>
      </c>
      <c r="I77">
        <v>112.29904</v>
      </c>
      <c r="J77">
        <v>121.603195</v>
      </c>
      <c r="K77">
        <v>142.27185</v>
      </c>
      <c r="L77">
        <v>162.79543</v>
      </c>
      <c r="M77">
        <v>190.14313</v>
      </c>
      <c r="N77">
        <v>227.79945</v>
      </c>
      <c r="O77" s="1" t="s">
        <v>457</v>
      </c>
      <c r="P77">
        <f t="shared" si="25"/>
        <v>23.862794</v>
      </c>
      <c r="Q77">
        <f t="shared" si="26"/>
        <v>18.91212</v>
      </c>
      <c r="R77">
        <f t="shared" si="27"/>
        <v>10.55592</v>
      </c>
      <c r="S77">
        <f t="shared" si="28"/>
        <v>6.9061</v>
      </c>
      <c r="T77">
        <f t="shared" si="29"/>
        <v>8.50925500000001</v>
      </c>
      <c r="U77">
        <f t="shared" si="30"/>
        <v>6.56935499999999</v>
      </c>
      <c r="V77">
        <f t="shared" si="31"/>
        <v>6.12562000000001</v>
      </c>
      <c r="W77">
        <f t="shared" si="32"/>
        <v>9.30415499999999</v>
      </c>
      <c r="X77">
        <f t="shared" si="33"/>
        <v>20.668655</v>
      </c>
      <c r="Y77">
        <f t="shared" si="34"/>
        <v>20.52358</v>
      </c>
      <c r="Z77">
        <f t="shared" si="35"/>
        <v>27.3477</v>
      </c>
      <c r="AA77">
        <f t="shared" si="36"/>
        <v>37.65632</v>
      </c>
      <c r="AB77">
        <f>COUNTIF(CostRed_solar!A$2:A$12,O77)</f>
        <v>0</v>
      </c>
    </row>
    <row r="78" spans="1:28">
      <c r="A78" s="1" t="s">
        <v>458</v>
      </c>
      <c r="B78">
        <v>30.791304</v>
      </c>
      <c r="C78">
        <v>53.548565</v>
      </c>
      <c r="D78">
        <v>71.36894</v>
      </c>
      <c r="E78">
        <v>80.05121</v>
      </c>
      <c r="F78">
        <v>83.97641</v>
      </c>
      <c r="G78">
        <v>88.07954</v>
      </c>
      <c r="H78">
        <v>91.88971</v>
      </c>
      <c r="I78">
        <v>96.62717</v>
      </c>
      <c r="J78">
        <v>104.45899</v>
      </c>
      <c r="K78">
        <v>120.64457</v>
      </c>
      <c r="L78">
        <v>138.94089</v>
      </c>
      <c r="M78">
        <v>164.67543</v>
      </c>
      <c r="N78">
        <v>200.64674</v>
      </c>
      <c r="O78" s="1" t="s">
        <v>458</v>
      </c>
      <c r="P78">
        <f t="shared" si="25"/>
        <v>22.757261</v>
      </c>
      <c r="Q78">
        <f t="shared" si="26"/>
        <v>17.820375</v>
      </c>
      <c r="R78">
        <f t="shared" si="27"/>
        <v>8.68227</v>
      </c>
      <c r="S78">
        <f t="shared" si="28"/>
        <v>3.9252</v>
      </c>
      <c r="T78">
        <f t="shared" si="29"/>
        <v>4.10312999999999</v>
      </c>
      <c r="U78">
        <f t="shared" si="30"/>
        <v>3.81017</v>
      </c>
      <c r="V78">
        <f t="shared" si="31"/>
        <v>4.73746000000001</v>
      </c>
      <c r="W78">
        <f t="shared" si="32"/>
        <v>7.83181999999999</v>
      </c>
      <c r="X78">
        <f t="shared" si="33"/>
        <v>16.18558</v>
      </c>
      <c r="Y78">
        <f t="shared" si="34"/>
        <v>18.29632</v>
      </c>
      <c r="Z78">
        <f t="shared" si="35"/>
        <v>25.73454</v>
      </c>
      <c r="AA78">
        <f t="shared" si="36"/>
        <v>35.97131</v>
      </c>
      <c r="AB78">
        <f>COUNTIF(CostRed_solar!A$2:A$12,O78)</f>
        <v>0</v>
      </c>
    </row>
    <row r="79" spans="1:28">
      <c r="A79" s="1" t="s">
        <v>459</v>
      </c>
      <c r="G79">
        <v>7e-5</v>
      </c>
      <c r="H79">
        <v>7e-5</v>
      </c>
      <c r="I79">
        <v>7e-5</v>
      </c>
      <c r="J79">
        <v>7e-5</v>
      </c>
      <c r="K79">
        <v>7e-5</v>
      </c>
      <c r="L79">
        <v>7e-5</v>
      </c>
      <c r="M79">
        <v>7e-5</v>
      </c>
      <c r="N79">
        <v>7e-5</v>
      </c>
      <c r="O79" s="1" t="s">
        <v>459</v>
      </c>
      <c r="P79">
        <f t="shared" si="25"/>
        <v>0</v>
      </c>
      <c r="Q79">
        <f t="shared" si="26"/>
        <v>0</v>
      </c>
      <c r="R79">
        <f t="shared" si="27"/>
        <v>0</v>
      </c>
      <c r="S79">
        <f t="shared" si="28"/>
        <v>0</v>
      </c>
      <c r="T79">
        <f t="shared" si="29"/>
        <v>7e-5</v>
      </c>
      <c r="U79">
        <f t="shared" si="30"/>
        <v>0</v>
      </c>
      <c r="V79">
        <f t="shared" si="31"/>
        <v>0</v>
      </c>
      <c r="W79">
        <f t="shared" si="32"/>
        <v>0</v>
      </c>
      <c r="X79">
        <f t="shared" si="33"/>
        <v>0</v>
      </c>
      <c r="Y79">
        <f t="shared" si="34"/>
        <v>0</v>
      </c>
      <c r="Z79">
        <f t="shared" si="35"/>
        <v>0</v>
      </c>
      <c r="AA79">
        <f t="shared" si="36"/>
        <v>0</v>
      </c>
      <c r="AB79">
        <f>COUNTIF(CostRed_solar!A$2:A$12,O79)</f>
        <v>0</v>
      </c>
    </row>
    <row r="80" spans="1:28">
      <c r="A80" s="1" t="s">
        <v>460</v>
      </c>
      <c r="K80">
        <v>0.000261</v>
      </c>
      <c r="L80">
        <v>0.000261</v>
      </c>
      <c r="M80">
        <v>0.000261</v>
      </c>
      <c r="N80">
        <v>0.000261</v>
      </c>
      <c r="O80" s="1" t="s">
        <v>460</v>
      </c>
      <c r="P80">
        <f t="shared" si="25"/>
        <v>0</v>
      </c>
      <c r="Q80">
        <f t="shared" si="26"/>
        <v>0</v>
      </c>
      <c r="R80">
        <f t="shared" si="27"/>
        <v>0</v>
      </c>
      <c r="S80">
        <f t="shared" si="28"/>
        <v>0</v>
      </c>
      <c r="T80">
        <f t="shared" si="29"/>
        <v>0</v>
      </c>
      <c r="U80">
        <f t="shared" si="30"/>
        <v>0</v>
      </c>
      <c r="V80">
        <f t="shared" si="31"/>
        <v>0</v>
      </c>
      <c r="W80">
        <f t="shared" si="32"/>
        <v>0</v>
      </c>
      <c r="X80">
        <f t="shared" si="33"/>
        <v>0.000261</v>
      </c>
      <c r="Y80">
        <f t="shared" si="34"/>
        <v>0</v>
      </c>
      <c r="Z80">
        <f t="shared" si="35"/>
        <v>0</v>
      </c>
      <c r="AA80">
        <f t="shared" si="36"/>
        <v>0</v>
      </c>
      <c r="AB80">
        <f>COUNTIF(CostRed_solar!A$2:A$12,O80)</f>
        <v>0</v>
      </c>
    </row>
    <row r="81" spans="1:28">
      <c r="A81" s="1" t="s">
        <v>165</v>
      </c>
      <c r="B81">
        <v>0.000279</v>
      </c>
      <c r="C81">
        <v>0.00028</v>
      </c>
      <c r="D81">
        <v>0.000922</v>
      </c>
      <c r="E81">
        <v>0.001377</v>
      </c>
      <c r="F81">
        <v>0.001941</v>
      </c>
      <c r="G81">
        <v>0.003918</v>
      </c>
      <c r="H81">
        <v>0.005921</v>
      </c>
      <c r="I81">
        <v>0.007727</v>
      </c>
      <c r="J81">
        <v>0.008299001</v>
      </c>
      <c r="K81">
        <v>0.008393</v>
      </c>
      <c r="L81">
        <v>0.008745001</v>
      </c>
      <c r="M81">
        <v>0.009034001</v>
      </c>
      <c r="N81">
        <v>0.009476</v>
      </c>
      <c r="O81" s="1" t="s">
        <v>165</v>
      </c>
      <c r="P81">
        <f t="shared" si="25"/>
        <v>9.9999999999997e-7</v>
      </c>
      <c r="Q81">
        <f t="shared" si="26"/>
        <v>0.000642</v>
      </c>
      <c r="R81">
        <f t="shared" si="27"/>
        <v>0.000455</v>
      </c>
      <c r="S81">
        <f t="shared" si="28"/>
        <v>0.000564</v>
      </c>
      <c r="T81">
        <f t="shared" si="29"/>
        <v>0.001977</v>
      </c>
      <c r="U81">
        <f t="shared" si="30"/>
        <v>0.002003</v>
      </c>
      <c r="V81">
        <f t="shared" si="31"/>
        <v>0.001806</v>
      </c>
      <c r="W81">
        <f t="shared" si="32"/>
        <v>0.000572001</v>
      </c>
      <c r="X81">
        <f t="shared" si="33"/>
        <v>9.39989999999991e-5</v>
      </c>
      <c r="Y81">
        <f t="shared" si="34"/>
        <v>0.000352001000000001</v>
      </c>
      <c r="Z81">
        <f t="shared" si="35"/>
        <v>0.000288999999999999</v>
      </c>
      <c r="AA81">
        <f t="shared" si="36"/>
        <v>0.000441999</v>
      </c>
      <c r="AB81">
        <f>COUNTIF(CostRed_solar!A$2:A$12,O81)</f>
        <v>0</v>
      </c>
    </row>
    <row r="82" spans="1:28">
      <c r="A82" s="1" t="s">
        <v>163</v>
      </c>
      <c r="B82">
        <v>0.007</v>
      </c>
      <c r="C82">
        <v>0.007</v>
      </c>
      <c r="D82">
        <v>0.008</v>
      </c>
      <c r="E82">
        <v>0.009000001</v>
      </c>
      <c r="F82">
        <v>0.011000001</v>
      </c>
      <c r="G82">
        <v>0.017</v>
      </c>
      <c r="H82">
        <v>0.039</v>
      </c>
      <c r="I82">
        <v>0.082</v>
      </c>
      <c r="J82">
        <v>0.14</v>
      </c>
      <c r="K82">
        <v>0.22200002</v>
      </c>
      <c r="L82">
        <v>0.31800002</v>
      </c>
      <c r="M82">
        <v>0.425</v>
      </c>
      <c r="N82">
        <v>0.5906</v>
      </c>
      <c r="O82" s="1" t="s">
        <v>163</v>
      </c>
      <c r="P82">
        <f t="shared" si="25"/>
        <v>0</v>
      </c>
      <c r="Q82">
        <f t="shared" si="26"/>
        <v>0.001</v>
      </c>
      <c r="R82">
        <f t="shared" si="27"/>
        <v>0.001000001</v>
      </c>
      <c r="S82">
        <f t="shared" si="28"/>
        <v>0.002</v>
      </c>
      <c r="T82">
        <f t="shared" si="29"/>
        <v>0.005999999</v>
      </c>
      <c r="U82">
        <f t="shared" si="30"/>
        <v>0.022</v>
      </c>
      <c r="V82">
        <f t="shared" si="31"/>
        <v>0.043</v>
      </c>
      <c r="W82">
        <f t="shared" si="32"/>
        <v>0.058</v>
      </c>
      <c r="X82">
        <f t="shared" si="33"/>
        <v>0.08200002</v>
      </c>
      <c r="Y82">
        <f t="shared" si="34"/>
        <v>0.096</v>
      </c>
      <c r="Z82">
        <f t="shared" si="35"/>
        <v>0.10699998</v>
      </c>
      <c r="AA82">
        <f t="shared" si="36"/>
        <v>0.1656</v>
      </c>
      <c r="AB82">
        <f>COUNTIF(CostRed_solar!A$2:A$12,O82)</f>
        <v>0</v>
      </c>
    </row>
    <row r="83" spans="1:28">
      <c r="A83" s="1" t="s">
        <v>167</v>
      </c>
      <c r="B83">
        <v>1.044</v>
      </c>
      <c r="C83">
        <v>3.0035741</v>
      </c>
      <c r="D83">
        <v>4.358754</v>
      </c>
      <c r="E83">
        <v>5.2772894</v>
      </c>
      <c r="F83">
        <v>6.034418</v>
      </c>
      <c r="G83">
        <v>7.1375175</v>
      </c>
      <c r="H83">
        <v>7.702081</v>
      </c>
      <c r="I83">
        <v>8.610437</v>
      </c>
      <c r="J83">
        <v>9.672297</v>
      </c>
      <c r="K83">
        <v>10.8168745</v>
      </c>
      <c r="L83">
        <v>12.064975</v>
      </c>
      <c r="M83">
        <v>14.819384</v>
      </c>
      <c r="N83">
        <v>17.419384</v>
      </c>
      <c r="O83" s="1" t="s">
        <v>167</v>
      </c>
      <c r="P83">
        <f t="shared" si="25"/>
        <v>1.9595741</v>
      </c>
      <c r="Q83">
        <f t="shared" si="26"/>
        <v>1.3551799</v>
      </c>
      <c r="R83">
        <f t="shared" si="27"/>
        <v>0.9185354</v>
      </c>
      <c r="S83">
        <f t="shared" si="28"/>
        <v>0.7571286</v>
      </c>
      <c r="T83">
        <f t="shared" si="29"/>
        <v>1.1030995</v>
      </c>
      <c r="U83">
        <f t="shared" si="30"/>
        <v>0.564563499999999</v>
      </c>
      <c r="V83">
        <f t="shared" si="31"/>
        <v>0.908355999999999</v>
      </c>
      <c r="W83">
        <f t="shared" si="32"/>
        <v>1.06186</v>
      </c>
      <c r="X83">
        <f t="shared" si="33"/>
        <v>1.1445775</v>
      </c>
      <c r="Y83">
        <f t="shared" si="34"/>
        <v>1.2481005</v>
      </c>
      <c r="Z83">
        <f t="shared" si="35"/>
        <v>2.754409</v>
      </c>
      <c r="AA83">
        <f t="shared" si="36"/>
        <v>2.6</v>
      </c>
      <c r="AB83">
        <f>COUNTIF(CostRed_solar!A$2:A$12,O83)</f>
        <v>1</v>
      </c>
    </row>
    <row r="84" spans="1:28">
      <c r="A84" s="1" t="s">
        <v>461</v>
      </c>
      <c r="B84">
        <v>0.023181</v>
      </c>
      <c r="C84">
        <v>0.035889003</v>
      </c>
      <c r="D84">
        <v>0.036349002</v>
      </c>
      <c r="E84">
        <v>0.036605</v>
      </c>
      <c r="F84">
        <v>0.036709003</v>
      </c>
      <c r="G84">
        <v>0.046505004</v>
      </c>
      <c r="H84">
        <v>0.046505004</v>
      </c>
      <c r="I84">
        <v>0.046559</v>
      </c>
      <c r="J84">
        <v>0.046668</v>
      </c>
      <c r="K84">
        <v>0.046703</v>
      </c>
      <c r="L84">
        <v>0.054941006</v>
      </c>
      <c r="M84">
        <v>0.054941006</v>
      </c>
      <c r="N84">
        <v>0.054941006</v>
      </c>
      <c r="O84" s="1" t="s">
        <v>461</v>
      </c>
      <c r="P84">
        <f t="shared" si="25"/>
        <v>0.012708003</v>
      </c>
      <c r="Q84">
        <f t="shared" si="26"/>
        <v>0.000459998999999996</v>
      </c>
      <c r="R84">
        <f t="shared" si="27"/>
        <v>0.000255998</v>
      </c>
      <c r="S84">
        <f t="shared" si="28"/>
        <v>0.000104002999999998</v>
      </c>
      <c r="T84">
        <f t="shared" si="29"/>
        <v>0.00979600100000001</v>
      </c>
      <c r="U84">
        <f t="shared" si="30"/>
        <v>0</v>
      </c>
      <c r="V84">
        <f t="shared" si="31"/>
        <v>5.39960000000006e-5</v>
      </c>
      <c r="W84">
        <f t="shared" si="32"/>
        <v>0.000108999999999998</v>
      </c>
      <c r="X84">
        <f t="shared" si="33"/>
        <v>3.50000000000003e-5</v>
      </c>
      <c r="Y84">
        <f t="shared" si="34"/>
        <v>0.008238006</v>
      </c>
      <c r="Z84">
        <f t="shared" si="35"/>
        <v>0</v>
      </c>
      <c r="AA84">
        <f t="shared" si="36"/>
        <v>0</v>
      </c>
      <c r="AB84">
        <f>COUNTIF(CostRed_solar!A$2:A$12,O84)</f>
        <v>0</v>
      </c>
    </row>
    <row r="85" spans="1:28">
      <c r="A85" s="1" t="s">
        <v>462</v>
      </c>
      <c r="B85">
        <v>0.0029</v>
      </c>
      <c r="C85">
        <v>0.011000001</v>
      </c>
      <c r="D85">
        <v>0.0135</v>
      </c>
      <c r="E85">
        <v>0.016900001</v>
      </c>
      <c r="F85">
        <v>0.024600001</v>
      </c>
      <c r="G85">
        <v>0.027900001</v>
      </c>
      <c r="H85">
        <v>0.031600002</v>
      </c>
      <c r="I85">
        <v>0.035200004</v>
      </c>
      <c r="J85">
        <v>0.037400004</v>
      </c>
      <c r="K85">
        <v>0.041</v>
      </c>
      <c r="L85">
        <v>0.044614002</v>
      </c>
      <c r="M85">
        <v>0.045675002</v>
      </c>
      <c r="N85">
        <v>0.045675002</v>
      </c>
      <c r="O85" s="1" t="s">
        <v>462</v>
      </c>
      <c r="P85">
        <f t="shared" si="25"/>
        <v>0.008100001</v>
      </c>
      <c r="Q85">
        <f t="shared" si="26"/>
        <v>0.002499999</v>
      </c>
      <c r="R85">
        <f t="shared" si="27"/>
        <v>0.003400001</v>
      </c>
      <c r="S85">
        <f t="shared" si="28"/>
        <v>0.0077</v>
      </c>
      <c r="T85">
        <f t="shared" si="29"/>
        <v>0.0033</v>
      </c>
      <c r="U85">
        <f t="shared" si="30"/>
        <v>0.003700001</v>
      </c>
      <c r="V85">
        <f t="shared" si="31"/>
        <v>0.003600002</v>
      </c>
      <c r="W85">
        <f t="shared" si="32"/>
        <v>0.0022</v>
      </c>
      <c r="X85">
        <f t="shared" si="33"/>
        <v>0.003599996</v>
      </c>
      <c r="Y85">
        <f t="shared" si="34"/>
        <v>0.003614002</v>
      </c>
      <c r="Z85">
        <f t="shared" si="35"/>
        <v>0.001061</v>
      </c>
      <c r="AA85">
        <f t="shared" si="36"/>
        <v>0</v>
      </c>
      <c r="AB85">
        <f>COUNTIF(CostRed_solar!A$2:A$12,O85)</f>
        <v>0</v>
      </c>
    </row>
    <row r="86" spans="1:28">
      <c r="A86" s="1" t="s">
        <v>171</v>
      </c>
      <c r="B86">
        <v>0.0014</v>
      </c>
      <c r="C86">
        <v>0.0014</v>
      </c>
      <c r="D86">
        <v>0.0014</v>
      </c>
      <c r="E86">
        <v>0.0014</v>
      </c>
      <c r="F86">
        <v>0.0014</v>
      </c>
      <c r="G86">
        <v>0.0014</v>
      </c>
      <c r="H86">
        <v>0.0014</v>
      </c>
      <c r="I86">
        <v>0.0014</v>
      </c>
      <c r="J86">
        <v>0.0014</v>
      </c>
      <c r="K86">
        <v>0.0014</v>
      </c>
      <c r="L86">
        <v>0.0014</v>
      </c>
      <c r="M86">
        <v>0.0014</v>
      </c>
      <c r="N86">
        <v>0.0014</v>
      </c>
      <c r="O86" s="1" t="s">
        <v>171</v>
      </c>
      <c r="P86">
        <f t="shared" si="25"/>
        <v>0</v>
      </c>
      <c r="Q86">
        <f t="shared" si="26"/>
        <v>0</v>
      </c>
      <c r="R86">
        <f t="shared" si="27"/>
        <v>0</v>
      </c>
      <c r="S86">
        <f t="shared" si="28"/>
        <v>0</v>
      </c>
      <c r="T86">
        <f t="shared" si="29"/>
        <v>0</v>
      </c>
      <c r="U86">
        <f t="shared" si="30"/>
        <v>0</v>
      </c>
      <c r="V86">
        <f t="shared" si="31"/>
        <v>0</v>
      </c>
      <c r="W86">
        <f t="shared" si="32"/>
        <v>0</v>
      </c>
      <c r="X86">
        <f t="shared" si="33"/>
        <v>0</v>
      </c>
      <c r="Y86">
        <f t="shared" si="34"/>
        <v>0</v>
      </c>
      <c r="Z86">
        <f t="shared" si="35"/>
        <v>0</v>
      </c>
      <c r="AA86">
        <f t="shared" si="36"/>
        <v>0</v>
      </c>
      <c r="AB86">
        <f>COUNTIF(CostRed_solar!A$2:A$12,O86)</f>
        <v>0</v>
      </c>
    </row>
    <row r="87" spans="1:28">
      <c r="A87" s="1" t="s">
        <v>181</v>
      </c>
      <c r="B87">
        <v>0.001777</v>
      </c>
      <c r="C87">
        <v>0.001859</v>
      </c>
      <c r="D87">
        <v>0.001991</v>
      </c>
      <c r="E87">
        <v>0.002026</v>
      </c>
      <c r="F87">
        <v>0.002106</v>
      </c>
      <c r="G87">
        <v>0.002166</v>
      </c>
      <c r="H87">
        <v>0.002176</v>
      </c>
      <c r="I87">
        <v>0.002178</v>
      </c>
      <c r="J87">
        <v>0.002178</v>
      </c>
      <c r="K87">
        <v>0.002679</v>
      </c>
      <c r="L87">
        <v>0.002679</v>
      </c>
      <c r="M87">
        <v>0.002679</v>
      </c>
      <c r="N87">
        <v>0.002799</v>
      </c>
      <c r="O87" s="1" t="s">
        <v>181</v>
      </c>
      <c r="P87">
        <f t="shared" si="25"/>
        <v>8.2e-5</v>
      </c>
      <c r="Q87">
        <f t="shared" si="26"/>
        <v>0.000132</v>
      </c>
      <c r="R87">
        <f t="shared" si="27"/>
        <v>3.49999999999999e-5</v>
      </c>
      <c r="S87">
        <f t="shared" si="28"/>
        <v>7.99999999999998e-5</v>
      </c>
      <c r="T87">
        <f t="shared" si="29"/>
        <v>6.00000000000002e-5</v>
      </c>
      <c r="U87">
        <f t="shared" si="30"/>
        <v>1e-5</v>
      </c>
      <c r="V87">
        <f t="shared" si="31"/>
        <v>1.99999999999983e-6</v>
      </c>
      <c r="W87">
        <f t="shared" si="32"/>
        <v>0</v>
      </c>
      <c r="X87">
        <f t="shared" si="33"/>
        <v>0.000501</v>
      </c>
      <c r="Y87">
        <f t="shared" si="34"/>
        <v>0</v>
      </c>
      <c r="Z87">
        <f t="shared" si="35"/>
        <v>0</v>
      </c>
      <c r="AA87">
        <f t="shared" si="36"/>
        <v>0.00012</v>
      </c>
      <c r="AB87">
        <f>COUNTIF(CostRed_solar!A$2:A$12,O87)</f>
        <v>0</v>
      </c>
    </row>
    <row r="88" spans="1:28">
      <c r="A88" s="1" t="s">
        <v>175</v>
      </c>
      <c r="H88">
        <v>0.000387</v>
      </c>
      <c r="I88">
        <v>0.000533</v>
      </c>
      <c r="J88">
        <v>0.001007</v>
      </c>
      <c r="K88">
        <v>0.0028</v>
      </c>
      <c r="L88">
        <v>0.004724</v>
      </c>
      <c r="M88">
        <v>0.018366</v>
      </c>
      <c r="N88">
        <v>0.018366</v>
      </c>
      <c r="O88" s="1" t="s">
        <v>175</v>
      </c>
      <c r="P88">
        <f t="shared" si="25"/>
        <v>0</v>
      </c>
      <c r="Q88">
        <f t="shared" si="26"/>
        <v>0</v>
      </c>
      <c r="R88">
        <f t="shared" si="27"/>
        <v>0</v>
      </c>
      <c r="S88">
        <f t="shared" si="28"/>
        <v>0</v>
      </c>
      <c r="T88">
        <f t="shared" si="29"/>
        <v>0</v>
      </c>
      <c r="U88">
        <f t="shared" si="30"/>
        <v>0.000387</v>
      </c>
      <c r="V88">
        <f t="shared" si="31"/>
        <v>0.000146</v>
      </c>
      <c r="W88">
        <f t="shared" si="32"/>
        <v>0.000474</v>
      </c>
      <c r="X88">
        <f t="shared" si="33"/>
        <v>0.001793</v>
      </c>
      <c r="Y88">
        <f t="shared" si="34"/>
        <v>0.001924</v>
      </c>
      <c r="Z88">
        <f t="shared" si="35"/>
        <v>0.013642</v>
      </c>
      <c r="AA88">
        <f t="shared" si="36"/>
        <v>0</v>
      </c>
      <c r="AB88">
        <f>COUNTIF(CostRed_solar!A$2:A$12,O88)</f>
        <v>0</v>
      </c>
    </row>
    <row r="89" spans="1:28">
      <c r="A89" s="1" t="s">
        <v>139</v>
      </c>
      <c r="B89">
        <v>18.006</v>
      </c>
      <c r="C89">
        <v>25.916</v>
      </c>
      <c r="D89">
        <v>34.077003</v>
      </c>
      <c r="E89">
        <v>36.710003</v>
      </c>
      <c r="F89">
        <v>37.9</v>
      </c>
      <c r="G89">
        <v>39.224003</v>
      </c>
      <c r="H89">
        <v>40.679</v>
      </c>
      <c r="I89">
        <v>42.293003</v>
      </c>
      <c r="J89">
        <v>45.158</v>
      </c>
      <c r="K89">
        <v>48.914</v>
      </c>
      <c r="L89">
        <v>53.671</v>
      </c>
      <c r="M89">
        <v>59.373</v>
      </c>
      <c r="N89">
        <v>66.554</v>
      </c>
      <c r="O89" s="1" t="s">
        <v>139</v>
      </c>
      <c r="P89">
        <f t="shared" si="25"/>
        <v>7.91</v>
      </c>
      <c r="Q89">
        <f t="shared" si="26"/>
        <v>8.161003</v>
      </c>
      <c r="R89">
        <f t="shared" si="27"/>
        <v>2.633</v>
      </c>
      <c r="S89">
        <f t="shared" si="28"/>
        <v>1.189997</v>
      </c>
      <c r="T89">
        <f t="shared" si="29"/>
        <v>1.324003</v>
      </c>
      <c r="U89">
        <f t="shared" si="30"/>
        <v>1.454997</v>
      </c>
      <c r="V89">
        <f t="shared" si="31"/>
        <v>1.614003</v>
      </c>
      <c r="W89">
        <f t="shared" si="32"/>
        <v>2.864997</v>
      </c>
      <c r="X89">
        <f t="shared" si="33"/>
        <v>3.756</v>
      </c>
      <c r="Y89">
        <f t="shared" si="34"/>
        <v>4.757</v>
      </c>
      <c r="Z89">
        <f t="shared" si="35"/>
        <v>5.702</v>
      </c>
      <c r="AA89">
        <f t="shared" si="36"/>
        <v>7.181</v>
      </c>
      <c r="AB89">
        <f>COUNTIF(CostRed_solar!A$2:A$12,O89)</f>
        <v>1</v>
      </c>
    </row>
    <row r="90" spans="1:28">
      <c r="A90" s="1" t="s">
        <v>177</v>
      </c>
      <c r="B90">
        <v>0</v>
      </c>
      <c r="C90">
        <v>0</v>
      </c>
      <c r="D90">
        <v>0</v>
      </c>
      <c r="E90">
        <v>0.002995</v>
      </c>
      <c r="F90">
        <v>0.004788</v>
      </c>
      <c r="G90">
        <v>0.030447003</v>
      </c>
      <c r="H90">
        <v>0.034311004</v>
      </c>
      <c r="I90">
        <v>0.039313003</v>
      </c>
      <c r="J90">
        <v>0.065958</v>
      </c>
      <c r="K90">
        <v>0.07238401</v>
      </c>
      <c r="L90">
        <v>0.09535601</v>
      </c>
      <c r="M90">
        <v>0.098335005</v>
      </c>
      <c r="N90">
        <v>0.098335005</v>
      </c>
      <c r="O90" s="1" t="s">
        <v>177</v>
      </c>
      <c r="P90">
        <f t="shared" si="25"/>
        <v>0</v>
      </c>
      <c r="Q90">
        <f t="shared" si="26"/>
        <v>0</v>
      </c>
      <c r="R90">
        <f t="shared" si="27"/>
        <v>0.002995</v>
      </c>
      <c r="S90">
        <f t="shared" si="28"/>
        <v>0.001793</v>
      </c>
      <c r="T90">
        <f t="shared" si="29"/>
        <v>0.025659003</v>
      </c>
      <c r="U90">
        <f t="shared" si="30"/>
        <v>0.003864001</v>
      </c>
      <c r="V90">
        <f t="shared" si="31"/>
        <v>0.005001999</v>
      </c>
      <c r="W90">
        <f t="shared" si="32"/>
        <v>0.026644997</v>
      </c>
      <c r="X90">
        <f t="shared" si="33"/>
        <v>0.00642601</v>
      </c>
      <c r="Y90">
        <f t="shared" si="34"/>
        <v>0.022972</v>
      </c>
      <c r="Z90">
        <f t="shared" si="35"/>
        <v>0.002978995</v>
      </c>
      <c r="AA90">
        <f t="shared" si="36"/>
        <v>0</v>
      </c>
      <c r="AB90">
        <f>COUNTIF(CostRed_solar!A$2:A$12,O90)</f>
        <v>0</v>
      </c>
    </row>
    <row r="91" spans="1:28">
      <c r="A91" s="1" t="s">
        <v>187</v>
      </c>
      <c r="B91">
        <v>0.202</v>
      </c>
      <c r="C91">
        <v>0.61200005</v>
      </c>
      <c r="D91">
        <v>1.536</v>
      </c>
      <c r="E91">
        <v>2.5790002</v>
      </c>
      <c r="F91">
        <v>2.5960002</v>
      </c>
      <c r="G91">
        <v>2.604</v>
      </c>
      <c r="H91">
        <v>2.604</v>
      </c>
      <c r="I91">
        <v>2.6055303</v>
      </c>
      <c r="J91">
        <v>2.65157</v>
      </c>
      <c r="K91">
        <v>2.833794</v>
      </c>
      <c r="L91">
        <v>3.2877202</v>
      </c>
      <c r="M91">
        <v>4.27742</v>
      </c>
      <c r="N91">
        <v>5.5574203</v>
      </c>
      <c r="O91" s="1" t="s">
        <v>187</v>
      </c>
      <c r="P91">
        <f t="shared" si="25"/>
        <v>0.41000005</v>
      </c>
      <c r="Q91">
        <f t="shared" si="26"/>
        <v>0.92399995</v>
      </c>
      <c r="R91">
        <f t="shared" si="27"/>
        <v>1.0430002</v>
      </c>
      <c r="S91">
        <f t="shared" si="28"/>
        <v>0.0170000000000003</v>
      </c>
      <c r="T91">
        <f t="shared" si="29"/>
        <v>0.00799979999999989</v>
      </c>
      <c r="U91">
        <f t="shared" si="30"/>
        <v>0</v>
      </c>
      <c r="V91">
        <f t="shared" si="31"/>
        <v>0.00153029999999976</v>
      </c>
      <c r="W91">
        <f t="shared" si="32"/>
        <v>0.0460397000000001</v>
      </c>
      <c r="X91">
        <f t="shared" si="33"/>
        <v>0.182224</v>
      </c>
      <c r="Y91">
        <f t="shared" si="34"/>
        <v>0.4539262</v>
      </c>
      <c r="Z91">
        <f t="shared" si="35"/>
        <v>0.9896998</v>
      </c>
      <c r="AA91">
        <f t="shared" si="36"/>
        <v>1.2800003</v>
      </c>
      <c r="AB91">
        <f>COUNTIF(CostRed_solar!A$2:A$12,O91)</f>
        <v>0</v>
      </c>
    </row>
    <row r="92" spans="1:28">
      <c r="A92" s="1" t="s">
        <v>463</v>
      </c>
      <c r="J92">
        <v>0.000139</v>
      </c>
      <c r="K92">
        <v>0.000139</v>
      </c>
      <c r="L92">
        <v>0.000341</v>
      </c>
      <c r="M92">
        <v>0.00059</v>
      </c>
      <c r="N92">
        <v>0.00059</v>
      </c>
      <c r="O92" s="1" t="s">
        <v>463</v>
      </c>
      <c r="P92">
        <f t="shared" si="25"/>
        <v>0</v>
      </c>
      <c r="Q92">
        <f t="shared" si="26"/>
        <v>0</v>
      </c>
      <c r="R92">
        <f t="shared" si="27"/>
        <v>0</v>
      </c>
      <c r="S92">
        <f t="shared" si="28"/>
        <v>0</v>
      </c>
      <c r="T92">
        <f t="shared" si="29"/>
        <v>0</v>
      </c>
      <c r="U92">
        <f t="shared" si="30"/>
        <v>0</v>
      </c>
      <c r="V92">
        <f t="shared" si="31"/>
        <v>0</v>
      </c>
      <c r="W92">
        <f t="shared" si="32"/>
        <v>0.000139</v>
      </c>
      <c r="X92">
        <f t="shared" si="33"/>
        <v>0</v>
      </c>
      <c r="Y92">
        <f t="shared" si="34"/>
        <v>0.000202</v>
      </c>
      <c r="Z92">
        <f t="shared" si="35"/>
        <v>0.000249</v>
      </c>
      <c r="AA92">
        <f t="shared" si="36"/>
        <v>0</v>
      </c>
      <c r="AB92">
        <f>COUNTIF(CostRed_solar!A$2:A$12,O92)</f>
        <v>0</v>
      </c>
    </row>
    <row r="93" spans="1:28">
      <c r="A93" s="1" t="s">
        <v>189</v>
      </c>
      <c r="B93">
        <v>0.000179</v>
      </c>
      <c r="C93">
        <v>0.00027</v>
      </c>
      <c r="D93">
        <v>0.000312</v>
      </c>
      <c r="E93">
        <v>0.000515</v>
      </c>
      <c r="F93">
        <v>0.000698</v>
      </c>
      <c r="G93">
        <v>0.001023</v>
      </c>
      <c r="H93">
        <v>0.002185</v>
      </c>
      <c r="I93">
        <v>0.002282</v>
      </c>
      <c r="J93">
        <v>0.002655</v>
      </c>
      <c r="K93">
        <v>0.003274</v>
      </c>
      <c r="L93">
        <v>0.0036</v>
      </c>
      <c r="M93">
        <v>0.003654</v>
      </c>
      <c r="N93">
        <v>0.003654</v>
      </c>
      <c r="O93" s="1" t="s">
        <v>189</v>
      </c>
      <c r="P93">
        <f t="shared" si="25"/>
        <v>9.1e-5</v>
      </c>
      <c r="Q93">
        <f t="shared" si="26"/>
        <v>4.2e-5</v>
      </c>
      <c r="R93">
        <f t="shared" si="27"/>
        <v>0.000203</v>
      </c>
      <c r="S93">
        <f t="shared" si="28"/>
        <v>0.000183</v>
      </c>
      <c r="T93">
        <f t="shared" si="29"/>
        <v>0.000325</v>
      </c>
      <c r="U93">
        <f t="shared" si="30"/>
        <v>0.001162</v>
      </c>
      <c r="V93">
        <f t="shared" si="31"/>
        <v>9.70000000000003e-5</v>
      </c>
      <c r="W93">
        <f t="shared" si="32"/>
        <v>0.000373</v>
      </c>
      <c r="X93">
        <f t="shared" si="33"/>
        <v>0.000619</v>
      </c>
      <c r="Y93">
        <f t="shared" si="34"/>
        <v>0.000326</v>
      </c>
      <c r="Z93">
        <f t="shared" si="35"/>
        <v>5.40000000000002e-5</v>
      </c>
      <c r="AA93">
        <f t="shared" si="36"/>
        <v>0</v>
      </c>
      <c r="AB93">
        <f>COUNTIF(CostRed_solar!A$2:A$12,O93)</f>
        <v>0</v>
      </c>
    </row>
    <row r="94" spans="1:28">
      <c r="A94" s="1" t="s">
        <v>464</v>
      </c>
      <c r="B94">
        <v>0.022400001</v>
      </c>
      <c r="C94">
        <v>0.028500002</v>
      </c>
      <c r="D94">
        <v>0.060000002</v>
      </c>
      <c r="E94">
        <v>0.0666</v>
      </c>
      <c r="F94">
        <v>0.0666</v>
      </c>
      <c r="G94">
        <v>0.0671</v>
      </c>
      <c r="H94">
        <v>0.068</v>
      </c>
      <c r="I94">
        <v>0.07</v>
      </c>
      <c r="J94">
        <v>0.07</v>
      </c>
      <c r="K94">
        <v>0.081</v>
      </c>
      <c r="L94">
        <v>0.085419</v>
      </c>
      <c r="M94">
        <v>0.086455</v>
      </c>
      <c r="N94">
        <v>0.09</v>
      </c>
      <c r="O94" s="1" t="s">
        <v>464</v>
      </c>
      <c r="P94">
        <f t="shared" si="25"/>
        <v>0.006100001</v>
      </c>
      <c r="Q94">
        <f t="shared" si="26"/>
        <v>0.0315</v>
      </c>
      <c r="R94">
        <f t="shared" si="27"/>
        <v>0.00659999800000001</v>
      </c>
      <c r="S94">
        <f t="shared" si="28"/>
        <v>0</v>
      </c>
      <c r="T94">
        <f t="shared" si="29"/>
        <v>0.0005</v>
      </c>
      <c r="U94">
        <f t="shared" si="30"/>
        <v>0.000899999999999998</v>
      </c>
      <c r="V94">
        <f t="shared" si="31"/>
        <v>0.002</v>
      </c>
      <c r="W94">
        <f t="shared" si="32"/>
        <v>0</v>
      </c>
      <c r="X94">
        <f t="shared" si="33"/>
        <v>0.011</v>
      </c>
      <c r="Y94">
        <f t="shared" si="34"/>
        <v>0.00441899999999999</v>
      </c>
      <c r="Z94">
        <f t="shared" si="35"/>
        <v>0.00103600000000001</v>
      </c>
      <c r="AA94">
        <f t="shared" si="36"/>
        <v>0.00354499999999999</v>
      </c>
      <c r="AB94">
        <f>COUNTIF(CostRed_solar!A$2:A$12,O94)</f>
        <v>0</v>
      </c>
    </row>
    <row r="95" spans="1:28">
      <c r="A95" s="1" t="s">
        <v>465</v>
      </c>
      <c r="B95">
        <v>9e-5</v>
      </c>
      <c r="C95">
        <v>0.000135</v>
      </c>
      <c r="D95">
        <v>0.000315</v>
      </c>
      <c r="E95">
        <v>0.00081</v>
      </c>
      <c r="F95">
        <v>0.00144</v>
      </c>
      <c r="G95">
        <v>0.03195</v>
      </c>
      <c r="H95">
        <v>0.03465</v>
      </c>
      <c r="I95">
        <v>0.0363</v>
      </c>
      <c r="J95">
        <v>0.038080003</v>
      </c>
      <c r="K95">
        <v>0.03973</v>
      </c>
      <c r="L95">
        <v>0.041380003</v>
      </c>
      <c r="M95">
        <v>0.04303</v>
      </c>
      <c r="N95">
        <v>0.10468</v>
      </c>
      <c r="O95" s="1" t="s">
        <v>465</v>
      </c>
      <c r="P95">
        <f t="shared" si="25"/>
        <v>4.5e-5</v>
      </c>
      <c r="Q95">
        <f t="shared" si="26"/>
        <v>0.00018</v>
      </c>
      <c r="R95">
        <f t="shared" si="27"/>
        <v>0.000495</v>
      </c>
      <c r="S95">
        <f t="shared" si="28"/>
        <v>0.00063</v>
      </c>
      <c r="T95">
        <f t="shared" si="29"/>
        <v>0.03051</v>
      </c>
      <c r="U95">
        <f t="shared" si="30"/>
        <v>0.0027</v>
      </c>
      <c r="V95">
        <f t="shared" si="31"/>
        <v>0.00165</v>
      </c>
      <c r="W95">
        <f t="shared" si="32"/>
        <v>0.001780003</v>
      </c>
      <c r="X95">
        <f t="shared" si="33"/>
        <v>0.001649997</v>
      </c>
      <c r="Y95">
        <f t="shared" si="34"/>
        <v>0.001650003</v>
      </c>
      <c r="Z95">
        <f t="shared" si="35"/>
        <v>0.001649997</v>
      </c>
      <c r="AA95">
        <f t="shared" si="36"/>
        <v>0.06165</v>
      </c>
      <c r="AB95">
        <f>COUNTIF(CostRed_solar!A$2:A$12,O95)</f>
        <v>0</v>
      </c>
    </row>
    <row r="96" spans="1:28">
      <c r="A96" s="1" t="s">
        <v>191</v>
      </c>
      <c r="B96">
        <v>0.000602</v>
      </c>
      <c r="C96">
        <v>0.000778</v>
      </c>
      <c r="D96">
        <v>0.001525</v>
      </c>
      <c r="E96">
        <v>0.00256</v>
      </c>
      <c r="F96">
        <v>0.010434001</v>
      </c>
      <c r="G96">
        <v>0.093308</v>
      </c>
      <c r="H96">
        <v>0.093308</v>
      </c>
      <c r="I96">
        <v>0.09930801</v>
      </c>
      <c r="J96">
        <v>0.100808</v>
      </c>
      <c r="K96">
        <v>0.100808</v>
      </c>
      <c r="L96">
        <v>0.100808</v>
      </c>
      <c r="M96">
        <v>0.101308</v>
      </c>
      <c r="N96">
        <v>0.104808</v>
      </c>
      <c r="O96" s="1" t="s">
        <v>191</v>
      </c>
      <c r="P96">
        <f t="shared" si="25"/>
        <v>0.000176</v>
      </c>
      <c r="Q96">
        <f t="shared" si="26"/>
        <v>0.000747</v>
      </c>
      <c r="R96">
        <f t="shared" si="27"/>
        <v>0.001035</v>
      </c>
      <c r="S96">
        <f t="shared" si="28"/>
        <v>0.007874001</v>
      </c>
      <c r="T96">
        <f t="shared" si="29"/>
        <v>0.082873999</v>
      </c>
      <c r="U96">
        <f t="shared" si="30"/>
        <v>0</v>
      </c>
      <c r="V96">
        <f t="shared" si="31"/>
        <v>0.00600001</v>
      </c>
      <c r="W96">
        <f t="shared" si="32"/>
        <v>0.00149998999999999</v>
      </c>
      <c r="X96">
        <f t="shared" si="33"/>
        <v>0</v>
      </c>
      <c r="Y96">
        <f t="shared" si="34"/>
        <v>0</v>
      </c>
      <c r="Z96">
        <f t="shared" si="35"/>
        <v>0.0005</v>
      </c>
      <c r="AA96">
        <f t="shared" si="36"/>
        <v>0.0035</v>
      </c>
      <c r="AB96">
        <f>COUNTIF(CostRed_solar!A$2:A$12,O96)</f>
        <v>0</v>
      </c>
    </row>
    <row r="97" spans="1:28">
      <c r="A97" s="1" t="s">
        <v>179</v>
      </c>
      <c r="B97">
        <v>0.0006</v>
      </c>
      <c r="C97">
        <v>0.0006</v>
      </c>
      <c r="D97">
        <v>0.00062</v>
      </c>
      <c r="E97">
        <v>0.000111</v>
      </c>
      <c r="F97">
        <v>0.000111</v>
      </c>
      <c r="G97">
        <v>0.000113</v>
      </c>
      <c r="H97">
        <v>0.000273</v>
      </c>
      <c r="I97">
        <v>0.000472</v>
      </c>
      <c r="J97">
        <v>0.000775</v>
      </c>
      <c r="K97">
        <v>0.001466</v>
      </c>
      <c r="L97">
        <v>0.002082</v>
      </c>
      <c r="M97">
        <v>0.002413</v>
      </c>
      <c r="N97">
        <v>0.002413</v>
      </c>
      <c r="O97" s="1" t="s">
        <v>179</v>
      </c>
      <c r="P97">
        <f t="shared" si="25"/>
        <v>0</v>
      </c>
      <c r="Q97">
        <f t="shared" si="26"/>
        <v>2.00000000000001e-5</v>
      </c>
      <c r="R97">
        <f t="shared" si="27"/>
        <v>-0.000509</v>
      </c>
      <c r="S97">
        <f t="shared" si="28"/>
        <v>0</v>
      </c>
      <c r="T97">
        <f t="shared" si="29"/>
        <v>1.99999999999999e-6</v>
      </c>
      <c r="U97">
        <f t="shared" si="30"/>
        <v>0.00016</v>
      </c>
      <c r="V97">
        <f t="shared" si="31"/>
        <v>0.000199</v>
      </c>
      <c r="W97">
        <f t="shared" si="32"/>
        <v>0.000303</v>
      </c>
      <c r="X97">
        <f t="shared" si="33"/>
        <v>0.000691</v>
      </c>
      <c r="Y97">
        <f t="shared" si="34"/>
        <v>0.000616</v>
      </c>
      <c r="Z97">
        <f t="shared" si="35"/>
        <v>0.000331</v>
      </c>
      <c r="AA97">
        <f t="shared" si="36"/>
        <v>0</v>
      </c>
      <c r="AB97">
        <f>COUNTIF(CostRed_solar!A$2:A$12,O97)</f>
        <v>0</v>
      </c>
    </row>
    <row r="98" spans="1:28">
      <c r="A98" s="1" t="s">
        <v>183</v>
      </c>
      <c r="G98">
        <v>0.000312</v>
      </c>
      <c r="H98">
        <v>0.000312</v>
      </c>
      <c r="I98">
        <v>0.000312</v>
      </c>
      <c r="J98">
        <v>0.001169</v>
      </c>
      <c r="K98">
        <v>0.001169</v>
      </c>
      <c r="L98">
        <v>0.001169</v>
      </c>
      <c r="M98">
        <v>0.001169</v>
      </c>
      <c r="N98">
        <v>0.001169</v>
      </c>
      <c r="O98" s="1" t="s">
        <v>183</v>
      </c>
      <c r="P98">
        <f t="shared" si="25"/>
        <v>0</v>
      </c>
      <c r="Q98">
        <f t="shared" si="26"/>
        <v>0</v>
      </c>
      <c r="R98">
        <f t="shared" si="27"/>
        <v>0</v>
      </c>
      <c r="S98">
        <f t="shared" si="28"/>
        <v>0</v>
      </c>
      <c r="T98">
        <f t="shared" si="29"/>
        <v>0.000312</v>
      </c>
      <c r="U98">
        <f t="shared" si="30"/>
        <v>0</v>
      </c>
      <c r="V98">
        <f t="shared" si="31"/>
        <v>0</v>
      </c>
      <c r="W98">
        <f t="shared" si="32"/>
        <v>0.000857</v>
      </c>
      <c r="X98">
        <f t="shared" si="33"/>
        <v>0</v>
      </c>
      <c r="Y98">
        <f t="shared" si="34"/>
        <v>0</v>
      </c>
      <c r="Z98">
        <f t="shared" si="35"/>
        <v>0</v>
      </c>
      <c r="AA98">
        <f t="shared" si="36"/>
        <v>0</v>
      </c>
      <c r="AB98">
        <f>COUNTIF(CostRed_solar!A$2:A$12,O98)</f>
        <v>0</v>
      </c>
    </row>
    <row r="99" spans="1:28">
      <c r="A99" s="1" t="s">
        <v>193</v>
      </c>
      <c r="B99">
        <v>0.000173</v>
      </c>
      <c r="C99">
        <v>0.000931</v>
      </c>
      <c r="D99">
        <v>0.000983</v>
      </c>
      <c r="E99">
        <v>0.00104</v>
      </c>
      <c r="F99">
        <v>0.001085</v>
      </c>
      <c r="G99">
        <v>0.001521</v>
      </c>
      <c r="H99">
        <v>0.00196</v>
      </c>
      <c r="I99">
        <v>0.003457</v>
      </c>
      <c r="J99">
        <v>0.006314001</v>
      </c>
      <c r="K99">
        <v>0.008355</v>
      </c>
      <c r="L99">
        <v>0.008355</v>
      </c>
      <c r="M99">
        <v>0.008355</v>
      </c>
      <c r="N99">
        <v>0.008355</v>
      </c>
      <c r="O99" s="1" t="s">
        <v>193</v>
      </c>
      <c r="P99">
        <f t="shared" si="25"/>
        <v>0.000758</v>
      </c>
      <c r="Q99">
        <f t="shared" si="26"/>
        <v>5.2e-5</v>
      </c>
      <c r="R99">
        <f t="shared" si="27"/>
        <v>5.7e-5</v>
      </c>
      <c r="S99">
        <f t="shared" si="28"/>
        <v>4.50000000000001e-5</v>
      </c>
      <c r="T99">
        <f t="shared" si="29"/>
        <v>0.000436</v>
      </c>
      <c r="U99">
        <f t="shared" si="30"/>
        <v>0.000439</v>
      </c>
      <c r="V99">
        <f t="shared" si="31"/>
        <v>0.001497</v>
      </c>
      <c r="W99">
        <f t="shared" si="32"/>
        <v>0.002857001</v>
      </c>
      <c r="X99">
        <f t="shared" si="33"/>
        <v>0.002040999</v>
      </c>
      <c r="Y99">
        <f t="shared" si="34"/>
        <v>0</v>
      </c>
      <c r="Z99">
        <f t="shared" si="35"/>
        <v>0</v>
      </c>
      <c r="AA99">
        <f t="shared" si="36"/>
        <v>0</v>
      </c>
      <c r="AB99">
        <f>COUNTIF(CostRed_solar!A$2:A$12,O99)</f>
        <v>0</v>
      </c>
    </row>
    <row r="100" spans="1:28">
      <c r="A100" s="1" t="s">
        <v>199</v>
      </c>
      <c r="B100">
        <v>0.000558</v>
      </c>
      <c r="C100">
        <v>0.000586</v>
      </c>
      <c r="D100">
        <v>0.001158</v>
      </c>
      <c r="E100">
        <v>0.001411</v>
      </c>
      <c r="F100">
        <v>0.001597</v>
      </c>
      <c r="G100">
        <v>0.001964</v>
      </c>
      <c r="H100">
        <v>0.002005</v>
      </c>
      <c r="I100">
        <v>0.002535</v>
      </c>
      <c r="J100">
        <v>0.002554</v>
      </c>
      <c r="K100">
        <v>0.002607</v>
      </c>
      <c r="L100">
        <v>0.002607</v>
      </c>
      <c r="M100">
        <v>0.002607</v>
      </c>
      <c r="N100">
        <v>0.002607</v>
      </c>
      <c r="O100" s="1" t="s">
        <v>199</v>
      </c>
      <c r="P100">
        <f t="shared" ref="P100:P131" si="37">C100-B100</f>
        <v>2.8e-5</v>
      </c>
      <c r="Q100">
        <f t="shared" ref="Q100:Q131" si="38">D100-C100</f>
        <v>0.000572</v>
      </c>
      <c r="R100">
        <f t="shared" ref="R100:R131" si="39">E100-D100</f>
        <v>0.000253</v>
      </c>
      <c r="S100">
        <f t="shared" ref="S100:S131" si="40">F100-E100</f>
        <v>0.000186</v>
      </c>
      <c r="T100">
        <f t="shared" ref="T100:T131" si="41">G100-F100</f>
        <v>0.000367</v>
      </c>
      <c r="U100">
        <f t="shared" ref="U100:U131" si="42">H100-G100</f>
        <v>4.09999999999998e-5</v>
      </c>
      <c r="V100">
        <f t="shared" ref="V100:V131" si="43">I100-H100</f>
        <v>0.00053</v>
      </c>
      <c r="W100">
        <f t="shared" ref="W100:W131" si="44">J100-I100</f>
        <v>1.89999999999999e-5</v>
      </c>
      <c r="X100">
        <f t="shared" ref="X100:X131" si="45">K100-J100</f>
        <v>5.30000000000001e-5</v>
      </c>
      <c r="Y100">
        <f t="shared" ref="Y100:Y131" si="46">L100-K100</f>
        <v>0</v>
      </c>
      <c r="Z100">
        <f t="shared" ref="Z100:Z131" si="47">M100-L100</f>
        <v>0</v>
      </c>
      <c r="AA100">
        <f t="shared" ref="AA100:AA131" si="48">N100-M100</f>
        <v>0</v>
      </c>
      <c r="AB100">
        <f>COUNTIF(CostRed_solar!A$2:A$12,O100)</f>
        <v>0</v>
      </c>
    </row>
    <row r="101" spans="1:28">
      <c r="A101" s="1" t="s">
        <v>466</v>
      </c>
      <c r="B101">
        <v>39.963326</v>
      </c>
      <c r="C101">
        <v>69.151665</v>
      </c>
      <c r="D101">
        <v>93.79306</v>
      </c>
      <c r="E101">
        <v>116.79863</v>
      </c>
      <c r="F101">
        <v>142.14232</v>
      </c>
      <c r="G101">
        <v>171.09488</v>
      </c>
      <c r="H101">
        <v>199.6115</v>
      </c>
      <c r="I101">
        <v>225.37921</v>
      </c>
      <c r="J101">
        <v>254.45914</v>
      </c>
      <c r="K101">
        <v>300.68274</v>
      </c>
      <c r="L101">
        <v>351.90808</v>
      </c>
      <c r="M101">
        <v>416.17484</v>
      </c>
      <c r="N101">
        <v>489.32755</v>
      </c>
      <c r="O101" s="1" t="s">
        <v>466</v>
      </c>
      <c r="P101">
        <f t="shared" si="37"/>
        <v>29.188339</v>
      </c>
      <c r="Q101">
        <f t="shared" si="38"/>
        <v>24.641395</v>
      </c>
      <c r="R101">
        <f t="shared" si="39"/>
        <v>23.00557</v>
      </c>
      <c r="S101">
        <f t="shared" si="40"/>
        <v>25.34369</v>
      </c>
      <c r="T101">
        <f t="shared" si="41"/>
        <v>28.95256</v>
      </c>
      <c r="U101">
        <f t="shared" si="42"/>
        <v>28.51662</v>
      </c>
      <c r="V101">
        <f t="shared" si="43"/>
        <v>25.76771</v>
      </c>
      <c r="W101">
        <f t="shared" si="44"/>
        <v>29.07993</v>
      </c>
      <c r="X101">
        <f t="shared" si="45"/>
        <v>46.2236</v>
      </c>
      <c r="Y101">
        <f t="shared" si="46"/>
        <v>51.22534</v>
      </c>
      <c r="Z101">
        <f t="shared" si="47"/>
        <v>64.26676</v>
      </c>
      <c r="AA101">
        <f t="shared" si="48"/>
        <v>73.15271</v>
      </c>
      <c r="AB101">
        <f>COUNTIF(CostRed_solar!A$2:A$12,O101)</f>
        <v>0</v>
      </c>
    </row>
    <row r="102" spans="1:28">
      <c r="A102" s="1" t="s">
        <v>195</v>
      </c>
      <c r="B102">
        <v>0.003728</v>
      </c>
      <c r="C102">
        <v>0.004479</v>
      </c>
      <c r="D102">
        <v>0.005156001</v>
      </c>
      <c r="E102">
        <v>0.005156001</v>
      </c>
      <c r="F102">
        <v>0.005156001</v>
      </c>
      <c r="G102">
        <v>0.396156</v>
      </c>
      <c r="H102">
        <v>0.417156</v>
      </c>
      <c r="I102">
        <v>0.45444104</v>
      </c>
      <c r="J102">
        <v>0.51435304</v>
      </c>
      <c r="K102">
        <v>0.517784</v>
      </c>
      <c r="L102">
        <v>0.524907</v>
      </c>
      <c r="M102">
        <v>0.52854306</v>
      </c>
      <c r="N102">
        <v>0.52865404</v>
      </c>
      <c r="O102" s="1" t="s">
        <v>195</v>
      </c>
      <c r="P102">
        <f t="shared" si="37"/>
        <v>0.000751</v>
      </c>
      <c r="Q102">
        <f t="shared" si="38"/>
        <v>0.000677001</v>
      </c>
      <c r="R102">
        <f t="shared" si="39"/>
        <v>0</v>
      </c>
      <c r="S102">
        <f t="shared" si="40"/>
        <v>0</v>
      </c>
      <c r="T102">
        <f t="shared" si="41"/>
        <v>0.390999999</v>
      </c>
      <c r="U102">
        <f t="shared" si="42"/>
        <v>0.021</v>
      </c>
      <c r="V102">
        <f t="shared" si="43"/>
        <v>0.03728504</v>
      </c>
      <c r="W102">
        <f t="shared" si="44"/>
        <v>0.059912</v>
      </c>
      <c r="X102">
        <f t="shared" si="45"/>
        <v>0.00343095999999998</v>
      </c>
      <c r="Y102">
        <f t="shared" si="46"/>
        <v>0.00712299999999999</v>
      </c>
      <c r="Z102">
        <f t="shared" si="47"/>
        <v>0.00363605999999994</v>
      </c>
      <c r="AA102">
        <f t="shared" si="48"/>
        <v>0.000110980000000094</v>
      </c>
      <c r="AB102">
        <f>COUNTIF(CostRed_solar!A$2:A$12,O102)</f>
        <v>0</v>
      </c>
    </row>
    <row r="103" spans="1:28">
      <c r="A103" s="1" t="s">
        <v>467</v>
      </c>
      <c r="I103">
        <v>0.001</v>
      </c>
      <c r="J103">
        <v>0.001</v>
      </c>
      <c r="K103">
        <v>0.089</v>
      </c>
      <c r="L103">
        <v>0.091000006</v>
      </c>
      <c r="M103">
        <v>0.095341004</v>
      </c>
      <c r="N103">
        <v>0.095341004</v>
      </c>
      <c r="O103" s="1" t="s">
        <v>467</v>
      </c>
      <c r="P103">
        <f t="shared" si="37"/>
        <v>0</v>
      </c>
      <c r="Q103">
        <f t="shared" si="38"/>
        <v>0</v>
      </c>
      <c r="R103">
        <f t="shared" si="39"/>
        <v>0</v>
      </c>
      <c r="S103">
        <f t="shared" si="40"/>
        <v>0</v>
      </c>
      <c r="T103">
        <f t="shared" si="41"/>
        <v>0</v>
      </c>
      <c r="U103">
        <f t="shared" si="42"/>
        <v>0</v>
      </c>
      <c r="V103">
        <f t="shared" si="43"/>
        <v>0.001</v>
      </c>
      <c r="W103">
        <f t="shared" si="44"/>
        <v>0</v>
      </c>
      <c r="X103">
        <f t="shared" si="45"/>
        <v>0.088</v>
      </c>
      <c r="Y103">
        <f t="shared" si="46"/>
        <v>0.002000006</v>
      </c>
      <c r="Z103">
        <f t="shared" si="47"/>
        <v>0.004340998</v>
      </c>
      <c r="AA103">
        <f t="shared" si="48"/>
        <v>0</v>
      </c>
      <c r="AB103">
        <f>COUNTIF(CostRed_solar!A$2:A$12,O103)</f>
        <v>0</v>
      </c>
    </row>
    <row r="104" spans="1:28">
      <c r="A104" s="1" t="s">
        <v>201</v>
      </c>
      <c r="B104">
        <v>0.002</v>
      </c>
      <c r="C104">
        <v>0.004</v>
      </c>
      <c r="D104">
        <v>0.012</v>
      </c>
      <c r="E104">
        <v>0.035</v>
      </c>
      <c r="F104">
        <v>0.089</v>
      </c>
      <c r="G104">
        <v>0.172</v>
      </c>
      <c r="H104">
        <v>0.23500001</v>
      </c>
      <c r="I104">
        <v>0.344</v>
      </c>
      <c r="J104">
        <v>0.72800004</v>
      </c>
      <c r="K104">
        <v>1.4000001</v>
      </c>
      <c r="L104">
        <v>2.131</v>
      </c>
      <c r="M104">
        <v>2.9680002</v>
      </c>
      <c r="N104">
        <v>2.9880002</v>
      </c>
      <c r="O104" s="1" t="s">
        <v>201</v>
      </c>
      <c r="P104">
        <f t="shared" si="37"/>
        <v>0.002</v>
      </c>
      <c r="Q104">
        <f t="shared" si="38"/>
        <v>0.008</v>
      </c>
      <c r="R104">
        <f t="shared" si="39"/>
        <v>0.023</v>
      </c>
      <c r="S104">
        <f t="shared" si="40"/>
        <v>0.054</v>
      </c>
      <c r="T104">
        <f t="shared" si="41"/>
        <v>0.083</v>
      </c>
      <c r="U104">
        <f t="shared" si="42"/>
        <v>0.06300001</v>
      </c>
      <c r="V104">
        <f t="shared" si="43"/>
        <v>0.10899999</v>
      </c>
      <c r="W104">
        <f t="shared" si="44"/>
        <v>0.38400004</v>
      </c>
      <c r="X104">
        <f t="shared" si="45"/>
        <v>0.67200006</v>
      </c>
      <c r="Y104">
        <f t="shared" si="46"/>
        <v>0.7309999</v>
      </c>
      <c r="Z104">
        <f t="shared" si="47"/>
        <v>0.8370002</v>
      </c>
      <c r="AA104">
        <f t="shared" si="48"/>
        <v>0.02</v>
      </c>
      <c r="AB104">
        <f>COUNTIF(CostRed_solar!A$2:A$12,O104)</f>
        <v>0</v>
      </c>
    </row>
    <row r="105" spans="1:28">
      <c r="A105" s="1" t="s">
        <v>212</v>
      </c>
      <c r="D105">
        <v>0.00064</v>
      </c>
      <c r="E105">
        <v>0.00092</v>
      </c>
      <c r="F105">
        <v>0.001139</v>
      </c>
      <c r="G105">
        <v>0.002539</v>
      </c>
      <c r="H105">
        <v>0.003527</v>
      </c>
      <c r="I105">
        <v>0.004333</v>
      </c>
      <c r="J105">
        <v>0.005275</v>
      </c>
      <c r="K105">
        <v>0.007001001</v>
      </c>
      <c r="L105">
        <v>0.007001001</v>
      </c>
      <c r="M105">
        <v>0.007001001</v>
      </c>
      <c r="N105">
        <v>0.007001001</v>
      </c>
      <c r="O105" s="1" t="s">
        <v>212</v>
      </c>
      <c r="P105">
        <f t="shared" si="37"/>
        <v>0</v>
      </c>
      <c r="Q105">
        <f t="shared" si="38"/>
        <v>0.00064</v>
      </c>
      <c r="R105">
        <f t="shared" si="39"/>
        <v>0.00028</v>
      </c>
      <c r="S105">
        <f t="shared" si="40"/>
        <v>0.000219</v>
      </c>
      <c r="T105">
        <f t="shared" si="41"/>
        <v>0.0014</v>
      </c>
      <c r="U105">
        <f t="shared" si="42"/>
        <v>0.000988</v>
      </c>
      <c r="V105">
        <f t="shared" si="43"/>
        <v>0.000806</v>
      </c>
      <c r="W105">
        <f t="shared" si="44"/>
        <v>0.000942</v>
      </c>
      <c r="X105">
        <f t="shared" si="45"/>
        <v>0.001726001</v>
      </c>
      <c r="Y105">
        <f t="shared" si="46"/>
        <v>0</v>
      </c>
      <c r="Z105">
        <f t="shared" si="47"/>
        <v>0</v>
      </c>
      <c r="AA105">
        <f t="shared" si="48"/>
        <v>0</v>
      </c>
      <c r="AB105">
        <f>COUNTIF(CostRed_solar!A$2:A$12,O105)</f>
        <v>0</v>
      </c>
    </row>
    <row r="106" spans="1:28">
      <c r="A106" s="1" t="s">
        <v>13</v>
      </c>
      <c r="B106">
        <v>0.065362</v>
      </c>
      <c r="C106">
        <v>0.56581503</v>
      </c>
      <c r="D106">
        <v>0.982082</v>
      </c>
      <c r="E106">
        <v>1.5993271</v>
      </c>
      <c r="F106">
        <v>3.7725081</v>
      </c>
      <c r="G106">
        <v>5.6934843</v>
      </c>
      <c r="H106">
        <v>9.979022</v>
      </c>
      <c r="I106">
        <v>18.251757</v>
      </c>
      <c r="J106">
        <v>27.453098</v>
      </c>
      <c r="K106">
        <v>35.203407</v>
      </c>
      <c r="L106">
        <v>39.38516</v>
      </c>
      <c r="M106">
        <v>49.68401</v>
      </c>
      <c r="N106">
        <v>63.146084</v>
      </c>
      <c r="O106" s="1" t="s">
        <v>13</v>
      </c>
      <c r="P106">
        <f t="shared" si="37"/>
        <v>0.50045303</v>
      </c>
      <c r="Q106">
        <f t="shared" si="38"/>
        <v>0.41626697</v>
      </c>
      <c r="R106">
        <f t="shared" si="39"/>
        <v>0.6172451</v>
      </c>
      <c r="S106">
        <f t="shared" si="40"/>
        <v>2.173181</v>
      </c>
      <c r="T106">
        <f t="shared" si="41"/>
        <v>1.9209762</v>
      </c>
      <c r="U106">
        <f t="shared" si="42"/>
        <v>4.2855377</v>
      </c>
      <c r="V106">
        <f t="shared" si="43"/>
        <v>8.272735</v>
      </c>
      <c r="W106">
        <f t="shared" si="44"/>
        <v>9.201341</v>
      </c>
      <c r="X106">
        <f t="shared" si="45"/>
        <v>7.750309</v>
      </c>
      <c r="Y106">
        <f t="shared" si="46"/>
        <v>4.181753</v>
      </c>
      <c r="Z106">
        <f t="shared" si="47"/>
        <v>10.29885</v>
      </c>
      <c r="AA106">
        <f t="shared" si="48"/>
        <v>13.462074</v>
      </c>
      <c r="AB106">
        <f>COUNTIF(CostRed_solar!A$2:A$12,O106)</f>
        <v>1</v>
      </c>
    </row>
    <row r="107" spans="1:28">
      <c r="A107" s="1" t="s">
        <v>203</v>
      </c>
      <c r="B107">
        <v>0.014581001</v>
      </c>
      <c r="C107">
        <v>0.016989002</v>
      </c>
      <c r="D107">
        <v>0.026423002</v>
      </c>
      <c r="E107">
        <v>0.038377002</v>
      </c>
      <c r="F107">
        <v>0.041648</v>
      </c>
      <c r="G107">
        <v>0.078561</v>
      </c>
      <c r="H107">
        <v>0.08842</v>
      </c>
      <c r="I107">
        <v>0.09750301</v>
      </c>
      <c r="J107">
        <v>0.06547</v>
      </c>
      <c r="K107">
        <v>0.15504</v>
      </c>
      <c r="L107">
        <v>0.18533</v>
      </c>
      <c r="M107">
        <v>0.22504</v>
      </c>
      <c r="N107">
        <v>0.29064003</v>
      </c>
      <c r="O107" s="1" t="s">
        <v>203</v>
      </c>
      <c r="P107">
        <f t="shared" si="37"/>
        <v>0.002408001</v>
      </c>
      <c r="Q107">
        <f t="shared" si="38"/>
        <v>0.009434</v>
      </c>
      <c r="R107">
        <f t="shared" si="39"/>
        <v>0.011954</v>
      </c>
      <c r="S107">
        <f t="shared" si="40"/>
        <v>0.003270998</v>
      </c>
      <c r="T107">
        <f t="shared" si="41"/>
        <v>0.036913</v>
      </c>
      <c r="U107">
        <f t="shared" si="42"/>
        <v>0.00985899999999999</v>
      </c>
      <c r="V107">
        <f t="shared" si="43"/>
        <v>0.00908301</v>
      </c>
      <c r="W107">
        <f t="shared" si="44"/>
        <v>-0.03203301</v>
      </c>
      <c r="X107">
        <f t="shared" si="45"/>
        <v>0.08957</v>
      </c>
      <c r="Y107">
        <f t="shared" si="46"/>
        <v>0.03029</v>
      </c>
      <c r="Z107">
        <f t="shared" si="47"/>
        <v>0.03971</v>
      </c>
      <c r="AA107">
        <f t="shared" si="48"/>
        <v>0.06560003</v>
      </c>
      <c r="AB107">
        <f>COUNTIF(CostRed_solar!A$2:A$12,O107)</f>
        <v>0</v>
      </c>
    </row>
    <row r="108" spans="1:28">
      <c r="A108" s="1" t="s">
        <v>208</v>
      </c>
      <c r="B108">
        <v>0.000389</v>
      </c>
      <c r="C108">
        <v>0.000448</v>
      </c>
      <c r="D108">
        <v>0.000448</v>
      </c>
      <c r="E108">
        <v>0.000987</v>
      </c>
      <c r="F108">
        <v>0.009378001</v>
      </c>
      <c r="G108">
        <v>0.009378001</v>
      </c>
      <c r="H108">
        <v>0.043208003</v>
      </c>
      <c r="I108">
        <v>0.184478</v>
      </c>
      <c r="J108">
        <v>0.286378</v>
      </c>
      <c r="K108">
        <v>0.345878</v>
      </c>
      <c r="L108">
        <v>0.42976803</v>
      </c>
      <c r="M108">
        <v>0.45585802</v>
      </c>
      <c r="N108">
        <v>0.539378</v>
      </c>
      <c r="O108" s="1" t="s">
        <v>208</v>
      </c>
      <c r="P108">
        <f t="shared" si="37"/>
        <v>5.9e-5</v>
      </c>
      <c r="Q108">
        <f t="shared" si="38"/>
        <v>0</v>
      </c>
      <c r="R108">
        <f t="shared" si="39"/>
        <v>0.000539</v>
      </c>
      <c r="S108">
        <f t="shared" si="40"/>
        <v>0.008391001</v>
      </c>
      <c r="T108">
        <f t="shared" si="41"/>
        <v>0</v>
      </c>
      <c r="U108">
        <f t="shared" si="42"/>
        <v>0.033830002</v>
      </c>
      <c r="V108">
        <f t="shared" si="43"/>
        <v>0.141269997</v>
      </c>
      <c r="W108">
        <f t="shared" si="44"/>
        <v>0.1019</v>
      </c>
      <c r="X108">
        <f t="shared" si="45"/>
        <v>0.0595</v>
      </c>
      <c r="Y108">
        <f t="shared" si="46"/>
        <v>0.08389003</v>
      </c>
      <c r="Z108">
        <f t="shared" si="47"/>
        <v>0.02608999</v>
      </c>
      <c r="AA108">
        <f t="shared" si="48"/>
        <v>0.08351998</v>
      </c>
      <c r="AB108">
        <f>COUNTIF(CostRed_solar!A$2:A$12,O108)</f>
        <v>0</v>
      </c>
    </row>
    <row r="109" spans="1:28">
      <c r="A109" s="1" t="s">
        <v>210</v>
      </c>
      <c r="E109">
        <v>0.029500002</v>
      </c>
      <c r="F109">
        <v>0.036500003</v>
      </c>
      <c r="G109">
        <v>0.036500003</v>
      </c>
      <c r="H109">
        <v>0.036500003</v>
      </c>
      <c r="I109">
        <v>0.036500003</v>
      </c>
      <c r="J109">
        <v>0.037076</v>
      </c>
      <c r="K109">
        <v>0.037076</v>
      </c>
      <c r="L109">
        <v>0.037076</v>
      </c>
      <c r="M109">
        <v>0.037076</v>
      </c>
      <c r="N109">
        <v>0.041576</v>
      </c>
      <c r="O109" s="1" t="s">
        <v>210</v>
      </c>
      <c r="P109">
        <f t="shared" si="37"/>
        <v>0</v>
      </c>
      <c r="Q109">
        <f t="shared" si="38"/>
        <v>0</v>
      </c>
      <c r="R109">
        <f t="shared" si="39"/>
        <v>0.029500002</v>
      </c>
      <c r="S109">
        <f t="shared" si="40"/>
        <v>0.007000001</v>
      </c>
      <c r="T109">
        <f t="shared" si="41"/>
        <v>0</v>
      </c>
      <c r="U109">
        <f t="shared" si="42"/>
        <v>0</v>
      </c>
      <c r="V109">
        <f t="shared" si="43"/>
        <v>0</v>
      </c>
      <c r="W109">
        <f t="shared" si="44"/>
        <v>0.000575996999999995</v>
      </c>
      <c r="X109">
        <f t="shared" si="45"/>
        <v>0</v>
      </c>
      <c r="Y109">
        <f t="shared" si="46"/>
        <v>0</v>
      </c>
      <c r="Z109">
        <f t="shared" si="47"/>
        <v>0</v>
      </c>
      <c r="AA109">
        <f t="shared" si="48"/>
        <v>0.0045</v>
      </c>
      <c r="AB109">
        <f>COUNTIF(CostRed_solar!A$2:A$12,O109)</f>
        <v>0</v>
      </c>
    </row>
    <row r="110" spans="1:28">
      <c r="A110" s="1" t="s">
        <v>206</v>
      </c>
      <c r="B110">
        <v>0.000693</v>
      </c>
      <c r="C110">
        <v>0.000789</v>
      </c>
      <c r="D110">
        <v>0.00094</v>
      </c>
      <c r="E110">
        <v>0.001017</v>
      </c>
      <c r="F110">
        <v>0.001629</v>
      </c>
      <c r="G110">
        <v>0.002352</v>
      </c>
      <c r="H110">
        <v>0.005927</v>
      </c>
      <c r="I110">
        <v>0.017135002</v>
      </c>
      <c r="J110">
        <v>0.031972002</v>
      </c>
      <c r="K110">
        <v>0.057528004</v>
      </c>
      <c r="L110">
        <v>0.08994201</v>
      </c>
      <c r="M110">
        <v>0.13532202</v>
      </c>
      <c r="N110">
        <v>0.13532202</v>
      </c>
      <c r="O110" s="1" t="s">
        <v>206</v>
      </c>
      <c r="P110">
        <f t="shared" si="37"/>
        <v>9.59999999999999e-5</v>
      </c>
      <c r="Q110">
        <f t="shared" si="38"/>
        <v>0.000151</v>
      </c>
      <c r="R110">
        <f t="shared" si="39"/>
        <v>7.69999999999999e-5</v>
      </c>
      <c r="S110">
        <f t="shared" si="40"/>
        <v>0.000612</v>
      </c>
      <c r="T110">
        <f t="shared" si="41"/>
        <v>0.000723</v>
      </c>
      <c r="U110">
        <f t="shared" si="42"/>
        <v>0.003575</v>
      </c>
      <c r="V110">
        <f t="shared" si="43"/>
        <v>0.011208002</v>
      </c>
      <c r="W110">
        <f t="shared" si="44"/>
        <v>0.014837</v>
      </c>
      <c r="X110">
        <f t="shared" si="45"/>
        <v>0.025556002</v>
      </c>
      <c r="Y110">
        <f t="shared" si="46"/>
        <v>0.032414006</v>
      </c>
      <c r="Z110">
        <f t="shared" si="47"/>
        <v>0.04538001</v>
      </c>
      <c r="AA110">
        <f t="shared" si="48"/>
        <v>0</v>
      </c>
      <c r="AB110">
        <f>COUNTIF(CostRed_solar!A$2:A$12,O110)</f>
        <v>0</v>
      </c>
    </row>
    <row r="111" spans="1:28">
      <c r="A111" s="1" t="s">
        <v>214</v>
      </c>
      <c r="B111">
        <v>0.076000005</v>
      </c>
      <c r="C111">
        <v>0.1958</v>
      </c>
      <c r="D111">
        <v>0.28610003</v>
      </c>
      <c r="E111">
        <v>0.44610003</v>
      </c>
      <c r="F111">
        <v>0.65610003</v>
      </c>
      <c r="G111">
        <v>0.7961</v>
      </c>
      <c r="H111">
        <v>0.90610003</v>
      </c>
      <c r="I111">
        <v>1.0061</v>
      </c>
      <c r="J111">
        <v>1.3461001</v>
      </c>
      <c r="K111">
        <v>2.1381001</v>
      </c>
      <c r="L111">
        <v>2.6520002</v>
      </c>
      <c r="M111">
        <v>3.591</v>
      </c>
      <c r="N111">
        <v>4.4110003</v>
      </c>
      <c r="O111" s="1" t="s">
        <v>214</v>
      </c>
      <c r="P111">
        <f t="shared" si="37"/>
        <v>0.119799995</v>
      </c>
      <c r="Q111">
        <f t="shared" si="38"/>
        <v>0.09030003</v>
      </c>
      <c r="R111">
        <f t="shared" si="39"/>
        <v>0.16</v>
      </c>
      <c r="S111">
        <f t="shared" si="40"/>
        <v>0.21</v>
      </c>
      <c r="T111">
        <f t="shared" si="41"/>
        <v>0.13999997</v>
      </c>
      <c r="U111">
        <f t="shared" si="42"/>
        <v>0.11000003</v>
      </c>
      <c r="V111">
        <f t="shared" si="43"/>
        <v>0.09999997</v>
      </c>
      <c r="W111">
        <f t="shared" si="44"/>
        <v>0.3400001</v>
      </c>
      <c r="X111">
        <f t="shared" si="45"/>
        <v>0.792</v>
      </c>
      <c r="Y111">
        <f t="shared" si="46"/>
        <v>0.5139001</v>
      </c>
      <c r="Z111">
        <f t="shared" si="47"/>
        <v>0.9389998</v>
      </c>
      <c r="AA111">
        <f t="shared" si="48"/>
        <v>0.8200003</v>
      </c>
      <c r="AB111">
        <f>COUNTIF(CostRed_solar!A$2:A$12,O111)</f>
        <v>0</v>
      </c>
    </row>
    <row r="112" spans="1:28">
      <c r="A112" s="1" t="s">
        <v>216</v>
      </c>
      <c r="B112">
        <v>3.5967202</v>
      </c>
      <c r="C112">
        <v>13.13572</v>
      </c>
      <c r="D112">
        <v>16.789722</v>
      </c>
      <c r="E112">
        <v>18.190071</v>
      </c>
      <c r="F112">
        <v>18.60007</v>
      </c>
      <c r="G112">
        <v>18.907072</v>
      </c>
      <c r="H112">
        <v>19.289072</v>
      </c>
      <c r="I112">
        <v>19.688364</v>
      </c>
      <c r="J112">
        <v>20.113659</v>
      </c>
      <c r="K112">
        <v>20.871347</v>
      </c>
      <c r="L112">
        <v>21.65611</v>
      </c>
      <c r="M112">
        <v>22.600327</v>
      </c>
      <c r="N112">
        <v>25.082628</v>
      </c>
      <c r="O112" s="1" t="s">
        <v>216</v>
      </c>
      <c r="P112">
        <f t="shared" si="37"/>
        <v>9.5389998</v>
      </c>
      <c r="Q112">
        <f t="shared" si="38"/>
        <v>3.654002</v>
      </c>
      <c r="R112">
        <f t="shared" si="39"/>
        <v>1.400349</v>
      </c>
      <c r="S112">
        <f t="shared" si="40"/>
        <v>0.409998999999999</v>
      </c>
      <c r="T112">
        <f t="shared" si="41"/>
        <v>0.307002000000001</v>
      </c>
      <c r="U112">
        <f t="shared" si="42"/>
        <v>0.382000000000001</v>
      </c>
      <c r="V112">
        <f t="shared" si="43"/>
        <v>0.399291999999999</v>
      </c>
      <c r="W112">
        <f t="shared" si="44"/>
        <v>0.425294999999998</v>
      </c>
      <c r="X112">
        <f t="shared" si="45"/>
        <v>0.757688000000002</v>
      </c>
      <c r="Y112">
        <f t="shared" si="46"/>
        <v>0.784763000000002</v>
      </c>
      <c r="Z112">
        <f t="shared" si="47"/>
        <v>0.944216999999998</v>
      </c>
      <c r="AA112">
        <f t="shared" si="48"/>
        <v>2.482301</v>
      </c>
      <c r="AB112">
        <f>COUNTIF(CostRed_solar!A$2:A$12,O112)</f>
        <v>1</v>
      </c>
    </row>
    <row r="113" spans="1:28">
      <c r="A113" s="1" t="s">
        <v>218</v>
      </c>
      <c r="B113">
        <v>0.001</v>
      </c>
      <c r="C113">
        <v>0.0015</v>
      </c>
      <c r="D113">
        <v>0.0018</v>
      </c>
      <c r="E113">
        <v>0.002106</v>
      </c>
      <c r="F113">
        <v>0.004108</v>
      </c>
      <c r="G113">
        <v>0.006513001</v>
      </c>
      <c r="H113">
        <v>0.027513001</v>
      </c>
      <c r="I113">
        <v>0.055513002</v>
      </c>
      <c r="J113">
        <v>0.055513002</v>
      </c>
      <c r="K113">
        <v>0.092513</v>
      </c>
      <c r="L113">
        <v>0.092513</v>
      </c>
      <c r="M113">
        <v>0.092513</v>
      </c>
      <c r="N113">
        <v>0.09256301</v>
      </c>
      <c r="O113" s="1" t="s">
        <v>218</v>
      </c>
      <c r="P113">
        <f t="shared" si="37"/>
        <v>0.0005</v>
      </c>
      <c r="Q113">
        <f t="shared" si="38"/>
        <v>0.0003</v>
      </c>
      <c r="R113">
        <f t="shared" si="39"/>
        <v>0.000306</v>
      </c>
      <c r="S113">
        <f t="shared" si="40"/>
        <v>0.002002</v>
      </c>
      <c r="T113">
        <f t="shared" si="41"/>
        <v>0.002405001</v>
      </c>
      <c r="U113">
        <f t="shared" si="42"/>
        <v>0.021</v>
      </c>
      <c r="V113">
        <f t="shared" si="43"/>
        <v>0.028000001</v>
      </c>
      <c r="W113">
        <f t="shared" si="44"/>
        <v>0</v>
      </c>
      <c r="X113">
        <f t="shared" si="45"/>
        <v>0.036999998</v>
      </c>
      <c r="Y113">
        <f t="shared" si="46"/>
        <v>0</v>
      </c>
      <c r="Z113">
        <f t="shared" si="47"/>
        <v>0</v>
      </c>
      <c r="AA113">
        <f t="shared" si="48"/>
        <v>5.00100000000031e-5</v>
      </c>
      <c r="AB113">
        <f>COUNTIF(CostRed_solar!A$2:A$12,O113)</f>
        <v>0</v>
      </c>
    </row>
    <row r="114" spans="1:28">
      <c r="A114" s="1" t="s">
        <v>222</v>
      </c>
      <c r="B114">
        <v>3.6180003</v>
      </c>
      <c r="C114">
        <v>4.914</v>
      </c>
      <c r="D114">
        <v>6.6320004</v>
      </c>
      <c r="E114">
        <v>13.599001</v>
      </c>
      <c r="F114">
        <v>23.339</v>
      </c>
      <c r="G114">
        <v>34.15</v>
      </c>
      <c r="H114">
        <v>42.04</v>
      </c>
      <c r="I114">
        <v>49.500004</v>
      </c>
      <c r="J114">
        <v>56.162003</v>
      </c>
      <c r="K114">
        <v>63.192</v>
      </c>
      <c r="L114">
        <v>69.764</v>
      </c>
      <c r="M114">
        <v>74.191</v>
      </c>
      <c r="N114">
        <v>78.833</v>
      </c>
      <c r="O114" s="1" t="s">
        <v>222</v>
      </c>
      <c r="P114">
        <f t="shared" si="37"/>
        <v>1.2959997</v>
      </c>
      <c r="Q114">
        <f t="shared" si="38"/>
        <v>1.7180004</v>
      </c>
      <c r="R114">
        <f t="shared" si="39"/>
        <v>6.9670006</v>
      </c>
      <c r="S114">
        <f t="shared" si="40"/>
        <v>9.739999</v>
      </c>
      <c r="T114">
        <f t="shared" si="41"/>
        <v>10.811</v>
      </c>
      <c r="U114">
        <f t="shared" si="42"/>
        <v>7.89</v>
      </c>
      <c r="V114">
        <f t="shared" si="43"/>
        <v>7.460004</v>
      </c>
      <c r="W114">
        <f t="shared" si="44"/>
        <v>6.661999</v>
      </c>
      <c r="X114">
        <f t="shared" si="45"/>
        <v>7.029997</v>
      </c>
      <c r="Y114">
        <f t="shared" si="46"/>
        <v>6.572</v>
      </c>
      <c r="Z114">
        <f t="shared" si="47"/>
        <v>4.42700000000001</v>
      </c>
      <c r="AA114">
        <f t="shared" si="48"/>
        <v>4.642</v>
      </c>
      <c r="AB114">
        <f>COUNTIF(CostRed_solar!A$2:A$12,O114)</f>
        <v>1</v>
      </c>
    </row>
    <row r="115" spans="1:28">
      <c r="A115" s="1" t="s">
        <v>220</v>
      </c>
      <c r="B115">
        <v>1.5e-5</v>
      </c>
      <c r="C115">
        <v>4.3e-5</v>
      </c>
      <c r="D115">
        <v>7.3e-5</v>
      </c>
      <c r="E115">
        <v>0.000141</v>
      </c>
      <c r="F115">
        <v>0.000236</v>
      </c>
      <c r="G115">
        <v>0.005557001</v>
      </c>
      <c r="H115">
        <v>0.286593</v>
      </c>
      <c r="I115">
        <v>0.39658803</v>
      </c>
      <c r="J115">
        <v>0.69962305</v>
      </c>
      <c r="K115">
        <v>1.1856701</v>
      </c>
      <c r="L115">
        <v>1.4483751</v>
      </c>
      <c r="M115">
        <v>1.520575</v>
      </c>
      <c r="N115">
        <v>1.9143751</v>
      </c>
      <c r="O115" s="1" t="s">
        <v>220</v>
      </c>
      <c r="P115">
        <f t="shared" si="37"/>
        <v>2.8e-5</v>
      </c>
      <c r="Q115">
        <f t="shared" si="38"/>
        <v>3e-5</v>
      </c>
      <c r="R115">
        <f t="shared" si="39"/>
        <v>6.8e-5</v>
      </c>
      <c r="S115">
        <f t="shared" si="40"/>
        <v>9.5e-5</v>
      </c>
      <c r="T115">
        <f t="shared" si="41"/>
        <v>0.005321001</v>
      </c>
      <c r="U115">
        <f t="shared" si="42"/>
        <v>0.281035999</v>
      </c>
      <c r="V115">
        <f t="shared" si="43"/>
        <v>0.10999503</v>
      </c>
      <c r="W115">
        <f t="shared" si="44"/>
        <v>0.30303502</v>
      </c>
      <c r="X115">
        <f t="shared" si="45"/>
        <v>0.48604705</v>
      </c>
      <c r="Y115">
        <f t="shared" si="46"/>
        <v>0.262705</v>
      </c>
      <c r="Z115">
        <f t="shared" si="47"/>
        <v>0.0721999</v>
      </c>
      <c r="AA115">
        <f t="shared" si="48"/>
        <v>0.3938001</v>
      </c>
      <c r="AB115">
        <f>COUNTIF(CostRed_solar!A$2:A$12,O115)</f>
        <v>0</v>
      </c>
    </row>
    <row r="116" spans="1:28">
      <c r="A116" s="1" t="s">
        <v>224</v>
      </c>
      <c r="B116">
        <v>0.001267</v>
      </c>
      <c r="C116">
        <v>0.000995</v>
      </c>
      <c r="D116">
        <v>0.002436</v>
      </c>
      <c r="E116">
        <v>0.015762001</v>
      </c>
      <c r="F116">
        <v>0.076295</v>
      </c>
      <c r="G116">
        <v>0.143573</v>
      </c>
      <c r="H116">
        <v>0.15698901</v>
      </c>
      <c r="I116">
        <v>0.175456</v>
      </c>
      <c r="J116">
        <v>0.49006003</v>
      </c>
      <c r="K116">
        <v>1.1497</v>
      </c>
      <c r="L116">
        <v>1.7186</v>
      </c>
      <c r="M116">
        <v>1.9228661</v>
      </c>
      <c r="N116">
        <v>2.0314882</v>
      </c>
      <c r="O116" s="1" t="s">
        <v>224</v>
      </c>
      <c r="P116">
        <f t="shared" si="37"/>
        <v>-0.000272</v>
      </c>
      <c r="Q116">
        <f t="shared" si="38"/>
        <v>0.001441</v>
      </c>
      <c r="R116">
        <f t="shared" si="39"/>
        <v>0.013326001</v>
      </c>
      <c r="S116">
        <f t="shared" si="40"/>
        <v>0.060532999</v>
      </c>
      <c r="T116">
        <f t="shared" si="41"/>
        <v>0.067278</v>
      </c>
      <c r="U116">
        <f t="shared" si="42"/>
        <v>0.01341601</v>
      </c>
      <c r="V116">
        <f t="shared" si="43"/>
        <v>0.01846699</v>
      </c>
      <c r="W116">
        <f t="shared" si="44"/>
        <v>0.31460403</v>
      </c>
      <c r="X116">
        <f t="shared" si="45"/>
        <v>0.65963997</v>
      </c>
      <c r="Y116">
        <f t="shared" si="46"/>
        <v>0.5689</v>
      </c>
      <c r="Z116">
        <f t="shared" si="47"/>
        <v>0.2042661</v>
      </c>
      <c r="AA116">
        <f t="shared" si="48"/>
        <v>0.1086221</v>
      </c>
      <c r="AB116">
        <f>COUNTIF(CostRed_solar!A$2:A$12,O116)</f>
        <v>0</v>
      </c>
    </row>
    <row r="117" spans="1:28">
      <c r="A117" s="1" t="s">
        <v>226</v>
      </c>
      <c r="B117">
        <v>0.000196</v>
      </c>
      <c r="C117">
        <v>0.001435</v>
      </c>
      <c r="D117">
        <v>0.003404</v>
      </c>
      <c r="E117">
        <v>0.007422</v>
      </c>
      <c r="F117">
        <v>0.016915001</v>
      </c>
      <c r="G117">
        <v>0.031246</v>
      </c>
      <c r="H117">
        <v>0.036434</v>
      </c>
      <c r="I117">
        <v>0.046350002</v>
      </c>
      <c r="J117">
        <v>0.10660901</v>
      </c>
      <c r="K117">
        <v>0.12701601</v>
      </c>
      <c r="L117">
        <v>0.14688401</v>
      </c>
      <c r="M117">
        <v>0.217655</v>
      </c>
      <c r="N117">
        <v>0.307219</v>
      </c>
      <c r="O117" s="1" t="s">
        <v>226</v>
      </c>
      <c r="P117">
        <f t="shared" si="37"/>
        <v>0.001239</v>
      </c>
      <c r="Q117">
        <f t="shared" si="38"/>
        <v>0.001969</v>
      </c>
      <c r="R117">
        <f t="shared" si="39"/>
        <v>0.004018</v>
      </c>
      <c r="S117">
        <f t="shared" si="40"/>
        <v>0.009493001</v>
      </c>
      <c r="T117">
        <f t="shared" si="41"/>
        <v>0.014330999</v>
      </c>
      <c r="U117">
        <f t="shared" si="42"/>
        <v>0.005188</v>
      </c>
      <c r="V117">
        <f t="shared" si="43"/>
        <v>0.009916002</v>
      </c>
      <c r="W117">
        <f t="shared" si="44"/>
        <v>0.060259008</v>
      </c>
      <c r="X117">
        <f t="shared" si="45"/>
        <v>0.020407</v>
      </c>
      <c r="Y117">
        <f t="shared" si="46"/>
        <v>0.019868</v>
      </c>
      <c r="Z117">
        <f t="shared" si="47"/>
        <v>0.07077099</v>
      </c>
      <c r="AA117">
        <f t="shared" si="48"/>
        <v>0.089564</v>
      </c>
      <c r="AB117">
        <f>COUNTIF(CostRed_solar!A$2:A$12,O117)</f>
        <v>0</v>
      </c>
    </row>
    <row r="118" spans="1:28">
      <c r="A118" s="1" t="s">
        <v>232</v>
      </c>
      <c r="B118">
        <v>0.000392</v>
      </c>
      <c r="C118">
        <v>0.000426</v>
      </c>
      <c r="D118">
        <v>0.000466</v>
      </c>
      <c r="E118">
        <v>0.000502</v>
      </c>
      <c r="F118">
        <v>0.000753</v>
      </c>
      <c r="G118">
        <v>0.002309</v>
      </c>
      <c r="H118">
        <v>0.002862</v>
      </c>
      <c r="I118">
        <v>0.002862</v>
      </c>
      <c r="J118">
        <v>0.002862</v>
      </c>
      <c r="K118">
        <v>0.002862</v>
      </c>
      <c r="L118">
        <v>0.002862</v>
      </c>
      <c r="M118">
        <v>0.002862</v>
      </c>
      <c r="N118">
        <v>0.002862</v>
      </c>
      <c r="O118" s="1" t="s">
        <v>232</v>
      </c>
      <c r="P118">
        <f t="shared" si="37"/>
        <v>3.4e-5</v>
      </c>
      <c r="Q118">
        <f t="shared" si="38"/>
        <v>4e-5</v>
      </c>
      <c r="R118">
        <f t="shared" si="39"/>
        <v>3.6e-5</v>
      </c>
      <c r="S118">
        <f t="shared" si="40"/>
        <v>0.000251</v>
      </c>
      <c r="T118">
        <f t="shared" si="41"/>
        <v>0.001556</v>
      </c>
      <c r="U118">
        <f t="shared" si="42"/>
        <v>0.000553</v>
      </c>
      <c r="V118">
        <f t="shared" si="43"/>
        <v>0</v>
      </c>
      <c r="W118">
        <f t="shared" si="44"/>
        <v>0</v>
      </c>
      <c r="X118">
        <f t="shared" si="45"/>
        <v>0</v>
      </c>
      <c r="Y118">
        <f t="shared" si="46"/>
        <v>0</v>
      </c>
      <c r="Z118">
        <f t="shared" si="47"/>
        <v>0</v>
      </c>
      <c r="AA118">
        <f t="shared" si="48"/>
        <v>0</v>
      </c>
      <c r="AB118">
        <f>COUNTIF(CostRed_solar!A$2:A$12,O118)</f>
        <v>0</v>
      </c>
    </row>
    <row r="119" spans="1:28">
      <c r="A119" s="1" t="s">
        <v>468</v>
      </c>
      <c r="G119">
        <v>0.000102</v>
      </c>
      <c r="H119">
        <v>0.00195</v>
      </c>
      <c r="I119">
        <v>0.006602</v>
      </c>
      <c r="J119">
        <v>0.006602</v>
      </c>
      <c r="K119">
        <v>0.010000001</v>
      </c>
      <c r="L119">
        <v>0.010000001</v>
      </c>
      <c r="M119">
        <v>0.010000001</v>
      </c>
      <c r="N119">
        <v>0.010000001</v>
      </c>
      <c r="O119" s="1" t="s">
        <v>468</v>
      </c>
      <c r="P119">
        <f t="shared" si="37"/>
        <v>0</v>
      </c>
      <c r="Q119">
        <f t="shared" si="38"/>
        <v>0</v>
      </c>
      <c r="R119">
        <f t="shared" si="39"/>
        <v>0</v>
      </c>
      <c r="S119">
        <f t="shared" si="40"/>
        <v>0</v>
      </c>
      <c r="T119">
        <f t="shared" si="41"/>
        <v>0.000102</v>
      </c>
      <c r="U119">
        <f t="shared" si="42"/>
        <v>0.001848</v>
      </c>
      <c r="V119">
        <f t="shared" si="43"/>
        <v>0.004652</v>
      </c>
      <c r="W119">
        <f t="shared" si="44"/>
        <v>0</v>
      </c>
      <c r="X119">
        <f t="shared" si="45"/>
        <v>0.003398001</v>
      </c>
      <c r="Y119">
        <f t="shared" si="46"/>
        <v>0</v>
      </c>
      <c r="Z119">
        <f t="shared" si="47"/>
        <v>0</v>
      </c>
      <c r="AA119">
        <f t="shared" si="48"/>
        <v>0</v>
      </c>
      <c r="AB119">
        <f>COUNTIF(CostRed_solar!A$2:A$12,O119)</f>
        <v>0</v>
      </c>
    </row>
    <row r="120" spans="1:28">
      <c r="A120" s="1" t="s">
        <v>238</v>
      </c>
      <c r="C120">
        <v>7e-6</v>
      </c>
      <c r="D120">
        <v>7e-6</v>
      </c>
      <c r="E120">
        <v>0.000114</v>
      </c>
      <c r="F120">
        <v>0.002049</v>
      </c>
      <c r="G120">
        <v>0.003181</v>
      </c>
      <c r="H120">
        <v>0.030509003</v>
      </c>
      <c r="I120">
        <v>0.032009</v>
      </c>
      <c r="J120">
        <v>0.043069</v>
      </c>
      <c r="K120">
        <v>0.093344</v>
      </c>
      <c r="L120">
        <v>0.093344</v>
      </c>
      <c r="M120">
        <v>0.093344</v>
      </c>
      <c r="N120">
        <v>0.093344</v>
      </c>
      <c r="O120" s="1" t="s">
        <v>238</v>
      </c>
      <c r="P120">
        <f t="shared" si="37"/>
        <v>7e-6</v>
      </c>
      <c r="Q120">
        <f t="shared" si="38"/>
        <v>0</v>
      </c>
      <c r="R120">
        <f t="shared" si="39"/>
        <v>0.000107</v>
      </c>
      <c r="S120">
        <f t="shared" si="40"/>
        <v>0.001935</v>
      </c>
      <c r="T120">
        <f t="shared" si="41"/>
        <v>0.001132</v>
      </c>
      <c r="U120">
        <f t="shared" si="42"/>
        <v>0.027328003</v>
      </c>
      <c r="V120">
        <f t="shared" si="43"/>
        <v>0.001499997</v>
      </c>
      <c r="W120">
        <f t="shared" si="44"/>
        <v>0.01106</v>
      </c>
      <c r="X120">
        <f t="shared" si="45"/>
        <v>0.050275</v>
      </c>
      <c r="Y120">
        <f t="shared" si="46"/>
        <v>0</v>
      </c>
      <c r="Z120">
        <f t="shared" si="47"/>
        <v>0</v>
      </c>
      <c r="AA120">
        <f t="shared" si="48"/>
        <v>0</v>
      </c>
      <c r="AB120">
        <f>COUNTIF(CostRed_solar!A$2:A$12,O120)</f>
        <v>0</v>
      </c>
    </row>
    <row r="121" spans="1:28">
      <c r="A121" s="1" t="s">
        <v>240</v>
      </c>
      <c r="B121">
        <v>1.5e-5</v>
      </c>
      <c r="C121">
        <v>1.6e-5</v>
      </c>
      <c r="D121">
        <v>1.6e-5</v>
      </c>
      <c r="E121">
        <v>0.000476</v>
      </c>
      <c r="F121">
        <v>0.001538</v>
      </c>
      <c r="G121">
        <v>0.00189</v>
      </c>
      <c r="H121">
        <v>0.002045</v>
      </c>
      <c r="I121">
        <v>0.008117</v>
      </c>
      <c r="J121">
        <v>0.034045</v>
      </c>
      <c r="K121">
        <v>0.034045</v>
      </c>
      <c r="L121">
        <v>0.034045</v>
      </c>
      <c r="M121">
        <v>0.034050003</v>
      </c>
      <c r="N121">
        <v>0.034050003</v>
      </c>
      <c r="O121" s="1" t="s">
        <v>240</v>
      </c>
      <c r="P121">
        <f t="shared" si="37"/>
        <v>9.99999999999999e-7</v>
      </c>
      <c r="Q121">
        <f t="shared" si="38"/>
        <v>0</v>
      </c>
      <c r="R121">
        <f t="shared" si="39"/>
        <v>0.00046</v>
      </c>
      <c r="S121">
        <f t="shared" si="40"/>
        <v>0.001062</v>
      </c>
      <c r="T121">
        <f t="shared" si="41"/>
        <v>0.000352</v>
      </c>
      <c r="U121">
        <f t="shared" si="42"/>
        <v>0.000155</v>
      </c>
      <c r="V121">
        <f t="shared" si="43"/>
        <v>0.006072</v>
      </c>
      <c r="W121">
        <f t="shared" si="44"/>
        <v>0.025928</v>
      </c>
      <c r="X121">
        <f t="shared" si="45"/>
        <v>0</v>
      </c>
      <c r="Y121">
        <f t="shared" si="46"/>
        <v>0</v>
      </c>
      <c r="Z121">
        <f t="shared" si="47"/>
        <v>5.00300000000342e-6</v>
      </c>
      <c r="AA121">
        <f t="shared" si="48"/>
        <v>0</v>
      </c>
      <c r="AB121">
        <f>COUNTIF(CostRed_solar!A$2:A$12,O121)</f>
        <v>0</v>
      </c>
    </row>
    <row r="122" spans="1:28">
      <c r="A122" s="1" t="s">
        <v>260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0.00069</v>
      </c>
      <c r="I122">
        <v>0.00069</v>
      </c>
      <c r="J122">
        <v>0.001962</v>
      </c>
      <c r="K122">
        <v>0.003302</v>
      </c>
      <c r="L122">
        <v>0.005102001</v>
      </c>
      <c r="M122">
        <v>0.007155001</v>
      </c>
      <c r="N122">
        <v>0.056155</v>
      </c>
      <c r="O122" s="1" t="s">
        <v>260</v>
      </c>
      <c r="P122">
        <f t="shared" si="37"/>
        <v>0</v>
      </c>
      <c r="Q122">
        <f t="shared" si="38"/>
        <v>0</v>
      </c>
      <c r="R122">
        <f t="shared" si="39"/>
        <v>0</v>
      </c>
      <c r="S122">
        <f t="shared" si="40"/>
        <v>0</v>
      </c>
      <c r="T122">
        <f t="shared" si="41"/>
        <v>0</v>
      </c>
      <c r="U122">
        <f t="shared" si="42"/>
        <v>0.00069</v>
      </c>
      <c r="V122">
        <f t="shared" si="43"/>
        <v>0</v>
      </c>
      <c r="W122">
        <f t="shared" si="44"/>
        <v>0.001272</v>
      </c>
      <c r="X122">
        <f t="shared" si="45"/>
        <v>0.00134</v>
      </c>
      <c r="Y122">
        <f t="shared" si="46"/>
        <v>0.001800001</v>
      </c>
      <c r="Z122">
        <f t="shared" si="47"/>
        <v>0.002053</v>
      </c>
      <c r="AA122">
        <f t="shared" si="48"/>
        <v>0.048999999</v>
      </c>
      <c r="AB122">
        <f>COUNTIF(CostRed_solar!A$2:A$12,O122)</f>
        <v>0</v>
      </c>
    </row>
    <row r="123" spans="1:28">
      <c r="A123" s="1" t="s">
        <v>242</v>
      </c>
      <c r="B123">
        <v>0.000332</v>
      </c>
      <c r="C123">
        <v>0.000472</v>
      </c>
      <c r="D123">
        <v>0.000294</v>
      </c>
      <c r="E123">
        <v>0.00186</v>
      </c>
      <c r="F123">
        <v>0.00476</v>
      </c>
      <c r="G123">
        <v>0.01098</v>
      </c>
      <c r="H123">
        <v>0.023980001</v>
      </c>
      <c r="I123">
        <v>0.03671</v>
      </c>
      <c r="J123">
        <v>0.05492</v>
      </c>
      <c r="K123">
        <v>0.07608</v>
      </c>
      <c r="L123">
        <v>0.08984</v>
      </c>
      <c r="M123">
        <v>0.18984</v>
      </c>
      <c r="N123">
        <v>0.43984002</v>
      </c>
      <c r="O123" s="1" t="s">
        <v>242</v>
      </c>
      <c r="P123">
        <f t="shared" si="37"/>
        <v>0.00014</v>
      </c>
      <c r="Q123">
        <f t="shared" si="38"/>
        <v>-0.000178</v>
      </c>
      <c r="R123">
        <f t="shared" si="39"/>
        <v>0.001566</v>
      </c>
      <c r="S123">
        <f t="shared" si="40"/>
        <v>0.0029</v>
      </c>
      <c r="T123">
        <f t="shared" si="41"/>
        <v>0.00622</v>
      </c>
      <c r="U123">
        <f t="shared" si="42"/>
        <v>0.013000001</v>
      </c>
      <c r="V123">
        <f t="shared" si="43"/>
        <v>0.012729999</v>
      </c>
      <c r="W123">
        <f t="shared" si="44"/>
        <v>0.01821</v>
      </c>
      <c r="X123">
        <f t="shared" si="45"/>
        <v>0.02116</v>
      </c>
      <c r="Y123">
        <f t="shared" si="46"/>
        <v>0.01376</v>
      </c>
      <c r="Z123">
        <f t="shared" si="47"/>
        <v>0.1</v>
      </c>
      <c r="AA123">
        <f t="shared" si="48"/>
        <v>0.25000002</v>
      </c>
      <c r="AB123">
        <f>COUNTIF(CostRed_solar!A$2:A$12,O123)</f>
        <v>0</v>
      </c>
    </row>
    <row r="124" spans="1:28">
      <c r="A124" s="1" t="s">
        <v>254</v>
      </c>
      <c r="E124">
        <v>0.000363</v>
      </c>
      <c r="F124">
        <v>0.000363</v>
      </c>
      <c r="G124">
        <v>0.000363</v>
      </c>
      <c r="H124">
        <v>0.000363</v>
      </c>
      <c r="I124">
        <v>0.000363</v>
      </c>
      <c r="J124">
        <v>0.000363</v>
      </c>
      <c r="K124">
        <v>0.000363</v>
      </c>
      <c r="L124">
        <v>0.000363</v>
      </c>
      <c r="M124">
        <v>0.000413</v>
      </c>
      <c r="N124">
        <v>0.000413</v>
      </c>
      <c r="O124" s="1" t="s">
        <v>254</v>
      </c>
      <c r="P124">
        <f t="shared" si="37"/>
        <v>0</v>
      </c>
      <c r="Q124">
        <f t="shared" si="38"/>
        <v>0</v>
      </c>
      <c r="R124">
        <f t="shared" si="39"/>
        <v>0.000363</v>
      </c>
      <c r="S124">
        <f t="shared" si="40"/>
        <v>0</v>
      </c>
      <c r="T124">
        <f t="shared" si="41"/>
        <v>0</v>
      </c>
      <c r="U124">
        <f t="shared" si="42"/>
        <v>0</v>
      </c>
      <c r="V124">
        <f t="shared" si="43"/>
        <v>0</v>
      </c>
      <c r="W124">
        <f t="shared" si="44"/>
        <v>0</v>
      </c>
      <c r="X124">
        <f t="shared" si="45"/>
        <v>0</v>
      </c>
      <c r="Y124">
        <f t="shared" si="46"/>
        <v>0</v>
      </c>
      <c r="Z124">
        <f t="shared" si="47"/>
        <v>5e-5</v>
      </c>
      <c r="AA124">
        <f t="shared" si="48"/>
        <v>0</v>
      </c>
      <c r="AB124">
        <f>COUNTIF(CostRed_solar!A$2:A$12,O124)</f>
        <v>0</v>
      </c>
    </row>
    <row r="125" spans="1:28">
      <c r="A125" s="1" t="s">
        <v>244</v>
      </c>
      <c r="B125">
        <v>5e-6</v>
      </c>
      <c r="C125">
        <v>5e-6</v>
      </c>
      <c r="D125">
        <v>4e-5</v>
      </c>
      <c r="E125">
        <v>4e-5</v>
      </c>
      <c r="F125">
        <v>4e-5</v>
      </c>
      <c r="G125">
        <v>5.7e-5</v>
      </c>
      <c r="H125">
        <v>5.9e-5</v>
      </c>
      <c r="I125">
        <v>0.002406</v>
      </c>
      <c r="J125">
        <v>0.002583</v>
      </c>
      <c r="K125">
        <v>0.002583</v>
      </c>
      <c r="L125">
        <v>0.002583</v>
      </c>
      <c r="M125">
        <v>0.002583</v>
      </c>
      <c r="N125">
        <v>0.002583</v>
      </c>
      <c r="O125" s="1" t="s">
        <v>244</v>
      </c>
      <c r="P125">
        <f t="shared" si="37"/>
        <v>0</v>
      </c>
      <c r="Q125">
        <f t="shared" si="38"/>
        <v>3.5e-5</v>
      </c>
      <c r="R125">
        <f t="shared" si="39"/>
        <v>0</v>
      </c>
      <c r="S125">
        <f t="shared" si="40"/>
        <v>0</v>
      </c>
      <c r="T125">
        <f t="shared" si="41"/>
        <v>1.7e-5</v>
      </c>
      <c r="U125">
        <f t="shared" si="42"/>
        <v>1.99999999999999e-6</v>
      </c>
      <c r="V125">
        <f t="shared" si="43"/>
        <v>0.002347</v>
      </c>
      <c r="W125">
        <f t="shared" si="44"/>
        <v>0.000177</v>
      </c>
      <c r="X125">
        <f t="shared" si="45"/>
        <v>0</v>
      </c>
      <c r="Y125">
        <f t="shared" si="46"/>
        <v>0</v>
      </c>
      <c r="Z125">
        <f t="shared" si="47"/>
        <v>0</v>
      </c>
      <c r="AA125">
        <f t="shared" si="48"/>
        <v>0</v>
      </c>
      <c r="AB125">
        <f>COUNTIF(CostRed_solar!A$2:A$12,O125)</f>
        <v>0</v>
      </c>
    </row>
    <row r="126" spans="1:28">
      <c r="A126" s="1" t="s">
        <v>246</v>
      </c>
      <c r="B126">
        <v>0.0037</v>
      </c>
      <c r="C126">
        <v>0.0042</v>
      </c>
      <c r="D126">
        <v>0.004900001</v>
      </c>
      <c r="E126">
        <v>0.004900001</v>
      </c>
      <c r="F126">
        <v>0.004900001</v>
      </c>
      <c r="G126">
        <v>0.004900001</v>
      </c>
      <c r="H126">
        <v>0.004900001</v>
      </c>
      <c r="I126">
        <v>0.00511</v>
      </c>
      <c r="J126">
        <v>0.00511</v>
      </c>
      <c r="K126">
        <v>0.00511</v>
      </c>
      <c r="L126">
        <v>0.005111001</v>
      </c>
      <c r="M126">
        <v>0.006333001</v>
      </c>
      <c r="N126">
        <v>0.006333001</v>
      </c>
      <c r="O126" s="1" t="s">
        <v>246</v>
      </c>
      <c r="P126">
        <f t="shared" si="37"/>
        <v>0.0005</v>
      </c>
      <c r="Q126">
        <f t="shared" si="38"/>
        <v>0.000700001</v>
      </c>
      <c r="R126">
        <f t="shared" si="39"/>
        <v>0</v>
      </c>
      <c r="S126">
        <f t="shared" si="40"/>
        <v>0</v>
      </c>
      <c r="T126">
        <f t="shared" si="41"/>
        <v>0</v>
      </c>
      <c r="U126">
        <f t="shared" si="42"/>
        <v>0</v>
      </c>
      <c r="V126">
        <f t="shared" si="43"/>
        <v>0.000209999</v>
      </c>
      <c r="W126">
        <f t="shared" si="44"/>
        <v>0</v>
      </c>
      <c r="X126">
        <f t="shared" si="45"/>
        <v>0</v>
      </c>
      <c r="Y126">
        <f t="shared" si="46"/>
        <v>1.00100000000047e-6</v>
      </c>
      <c r="Z126">
        <f t="shared" si="47"/>
        <v>0.001222</v>
      </c>
      <c r="AA126">
        <f t="shared" si="48"/>
        <v>0</v>
      </c>
      <c r="AB126">
        <f>COUNTIF(CostRed_solar!A$2:A$12,O126)</f>
        <v>0</v>
      </c>
    </row>
    <row r="127" spans="1:28">
      <c r="A127" s="1" t="s">
        <v>256</v>
      </c>
      <c r="B127">
        <v>0.0001</v>
      </c>
      <c r="C127">
        <v>0.0003</v>
      </c>
      <c r="D127">
        <v>0.007</v>
      </c>
      <c r="E127">
        <v>0.068</v>
      </c>
      <c r="F127">
        <v>0.069000006</v>
      </c>
      <c r="G127">
        <v>0.069000006</v>
      </c>
      <c r="H127">
        <v>0.07</v>
      </c>
      <c r="I127">
        <v>0.073751</v>
      </c>
      <c r="J127">
        <v>0.082</v>
      </c>
      <c r="K127">
        <v>0.10300001</v>
      </c>
      <c r="L127">
        <v>0.164</v>
      </c>
      <c r="M127">
        <v>0.25500003</v>
      </c>
      <c r="N127">
        <v>0.568</v>
      </c>
      <c r="O127" s="1" t="s">
        <v>256</v>
      </c>
      <c r="P127">
        <f t="shared" si="37"/>
        <v>0.0002</v>
      </c>
      <c r="Q127">
        <f t="shared" si="38"/>
        <v>0.0067</v>
      </c>
      <c r="R127">
        <f t="shared" si="39"/>
        <v>0.061</v>
      </c>
      <c r="S127">
        <f t="shared" si="40"/>
        <v>0.001000006</v>
      </c>
      <c r="T127">
        <f t="shared" si="41"/>
        <v>0</v>
      </c>
      <c r="U127">
        <f t="shared" si="42"/>
        <v>0.000999994000000004</v>
      </c>
      <c r="V127">
        <f t="shared" si="43"/>
        <v>0.00375099999999999</v>
      </c>
      <c r="W127">
        <f t="shared" si="44"/>
        <v>0.00824900000000001</v>
      </c>
      <c r="X127">
        <f t="shared" si="45"/>
        <v>0.02100001</v>
      </c>
      <c r="Y127">
        <f t="shared" si="46"/>
        <v>0.06099999</v>
      </c>
      <c r="Z127">
        <f t="shared" si="47"/>
        <v>0.09100003</v>
      </c>
      <c r="AA127">
        <f t="shared" si="48"/>
        <v>0.31299997</v>
      </c>
      <c r="AB127">
        <f>COUNTIF(CostRed_solar!A$2:A$12,O127)</f>
        <v>0</v>
      </c>
    </row>
    <row r="128" spans="1:28">
      <c r="A128" s="1" t="s">
        <v>469</v>
      </c>
      <c r="B128">
        <v>0.253423</v>
      </c>
      <c r="C128">
        <v>1.000965</v>
      </c>
      <c r="D128">
        <v>1.692736</v>
      </c>
      <c r="E128">
        <v>2.8473542</v>
      </c>
      <c r="F128">
        <v>5.287524</v>
      </c>
      <c r="G128">
        <v>8.277915</v>
      </c>
      <c r="H128">
        <v>14.133952</v>
      </c>
      <c r="I128">
        <v>23.706104</v>
      </c>
      <c r="J128">
        <v>35.630955</v>
      </c>
      <c r="K128">
        <v>54.110466</v>
      </c>
      <c r="L128">
        <v>72.20877</v>
      </c>
      <c r="M128">
        <v>85.03272</v>
      </c>
      <c r="N128">
        <v>102.30228</v>
      </c>
      <c r="O128" s="1" t="s">
        <v>469</v>
      </c>
      <c r="P128">
        <f t="shared" si="37"/>
        <v>0.747542</v>
      </c>
      <c r="Q128">
        <f t="shared" si="38"/>
        <v>0.691771</v>
      </c>
      <c r="R128">
        <f t="shared" si="39"/>
        <v>1.1546182</v>
      </c>
      <c r="S128">
        <f t="shared" si="40"/>
        <v>2.4401698</v>
      </c>
      <c r="T128">
        <f t="shared" si="41"/>
        <v>2.990391</v>
      </c>
      <c r="U128">
        <f t="shared" si="42"/>
        <v>5.856037</v>
      </c>
      <c r="V128">
        <f t="shared" si="43"/>
        <v>9.572152</v>
      </c>
      <c r="W128">
        <f t="shared" si="44"/>
        <v>11.924851</v>
      </c>
      <c r="X128">
        <f t="shared" si="45"/>
        <v>18.479511</v>
      </c>
      <c r="Y128">
        <f t="shared" si="46"/>
        <v>18.098304</v>
      </c>
      <c r="Z128">
        <f t="shared" si="47"/>
        <v>12.82395</v>
      </c>
      <c r="AA128">
        <f t="shared" si="48"/>
        <v>17.26956</v>
      </c>
      <c r="AB128">
        <f>COUNTIF(CostRed_solar!A$2:A$12,O128)</f>
        <v>0</v>
      </c>
    </row>
    <row r="129" spans="1:28">
      <c r="A129" s="1" t="s">
        <v>470</v>
      </c>
      <c r="B129">
        <v>0.031176</v>
      </c>
      <c r="C129">
        <v>0.041177005</v>
      </c>
      <c r="D129">
        <v>0.06978801</v>
      </c>
      <c r="E129">
        <v>0.098916</v>
      </c>
      <c r="F129">
        <v>0.14331101</v>
      </c>
      <c r="G129">
        <v>0.23089601</v>
      </c>
      <c r="H129">
        <v>0.29293</v>
      </c>
      <c r="I129">
        <v>0.41613802</v>
      </c>
      <c r="J129">
        <v>0.7433981</v>
      </c>
      <c r="K129">
        <v>0.94709104</v>
      </c>
      <c r="L129">
        <v>1.0859791</v>
      </c>
      <c r="M129">
        <v>1.2979461</v>
      </c>
      <c r="N129">
        <v>1.6756921</v>
      </c>
      <c r="O129" s="1" t="s">
        <v>470</v>
      </c>
      <c r="P129">
        <f t="shared" si="37"/>
        <v>0.010001005</v>
      </c>
      <c r="Q129">
        <f t="shared" si="38"/>
        <v>0.028611005</v>
      </c>
      <c r="R129">
        <f t="shared" si="39"/>
        <v>0.02912799</v>
      </c>
      <c r="S129">
        <f t="shared" si="40"/>
        <v>0.04439501</v>
      </c>
      <c r="T129">
        <f t="shared" si="41"/>
        <v>0.087585</v>
      </c>
      <c r="U129">
        <f t="shared" si="42"/>
        <v>0.06203399</v>
      </c>
      <c r="V129">
        <f t="shared" si="43"/>
        <v>0.12320802</v>
      </c>
      <c r="W129">
        <f t="shared" si="44"/>
        <v>0.32726008</v>
      </c>
      <c r="X129">
        <f t="shared" si="45"/>
        <v>0.20369294</v>
      </c>
      <c r="Y129">
        <f t="shared" si="46"/>
        <v>0.13888806</v>
      </c>
      <c r="Z129">
        <f t="shared" si="47"/>
        <v>0.211967</v>
      </c>
      <c r="AA129">
        <f t="shared" si="48"/>
        <v>0.377746</v>
      </c>
      <c r="AB129">
        <f>COUNTIF(CostRed_solar!A$2:A$12,O129)</f>
        <v>0</v>
      </c>
    </row>
    <row r="130" spans="1:28">
      <c r="A130" s="1" t="s">
        <v>258</v>
      </c>
      <c r="B130">
        <v>0.029451001</v>
      </c>
      <c r="C130">
        <v>0.040666003</v>
      </c>
      <c r="D130">
        <v>0.074654005</v>
      </c>
      <c r="E130">
        <v>0.09502101</v>
      </c>
      <c r="F130">
        <v>0.109933004</v>
      </c>
      <c r="G130">
        <v>0.11627201</v>
      </c>
      <c r="H130">
        <v>0.121896006</v>
      </c>
      <c r="I130">
        <v>0.128103</v>
      </c>
      <c r="J130">
        <v>0.130624</v>
      </c>
      <c r="K130">
        <v>0.15973601</v>
      </c>
      <c r="L130">
        <v>0.18664302</v>
      </c>
      <c r="M130">
        <v>0.27716103</v>
      </c>
      <c r="N130">
        <v>0.31916103</v>
      </c>
      <c r="O130" s="1" t="s">
        <v>258</v>
      </c>
      <c r="P130">
        <f t="shared" si="37"/>
        <v>0.011215002</v>
      </c>
      <c r="Q130">
        <f t="shared" si="38"/>
        <v>0.033988002</v>
      </c>
      <c r="R130">
        <f t="shared" si="39"/>
        <v>0.020367005</v>
      </c>
      <c r="S130">
        <f t="shared" si="40"/>
        <v>0.014911994</v>
      </c>
      <c r="T130">
        <f t="shared" si="41"/>
        <v>0.00633900599999999</v>
      </c>
      <c r="U130">
        <f t="shared" si="42"/>
        <v>0.00562399600000001</v>
      </c>
      <c r="V130">
        <f t="shared" si="43"/>
        <v>0.00620699399999999</v>
      </c>
      <c r="W130">
        <f t="shared" si="44"/>
        <v>0.002521</v>
      </c>
      <c r="X130">
        <f t="shared" si="45"/>
        <v>0.02911201</v>
      </c>
      <c r="Y130">
        <f t="shared" si="46"/>
        <v>0.02690701</v>
      </c>
      <c r="Z130">
        <f t="shared" si="47"/>
        <v>0.09051801</v>
      </c>
      <c r="AA130">
        <f t="shared" si="48"/>
        <v>0.042</v>
      </c>
      <c r="AB130">
        <f>COUNTIF(CostRed_solar!A$2:A$12,O130)</f>
        <v>0</v>
      </c>
    </row>
    <row r="131" spans="1:28">
      <c r="A131" s="1" t="s">
        <v>268</v>
      </c>
      <c r="B131">
        <v>0.0015</v>
      </c>
      <c r="C131">
        <v>0.002</v>
      </c>
      <c r="D131">
        <v>0.0026</v>
      </c>
      <c r="E131">
        <v>0.005</v>
      </c>
      <c r="F131">
        <v>0.007</v>
      </c>
      <c r="G131">
        <v>0.009000001</v>
      </c>
      <c r="H131">
        <v>0.011000001</v>
      </c>
      <c r="I131">
        <v>0.013</v>
      </c>
      <c r="J131">
        <v>0.033</v>
      </c>
      <c r="K131">
        <v>0.033</v>
      </c>
      <c r="L131">
        <v>0.033</v>
      </c>
      <c r="M131">
        <v>0.033</v>
      </c>
      <c r="N131">
        <v>0.033</v>
      </c>
      <c r="O131" s="1" t="s">
        <v>268</v>
      </c>
      <c r="P131">
        <f t="shared" si="37"/>
        <v>0.0005</v>
      </c>
      <c r="Q131">
        <f t="shared" si="38"/>
        <v>0.0006</v>
      </c>
      <c r="R131">
        <f t="shared" si="39"/>
        <v>0.0024</v>
      </c>
      <c r="S131">
        <f t="shared" si="40"/>
        <v>0.002</v>
      </c>
      <c r="T131">
        <f t="shared" si="41"/>
        <v>0.002000001</v>
      </c>
      <c r="U131">
        <f t="shared" si="42"/>
        <v>0.002</v>
      </c>
      <c r="V131">
        <f t="shared" si="43"/>
        <v>0.001999999</v>
      </c>
      <c r="W131">
        <f t="shared" si="44"/>
        <v>0.02</v>
      </c>
      <c r="X131">
        <f t="shared" si="45"/>
        <v>0</v>
      </c>
      <c r="Y131">
        <f t="shared" si="46"/>
        <v>0</v>
      </c>
      <c r="Z131">
        <f t="shared" si="47"/>
        <v>0</v>
      </c>
      <c r="AA131">
        <f t="shared" si="48"/>
        <v>0</v>
      </c>
      <c r="AB131">
        <f>COUNTIF(CostRed_solar!A$2:A$12,O131)</f>
        <v>0</v>
      </c>
    </row>
    <row r="132" spans="1:28">
      <c r="A132" s="1" t="s">
        <v>294</v>
      </c>
      <c r="B132">
        <v>0.000726</v>
      </c>
      <c r="C132">
        <v>0.001755</v>
      </c>
      <c r="D132">
        <v>0.002681</v>
      </c>
      <c r="E132">
        <v>0.005395</v>
      </c>
      <c r="F132">
        <v>0.007664001</v>
      </c>
      <c r="G132">
        <v>0.012087001</v>
      </c>
      <c r="H132">
        <v>0.012087001</v>
      </c>
      <c r="I132">
        <v>0.019167</v>
      </c>
      <c r="J132">
        <v>0.025759002</v>
      </c>
      <c r="K132">
        <v>0.080188006</v>
      </c>
      <c r="L132">
        <v>0.0815</v>
      </c>
      <c r="M132">
        <v>0.14148802</v>
      </c>
      <c r="N132">
        <v>0.14278801</v>
      </c>
      <c r="O132" s="1" t="s">
        <v>294</v>
      </c>
      <c r="P132">
        <f t="shared" ref="P132:P163" si="49">C132-B132</f>
        <v>0.001029</v>
      </c>
      <c r="Q132">
        <f t="shared" ref="Q132:Q163" si="50">D132-C132</f>
        <v>0.000926</v>
      </c>
      <c r="R132">
        <f t="shared" ref="R132:R163" si="51">E132-D132</f>
        <v>0.002714</v>
      </c>
      <c r="S132">
        <f t="shared" ref="S132:S163" si="52">F132-E132</f>
        <v>0.002269001</v>
      </c>
      <c r="T132">
        <f t="shared" ref="T132:T163" si="53">G132-F132</f>
        <v>0.004423</v>
      </c>
      <c r="U132">
        <f t="shared" ref="U132:U163" si="54">H132-G132</f>
        <v>0</v>
      </c>
      <c r="V132">
        <f t="shared" ref="V132:V163" si="55">I132-H132</f>
        <v>0.007079999</v>
      </c>
      <c r="W132">
        <f t="shared" ref="W132:W163" si="56">J132-I132</f>
        <v>0.006592002</v>
      </c>
      <c r="X132">
        <f t="shared" ref="X132:X163" si="57">K132-J132</f>
        <v>0.054429004</v>
      </c>
      <c r="Y132">
        <f t="shared" ref="Y132:Y163" si="58">L132-K132</f>
        <v>0.001311994</v>
      </c>
      <c r="Z132">
        <f t="shared" ref="Z132:Z163" si="59">M132-L132</f>
        <v>0.05998802</v>
      </c>
      <c r="AA132">
        <f t="shared" ref="AA132:AA163" si="60">N132-M132</f>
        <v>0.00129999</v>
      </c>
      <c r="AB132">
        <f>COUNTIF(CostRed_solar!A$2:A$12,O132)</f>
        <v>0</v>
      </c>
    </row>
    <row r="133" spans="1:28">
      <c r="A133" s="1" t="s">
        <v>296</v>
      </c>
      <c r="B133">
        <v>0.000544</v>
      </c>
      <c r="C133">
        <v>0.000544</v>
      </c>
      <c r="D133">
        <v>0.031584002</v>
      </c>
      <c r="E133">
        <v>0.138674</v>
      </c>
      <c r="F133">
        <v>0.20538801</v>
      </c>
      <c r="G133">
        <v>0.266285</v>
      </c>
      <c r="H133">
        <v>0.34415203</v>
      </c>
      <c r="I133">
        <v>0.39395905</v>
      </c>
      <c r="J133">
        <v>0.545259</v>
      </c>
      <c r="K133">
        <v>0.89376</v>
      </c>
      <c r="L133">
        <v>1.4829462</v>
      </c>
      <c r="M133">
        <v>1.787127</v>
      </c>
      <c r="N133">
        <v>1.9332322</v>
      </c>
      <c r="O133" s="1" t="s">
        <v>296</v>
      </c>
      <c r="P133">
        <f t="shared" si="49"/>
        <v>0</v>
      </c>
      <c r="Q133">
        <f t="shared" si="50"/>
        <v>0.031040002</v>
      </c>
      <c r="R133">
        <f t="shared" si="51"/>
        <v>0.107089998</v>
      </c>
      <c r="S133">
        <f t="shared" si="52"/>
        <v>0.06671401</v>
      </c>
      <c r="T133">
        <f t="shared" si="53"/>
        <v>0.06089699</v>
      </c>
      <c r="U133">
        <f t="shared" si="54"/>
        <v>0.07786703</v>
      </c>
      <c r="V133">
        <f t="shared" si="55"/>
        <v>0.04980702</v>
      </c>
      <c r="W133">
        <f t="shared" si="56"/>
        <v>0.15129995</v>
      </c>
      <c r="X133">
        <f t="shared" si="57"/>
        <v>0.348501</v>
      </c>
      <c r="Y133">
        <f t="shared" si="58"/>
        <v>0.5891862</v>
      </c>
      <c r="Z133">
        <f t="shared" si="59"/>
        <v>0.3041808</v>
      </c>
      <c r="AA133">
        <f t="shared" si="60"/>
        <v>0.1461052</v>
      </c>
      <c r="AB133">
        <f>COUNTIF(CostRed_solar!A$2:A$12,O133)</f>
        <v>0</v>
      </c>
    </row>
    <row r="134" spans="1:28">
      <c r="A134" s="1" t="s">
        <v>270</v>
      </c>
      <c r="B134">
        <v>0.000166</v>
      </c>
      <c r="C134">
        <v>0.000184</v>
      </c>
      <c r="D134">
        <v>0.001324</v>
      </c>
      <c r="E134">
        <v>0.001753</v>
      </c>
      <c r="F134">
        <v>0.003882</v>
      </c>
      <c r="G134">
        <v>0.004799</v>
      </c>
      <c r="H134">
        <v>0.007488</v>
      </c>
      <c r="I134">
        <v>0.010791001</v>
      </c>
      <c r="J134">
        <v>0.016478002</v>
      </c>
      <c r="K134">
        <v>0.020605</v>
      </c>
      <c r="L134">
        <v>0.026705</v>
      </c>
      <c r="M134">
        <v>0.030805001</v>
      </c>
      <c r="N134">
        <v>0.035805</v>
      </c>
      <c r="O134" s="1" t="s">
        <v>270</v>
      </c>
      <c r="P134">
        <f t="shared" si="49"/>
        <v>1.8e-5</v>
      </c>
      <c r="Q134">
        <f t="shared" si="50"/>
        <v>0.00114</v>
      </c>
      <c r="R134">
        <f t="shared" si="51"/>
        <v>0.000429</v>
      </c>
      <c r="S134">
        <f t="shared" si="52"/>
        <v>0.002129</v>
      </c>
      <c r="T134">
        <f t="shared" si="53"/>
        <v>0.000917</v>
      </c>
      <c r="U134">
        <f t="shared" si="54"/>
        <v>0.002689</v>
      </c>
      <c r="V134">
        <f t="shared" si="55"/>
        <v>0.003303001</v>
      </c>
      <c r="W134">
        <f t="shared" si="56"/>
        <v>0.005687001</v>
      </c>
      <c r="X134">
        <f t="shared" si="57"/>
        <v>0.004126998</v>
      </c>
      <c r="Y134">
        <f t="shared" si="58"/>
        <v>0.0061</v>
      </c>
      <c r="Z134">
        <f t="shared" si="59"/>
        <v>0.004100001</v>
      </c>
      <c r="AA134">
        <f t="shared" si="60"/>
        <v>0.004999999</v>
      </c>
      <c r="AB134">
        <f>COUNTIF(CostRed_solar!A$2:A$12,O134)</f>
        <v>0</v>
      </c>
    </row>
    <row r="135" spans="1:28">
      <c r="A135" s="1" t="s">
        <v>278</v>
      </c>
      <c r="B135">
        <v>0.00055</v>
      </c>
      <c r="C135">
        <v>0.000984</v>
      </c>
      <c r="D135">
        <v>0.001356</v>
      </c>
      <c r="E135">
        <v>0.003346</v>
      </c>
      <c r="F135">
        <v>0.003755</v>
      </c>
      <c r="G135">
        <v>0.004783</v>
      </c>
      <c r="H135">
        <v>0.005314</v>
      </c>
      <c r="I135">
        <v>0.007154</v>
      </c>
      <c r="J135">
        <v>0.007398</v>
      </c>
      <c r="K135">
        <v>0.008233001</v>
      </c>
      <c r="L135">
        <v>0.05857</v>
      </c>
      <c r="M135">
        <v>0.089211</v>
      </c>
      <c r="N135">
        <v>0.229211</v>
      </c>
      <c r="O135" s="1" t="s">
        <v>278</v>
      </c>
      <c r="P135">
        <f t="shared" si="49"/>
        <v>0.000434</v>
      </c>
      <c r="Q135">
        <f t="shared" si="50"/>
        <v>0.000372</v>
      </c>
      <c r="R135">
        <f t="shared" si="51"/>
        <v>0.00199</v>
      </c>
      <c r="S135">
        <f t="shared" si="52"/>
        <v>0.000409</v>
      </c>
      <c r="T135">
        <f t="shared" si="53"/>
        <v>0.001028</v>
      </c>
      <c r="U135">
        <f t="shared" si="54"/>
        <v>0.000531</v>
      </c>
      <c r="V135">
        <f t="shared" si="55"/>
        <v>0.00184</v>
      </c>
      <c r="W135">
        <f t="shared" si="56"/>
        <v>0.000244</v>
      </c>
      <c r="X135">
        <f t="shared" si="57"/>
        <v>0.000835001</v>
      </c>
      <c r="Y135">
        <f t="shared" si="58"/>
        <v>0.050336999</v>
      </c>
      <c r="Z135">
        <f t="shared" si="59"/>
        <v>0.030641</v>
      </c>
      <c r="AA135">
        <f t="shared" si="60"/>
        <v>0.14</v>
      </c>
      <c r="AB135">
        <f>COUNTIF(CostRed_solar!A$2:A$12,O135)</f>
        <v>0</v>
      </c>
    </row>
    <row r="136" spans="1:28">
      <c r="A136" s="1" t="s">
        <v>280</v>
      </c>
      <c r="B136">
        <v>0.0008</v>
      </c>
      <c r="C136">
        <v>0.0053</v>
      </c>
      <c r="D136">
        <v>0.015700001</v>
      </c>
      <c r="E136">
        <v>0.028500002</v>
      </c>
      <c r="F136">
        <v>0.0546</v>
      </c>
      <c r="G136">
        <v>0.07480001</v>
      </c>
      <c r="H136">
        <v>0.093600005</v>
      </c>
      <c r="I136">
        <v>0.11176301</v>
      </c>
      <c r="J136">
        <v>0.13189</v>
      </c>
      <c r="K136">
        <v>0.15518701</v>
      </c>
      <c r="L136">
        <v>0.187903</v>
      </c>
      <c r="M136">
        <v>0.20565501</v>
      </c>
      <c r="N136">
        <v>0.20565501</v>
      </c>
      <c r="O136" s="1" t="s">
        <v>280</v>
      </c>
      <c r="P136">
        <f t="shared" si="49"/>
        <v>0.0045</v>
      </c>
      <c r="Q136">
        <f t="shared" si="50"/>
        <v>0.010400001</v>
      </c>
      <c r="R136">
        <f t="shared" si="51"/>
        <v>0.012800001</v>
      </c>
      <c r="S136">
        <f t="shared" si="52"/>
        <v>0.026099998</v>
      </c>
      <c r="T136">
        <f t="shared" si="53"/>
        <v>0.02020001</v>
      </c>
      <c r="U136">
        <f t="shared" si="54"/>
        <v>0.018799995</v>
      </c>
      <c r="V136">
        <f t="shared" si="55"/>
        <v>0.018163005</v>
      </c>
      <c r="W136">
        <f t="shared" si="56"/>
        <v>0.02012699</v>
      </c>
      <c r="X136">
        <f t="shared" si="57"/>
        <v>0.02329701</v>
      </c>
      <c r="Y136">
        <f t="shared" si="58"/>
        <v>0.03271599</v>
      </c>
      <c r="Z136">
        <f t="shared" si="59"/>
        <v>0.01775201</v>
      </c>
      <c r="AA136">
        <f t="shared" si="60"/>
        <v>0</v>
      </c>
      <c r="AB136">
        <f>COUNTIF(CostRed_solar!A$2:A$12,O136)</f>
        <v>0</v>
      </c>
    </row>
    <row r="137" spans="1:28">
      <c r="A137" s="1" t="s">
        <v>274</v>
      </c>
      <c r="B137">
        <v>0.000315</v>
      </c>
      <c r="C137">
        <v>0.000315</v>
      </c>
      <c r="D137">
        <v>0.000412</v>
      </c>
      <c r="E137">
        <v>0.000592</v>
      </c>
      <c r="F137">
        <v>0.001025</v>
      </c>
      <c r="G137">
        <v>0.001025</v>
      </c>
      <c r="H137">
        <v>0.001625</v>
      </c>
      <c r="I137">
        <v>0.001685</v>
      </c>
      <c r="J137">
        <v>0.001701</v>
      </c>
      <c r="K137">
        <v>0.001701</v>
      </c>
      <c r="L137">
        <v>0.001701</v>
      </c>
      <c r="M137">
        <v>0.001701</v>
      </c>
      <c r="N137">
        <v>0.001769</v>
      </c>
      <c r="O137" s="1" t="s">
        <v>274</v>
      </c>
      <c r="P137">
        <f t="shared" si="49"/>
        <v>0</v>
      </c>
      <c r="Q137">
        <f t="shared" si="50"/>
        <v>9.7e-5</v>
      </c>
      <c r="R137">
        <f t="shared" si="51"/>
        <v>0.00018</v>
      </c>
      <c r="S137">
        <f t="shared" si="52"/>
        <v>0.000433</v>
      </c>
      <c r="T137">
        <f t="shared" si="53"/>
        <v>0</v>
      </c>
      <c r="U137">
        <f t="shared" si="54"/>
        <v>0.0006</v>
      </c>
      <c r="V137">
        <f t="shared" si="55"/>
        <v>6.00000000000002e-5</v>
      </c>
      <c r="W137">
        <f t="shared" si="56"/>
        <v>1.6e-5</v>
      </c>
      <c r="X137">
        <f t="shared" si="57"/>
        <v>0</v>
      </c>
      <c r="Y137">
        <f t="shared" si="58"/>
        <v>0</v>
      </c>
      <c r="Z137">
        <f t="shared" si="59"/>
        <v>0</v>
      </c>
      <c r="AA137">
        <f t="shared" si="60"/>
        <v>6.79999999999999e-5</v>
      </c>
      <c r="AB137">
        <f>COUNTIF(CostRed_solar!A$2:A$12,O137)</f>
        <v>0</v>
      </c>
    </row>
    <row r="138" spans="1:28">
      <c r="A138" s="1" t="s">
        <v>471</v>
      </c>
      <c r="B138">
        <v>0.026400002</v>
      </c>
      <c r="C138">
        <v>0.048</v>
      </c>
      <c r="D138">
        <v>0.060000002</v>
      </c>
      <c r="E138">
        <v>0.062000003</v>
      </c>
      <c r="F138">
        <v>0.0625</v>
      </c>
      <c r="G138">
        <v>0.065400004</v>
      </c>
      <c r="H138">
        <v>0.06690001</v>
      </c>
      <c r="I138">
        <v>0.0684</v>
      </c>
      <c r="J138">
        <v>0.071</v>
      </c>
      <c r="K138">
        <v>0.075846</v>
      </c>
      <c r="L138">
        <v>0.076028004</v>
      </c>
      <c r="M138">
        <v>0.07829901</v>
      </c>
      <c r="N138">
        <v>0.07829901</v>
      </c>
      <c r="O138" s="1" t="s">
        <v>471</v>
      </c>
      <c r="P138">
        <f t="shared" si="49"/>
        <v>0.021599998</v>
      </c>
      <c r="Q138">
        <f t="shared" si="50"/>
        <v>0.012000002</v>
      </c>
      <c r="R138">
        <f t="shared" si="51"/>
        <v>0.002000001</v>
      </c>
      <c r="S138">
        <f t="shared" si="52"/>
        <v>0.000499997000000002</v>
      </c>
      <c r="T138">
        <f t="shared" si="53"/>
        <v>0.002900004</v>
      </c>
      <c r="U138">
        <f t="shared" si="54"/>
        <v>0.001500006</v>
      </c>
      <c r="V138">
        <f t="shared" si="55"/>
        <v>0.00149999000000001</v>
      </c>
      <c r="W138">
        <f t="shared" si="56"/>
        <v>0.00259999999999999</v>
      </c>
      <c r="X138">
        <f t="shared" si="57"/>
        <v>0.004846</v>
      </c>
      <c r="Y138">
        <f t="shared" si="58"/>
        <v>0.000182003999999999</v>
      </c>
      <c r="Z138">
        <f t="shared" si="59"/>
        <v>0.00227100600000001</v>
      </c>
      <c r="AA138">
        <f t="shared" si="60"/>
        <v>0</v>
      </c>
      <c r="AB138">
        <f>COUNTIF(CostRed_solar!A$2:A$12,O138)</f>
        <v>0</v>
      </c>
    </row>
    <row r="139" spans="1:28">
      <c r="A139" s="1" t="s">
        <v>290</v>
      </c>
      <c r="E139">
        <v>0.018000001</v>
      </c>
      <c r="F139">
        <v>0.018151</v>
      </c>
      <c r="G139">
        <v>0.018166002</v>
      </c>
      <c r="H139">
        <v>0.034766</v>
      </c>
      <c r="I139">
        <v>0.034766</v>
      </c>
      <c r="J139">
        <v>0.086846</v>
      </c>
      <c r="K139">
        <v>0.087509006</v>
      </c>
      <c r="L139">
        <v>0.087509006</v>
      </c>
      <c r="M139">
        <v>0.087509006</v>
      </c>
      <c r="N139">
        <v>0.08900901</v>
      </c>
      <c r="O139" s="1" t="s">
        <v>290</v>
      </c>
      <c r="P139">
        <f t="shared" si="49"/>
        <v>0</v>
      </c>
      <c r="Q139">
        <f t="shared" si="50"/>
        <v>0</v>
      </c>
      <c r="R139">
        <f t="shared" si="51"/>
        <v>0.018000001</v>
      </c>
      <c r="S139">
        <f t="shared" si="52"/>
        <v>0.000150998999999999</v>
      </c>
      <c r="T139">
        <f t="shared" si="53"/>
        <v>1.50020000000001e-5</v>
      </c>
      <c r="U139">
        <f t="shared" si="54"/>
        <v>0.016599998</v>
      </c>
      <c r="V139">
        <f t="shared" si="55"/>
        <v>0</v>
      </c>
      <c r="W139">
        <f t="shared" si="56"/>
        <v>0.05208</v>
      </c>
      <c r="X139">
        <f t="shared" si="57"/>
        <v>0.000663005999999994</v>
      </c>
      <c r="Y139">
        <f t="shared" si="58"/>
        <v>0</v>
      </c>
      <c r="Z139">
        <f t="shared" si="59"/>
        <v>0</v>
      </c>
      <c r="AA139">
        <f t="shared" si="60"/>
        <v>0.001500004</v>
      </c>
      <c r="AB139">
        <f>COUNTIF(CostRed_solar!A$2:A$12,O139)</f>
        <v>0</v>
      </c>
    </row>
    <row r="140" spans="1:28">
      <c r="A140" s="1" t="s">
        <v>292</v>
      </c>
      <c r="C140">
        <v>4.8e-5</v>
      </c>
      <c r="D140">
        <v>0.001537</v>
      </c>
      <c r="E140">
        <v>0.002586</v>
      </c>
      <c r="F140">
        <v>0.002847</v>
      </c>
      <c r="G140">
        <v>0.018503001</v>
      </c>
      <c r="H140">
        <v>0.025645</v>
      </c>
      <c r="I140">
        <v>0.032757003</v>
      </c>
      <c r="J140">
        <v>0.07455001</v>
      </c>
      <c r="K140">
        <v>0.099360004</v>
      </c>
      <c r="L140">
        <v>0.107683</v>
      </c>
      <c r="M140">
        <v>0.10966501</v>
      </c>
      <c r="N140">
        <v>0.10966501</v>
      </c>
      <c r="O140" s="1" t="s">
        <v>292</v>
      </c>
      <c r="P140">
        <f t="shared" si="49"/>
        <v>4.8e-5</v>
      </c>
      <c r="Q140">
        <f t="shared" si="50"/>
        <v>0.001489</v>
      </c>
      <c r="R140">
        <f t="shared" si="51"/>
        <v>0.001049</v>
      </c>
      <c r="S140">
        <f t="shared" si="52"/>
        <v>0.000261</v>
      </c>
      <c r="T140">
        <f t="shared" si="53"/>
        <v>0.015656001</v>
      </c>
      <c r="U140">
        <f t="shared" si="54"/>
        <v>0.007141999</v>
      </c>
      <c r="V140">
        <f t="shared" si="55"/>
        <v>0.007112003</v>
      </c>
      <c r="W140">
        <f t="shared" si="56"/>
        <v>0.041793007</v>
      </c>
      <c r="X140">
        <f t="shared" si="57"/>
        <v>0.024809994</v>
      </c>
      <c r="Y140">
        <f t="shared" si="58"/>
        <v>0.008322996</v>
      </c>
      <c r="Z140">
        <f t="shared" si="59"/>
        <v>0.00198200999999999</v>
      </c>
      <c r="AA140">
        <f t="shared" si="60"/>
        <v>0</v>
      </c>
      <c r="AB140">
        <f>COUNTIF(CostRed_solar!A$2:A$12,O140)</f>
        <v>0</v>
      </c>
    </row>
    <row r="141" spans="1:28">
      <c r="A141" s="1" t="s">
        <v>472</v>
      </c>
      <c r="B141">
        <v>0.008344</v>
      </c>
      <c r="C141">
        <v>0.012443</v>
      </c>
      <c r="D141">
        <v>0.013068001</v>
      </c>
      <c r="E141">
        <v>0.013138</v>
      </c>
      <c r="F141">
        <v>0.013235</v>
      </c>
      <c r="G141">
        <v>0.013326</v>
      </c>
      <c r="H141">
        <v>0.013326</v>
      </c>
      <c r="I141">
        <v>0.015146</v>
      </c>
      <c r="J141">
        <v>0.015734</v>
      </c>
      <c r="K141">
        <v>0.016813</v>
      </c>
      <c r="L141">
        <v>0.018567</v>
      </c>
      <c r="M141">
        <v>0.030034002</v>
      </c>
      <c r="N141">
        <v>0.030034002</v>
      </c>
      <c r="O141" s="1" t="s">
        <v>472</v>
      </c>
      <c r="P141">
        <f t="shared" si="49"/>
        <v>0.004099</v>
      </c>
      <c r="Q141">
        <f t="shared" si="50"/>
        <v>0.000625001</v>
      </c>
      <c r="R141">
        <f t="shared" si="51"/>
        <v>6.99990000000011e-5</v>
      </c>
      <c r="S141">
        <f t="shared" si="52"/>
        <v>9.69999999999999e-5</v>
      </c>
      <c r="T141">
        <f t="shared" si="53"/>
        <v>9.09999999999991e-5</v>
      </c>
      <c r="U141">
        <f t="shared" si="54"/>
        <v>0</v>
      </c>
      <c r="V141">
        <f t="shared" si="55"/>
        <v>0.00182</v>
      </c>
      <c r="W141">
        <f t="shared" si="56"/>
        <v>0.000588000000000002</v>
      </c>
      <c r="X141">
        <f t="shared" si="57"/>
        <v>0.001079</v>
      </c>
      <c r="Y141">
        <f t="shared" si="58"/>
        <v>0.001754</v>
      </c>
      <c r="Z141">
        <f t="shared" si="59"/>
        <v>0.011467002</v>
      </c>
      <c r="AA141">
        <f t="shared" si="60"/>
        <v>0</v>
      </c>
      <c r="AB141">
        <f>COUNTIF(CostRed_solar!A$2:A$12,O141)</f>
        <v>0</v>
      </c>
    </row>
    <row r="142" spans="1:28">
      <c r="A142" s="1" t="s">
        <v>272</v>
      </c>
      <c r="B142">
        <v>0.02981</v>
      </c>
      <c r="C142">
        <v>0.042400002</v>
      </c>
      <c r="D142">
        <v>0.0728</v>
      </c>
      <c r="E142">
        <v>0.109000005</v>
      </c>
      <c r="F142">
        <v>0.17434001</v>
      </c>
      <c r="G142">
        <v>0.287</v>
      </c>
      <c r="H142">
        <v>0.6326</v>
      </c>
      <c r="I142">
        <v>1.12574</v>
      </c>
      <c r="J142">
        <v>2.582</v>
      </c>
      <c r="K142">
        <v>4.74159</v>
      </c>
      <c r="L142">
        <v>6.70908</v>
      </c>
      <c r="M142">
        <v>8.1710005</v>
      </c>
      <c r="N142">
        <v>9.02645</v>
      </c>
      <c r="O142" s="1" t="s">
        <v>272</v>
      </c>
      <c r="P142">
        <f t="shared" si="49"/>
        <v>0.012590002</v>
      </c>
      <c r="Q142">
        <f t="shared" si="50"/>
        <v>0.030399998</v>
      </c>
      <c r="R142">
        <f t="shared" si="51"/>
        <v>0.036200005</v>
      </c>
      <c r="S142">
        <f t="shared" si="52"/>
        <v>0.065340005</v>
      </c>
      <c r="T142">
        <f t="shared" si="53"/>
        <v>0.11265999</v>
      </c>
      <c r="U142">
        <f t="shared" si="54"/>
        <v>0.3456</v>
      </c>
      <c r="V142">
        <f t="shared" si="55"/>
        <v>0.49314</v>
      </c>
      <c r="W142">
        <f t="shared" si="56"/>
        <v>1.45626</v>
      </c>
      <c r="X142">
        <f t="shared" si="57"/>
        <v>2.15959</v>
      </c>
      <c r="Y142">
        <f t="shared" si="58"/>
        <v>1.96749</v>
      </c>
      <c r="Z142">
        <f t="shared" si="59"/>
        <v>1.4619205</v>
      </c>
      <c r="AA142">
        <f t="shared" si="60"/>
        <v>0.855449500000001</v>
      </c>
      <c r="AB142">
        <f>COUNTIF(CostRed_solar!A$2:A$12,O142)</f>
        <v>0</v>
      </c>
    </row>
    <row r="143" spans="1:28">
      <c r="A143" s="1" t="s">
        <v>169</v>
      </c>
      <c r="B143">
        <v>0.000528</v>
      </c>
      <c r="C143">
        <v>0.000528</v>
      </c>
      <c r="D143">
        <v>0.000528</v>
      </c>
      <c r="E143">
        <v>0.000684</v>
      </c>
      <c r="F143">
        <v>0.001133</v>
      </c>
      <c r="G143">
        <v>0.001133</v>
      </c>
      <c r="H143">
        <v>0.001733</v>
      </c>
      <c r="I143">
        <v>0.001733</v>
      </c>
      <c r="J143">
        <v>0.002499</v>
      </c>
      <c r="K143">
        <v>0.002899</v>
      </c>
      <c r="L143">
        <v>0.002899</v>
      </c>
      <c r="M143">
        <v>0.002899</v>
      </c>
      <c r="N143">
        <v>0.002899</v>
      </c>
      <c r="O143" s="1" t="s">
        <v>169</v>
      </c>
      <c r="P143">
        <f t="shared" si="49"/>
        <v>0</v>
      </c>
      <c r="Q143">
        <f t="shared" si="50"/>
        <v>0</v>
      </c>
      <c r="R143">
        <f t="shared" si="51"/>
        <v>0.000156</v>
      </c>
      <c r="S143">
        <f t="shared" si="52"/>
        <v>0.000449</v>
      </c>
      <c r="T143">
        <f t="shared" si="53"/>
        <v>0</v>
      </c>
      <c r="U143">
        <f t="shared" si="54"/>
        <v>0.0006</v>
      </c>
      <c r="V143">
        <f t="shared" si="55"/>
        <v>0</v>
      </c>
      <c r="W143">
        <f t="shared" si="56"/>
        <v>0.000766</v>
      </c>
      <c r="X143">
        <f t="shared" si="57"/>
        <v>0.0004</v>
      </c>
      <c r="Y143">
        <f t="shared" si="58"/>
        <v>0</v>
      </c>
      <c r="Z143">
        <f t="shared" si="59"/>
        <v>0</v>
      </c>
      <c r="AA143">
        <f t="shared" si="60"/>
        <v>0</v>
      </c>
      <c r="AB143">
        <f>COUNTIF(CostRed_solar!A$2:A$12,O143)</f>
        <v>0</v>
      </c>
    </row>
    <row r="144" spans="1:28">
      <c r="A144" s="1" t="s">
        <v>473</v>
      </c>
      <c r="B144">
        <v>0.090923004</v>
      </c>
      <c r="C144">
        <v>0.21468301</v>
      </c>
      <c r="D144">
        <v>0.31682104</v>
      </c>
      <c r="E144">
        <v>0.63341904</v>
      </c>
      <c r="F144">
        <v>0.884134</v>
      </c>
      <c r="G144">
        <v>1.102655</v>
      </c>
      <c r="H144">
        <v>1.6099931</v>
      </c>
      <c r="I144">
        <v>2.236366</v>
      </c>
      <c r="J144">
        <v>3.461086</v>
      </c>
      <c r="K144">
        <v>6.261001</v>
      </c>
      <c r="L144">
        <v>7.4325423</v>
      </c>
      <c r="M144">
        <v>9.681306</v>
      </c>
      <c r="N144">
        <v>12.882427</v>
      </c>
      <c r="O144" s="1" t="s">
        <v>473</v>
      </c>
      <c r="P144">
        <f t="shared" si="49"/>
        <v>0.123760006</v>
      </c>
      <c r="Q144">
        <f t="shared" si="50"/>
        <v>0.10213803</v>
      </c>
      <c r="R144">
        <f t="shared" si="51"/>
        <v>0.316598</v>
      </c>
      <c r="S144">
        <f t="shared" si="52"/>
        <v>0.25071496</v>
      </c>
      <c r="T144">
        <f t="shared" si="53"/>
        <v>0.218521</v>
      </c>
      <c r="U144">
        <f t="shared" si="54"/>
        <v>0.5073381</v>
      </c>
      <c r="V144">
        <f t="shared" si="55"/>
        <v>0.6263729</v>
      </c>
      <c r="W144">
        <f t="shared" si="56"/>
        <v>1.22472</v>
      </c>
      <c r="X144">
        <f t="shared" si="57"/>
        <v>2.799915</v>
      </c>
      <c r="Y144">
        <f t="shared" si="58"/>
        <v>1.1715413</v>
      </c>
      <c r="Z144">
        <f t="shared" si="59"/>
        <v>2.2487637</v>
      </c>
      <c r="AA144">
        <f t="shared" si="60"/>
        <v>3.201121</v>
      </c>
      <c r="AB144">
        <f>COUNTIF(CostRed_solar!A$2:A$12,O144)</f>
        <v>0</v>
      </c>
    </row>
    <row r="145" spans="1:28">
      <c r="A145" s="1" t="s">
        <v>266</v>
      </c>
      <c r="C145">
        <v>0</v>
      </c>
      <c r="D145">
        <v>0</v>
      </c>
      <c r="E145">
        <v>0</v>
      </c>
      <c r="F145">
        <v>0.001</v>
      </c>
      <c r="G145">
        <v>0.001</v>
      </c>
      <c r="H145">
        <v>0.00233</v>
      </c>
      <c r="I145">
        <v>0.002061</v>
      </c>
      <c r="J145">
        <v>0.003</v>
      </c>
      <c r="K145">
        <v>0.005</v>
      </c>
      <c r="L145">
        <v>0.004300001</v>
      </c>
      <c r="M145">
        <v>0.014476</v>
      </c>
      <c r="N145">
        <v>0.01885</v>
      </c>
      <c r="O145" s="1" t="s">
        <v>266</v>
      </c>
      <c r="P145">
        <f t="shared" si="49"/>
        <v>0</v>
      </c>
      <c r="Q145">
        <f t="shared" si="50"/>
        <v>0</v>
      </c>
      <c r="R145">
        <f t="shared" si="51"/>
        <v>0</v>
      </c>
      <c r="S145">
        <f t="shared" si="52"/>
        <v>0.001</v>
      </c>
      <c r="T145">
        <f t="shared" si="53"/>
        <v>0</v>
      </c>
      <c r="U145">
        <f t="shared" si="54"/>
        <v>0.00133</v>
      </c>
      <c r="V145">
        <f t="shared" si="55"/>
        <v>-0.000269</v>
      </c>
      <c r="W145">
        <f t="shared" si="56"/>
        <v>0.000939</v>
      </c>
      <c r="X145">
        <f t="shared" si="57"/>
        <v>0.002</v>
      </c>
      <c r="Y145">
        <f t="shared" si="58"/>
        <v>-0.000699999</v>
      </c>
      <c r="Z145">
        <f t="shared" si="59"/>
        <v>0.010175999</v>
      </c>
      <c r="AA145">
        <f t="shared" si="60"/>
        <v>0.004374</v>
      </c>
      <c r="AB145">
        <f>COUNTIF(CostRed_solar!A$2:A$12,O145)</f>
        <v>0</v>
      </c>
    </row>
    <row r="146" spans="1:28">
      <c r="A146" s="1" t="s">
        <v>286</v>
      </c>
      <c r="B146">
        <v>0.004585</v>
      </c>
      <c r="C146">
        <v>0.004585</v>
      </c>
      <c r="D146">
        <v>0.004585</v>
      </c>
      <c r="E146">
        <v>0.005018001</v>
      </c>
      <c r="F146">
        <v>0.005018001</v>
      </c>
      <c r="G146">
        <v>0.005018001</v>
      </c>
      <c r="H146">
        <v>0.015018</v>
      </c>
      <c r="I146">
        <v>0.047718</v>
      </c>
      <c r="J146">
        <v>0.06421801</v>
      </c>
      <c r="K146">
        <v>0.089218006</v>
      </c>
      <c r="L146">
        <v>0.094585</v>
      </c>
      <c r="M146">
        <v>0.094785005</v>
      </c>
      <c r="N146">
        <v>0.19478501</v>
      </c>
      <c r="O146" s="1" t="s">
        <v>286</v>
      </c>
      <c r="P146">
        <f t="shared" si="49"/>
        <v>0</v>
      </c>
      <c r="Q146">
        <f t="shared" si="50"/>
        <v>0</v>
      </c>
      <c r="R146">
        <f t="shared" si="51"/>
        <v>0.000433001000000001</v>
      </c>
      <c r="S146">
        <f t="shared" si="52"/>
        <v>0</v>
      </c>
      <c r="T146">
        <f t="shared" si="53"/>
        <v>0</v>
      </c>
      <c r="U146">
        <f t="shared" si="54"/>
        <v>0.009999999</v>
      </c>
      <c r="V146">
        <f t="shared" si="55"/>
        <v>0.0327</v>
      </c>
      <c r="W146">
        <f t="shared" si="56"/>
        <v>0.01650001</v>
      </c>
      <c r="X146">
        <f t="shared" si="57"/>
        <v>0.024999996</v>
      </c>
      <c r="Y146">
        <f t="shared" si="58"/>
        <v>0.005366994</v>
      </c>
      <c r="Z146">
        <f t="shared" si="59"/>
        <v>0.000200005000000003</v>
      </c>
      <c r="AA146">
        <f t="shared" si="60"/>
        <v>0.100000005</v>
      </c>
      <c r="AB146">
        <f>COUNTIF(CostRed_solar!A$2:A$12,O146)</f>
        <v>0</v>
      </c>
    </row>
    <row r="147" spans="1:28">
      <c r="A147" s="1" t="s">
        <v>284</v>
      </c>
      <c r="B147">
        <v>0.000584</v>
      </c>
      <c r="C147">
        <v>0.000808</v>
      </c>
      <c r="D147">
        <v>0.000938</v>
      </c>
      <c r="E147">
        <v>0.001109</v>
      </c>
      <c r="F147">
        <v>0.002149</v>
      </c>
      <c r="G147">
        <v>0.002719</v>
      </c>
      <c r="H147">
        <v>0.003119</v>
      </c>
      <c r="I147">
        <v>0.003389</v>
      </c>
      <c r="J147">
        <v>0.004459</v>
      </c>
      <c r="K147">
        <v>0.005339</v>
      </c>
      <c r="L147">
        <v>0.006049</v>
      </c>
      <c r="M147">
        <v>0.006529</v>
      </c>
      <c r="N147">
        <v>0.026159002</v>
      </c>
      <c r="O147" s="1" t="s">
        <v>284</v>
      </c>
      <c r="P147">
        <f t="shared" si="49"/>
        <v>0.000224</v>
      </c>
      <c r="Q147">
        <f t="shared" si="50"/>
        <v>0.00013</v>
      </c>
      <c r="R147">
        <f t="shared" si="51"/>
        <v>0.000171</v>
      </c>
      <c r="S147">
        <f t="shared" si="52"/>
        <v>0.00104</v>
      </c>
      <c r="T147">
        <f t="shared" si="53"/>
        <v>0.00057</v>
      </c>
      <c r="U147">
        <f t="shared" si="54"/>
        <v>0.0004</v>
      </c>
      <c r="V147">
        <f t="shared" si="55"/>
        <v>0.00027</v>
      </c>
      <c r="W147">
        <f t="shared" si="56"/>
        <v>0.00107</v>
      </c>
      <c r="X147">
        <f t="shared" si="57"/>
        <v>0.00088</v>
      </c>
      <c r="Y147">
        <f t="shared" si="58"/>
        <v>0.00071</v>
      </c>
      <c r="Z147">
        <f t="shared" si="59"/>
        <v>0.00048</v>
      </c>
      <c r="AA147">
        <f t="shared" si="60"/>
        <v>0.019630002</v>
      </c>
      <c r="AB147">
        <f>COUNTIF(CostRed_solar!A$2:A$12,O147)</f>
        <v>0</v>
      </c>
    </row>
    <row r="148" spans="1:28">
      <c r="A148" s="1" t="s">
        <v>474</v>
      </c>
      <c r="K148">
        <v>0.00025</v>
      </c>
      <c r="L148">
        <v>0.00025</v>
      </c>
      <c r="M148">
        <v>0.001</v>
      </c>
      <c r="N148">
        <v>0.001</v>
      </c>
      <c r="O148" s="1" t="s">
        <v>474</v>
      </c>
      <c r="P148">
        <f t="shared" si="49"/>
        <v>0</v>
      </c>
      <c r="Q148">
        <f t="shared" si="50"/>
        <v>0</v>
      </c>
      <c r="R148">
        <f t="shared" si="51"/>
        <v>0</v>
      </c>
      <c r="S148">
        <f t="shared" si="52"/>
        <v>0</v>
      </c>
      <c r="T148">
        <f t="shared" si="53"/>
        <v>0</v>
      </c>
      <c r="U148">
        <f t="shared" si="54"/>
        <v>0</v>
      </c>
      <c r="V148">
        <f t="shared" si="55"/>
        <v>0</v>
      </c>
      <c r="W148">
        <f t="shared" si="56"/>
        <v>0</v>
      </c>
      <c r="X148">
        <f t="shared" si="57"/>
        <v>0.00025</v>
      </c>
      <c r="Y148">
        <f t="shared" si="58"/>
        <v>0</v>
      </c>
      <c r="Z148">
        <f t="shared" si="59"/>
        <v>0.00075</v>
      </c>
      <c r="AA148">
        <f t="shared" si="60"/>
        <v>0</v>
      </c>
      <c r="AB148">
        <f>COUNTIF(CostRed_solar!A$2:A$12,O148)</f>
        <v>0</v>
      </c>
    </row>
    <row r="149" spans="1:28">
      <c r="A149" s="1" t="s">
        <v>262</v>
      </c>
      <c r="B149">
        <v>0.033545</v>
      </c>
      <c r="C149">
        <v>0.034174003</v>
      </c>
      <c r="D149">
        <v>0.035174</v>
      </c>
      <c r="E149">
        <v>0.035174</v>
      </c>
      <c r="F149">
        <v>0.0396</v>
      </c>
      <c r="G149">
        <v>0.19980001</v>
      </c>
      <c r="H149">
        <v>0.20187001</v>
      </c>
      <c r="I149">
        <v>0.20389502</v>
      </c>
      <c r="J149">
        <v>0.73389506</v>
      </c>
      <c r="K149">
        <v>0.73390305</v>
      </c>
      <c r="L149">
        <v>0.77400005</v>
      </c>
      <c r="M149">
        <v>0.85400003</v>
      </c>
      <c r="N149">
        <v>0.8582001</v>
      </c>
      <c r="O149" s="1" t="s">
        <v>262</v>
      </c>
      <c r="P149">
        <f t="shared" si="49"/>
        <v>0.000629003000000003</v>
      </c>
      <c r="Q149">
        <f t="shared" si="50"/>
        <v>0.000999996999999996</v>
      </c>
      <c r="R149">
        <f t="shared" si="51"/>
        <v>0</v>
      </c>
      <c r="S149">
        <f t="shared" si="52"/>
        <v>0.00442600000000001</v>
      </c>
      <c r="T149">
        <f t="shared" si="53"/>
        <v>0.16020001</v>
      </c>
      <c r="U149">
        <f t="shared" si="54"/>
        <v>0.00206999999999999</v>
      </c>
      <c r="V149">
        <f t="shared" si="55"/>
        <v>0.00202501000000002</v>
      </c>
      <c r="W149">
        <f t="shared" si="56"/>
        <v>0.53000004</v>
      </c>
      <c r="X149">
        <f t="shared" si="57"/>
        <v>7.98999999995775e-6</v>
      </c>
      <c r="Y149">
        <f t="shared" si="58"/>
        <v>0.040097</v>
      </c>
      <c r="Z149">
        <f t="shared" si="59"/>
        <v>0.07999998</v>
      </c>
      <c r="AA149">
        <f t="shared" si="60"/>
        <v>0.00420007</v>
      </c>
      <c r="AB149">
        <f>COUNTIF(CostRed_solar!A$2:A$12,O149)</f>
        <v>0</v>
      </c>
    </row>
    <row r="150" spans="1:28">
      <c r="A150" s="1" t="s">
        <v>288</v>
      </c>
      <c r="C150">
        <v>0.0005</v>
      </c>
      <c r="D150">
        <v>0.0015</v>
      </c>
      <c r="E150">
        <v>0.004900001</v>
      </c>
      <c r="F150">
        <v>0.007</v>
      </c>
      <c r="G150">
        <v>0.010000001</v>
      </c>
      <c r="H150">
        <v>0.013</v>
      </c>
      <c r="I150">
        <v>0.015000001</v>
      </c>
      <c r="J150">
        <v>0.056</v>
      </c>
      <c r="K150">
        <v>0.056</v>
      </c>
      <c r="L150">
        <v>0.061441004</v>
      </c>
      <c r="M150">
        <v>0.063924</v>
      </c>
      <c r="N150">
        <v>0.10788201</v>
      </c>
      <c r="O150" s="1" t="s">
        <v>288</v>
      </c>
      <c r="P150">
        <f t="shared" si="49"/>
        <v>0.0005</v>
      </c>
      <c r="Q150">
        <f t="shared" si="50"/>
        <v>0.001</v>
      </c>
      <c r="R150">
        <f t="shared" si="51"/>
        <v>0.003400001</v>
      </c>
      <c r="S150">
        <f t="shared" si="52"/>
        <v>0.002099999</v>
      </c>
      <c r="T150">
        <f t="shared" si="53"/>
        <v>0.003000001</v>
      </c>
      <c r="U150">
        <f t="shared" si="54"/>
        <v>0.002999999</v>
      </c>
      <c r="V150">
        <f t="shared" si="55"/>
        <v>0.002000001</v>
      </c>
      <c r="W150">
        <f t="shared" si="56"/>
        <v>0.040999999</v>
      </c>
      <c r="X150">
        <f t="shared" si="57"/>
        <v>0</v>
      </c>
      <c r="Y150">
        <f t="shared" si="58"/>
        <v>0.005441004</v>
      </c>
      <c r="Z150">
        <f t="shared" si="59"/>
        <v>0.00248299599999999</v>
      </c>
      <c r="AA150">
        <f t="shared" si="60"/>
        <v>0.04395801</v>
      </c>
      <c r="AB150">
        <f>COUNTIF(CostRed_solar!A$2:A$12,O150)</f>
        <v>0</v>
      </c>
    </row>
    <row r="151" spans="1:28">
      <c r="A151" s="1" t="s">
        <v>282</v>
      </c>
      <c r="B151">
        <v>0.0004</v>
      </c>
      <c r="C151">
        <v>0.0014</v>
      </c>
      <c r="D151">
        <v>0.0028</v>
      </c>
      <c r="E151">
        <v>0.004209</v>
      </c>
      <c r="F151">
        <v>0.006271</v>
      </c>
      <c r="G151">
        <v>0.020819</v>
      </c>
      <c r="H151">
        <v>0.032008</v>
      </c>
      <c r="I151">
        <v>0.043781</v>
      </c>
      <c r="J151">
        <v>0.047542002</v>
      </c>
      <c r="K151">
        <v>0.08848201</v>
      </c>
      <c r="L151">
        <v>0.08449601</v>
      </c>
      <c r="M151">
        <v>0.080447</v>
      </c>
      <c r="N151">
        <v>0.103347</v>
      </c>
      <c r="O151" s="1" t="s">
        <v>282</v>
      </c>
      <c r="P151">
        <f t="shared" si="49"/>
        <v>0.001</v>
      </c>
      <c r="Q151">
        <f t="shared" si="50"/>
        <v>0.0014</v>
      </c>
      <c r="R151">
        <f t="shared" si="51"/>
        <v>0.001409</v>
      </c>
      <c r="S151">
        <f t="shared" si="52"/>
        <v>0.002062</v>
      </c>
      <c r="T151">
        <f t="shared" si="53"/>
        <v>0.014548</v>
      </c>
      <c r="U151">
        <f t="shared" si="54"/>
        <v>0.011189</v>
      </c>
      <c r="V151">
        <f t="shared" si="55"/>
        <v>0.011773</v>
      </c>
      <c r="W151">
        <f t="shared" si="56"/>
        <v>0.003761002</v>
      </c>
      <c r="X151">
        <f t="shared" si="57"/>
        <v>0.040940008</v>
      </c>
      <c r="Y151">
        <f t="shared" si="58"/>
        <v>-0.003986</v>
      </c>
      <c r="Z151">
        <f t="shared" si="59"/>
        <v>-0.00404900999999999</v>
      </c>
      <c r="AA151">
        <f t="shared" si="60"/>
        <v>0.0229</v>
      </c>
      <c r="AB151">
        <f>COUNTIF(CostRed_solar!A$2:A$12,O151)</f>
        <v>0</v>
      </c>
    </row>
    <row r="152" spans="1:28">
      <c r="A152" s="1" t="s">
        <v>298</v>
      </c>
      <c r="B152">
        <v>0.00421</v>
      </c>
      <c r="C152">
        <v>0.00735</v>
      </c>
      <c r="D152">
        <v>0.011072001</v>
      </c>
      <c r="E152">
        <v>0.014589001</v>
      </c>
      <c r="F152">
        <v>0.016467</v>
      </c>
      <c r="G152">
        <v>0.020967</v>
      </c>
      <c r="H152">
        <v>0.035967</v>
      </c>
      <c r="I152">
        <v>0.074776</v>
      </c>
      <c r="J152">
        <v>0.099029005</v>
      </c>
      <c r="K152">
        <v>0.151469</v>
      </c>
      <c r="L152">
        <v>0.151469</v>
      </c>
      <c r="M152">
        <v>0.151469</v>
      </c>
      <c r="N152">
        <v>0.176469</v>
      </c>
      <c r="O152" s="1" t="s">
        <v>298</v>
      </c>
      <c r="P152">
        <f t="shared" si="49"/>
        <v>0.00314</v>
      </c>
      <c r="Q152">
        <f t="shared" si="50"/>
        <v>0.003722001</v>
      </c>
      <c r="R152">
        <f t="shared" si="51"/>
        <v>0.003517</v>
      </c>
      <c r="S152">
        <f t="shared" si="52"/>
        <v>0.001877999</v>
      </c>
      <c r="T152">
        <f t="shared" si="53"/>
        <v>0.0045</v>
      </c>
      <c r="U152">
        <f t="shared" si="54"/>
        <v>0.015</v>
      </c>
      <c r="V152">
        <f t="shared" si="55"/>
        <v>0.038809</v>
      </c>
      <c r="W152">
        <f t="shared" si="56"/>
        <v>0.024253005</v>
      </c>
      <c r="X152">
        <f t="shared" si="57"/>
        <v>0.052439995</v>
      </c>
      <c r="Y152">
        <f t="shared" si="58"/>
        <v>0</v>
      </c>
      <c r="Z152">
        <f t="shared" si="59"/>
        <v>0</v>
      </c>
      <c r="AA152">
        <f t="shared" si="60"/>
        <v>0.025</v>
      </c>
      <c r="AB152">
        <f>COUNTIF(CostRed_solar!A$2:A$12,O152)</f>
        <v>0</v>
      </c>
    </row>
    <row r="153" spans="1:28">
      <c r="A153" s="1" t="s">
        <v>314</v>
      </c>
      <c r="B153">
        <v>4e-5</v>
      </c>
      <c r="C153">
        <v>4e-5</v>
      </c>
      <c r="D153">
        <v>7e-5</v>
      </c>
      <c r="E153">
        <v>0.00021</v>
      </c>
      <c r="F153">
        <v>0.00021</v>
      </c>
      <c r="G153">
        <v>0.00021</v>
      </c>
      <c r="H153">
        <v>0.00071</v>
      </c>
      <c r="I153">
        <v>0.000711</v>
      </c>
      <c r="J153">
        <v>0.000823</v>
      </c>
      <c r="K153">
        <v>0.002476</v>
      </c>
      <c r="L153">
        <v>0.002481</v>
      </c>
      <c r="M153">
        <v>0.002903</v>
      </c>
      <c r="N153">
        <v>0.003163</v>
      </c>
      <c r="O153" s="1" t="s">
        <v>314</v>
      </c>
      <c r="P153">
        <f t="shared" si="49"/>
        <v>0</v>
      </c>
      <c r="Q153">
        <f t="shared" si="50"/>
        <v>3e-5</v>
      </c>
      <c r="R153">
        <f t="shared" si="51"/>
        <v>0.00014</v>
      </c>
      <c r="S153">
        <f t="shared" si="52"/>
        <v>0</v>
      </c>
      <c r="T153">
        <f t="shared" si="53"/>
        <v>0</v>
      </c>
      <c r="U153">
        <f t="shared" si="54"/>
        <v>0.0005</v>
      </c>
      <c r="V153">
        <f t="shared" si="55"/>
        <v>1.00000000000002e-6</v>
      </c>
      <c r="W153">
        <f t="shared" si="56"/>
        <v>0.000112</v>
      </c>
      <c r="X153">
        <f t="shared" si="57"/>
        <v>0.001653</v>
      </c>
      <c r="Y153">
        <f t="shared" si="58"/>
        <v>5.00000000000023e-6</v>
      </c>
      <c r="Z153">
        <f t="shared" si="59"/>
        <v>0.000422</v>
      </c>
      <c r="AA153">
        <f t="shared" si="60"/>
        <v>0.00026</v>
      </c>
      <c r="AB153">
        <f>COUNTIF(CostRed_solar!A$2:A$12,O153)</f>
        <v>0</v>
      </c>
    </row>
    <row r="154" spans="1:28">
      <c r="A154" s="1" t="s">
        <v>312</v>
      </c>
      <c r="B154">
        <v>0.004292</v>
      </c>
      <c r="C154">
        <v>0.008474001</v>
      </c>
      <c r="D154">
        <v>0.009251001</v>
      </c>
      <c r="E154">
        <v>0.010823</v>
      </c>
      <c r="F154">
        <v>0.011542001</v>
      </c>
      <c r="G154">
        <v>0.013381001</v>
      </c>
      <c r="H154">
        <v>0.013572</v>
      </c>
      <c r="I154">
        <v>0.054602005</v>
      </c>
      <c r="J154">
        <v>0.055428006</v>
      </c>
      <c r="K154">
        <v>0.054076</v>
      </c>
      <c r="L154">
        <v>0.070226</v>
      </c>
      <c r="M154">
        <v>0.09652401</v>
      </c>
      <c r="N154">
        <v>0.116699</v>
      </c>
      <c r="O154" s="1" t="s">
        <v>312</v>
      </c>
      <c r="P154">
        <f t="shared" si="49"/>
        <v>0.004182001</v>
      </c>
      <c r="Q154">
        <f t="shared" si="50"/>
        <v>0.000777</v>
      </c>
      <c r="R154">
        <f t="shared" si="51"/>
        <v>0.001571999</v>
      </c>
      <c r="S154">
        <f t="shared" si="52"/>
        <v>0.000719001</v>
      </c>
      <c r="T154">
        <f t="shared" si="53"/>
        <v>0.001839</v>
      </c>
      <c r="U154">
        <f t="shared" si="54"/>
        <v>0.000190999000000001</v>
      </c>
      <c r="V154">
        <f t="shared" si="55"/>
        <v>0.041030005</v>
      </c>
      <c r="W154">
        <f t="shared" si="56"/>
        <v>0.000826001</v>
      </c>
      <c r="X154">
        <f t="shared" si="57"/>
        <v>-0.001352006</v>
      </c>
      <c r="Y154">
        <f t="shared" si="58"/>
        <v>0.01615</v>
      </c>
      <c r="Z154">
        <f t="shared" si="59"/>
        <v>0.02629801</v>
      </c>
      <c r="AA154">
        <f t="shared" si="60"/>
        <v>0.02017499</v>
      </c>
      <c r="AB154">
        <f>COUNTIF(CostRed_solar!A$2:A$12,O154)</f>
        <v>0</v>
      </c>
    </row>
    <row r="155" spans="1:28">
      <c r="A155" s="1" t="s">
        <v>308</v>
      </c>
      <c r="B155">
        <v>0.09</v>
      </c>
      <c r="C155">
        <v>0.149</v>
      </c>
      <c r="D155">
        <v>0.287</v>
      </c>
      <c r="E155">
        <v>0.65000004</v>
      </c>
      <c r="F155">
        <v>1.0070001</v>
      </c>
      <c r="G155">
        <v>1.5262591</v>
      </c>
      <c r="H155">
        <v>2.1350212</v>
      </c>
      <c r="I155">
        <v>2.9108922</v>
      </c>
      <c r="J155">
        <v>4.6080003</v>
      </c>
      <c r="K155">
        <v>7.2260003</v>
      </c>
      <c r="L155">
        <v>11.108427</v>
      </c>
      <c r="M155">
        <v>14.9106865</v>
      </c>
      <c r="N155">
        <v>22.589687</v>
      </c>
      <c r="O155" s="1" t="s">
        <v>308</v>
      </c>
      <c r="P155">
        <f t="shared" si="49"/>
        <v>0.059</v>
      </c>
      <c r="Q155">
        <f t="shared" si="50"/>
        <v>0.138</v>
      </c>
      <c r="R155">
        <f t="shared" si="51"/>
        <v>0.36300004</v>
      </c>
      <c r="S155">
        <f t="shared" si="52"/>
        <v>0.35700006</v>
      </c>
      <c r="T155">
        <f t="shared" si="53"/>
        <v>0.519259</v>
      </c>
      <c r="U155">
        <f t="shared" si="54"/>
        <v>0.6087621</v>
      </c>
      <c r="V155">
        <f t="shared" si="55"/>
        <v>0.775871</v>
      </c>
      <c r="W155">
        <f t="shared" si="56"/>
        <v>1.6971081</v>
      </c>
      <c r="X155">
        <f t="shared" si="57"/>
        <v>2.618</v>
      </c>
      <c r="Y155">
        <f t="shared" si="58"/>
        <v>3.8824267</v>
      </c>
      <c r="Z155">
        <f t="shared" si="59"/>
        <v>3.8022595</v>
      </c>
      <c r="AA155">
        <f t="shared" si="60"/>
        <v>7.6790005</v>
      </c>
      <c r="AB155">
        <f>COUNTIF(CostRed_solar!A$2:A$12,O155)</f>
        <v>0</v>
      </c>
    </row>
    <row r="156" spans="1:28">
      <c r="A156" s="1" t="s">
        <v>475</v>
      </c>
      <c r="B156">
        <v>0.002656</v>
      </c>
      <c r="C156">
        <v>0.003188</v>
      </c>
      <c r="D156">
        <v>0.003188</v>
      </c>
      <c r="E156">
        <v>0.003188</v>
      </c>
      <c r="F156">
        <v>0.003436</v>
      </c>
      <c r="G156">
        <v>0.006793001</v>
      </c>
      <c r="H156">
        <v>0.009089001</v>
      </c>
      <c r="I156">
        <v>0.026259001</v>
      </c>
      <c r="J156">
        <v>0.028391002</v>
      </c>
      <c r="K156">
        <v>0.05914</v>
      </c>
      <c r="L156">
        <v>0.073759004</v>
      </c>
      <c r="M156">
        <v>0.076534</v>
      </c>
      <c r="N156">
        <v>0.075017005</v>
      </c>
      <c r="O156" s="1" t="s">
        <v>475</v>
      </c>
      <c r="P156">
        <f t="shared" si="49"/>
        <v>0.000532</v>
      </c>
      <c r="Q156">
        <f t="shared" si="50"/>
        <v>0</v>
      </c>
      <c r="R156">
        <f t="shared" si="51"/>
        <v>0</v>
      </c>
      <c r="S156">
        <f t="shared" si="52"/>
        <v>0.000248</v>
      </c>
      <c r="T156">
        <f t="shared" si="53"/>
        <v>0.003357001</v>
      </c>
      <c r="U156">
        <f t="shared" si="54"/>
        <v>0.002296</v>
      </c>
      <c r="V156">
        <f t="shared" si="55"/>
        <v>0.01717</v>
      </c>
      <c r="W156">
        <f t="shared" si="56"/>
        <v>0.002132001</v>
      </c>
      <c r="X156">
        <f t="shared" si="57"/>
        <v>0.030748998</v>
      </c>
      <c r="Y156">
        <f t="shared" si="58"/>
        <v>0.014619004</v>
      </c>
      <c r="Z156">
        <f t="shared" si="59"/>
        <v>0.002774996</v>
      </c>
      <c r="AA156">
        <f t="shared" si="60"/>
        <v>-0.00151699500000001</v>
      </c>
      <c r="AB156">
        <f>COUNTIF(CostRed_solar!A$2:A$12,O156)</f>
        <v>0</v>
      </c>
    </row>
    <row r="157" spans="1:28">
      <c r="A157" s="1" t="s">
        <v>316</v>
      </c>
      <c r="B157">
        <v>0.003</v>
      </c>
      <c r="C157">
        <v>0.003</v>
      </c>
      <c r="D157">
        <v>0.004</v>
      </c>
      <c r="E157">
        <v>0.009000001</v>
      </c>
      <c r="F157">
        <v>0.022000002</v>
      </c>
      <c r="G157">
        <v>0.037</v>
      </c>
      <c r="H157">
        <v>0.053000003</v>
      </c>
      <c r="I157">
        <v>0.07</v>
      </c>
      <c r="J157">
        <v>0.091000006</v>
      </c>
      <c r="K157">
        <v>0.117000006</v>
      </c>
      <c r="L157">
        <v>0.14400001</v>
      </c>
      <c r="M157">
        <v>0.23700002</v>
      </c>
      <c r="N157">
        <v>0.30260003</v>
      </c>
      <c r="O157" s="1" t="s">
        <v>316</v>
      </c>
      <c r="P157">
        <f t="shared" si="49"/>
        <v>0</v>
      </c>
      <c r="Q157">
        <f t="shared" si="50"/>
        <v>0.001</v>
      </c>
      <c r="R157">
        <f t="shared" si="51"/>
        <v>0.005000001</v>
      </c>
      <c r="S157">
        <f t="shared" si="52"/>
        <v>0.013000001</v>
      </c>
      <c r="T157">
        <f t="shared" si="53"/>
        <v>0.014999998</v>
      </c>
      <c r="U157">
        <f t="shared" si="54"/>
        <v>0.016000003</v>
      </c>
      <c r="V157">
        <f t="shared" si="55"/>
        <v>0.016999997</v>
      </c>
      <c r="W157">
        <f t="shared" si="56"/>
        <v>0.021000006</v>
      </c>
      <c r="X157">
        <f t="shared" si="57"/>
        <v>0.026</v>
      </c>
      <c r="Y157">
        <f t="shared" si="58"/>
        <v>0.027000004</v>
      </c>
      <c r="Z157">
        <f t="shared" si="59"/>
        <v>0.09300001</v>
      </c>
      <c r="AA157">
        <f t="shared" si="60"/>
        <v>0.06560001</v>
      </c>
      <c r="AB157">
        <f>COUNTIF(CostRed_solar!A$2:A$12,O157)</f>
        <v>0</v>
      </c>
    </row>
    <row r="158" spans="1:28">
      <c r="A158" s="1" t="s">
        <v>304</v>
      </c>
      <c r="B158">
        <v>0</v>
      </c>
      <c r="C158">
        <v>0</v>
      </c>
      <c r="D158">
        <v>0</v>
      </c>
      <c r="E158">
        <v>0.00138</v>
      </c>
      <c r="F158">
        <v>0.00138</v>
      </c>
      <c r="G158">
        <v>0.00138</v>
      </c>
      <c r="H158">
        <v>0.00138</v>
      </c>
      <c r="I158">
        <v>0.013960001</v>
      </c>
      <c r="J158">
        <v>0.013960001</v>
      </c>
      <c r="K158">
        <v>0.016360002</v>
      </c>
      <c r="L158">
        <v>0.016360002</v>
      </c>
      <c r="M158">
        <v>0.016290002</v>
      </c>
      <c r="N158">
        <v>0.016290002</v>
      </c>
      <c r="O158" s="1" t="s">
        <v>304</v>
      </c>
      <c r="P158">
        <f t="shared" si="49"/>
        <v>0</v>
      </c>
      <c r="Q158">
        <f t="shared" si="50"/>
        <v>0</v>
      </c>
      <c r="R158">
        <f t="shared" si="51"/>
        <v>0.00138</v>
      </c>
      <c r="S158">
        <f t="shared" si="52"/>
        <v>0</v>
      </c>
      <c r="T158">
        <f t="shared" si="53"/>
        <v>0</v>
      </c>
      <c r="U158">
        <f t="shared" si="54"/>
        <v>0</v>
      </c>
      <c r="V158">
        <f t="shared" si="55"/>
        <v>0.012580001</v>
      </c>
      <c r="W158">
        <f t="shared" si="56"/>
        <v>0</v>
      </c>
      <c r="X158">
        <f t="shared" si="57"/>
        <v>0.002400001</v>
      </c>
      <c r="Y158">
        <f t="shared" si="58"/>
        <v>0</v>
      </c>
      <c r="Z158">
        <f t="shared" si="59"/>
        <v>-6.99999999999971e-5</v>
      </c>
      <c r="AA158">
        <f t="shared" si="60"/>
        <v>0</v>
      </c>
      <c r="AB158">
        <f>COUNTIF(CostRed_solar!A$2:A$12,O158)</f>
        <v>0</v>
      </c>
    </row>
    <row r="159" spans="1:28">
      <c r="A159" s="1" t="s">
        <v>300</v>
      </c>
      <c r="B159">
        <v>0.0021</v>
      </c>
      <c r="C159">
        <v>0.003</v>
      </c>
      <c r="D159">
        <v>0.004</v>
      </c>
      <c r="E159">
        <v>0.005</v>
      </c>
      <c r="F159">
        <v>0.006</v>
      </c>
      <c r="G159">
        <v>0.007</v>
      </c>
      <c r="H159">
        <v>0.008</v>
      </c>
      <c r="I159">
        <v>0.009041001</v>
      </c>
      <c r="J159">
        <v>0.027041001</v>
      </c>
      <c r="K159">
        <v>0.027041001</v>
      </c>
      <c r="L159">
        <v>0.027041001</v>
      </c>
      <c r="M159">
        <v>0.027041001</v>
      </c>
      <c r="N159">
        <v>0.062041003</v>
      </c>
      <c r="O159" s="1" t="s">
        <v>300</v>
      </c>
      <c r="P159">
        <f t="shared" si="49"/>
        <v>0.0009</v>
      </c>
      <c r="Q159">
        <f t="shared" si="50"/>
        <v>0.001</v>
      </c>
      <c r="R159">
        <f t="shared" si="51"/>
        <v>0.001</v>
      </c>
      <c r="S159">
        <f t="shared" si="52"/>
        <v>0.001</v>
      </c>
      <c r="T159">
        <f t="shared" si="53"/>
        <v>0.001</v>
      </c>
      <c r="U159">
        <f t="shared" si="54"/>
        <v>0.001</v>
      </c>
      <c r="V159">
        <f t="shared" si="55"/>
        <v>0.001041001</v>
      </c>
      <c r="W159">
        <f t="shared" si="56"/>
        <v>0.018</v>
      </c>
      <c r="X159">
        <f t="shared" si="57"/>
        <v>0</v>
      </c>
      <c r="Y159">
        <f t="shared" si="58"/>
        <v>0</v>
      </c>
      <c r="Z159">
        <f t="shared" si="59"/>
        <v>0</v>
      </c>
      <c r="AA159">
        <f t="shared" si="60"/>
        <v>0.035000002</v>
      </c>
      <c r="AB159">
        <f>COUNTIF(CostRed_solar!A$2:A$12,O159)</f>
        <v>0</v>
      </c>
    </row>
    <row r="160" spans="1:28">
      <c r="A160" s="1" t="s">
        <v>302</v>
      </c>
      <c r="D160">
        <v>0.0152</v>
      </c>
      <c r="E160">
        <v>0.0154</v>
      </c>
      <c r="F160">
        <v>0.015600001</v>
      </c>
      <c r="G160">
        <v>0.017</v>
      </c>
      <c r="H160">
        <v>0.0184</v>
      </c>
      <c r="I160">
        <v>0.01892</v>
      </c>
      <c r="J160">
        <v>0.019085</v>
      </c>
      <c r="K160">
        <v>0.027959</v>
      </c>
      <c r="L160">
        <v>0.028428001</v>
      </c>
      <c r="M160">
        <v>0.032665003</v>
      </c>
      <c r="N160">
        <v>0.036631003</v>
      </c>
      <c r="O160" s="1" t="s">
        <v>302</v>
      </c>
      <c r="P160">
        <f t="shared" si="49"/>
        <v>0</v>
      </c>
      <c r="Q160">
        <f t="shared" si="50"/>
        <v>0.0152</v>
      </c>
      <c r="R160">
        <f t="shared" si="51"/>
        <v>0.000200000000000001</v>
      </c>
      <c r="S160">
        <f t="shared" si="52"/>
        <v>0.000200001</v>
      </c>
      <c r="T160">
        <f t="shared" si="53"/>
        <v>0.001399999</v>
      </c>
      <c r="U160">
        <f t="shared" si="54"/>
        <v>0.0014</v>
      </c>
      <c r="V160">
        <f t="shared" si="55"/>
        <v>0.00052</v>
      </c>
      <c r="W160">
        <f t="shared" si="56"/>
        <v>0.000165000000000002</v>
      </c>
      <c r="X160">
        <f t="shared" si="57"/>
        <v>0.008874</v>
      </c>
      <c r="Y160">
        <f t="shared" si="58"/>
        <v>0.000469001</v>
      </c>
      <c r="Z160">
        <f t="shared" si="59"/>
        <v>0.004237002</v>
      </c>
      <c r="AA160">
        <f t="shared" si="60"/>
        <v>0.003966</v>
      </c>
      <c r="AB160">
        <f>COUNTIF(CostRed_solar!A$2:A$12,O160)</f>
        <v>0</v>
      </c>
    </row>
    <row r="161" spans="1:28">
      <c r="A161" s="1" t="s">
        <v>306</v>
      </c>
      <c r="B161">
        <v>5.5e-5</v>
      </c>
      <c r="C161">
        <v>5.5e-5</v>
      </c>
      <c r="D161">
        <v>5.5e-5</v>
      </c>
      <c r="E161">
        <v>5.5e-5</v>
      </c>
      <c r="F161">
        <v>0.000341</v>
      </c>
      <c r="G161">
        <v>0.000341</v>
      </c>
      <c r="H161">
        <v>0.000341</v>
      </c>
      <c r="I161">
        <v>0.000341</v>
      </c>
      <c r="J161">
        <v>0.000341</v>
      </c>
      <c r="K161">
        <v>0.000941</v>
      </c>
      <c r="L161">
        <v>0.000941</v>
      </c>
      <c r="M161">
        <v>0.000941</v>
      </c>
      <c r="N161">
        <v>0.000941</v>
      </c>
      <c r="O161" s="1" t="s">
        <v>306</v>
      </c>
      <c r="P161">
        <f t="shared" si="49"/>
        <v>0</v>
      </c>
      <c r="Q161">
        <f t="shared" si="50"/>
        <v>0</v>
      </c>
      <c r="R161">
        <f t="shared" si="51"/>
        <v>0</v>
      </c>
      <c r="S161">
        <f t="shared" si="52"/>
        <v>0.000286</v>
      </c>
      <c r="T161">
        <f t="shared" si="53"/>
        <v>0</v>
      </c>
      <c r="U161">
        <f t="shared" si="54"/>
        <v>0</v>
      </c>
      <c r="V161">
        <f t="shared" si="55"/>
        <v>0</v>
      </c>
      <c r="W161">
        <f t="shared" si="56"/>
        <v>0</v>
      </c>
      <c r="X161">
        <f t="shared" si="57"/>
        <v>0.0006</v>
      </c>
      <c r="Y161">
        <f t="shared" si="58"/>
        <v>0</v>
      </c>
      <c r="Z161">
        <f t="shared" si="59"/>
        <v>0</v>
      </c>
      <c r="AA161">
        <f t="shared" si="60"/>
        <v>0</v>
      </c>
      <c r="AB161">
        <f>COUNTIF(CostRed_solar!A$2:A$12,O161)</f>
        <v>0</v>
      </c>
    </row>
    <row r="162" spans="1:28">
      <c r="A162" s="1" t="s">
        <v>476</v>
      </c>
      <c r="B162">
        <v>3.732943</v>
      </c>
      <c r="C162">
        <v>6.431444</v>
      </c>
      <c r="D162">
        <v>9.649594</v>
      </c>
      <c r="E162">
        <v>13.922295</v>
      </c>
      <c r="F162">
        <v>20.462286</v>
      </c>
      <c r="G162">
        <v>28.074253</v>
      </c>
      <c r="H162">
        <v>39.969128</v>
      </c>
      <c r="I162">
        <v>49.432674</v>
      </c>
      <c r="J162">
        <v>59.63984</v>
      </c>
      <c r="K162">
        <v>72.15084</v>
      </c>
      <c r="L162">
        <v>89.29116</v>
      </c>
      <c r="M162">
        <v>110.77346</v>
      </c>
      <c r="N162">
        <v>130.42966</v>
      </c>
      <c r="O162" s="1" t="s">
        <v>476</v>
      </c>
      <c r="P162">
        <f t="shared" si="49"/>
        <v>2.698501</v>
      </c>
      <c r="Q162">
        <f t="shared" si="50"/>
        <v>3.21815</v>
      </c>
      <c r="R162">
        <f t="shared" si="51"/>
        <v>4.272701</v>
      </c>
      <c r="S162">
        <f t="shared" si="52"/>
        <v>6.539991</v>
      </c>
      <c r="T162">
        <f t="shared" si="53"/>
        <v>7.611967</v>
      </c>
      <c r="U162">
        <f t="shared" si="54"/>
        <v>11.894875</v>
      </c>
      <c r="V162">
        <f t="shared" si="55"/>
        <v>9.463546</v>
      </c>
      <c r="W162">
        <f t="shared" si="56"/>
        <v>10.207166</v>
      </c>
      <c r="X162">
        <f t="shared" si="57"/>
        <v>12.511</v>
      </c>
      <c r="Y162">
        <f t="shared" si="58"/>
        <v>17.14032</v>
      </c>
      <c r="Z162">
        <f t="shared" si="59"/>
        <v>21.4823</v>
      </c>
      <c r="AA162">
        <f t="shared" si="60"/>
        <v>19.6562</v>
      </c>
      <c r="AB162">
        <f>COUNTIF(CostRed_solar!A$2:A$12,O162)</f>
        <v>0</v>
      </c>
    </row>
    <row r="163" spans="1:28">
      <c r="A163" s="1" t="s">
        <v>477</v>
      </c>
      <c r="B163">
        <v>3.6608102</v>
      </c>
      <c r="C163">
        <v>6.3139</v>
      </c>
      <c r="D163">
        <v>9.4518</v>
      </c>
      <c r="E163">
        <v>13.64488</v>
      </c>
      <c r="F163">
        <v>20.129469</v>
      </c>
      <c r="G163">
        <v>27.042847</v>
      </c>
      <c r="H163">
        <v>38.731274</v>
      </c>
      <c r="I163">
        <v>47.82758</v>
      </c>
      <c r="J163">
        <v>57.664135</v>
      </c>
      <c r="K163">
        <v>69.65597</v>
      </c>
      <c r="L163">
        <v>86.49252</v>
      </c>
      <c r="M163">
        <v>107.19211</v>
      </c>
      <c r="N163">
        <v>126.44305</v>
      </c>
      <c r="O163" s="1" t="s">
        <v>477</v>
      </c>
      <c r="P163">
        <f t="shared" si="49"/>
        <v>2.6530898</v>
      </c>
      <c r="Q163">
        <f t="shared" si="50"/>
        <v>3.1379</v>
      </c>
      <c r="R163">
        <f t="shared" si="51"/>
        <v>4.19308</v>
      </c>
      <c r="S163">
        <f t="shared" si="52"/>
        <v>6.484589</v>
      </c>
      <c r="T163">
        <f t="shared" si="53"/>
        <v>6.913378</v>
      </c>
      <c r="U163">
        <f t="shared" si="54"/>
        <v>11.688427</v>
      </c>
      <c r="V163">
        <f t="shared" si="55"/>
        <v>9.096306</v>
      </c>
      <c r="W163">
        <f t="shared" si="56"/>
        <v>9.836555</v>
      </c>
      <c r="X163">
        <f t="shared" si="57"/>
        <v>11.991835</v>
      </c>
      <c r="Y163">
        <f t="shared" si="58"/>
        <v>16.83655</v>
      </c>
      <c r="Z163">
        <f t="shared" si="59"/>
        <v>20.69959</v>
      </c>
      <c r="AA163">
        <f t="shared" si="60"/>
        <v>19.25094</v>
      </c>
      <c r="AB163">
        <f>COUNTIF(CostRed_solar!A$2:A$12,O163)</f>
        <v>0</v>
      </c>
    </row>
    <row r="164" spans="1:28">
      <c r="A164" s="1" t="s">
        <v>334</v>
      </c>
      <c r="B164">
        <v>0.000951</v>
      </c>
      <c r="C164">
        <v>0.00169</v>
      </c>
      <c r="D164">
        <v>0.002294</v>
      </c>
      <c r="E164">
        <v>0.006139</v>
      </c>
      <c r="F164">
        <v>0.010958001</v>
      </c>
      <c r="G164">
        <v>0.022794</v>
      </c>
      <c r="H164">
        <v>0.031534</v>
      </c>
      <c r="I164">
        <v>0.03478</v>
      </c>
      <c r="J164">
        <v>0.03778</v>
      </c>
      <c r="K164">
        <v>0.041780002</v>
      </c>
      <c r="L164">
        <v>0.041780002</v>
      </c>
      <c r="M164">
        <v>0.05178</v>
      </c>
      <c r="N164">
        <v>0.05178</v>
      </c>
      <c r="O164" s="1" t="s">
        <v>334</v>
      </c>
      <c r="P164">
        <f t="shared" ref="P164:P181" si="61">C164-B164</f>
        <v>0.000739</v>
      </c>
      <c r="Q164">
        <f t="shared" ref="Q164:Q181" si="62">D164-C164</f>
        <v>0.000604</v>
      </c>
      <c r="R164">
        <f t="shared" ref="R164:R181" si="63">E164-D164</f>
        <v>0.003845</v>
      </c>
      <c r="S164">
        <f t="shared" ref="S164:S181" si="64">F164-E164</f>
        <v>0.004819001</v>
      </c>
      <c r="T164">
        <f t="shared" ref="T164:T181" si="65">G164-F164</f>
        <v>0.011835999</v>
      </c>
      <c r="U164">
        <f t="shared" ref="U164:U181" si="66">H164-G164</f>
        <v>0.00874</v>
      </c>
      <c r="V164">
        <f t="shared" ref="V164:V181" si="67">I164-H164</f>
        <v>0.003246</v>
      </c>
      <c r="W164">
        <f t="shared" ref="W164:W181" si="68">J164-I164</f>
        <v>0.003</v>
      </c>
      <c r="X164">
        <f t="shared" ref="X164:X181" si="69">K164-J164</f>
        <v>0.004000002</v>
      </c>
      <c r="Y164">
        <f t="shared" ref="Y164:Y181" si="70">L164-K164</f>
        <v>0</v>
      </c>
      <c r="Z164">
        <f t="shared" ref="Z164:Z181" si="71">M164-L164</f>
        <v>0.009999998</v>
      </c>
      <c r="AA164">
        <f t="shared" ref="AA164:AA181" si="72">N164-M164</f>
        <v>0</v>
      </c>
      <c r="AB164">
        <f>COUNTIF(CostRed_solar!A$2:A$12,O164)</f>
        <v>0</v>
      </c>
    </row>
    <row r="165" spans="1:28">
      <c r="A165" s="1" t="s">
        <v>276</v>
      </c>
      <c r="B165">
        <v>1e-5</v>
      </c>
      <c r="C165">
        <v>0.002</v>
      </c>
      <c r="D165">
        <v>0.004</v>
      </c>
      <c r="E165">
        <v>0.007</v>
      </c>
      <c r="F165">
        <v>0.015000001</v>
      </c>
      <c r="G165">
        <v>0.017</v>
      </c>
      <c r="H165">
        <v>0.016699</v>
      </c>
      <c r="I165">
        <v>0.016699</v>
      </c>
      <c r="J165">
        <v>0.020599002</v>
      </c>
      <c r="K165">
        <v>0.026152002</v>
      </c>
      <c r="L165">
        <v>0.09420501</v>
      </c>
      <c r="M165">
        <v>0.09420501</v>
      </c>
      <c r="N165">
        <v>0.09420501</v>
      </c>
      <c r="O165" s="1" t="s">
        <v>276</v>
      </c>
      <c r="P165">
        <f t="shared" si="61"/>
        <v>0.00199</v>
      </c>
      <c r="Q165">
        <f t="shared" si="62"/>
        <v>0.002</v>
      </c>
      <c r="R165">
        <f t="shared" si="63"/>
        <v>0.003</v>
      </c>
      <c r="S165">
        <f t="shared" si="64"/>
        <v>0.008000001</v>
      </c>
      <c r="T165">
        <f t="shared" si="65"/>
        <v>0.001999999</v>
      </c>
      <c r="U165">
        <f t="shared" si="66"/>
        <v>-0.000301000000000003</v>
      </c>
      <c r="V165">
        <f t="shared" si="67"/>
        <v>0</v>
      </c>
      <c r="W165">
        <f t="shared" si="68"/>
        <v>0.003900002</v>
      </c>
      <c r="X165">
        <f t="shared" si="69"/>
        <v>0.005553</v>
      </c>
      <c r="Y165">
        <f t="shared" si="70"/>
        <v>0.068053008</v>
      </c>
      <c r="Z165">
        <f t="shared" si="71"/>
        <v>0</v>
      </c>
      <c r="AA165">
        <f t="shared" si="72"/>
        <v>0</v>
      </c>
      <c r="AB165">
        <f>COUNTIF(CostRed_solar!A$2:A$12,O165)</f>
        <v>0</v>
      </c>
    </row>
    <row r="166" spans="1:28">
      <c r="A166" s="1" t="s">
        <v>310</v>
      </c>
      <c r="B166">
        <v>0.0091</v>
      </c>
      <c r="C166">
        <v>0.009500001</v>
      </c>
      <c r="D166">
        <v>0.010000001</v>
      </c>
      <c r="E166">
        <v>0.011000001</v>
      </c>
      <c r="F166">
        <v>0.013</v>
      </c>
      <c r="G166">
        <v>0.015000001</v>
      </c>
      <c r="H166">
        <v>0.026700001</v>
      </c>
      <c r="I166">
        <v>0.044900004</v>
      </c>
      <c r="J166">
        <v>0.068405</v>
      </c>
      <c r="K166">
        <v>0.119826004</v>
      </c>
      <c r="L166">
        <v>0.159825</v>
      </c>
      <c r="M166">
        <v>0.20532602</v>
      </c>
      <c r="N166">
        <v>0.32132602</v>
      </c>
      <c r="O166" s="1" t="s">
        <v>310</v>
      </c>
      <c r="P166">
        <f t="shared" si="61"/>
        <v>0.000400000999999999</v>
      </c>
      <c r="Q166">
        <f t="shared" si="62"/>
        <v>0.0005</v>
      </c>
      <c r="R166">
        <f t="shared" si="63"/>
        <v>0.001</v>
      </c>
      <c r="S166">
        <f t="shared" si="64"/>
        <v>0.001999999</v>
      </c>
      <c r="T166">
        <f t="shared" si="65"/>
        <v>0.002000001</v>
      </c>
      <c r="U166">
        <f t="shared" si="66"/>
        <v>0.0117</v>
      </c>
      <c r="V166">
        <f t="shared" si="67"/>
        <v>0.018200003</v>
      </c>
      <c r="W166">
        <f t="shared" si="68"/>
        <v>0.023504996</v>
      </c>
      <c r="X166">
        <f t="shared" si="69"/>
        <v>0.051421004</v>
      </c>
      <c r="Y166">
        <f t="shared" si="70"/>
        <v>0.039998996</v>
      </c>
      <c r="Z166">
        <f t="shared" si="71"/>
        <v>0.04550102</v>
      </c>
      <c r="AA166">
        <f t="shared" si="72"/>
        <v>0.116</v>
      </c>
      <c r="AB166">
        <f>COUNTIF(CostRed_solar!A$2:A$12,O166)</f>
        <v>0</v>
      </c>
    </row>
    <row r="167" spans="1:28">
      <c r="A167" s="1" t="s">
        <v>478</v>
      </c>
      <c r="B167">
        <v>1.10235</v>
      </c>
      <c r="C167">
        <v>2.4944172</v>
      </c>
      <c r="D167">
        <v>3.8300593</v>
      </c>
      <c r="E167">
        <v>4.6104345</v>
      </c>
      <c r="F167">
        <v>5.357758</v>
      </c>
      <c r="G167">
        <v>6.0788965</v>
      </c>
      <c r="H167">
        <v>6.8596444</v>
      </c>
      <c r="I167">
        <v>7.5760107</v>
      </c>
      <c r="J167">
        <v>8.881476</v>
      </c>
      <c r="K167">
        <v>13.293376</v>
      </c>
      <c r="L167">
        <v>18.35701</v>
      </c>
      <c r="M167">
        <v>23.342142</v>
      </c>
      <c r="N167">
        <v>27.399538</v>
      </c>
      <c r="O167" s="1" t="s">
        <v>478</v>
      </c>
      <c r="P167">
        <f t="shared" si="61"/>
        <v>1.3920672</v>
      </c>
      <c r="Q167">
        <f t="shared" si="62"/>
        <v>1.3356421</v>
      </c>
      <c r="R167">
        <f t="shared" si="63"/>
        <v>0.7803752</v>
      </c>
      <c r="S167">
        <f t="shared" si="64"/>
        <v>0.747323499999999</v>
      </c>
      <c r="T167">
        <f t="shared" si="65"/>
        <v>0.7211385</v>
      </c>
      <c r="U167">
        <f t="shared" si="66"/>
        <v>0.7807479</v>
      </c>
      <c r="V167">
        <f t="shared" si="67"/>
        <v>0.716366300000001</v>
      </c>
      <c r="W167">
        <f t="shared" si="68"/>
        <v>1.3054653</v>
      </c>
      <c r="X167">
        <f t="shared" si="69"/>
        <v>4.4119</v>
      </c>
      <c r="Y167">
        <f t="shared" si="70"/>
        <v>5.063634</v>
      </c>
      <c r="Z167">
        <f t="shared" si="71"/>
        <v>4.985132</v>
      </c>
      <c r="AA167">
        <f t="shared" si="72"/>
        <v>4.057396</v>
      </c>
      <c r="AB167">
        <f>COUNTIF(CostRed_solar!A$2:A$12,O167)</f>
        <v>0</v>
      </c>
    </row>
    <row r="168" spans="1:28">
      <c r="A168" s="1" t="s">
        <v>479</v>
      </c>
      <c r="B168">
        <v>1.10235</v>
      </c>
      <c r="C168">
        <v>2.4944172</v>
      </c>
      <c r="D168">
        <v>3.8300593</v>
      </c>
      <c r="E168">
        <v>4.6104345</v>
      </c>
      <c r="F168">
        <v>5.357758</v>
      </c>
      <c r="G168">
        <v>6.0788965</v>
      </c>
      <c r="H168">
        <v>6.8596444</v>
      </c>
      <c r="I168">
        <v>7.57601</v>
      </c>
      <c r="J168">
        <v>8.881475</v>
      </c>
      <c r="K168">
        <v>13.293376</v>
      </c>
      <c r="L168">
        <v>18.35701</v>
      </c>
      <c r="M168">
        <v>23.342142</v>
      </c>
      <c r="N168">
        <v>27.399538</v>
      </c>
      <c r="O168" s="1" t="s">
        <v>479</v>
      </c>
      <c r="P168">
        <f t="shared" si="61"/>
        <v>1.3920672</v>
      </c>
      <c r="Q168">
        <f t="shared" si="62"/>
        <v>1.3356421</v>
      </c>
      <c r="R168">
        <f t="shared" si="63"/>
        <v>0.7803752</v>
      </c>
      <c r="S168">
        <f t="shared" si="64"/>
        <v>0.747323499999999</v>
      </c>
      <c r="T168">
        <f t="shared" si="65"/>
        <v>0.7211385</v>
      </c>
      <c r="U168">
        <f t="shared" si="66"/>
        <v>0.7807479</v>
      </c>
      <c r="V168">
        <f t="shared" si="67"/>
        <v>0.7163656</v>
      </c>
      <c r="W168">
        <f t="shared" si="68"/>
        <v>1.305465</v>
      </c>
      <c r="X168">
        <f t="shared" si="69"/>
        <v>4.411901</v>
      </c>
      <c r="Y168">
        <f t="shared" si="70"/>
        <v>5.063634</v>
      </c>
      <c r="Z168">
        <f t="shared" si="71"/>
        <v>4.985132</v>
      </c>
      <c r="AA168">
        <f t="shared" si="72"/>
        <v>4.057396</v>
      </c>
      <c r="AB168">
        <f>COUNTIF(CostRed_solar!A$2:A$12,O168)</f>
        <v>0</v>
      </c>
    </row>
    <row r="169" spans="1:28">
      <c r="A169" s="1" t="s">
        <v>318</v>
      </c>
      <c r="E169">
        <v>0.0007</v>
      </c>
      <c r="F169">
        <v>0.0007</v>
      </c>
      <c r="G169">
        <v>0.002203</v>
      </c>
      <c r="H169">
        <v>0.002214</v>
      </c>
      <c r="I169">
        <v>0.008211001</v>
      </c>
      <c r="J169">
        <v>0.008291001</v>
      </c>
      <c r="K169">
        <v>0.008736</v>
      </c>
      <c r="L169">
        <v>0.111586004</v>
      </c>
      <c r="M169">
        <v>0.13758601</v>
      </c>
      <c r="N169">
        <v>0.63758606</v>
      </c>
      <c r="O169" s="1" t="s">
        <v>318</v>
      </c>
      <c r="P169">
        <f t="shared" si="61"/>
        <v>0</v>
      </c>
      <c r="Q169">
        <f t="shared" si="62"/>
        <v>0</v>
      </c>
      <c r="R169">
        <f t="shared" si="63"/>
        <v>0.0007</v>
      </c>
      <c r="S169">
        <f t="shared" si="64"/>
        <v>0</v>
      </c>
      <c r="T169">
        <f t="shared" si="65"/>
        <v>0.001503</v>
      </c>
      <c r="U169">
        <f t="shared" si="66"/>
        <v>1.09999999999997e-5</v>
      </c>
      <c r="V169">
        <f t="shared" si="67"/>
        <v>0.005997001</v>
      </c>
      <c r="W169">
        <f t="shared" si="68"/>
        <v>7.99999999999985e-5</v>
      </c>
      <c r="X169">
        <f t="shared" si="69"/>
        <v>0.000444999000000001</v>
      </c>
      <c r="Y169">
        <f t="shared" si="70"/>
        <v>0.102850004</v>
      </c>
      <c r="Z169">
        <f t="shared" si="71"/>
        <v>0.026000006</v>
      </c>
      <c r="AA169">
        <f t="shared" si="72"/>
        <v>0.50000005</v>
      </c>
      <c r="AB169">
        <f>COUNTIF(CostRed_solar!A$2:A$12,O169)</f>
        <v>0</v>
      </c>
    </row>
    <row r="170" spans="1:28">
      <c r="A170" s="1" t="s">
        <v>320</v>
      </c>
      <c r="B170">
        <v>0.009275</v>
      </c>
      <c r="C170">
        <v>0.018632</v>
      </c>
      <c r="D170">
        <v>0.045783002</v>
      </c>
      <c r="E170">
        <v>0.100658</v>
      </c>
      <c r="F170">
        <v>0.16536301</v>
      </c>
      <c r="G170">
        <v>0.26551202</v>
      </c>
      <c r="H170">
        <v>0.58952105</v>
      </c>
      <c r="I170">
        <v>0.655194</v>
      </c>
      <c r="J170">
        <v>0.68026006</v>
      </c>
      <c r="K170">
        <v>0.755266</v>
      </c>
      <c r="L170">
        <v>0.853571</v>
      </c>
      <c r="M170">
        <v>1.076609</v>
      </c>
      <c r="N170">
        <v>1.242609</v>
      </c>
      <c r="O170" s="1" t="s">
        <v>320</v>
      </c>
      <c r="P170">
        <f t="shared" si="61"/>
        <v>0.009357</v>
      </c>
      <c r="Q170">
        <f t="shared" si="62"/>
        <v>0.027151002</v>
      </c>
      <c r="R170">
        <f t="shared" si="63"/>
        <v>0.054874998</v>
      </c>
      <c r="S170">
        <f t="shared" si="64"/>
        <v>0.06470501</v>
      </c>
      <c r="T170">
        <f t="shared" si="65"/>
        <v>0.10014901</v>
      </c>
      <c r="U170">
        <f t="shared" si="66"/>
        <v>0.32400903</v>
      </c>
      <c r="V170">
        <f t="shared" si="67"/>
        <v>0.0656729500000001</v>
      </c>
      <c r="W170">
        <f t="shared" si="68"/>
        <v>0.02506606</v>
      </c>
      <c r="X170">
        <f t="shared" si="69"/>
        <v>0.0750059399999999</v>
      </c>
      <c r="Y170">
        <f t="shared" si="70"/>
        <v>0.098305</v>
      </c>
      <c r="Z170">
        <f t="shared" si="71"/>
        <v>0.223038</v>
      </c>
      <c r="AA170">
        <f t="shared" si="72"/>
        <v>0.166</v>
      </c>
      <c r="AB170">
        <f>COUNTIF(CostRed_solar!A$2:A$12,O170)</f>
        <v>0</v>
      </c>
    </row>
    <row r="171" spans="1:28">
      <c r="A171" s="1" t="s">
        <v>328</v>
      </c>
      <c r="B171">
        <v>0.000292</v>
      </c>
      <c r="C171">
        <v>0.000577</v>
      </c>
      <c r="D171">
        <v>0.000667</v>
      </c>
      <c r="E171">
        <v>0.000745</v>
      </c>
      <c r="F171">
        <v>0.001131</v>
      </c>
      <c r="G171">
        <v>0.001131</v>
      </c>
      <c r="H171">
        <v>0.0021</v>
      </c>
      <c r="I171">
        <v>0.0021</v>
      </c>
      <c r="J171">
        <v>0.0025</v>
      </c>
      <c r="K171">
        <v>0.002618</v>
      </c>
      <c r="L171">
        <v>0.002618</v>
      </c>
      <c r="M171">
        <v>0.004035</v>
      </c>
      <c r="N171">
        <v>0.004035</v>
      </c>
      <c r="O171" s="1" t="s">
        <v>328</v>
      </c>
      <c r="P171">
        <f t="shared" si="61"/>
        <v>0.000285</v>
      </c>
      <c r="Q171">
        <f t="shared" si="62"/>
        <v>8.99999999999999e-5</v>
      </c>
      <c r="R171">
        <f t="shared" si="63"/>
        <v>7.80000000000001e-5</v>
      </c>
      <c r="S171">
        <f t="shared" si="64"/>
        <v>0.000386</v>
      </c>
      <c r="T171">
        <f t="shared" si="65"/>
        <v>0</v>
      </c>
      <c r="U171">
        <f t="shared" si="66"/>
        <v>0.000969</v>
      </c>
      <c r="V171">
        <f t="shared" si="67"/>
        <v>0</v>
      </c>
      <c r="W171">
        <f t="shared" si="68"/>
        <v>0.0004</v>
      </c>
      <c r="X171">
        <f t="shared" si="69"/>
        <v>0.000118</v>
      </c>
      <c r="Y171">
        <f t="shared" si="70"/>
        <v>0</v>
      </c>
      <c r="Z171">
        <f t="shared" si="71"/>
        <v>0.001417</v>
      </c>
      <c r="AA171">
        <f t="shared" si="72"/>
        <v>0</v>
      </c>
      <c r="AB171">
        <f>COUNTIF(CostRed_solar!A$2:A$12,O171)</f>
        <v>0</v>
      </c>
    </row>
    <row r="172" spans="1:28">
      <c r="A172" s="1" t="s">
        <v>480</v>
      </c>
      <c r="C172">
        <v>0.00035</v>
      </c>
      <c r="D172">
        <v>0.0006</v>
      </c>
      <c r="E172">
        <v>0.0006</v>
      </c>
      <c r="F172">
        <v>0.003</v>
      </c>
      <c r="G172">
        <v>0.012</v>
      </c>
      <c r="H172">
        <v>0.025</v>
      </c>
      <c r="I172">
        <v>0.035</v>
      </c>
      <c r="J172">
        <v>0.040000003</v>
      </c>
      <c r="K172">
        <v>0.081833005</v>
      </c>
      <c r="L172">
        <v>0.117333</v>
      </c>
      <c r="M172">
        <v>0.177833</v>
      </c>
      <c r="N172">
        <v>0.191833</v>
      </c>
      <c r="O172" s="1" t="s">
        <v>480</v>
      </c>
      <c r="P172">
        <f t="shared" si="61"/>
        <v>0.00035</v>
      </c>
      <c r="Q172">
        <f t="shared" si="62"/>
        <v>0.00025</v>
      </c>
      <c r="R172">
        <f t="shared" si="63"/>
        <v>0</v>
      </c>
      <c r="S172">
        <f t="shared" si="64"/>
        <v>0.0024</v>
      </c>
      <c r="T172">
        <f t="shared" si="65"/>
        <v>0.009</v>
      </c>
      <c r="U172">
        <f t="shared" si="66"/>
        <v>0.013</v>
      </c>
      <c r="V172">
        <f t="shared" si="67"/>
        <v>0.01</v>
      </c>
      <c r="W172">
        <f t="shared" si="68"/>
        <v>0.005000003</v>
      </c>
      <c r="X172">
        <f t="shared" si="69"/>
        <v>0.041833002</v>
      </c>
      <c r="Y172">
        <f t="shared" si="70"/>
        <v>0.035499995</v>
      </c>
      <c r="Z172">
        <f t="shared" si="71"/>
        <v>0.0605</v>
      </c>
      <c r="AA172">
        <f t="shared" si="72"/>
        <v>0.014</v>
      </c>
      <c r="AB172">
        <f>COUNTIF(CostRed_solar!A$2:A$12,O172)</f>
        <v>0</v>
      </c>
    </row>
    <row r="173" spans="1:28">
      <c r="A173" s="1" t="s">
        <v>322</v>
      </c>
      <c r="B173">
        <v>0.001868</v>
      </c>
      <c r="C173">
        <v>0.002403</v>
      </c>
      <c r="D173">
        <v>0.002994</v>
      </c>
      <c r="E173">
        <v>0.003711</v>
      </c>
      <c r="F173">
        <v>0.006111</v>
      </c>
      <c r="G173">
        <v>0.049311005</v>
      </c>
      <c r="H173">
        <v>0.09301101</v>
      </c>
      <c r="I173">
        <v>0.146711</v>
      </c>
      <c r="J173">
        <v>0.188105</v>
      </c>
      <c r="K173">
        <v>0.21877201</v>
      </c>
      <c r="L173">
        <v>0.22921202</v>
      </c>
      <c r="M173">
        <v>0.462128</v>
      </c>
      <c r="N173">
        <v>0.522292</v>
      </c>
      <c r="O173" s="1" t="s">
        <v>322</v>
      </c>
      <c r="P173">
        <f t="shared" si="61"/>
        <v>0.000535</v>
      </c>
      <c r="Q173">
        <f t="shared" si="62"/>
        <v>0.000591</v>
      </c>
      <c r="R173">
        <f t="shared" si="63"/>
        <v>0.000717</v>
      </c>
      <c r="S173">
        <f t="shared" si="64"/>
        <v>0.0024</v>
      </c>
      <c r="T173">
        <f t="shared" si="65"/>
        <v>0.043200005</v>
      </c>
      <c r="U173">
        <f t="shared" si="66"/>
        <v>0.043700005</v>
      </c>
      <c r="V173">
        <f t="shared" si="67"/>
        <v>0.05369999</v>
      </c>
      <c r="W173">
        <f t="shared" si="68"/>
        <v>0.041394</v>
      </c>
      <c r="X173">
        <f t="shared" si="69"/>
        <v>0.03066701</v>
      </c>
      <c r="Y173">
        <f t="shared" si="70"/>
        <v>0.01044001</v>
      </c>
      <c r="Z173">
        <f t="shared" si="71"/>
        <v>0.23291598</v>
      </c>
      <c r="AA173">
        <f t="shared" si="72"/>
        <v>0.060164</v>
      </c>
      <c r="AB173">
        <f>COUNTIF(CostRed_solar!A$2:A$12,O173)</f>
        <v>0</v>
      </c>
    </row>
    <row r="174" spans="1:28">
      <c r="A174" s="1" t="s">
        <v>330</v>
      </c>
      <c r="B174">
        <v>0.000339</v>
      </c>
      <c r="C174">
        <v>0.000339</v>
      </c>
      <c r="D174">
        <v>0.000339</v>
      </c>
      <c r="E174">
        <v>0.000339</v>
      </c>
      <c r="F174">
        <v>0.000339</v>
      </c>
      <c r="G174">
        <v>0.000878</v>
      </c>
      <c r="H174">
        <v>0.001229</v>
      </c>
      <c r="I174">
        <v>0.001195</v>
      </c>
      <c r="J174">
        <v>0.001258</v>
      </c>
      <c r="K174">
        <v>0.002996</v>
      </c>
      <c r="L174">
        <v>0.00311</v>
      </c>
      <c r="M174">
        <v>0.003646</v>
      </c>
      <c r="N174">
        <v>0.003887</v>
      </c>
      <c r="O174" s="1" t="s">
        <v>330</v>
      </c>
      <c r="P174">
        <f t="shared" si="61"/>
        <v>0</v>
      </c>
      <c r="Q174">
        <f t="shared" si="62"/>
        <v>0</v>
      </c>
      <c r="R174">
        <f t="shared" si="63"/>
        <v>0</v>
      </c>
      <c r="S174">
        <f t="shared" si="64"/>
        <v>0</v>
      </c>
      <c r="T174">
        <f t="shared" si="65"/>
        <v>0.000539</v>
      </c>
      <c r="U174">
        <f t="shared" si="66"/>
        <v>0.000351</v>
      </c>
      <c r="V174">
        <f t="shared" si="67"/>
        <v>-3.4e-5</v>
      </c>
      <c r="W174">
        <f t="shared" si="68"/>
        <v>6.29999999999999e-5</v>
      </c>
      <c r="X174">
        <f t="shared" si="69"/>
        <v>0.001738</v>
      </c>
      <c r="Y174">
        <f t="shared" si="70"/>
        <v>0.000114</v>
      </c>
      <c r="Z174">
        <f t="shared" si="71"/>
        <v>0.000536</v>
      </c>
      <c r="AA174">
        <f t="shared" si="72"/>
        <v>0.000241</v>
      </c>
      <c r="AB174">
        <f>COUNTIF(CostRed_solar!A$2:A$12,O174)</f>
        <v>0</v>
      </c>
    </row>
    <row r="175" spans="1:28">
      <c r="A175" s="1" t="s">
        <v>338</v>
      </c>
      <c r="B175">
        <v>1e-6</v>
      </c>
      <c r="C175">
        <v>5e-6</v>
      </c>
      <c r="D175">
        <v>5e-6</v>
      </c>
      <c r="E175">
        <v>5.7e-5</v>
      </c>
      <c r="F175">
        <v>5.7e-5</v>
      </c>
      <c r="G175">
        <v>5.7e-5</v>
      </c>
      <c r="H175">
        <v>5.7e-5</v>
      </c>
      <c r="I175">
        <v>5.7e-5</v>
      </c>
      <c r="J175">
        <v>5.7e-5</v>
      </c>
      <c r="K175">
        <v>5.7e-5</v>
      </c>
      <c r="L175">
        <v>5.7e-5</v>
      </c>
      <c r="M175">
        <v>5.7e-5</v>
      </c>
      <c r="N175">
        <v>5.7e-5</v>
      </c>
      <c r="O175" s="1" t="s">
        <v>338</v>
      </c>
      <c r="P175">
        <f t="shared" si="61"/>
        <v>4e-6</v>
      </c>
      <c r="Q175">
        <f t="shared" si="62"/>
        <v>0</v>
      </c>
      <c r="R175">
        <f t="shared" si="63"/>
        <v>5.2e-5</v>
      </c>
      <c r="S175">
        <f t="shared" si="64"/>
        <v>0</v>
      </c>
      <c r="T175">
        <f t="shared" si="65"/>
        <v>0</v>
      </c>
      <c r="U175">
        <f t="shared" si="66"/>
        <v>0</v>
      </c>
      <c r="V175">
        <f t="shared" si="67"/>
        <v>0</v>
      </c>
      <c r="W175">
        <f t="shared" si="68"/>
        <v>0</v>
      </c>
      <c r="X175">
        <f t="shared" si="69"/>
        <v>0</v>
      </c>
      <c r="Y175">
        <f t="shared" si="70"/>
        <v>0</v>
      </c>
      <c r="Z175">
        <f t="shared" si="71"/>
        <v>0</v>
      </c>
      <c r="AA175">
        <f t="shared" si="72"/>
        <v>0</v>
      </c>
      <c r="AB175">
        <f>COUNTIF(CostRed_solar!A$2:A$12,O175)</f>
        <v>0</v>
      </c>
    </row>
    <row r="176" spans="1:28">
      <c r="A176" s="1" t="s">
        <v>324</v>
      </c>
      <c r="B176">
        <v>0.012511</v>
      </c>
      <c r="C176">
        <v>0.017539</v>
      </c>
      <c r="D176">
        <v>0.102566004</v>
      </c>
      <c r="E176">
        <v>0.10852501</v>
      </c>
      <c r="F176">
        <v>0.130484</v>
      </c>
      <c r="G176">
        <v>0.13491401</v>
      </c>
      <c r="H176">
        <v>0.14614701</v>
      </c>
      <c r="I176">
        <v>0.297863</v>
      </c>
      <c r="J176">
        <v>0.32415903</v>
      </c>
      <c r="K176">
        <v>0.334771</v>
      </c>
      <c r="L176">
        <v>0.334771</v>
      </c>
      <c r="M176">
        <v>0.33228603</v>
      </c>
      <c r="N176">
        <v>0.33228603</v>
      </c>
      <c r="O176" s="1" t="s">
        <v>324</v>
      </c>
      <c r="P176">
        <f t="shared" si="61"/>
        <v>0.005028</v>
      </c>
      <c r="Q176">
        <f t="shared" si="62"/>
        <v>0.085027004</v>
      </c>
      <c r="R176">
        <f t="shared" si="63"/>
        <v>0.005959006</v>
      </c>
      <c r="S176">
        <f t="shared" si="64"/>
        <v>0.02195899</v>
      </c>
      <c r="T176">
        <f t="shared" si="65"/>
        <v>0.00443001000000001</v>
      </c>
      <c r="U176">
        <f t="shared" si="66"/>
        <v>0.011233</v>
      </c>
      <c r="V176">
        <f t="shared" si="67"/>
        <v>0.15171599</v>
      </c>
      <c r="W176">
        <f t="shared" si="68"/>
        <v>0.02629603</v>
      </c>
      <c r="X176">
        <f t="shared" si="69"/>
        <v>0.01061197</v>
      </c>
      <c r="Y176">
        <f t="shared" si="70"/>
        <v>0</v>
      </c>
      <c r="Z176">
        <f t="shared" si="71"/>
        <v>-0.00248496999999998</v>
      </c>
      <c r="AA176">
        <f t="shared" si="72"/>
        <v>0</v>
      </c>
      <c r="AB176">
        <f>COUNTIF(CostRed_solar!A$2:A$12,O176)</f>
        <v>0</v>
      </c>
    </row>
    <row r="177" spans="1:28">
      <c r="A177" s="1" t="s">
        <v>326</v>
      </c>
      <c r="B177">
        <v>0.00202</v>
      </c>
      <c r="C177">
        <v>0.00202</v>
      </c>
      <c r="D177">
        <v>0.00202</v>
      </c>
      <c r="E177">
        <v>0.003047</v>
      </c>
      <c r="F177">
        <v>0.027737001</v>
      </c>
      <c r="G177">
        <v>0.17255001</v>
      </c>
      <c r="H177">
        <v>0.78414506</v>
      </c>
      <c r="I177">
        <v>0.90837604</v>
      </c>
      <c r="J177">
        <v>0.91714805</v>
      </c>
      <c r="K177">
        <v>0.982433</v>
      </c>
      <c r="L177">
        <v>1.058068</v>
      </c>
      <c r="M177">
        <v>1.3768212</v>
      </c>
      <c r="N177">
        <v>1.6245781</v>
      </c>
      <c r="O177" s="1" t="s">
        <v>326</v>
      </c>
      <c r="P177">
        <f t="shared" si="61"/>
        <v>0</v>
      </c>
      <c r="Q177">
        <f t="shared" si="62"/>
        <v>0</v>
      </c>
      <c r="R177">
        <f t="shared" si="63"/>
        <v>0.001027</v>
      </c>
      <c r="S177">
        <f t="shared" si="64"/>
        <v>0.024690001</v>
      </c>
      <c r="T177">
        <f t="shared" si="65"/>
        <v>0.144813009</v>
      </c>
      <c r="U177">
        <f t="shared" si="66"/>
        <v>0.61159505</v>
      </c>
      <c r="V177">
        <f t="shared" si="67"/>
        <v>0.12423098</v>
      </c>
      <c r="W177">
        <f t="shared" si="68"/>
        <v>0.00877200999999994</v>
      </c>
      <c r="X177">
        <f t="shared" si="69"/>
        <v>0.06528495</v>
      </c>
      <c r="Y177">
        <f t="shared" si="70"/>
        <v>0.075635</v>
      </c>
      <c r="Z177">
        <f t="shared" si="71"/>
        <v>0.3187532</v>
      </c>
      <c r="AA177">
        <f t="shared" si="72"/>
        <v>0.2477569</v>
      </c>
      <c r="AB177">
        <f>COUNTIF(CostRed_solar!A$2:A$12,O177)</f>
        <v>0</v>
      </c>
    </row>
    <row r="178" spans="1:28">
      <c r="A178" s="1" t="s">
        <v>332</v>
      </c>
      <c r="C178">
        <v>0.00111</v>
      </c>
      <c r="D178">
        <v>0.0013</v>
      </c>
      <c r="E178">
        <v>0.002393</v>
      </c>
      <c r="F178">
        <v>0.027150001</v>
      </c>
      <c r="G178">
        <v>0.10777701</v>
      </c>
      <c r="H178">
        <v>0.18724701</v>
      </c>
      <c r="I178">
        <v>0.28709102</v>
      </c>
      <c r="J178">
        <v>0.561976</v>
      </c>
      <c r="K178">
        <v>1.5392591</v>
      </c>
      <c r="L178">
        <v>3.954963</v>
      </c>
      <c r="M178">
        <v>7.4155183</v>
      </c>
      <c r="N178">
        <v>11.166518</v>
      </c>
      <c r="O178" s="1" t="s">
        <v>332</v>
      </c>
      <c r="P178">
        <f t="shared" si="61"/>
        <v>0.00111</v>
      </c>
      <c r="Q178">
        <f t="shared" si="62"/>
        <v>0.00019</v>
      </c>
      <c r="R178">
        <f t="shared" si="63"/>
        <v>0.001093</v>
      </c>
      <c r="S178">
        <f t="shared" si="64"/>
        <v>0.024757001</v>
      </c>
      <c r="T178">
        <f t="shared" si="65"/>
        <v>0.080627009</v>
      </c>
      <c r="U178">
        <f t="shared" si="66"/>
        <v>0.07947</v>
      </c>
      <c r="V178">
        <f t="shared" si="67"/>
        <v>0.09984401</v>
      </c>
      <c r="W178">
        <f t="shared" si="68"/>
        <v>0.27488498</v>
      </c>
      <c r="X178">
        <f t="shared" si="69"/>
        <v>0.9772831</v>
      </c>
      <c r="Y178">
        <f t="shared" si="70"/>
        <v>2.4157039</v>
      </c>
      <c r="Z178">
        <f t="shared" si="71"/>
        <v>3.4605553</v>
      </c>
      <c r="AA178">
        <f t="shared" si="72"/>
        <v>3.7509997</v>
      </c>
      <c r="AB178">
        <f>COUNTIF(CostRed_solar!A$2:A$12,O178)</f>
        <v>0</v>
      </c>
    </row>
    <row r="179" spans="1:28">
      <c r="A179" s="1" t="s">
        <v>336</v>
      </c>
      <c r="B179">
        <v>0.134</v>
      </c>
      <c r="C179">
        <v>0.172</v>
      </c>
      <c r="D179">
        <v>0.238</v>
      </c>
      <c r="E179">
        <v>0.296</v>
      </c>
      <c r="F179">
        <v>0.41500002</v>
      </c>
      <c r="G179">
        <v>0.44700003</v>
      </c>
      <c r="H179">
        <v>0.512824</v>
      </c>
      <c r="I179">
        <v>0.57923603</v>
      </c>
      <c r="J179">
        <v>0.66743106</v>
      </c>
      <c r="K179">
        <v>0.90143806</v>
      </c>
      <c r="L179">
        <v>1.1002921</v>
      </c>
      <c r="M179">
        <v>1.6459941</v>
      </c>
      <c r="N179">
        <v>2.535994</v>
      </c>
      <c r="O179" s="1" t="s">
        <v>336</v>
      </c>
      <c r="P179">
        <f t="shared" si="61"/>
        <v>0.038</v>
      </c>
      <c r="Q179">
        <f t="shared" si="62"/>
        <v>0.066</v>
      </c>
      <c r="R179">
        <f t="shared" si="63"/>
        <v>0.058</v>
      </c>
      <c r="S179">
        <f t="shared" si="64"/>
        <v>0.11900002</v>
      </c>
      <c r="T179">
        <f t="shared" si="65"/>
        <v>0.03200001</v>
      </c>
      <c r="U179">
        <f t="shared" si="66"/>
        <v>0.06582397</v>
      </c>
      <c r="V179">
        <f t="shared" si="67"/>
        <v>0.0664120300000001</v>
      </c>
      <c r="W179">
        <f t="shared" si="68"/>
        <v>0.08819503</v>
      </c>
      <c r="X179">
        <f t="shared" si="69"/>
        <v>0.234007</v>
      </c>
      <c r="Y179">
        <f t="shared" si="70"/>
        <v>0.19885404</v>
      </c>
      <c r="Z179">
        <f t="shared" si="71"/>
        <v>0.545702</v>
      </c>
      <c r="AA179">
        <f t="shared" si="72"/>
        <v>0.8899999</v>
      </c>
      <c r="AB179">
        <f>COUNTIF(CostRed_solar!A$2:A$12,O179)</f>
        <v>0</v>
      </c>
    </row>
    <row r="180" spans="1:28">
      <c r="A180" s="1" t="s">
        <v>481</v>
      </c>
      <c r="B180">
        <v>0.00454</v>
      </c>
      <c r="C180">
        <v>0.01827</v>
      </c>
      <c r="D180">
        <v>0.04351</v>
      </c>
      <c r="E180">
        <v>0.073905</v>
      </c>
      <c r="F180">
        <v>0.078697</v>
      </c>
      <c r="G180">
        <v>0.20895001</v>
      </c>
      <c r="H180">
        <v>0.243603</v>
      </c>
      <c r="I180">
        <v>0.30246302</v>
      </c>
      <c r="J180">
        <v>0.305402</v>
      </c>
      <c r="K180">
        <v>0.33703104</v>
      </c>
      <c r="L180">
        <v>0.381041</v>
      </c>
      <c r="M180">
        <v>0.48756802</v>
      </c>
      <c r="N180">
        <v>0.63938504</v>
      </c>
      <c r="O180" s="1" t="s">
        <v>481</v>
      </c>
      <c r="P180">
        <f t="shared" si="61"/>
        <v>0.01373</v>
      </c>
      <c r="Q180">
        <f t="shared" si="62"/>
        <v>0.02524</v>
      </c>
      <c r="R180">
        <f t="shared" si="63"/>
        <v>0.030395</v>
      </c>
      <c r="S180">
        <f t="shared" si="64"/>
        <v>0.004792</v>
      </c>
      <c r="T180">
        <f t="shared" si="65"/>
        <v>0.13025301</v>
      </c>
      <c r="U180">
        <f t="shared" si="66"/>
        <v>0.03465299</v>
      </c>
      <c r="V180">
        <f t="shared" si="67"/>
        <v>0.05886002</v>
      </c>
      <c r="W180">
        <f t="shared" si="68"/>
        <v>0.00293897999999998</v>
      </c>
      <c r="X180">
        <f t="shared" si="69"/>
        <v>0.03162904</v>
      </c>
      <c r="Y180">
        <f t="shared" si="70"/>
        <v>0.04400996</v>
      </c>
      <c r="Z180">
        <f t="shared" si="71"/>
        <v>0.10652702</v>
      </c>
      <c r="AA180">
        <f t="shared" si="72"/>
        <v>0.15181702</v>
      </c>
      <c r="AB180">
        <f>COUNTIF(CostRed_solar!A$2:A$12,O180)</f>
        <v>0</v>
      </c>
    </row>
    <row r="181" spans="1:28">
      <c r="A181" s="1" t="s">
        <v>340</v>
      </c>
      <c r="C181">
        <v>0.000667</v>
      </c>
      <c r="D181">
        <v>0.000667</v>
      </c>
      <c r="E181">
        <v>0.002287</v>
      </c>
      <c r="F181">
        <v>0.003967</v>
      </c>
      <c r="G181">
        <v>0.003967</v>
      </c>
      <c r="H181">
        <v>0.0051</v>
      </c>
      <c r="I181">
        <v>0.0051</v>
      </c>
      <c r="J181">
        <v>0.0051</v>
      </c>
      <c r="K181">
        <v>0.0051</v>
      </c>
      <c r="L181">
        <v>0.0051</v>
      </c>
      <c r="M181">
        <v>0.0051</v>
      </c>
      <c r="N181">
        <v>0.8051</v>
      </c>
      <c r="O181" s="1" t="s">
        <v>340</v>
      </c>
      <c r="P181">
        <f t="shared" si="61"/>
        <v>0.000667</v>
      </c>
      <c r="Q181">
        <f t="shared" si="62"/>
        <v>0</v>
      </c>
      <c r="R181">
        <f t="shared" si="63"/>
        <v>0.00162</v>
      </c>
      <c r="S181">
        <f t="shared" si="64"/>
        <v>0.00168</v>
      </c>
      <c r="T181">
        <f t="shared" si="65"/>
        <v>0</v>
      </c>
      <c r="U181">
        <f t="shared" si="66"/>
        <v>0.001133</v>
      </c>
      <c r="V181">
        <f t="shared" si="67"/>
        <v>0</v>
      </c>
      <c r="W181">
        <f t="shared" si="68"/>
        <v>0</v>
      </c>
      <c r="X181">
        <f t="shared" si="69"/>
        <v>0</v>
      </c>
      <c r="Y181">
        <f t="shared" si="70"/>
        <v>0</v>
      </c>
      <c r="Z181">
        <f t="shared" si="71"/>
        <v>0</v>
      </c>
      <c r="AA181">
        <f t="shared" si="72"/>
        <v>0.8</v>
      </c>
      <c r="AB181">
        <f>COUNTIF(CostRed_solar!A$2:A$12,O181)</f>
        <v>0</v>
      </c>
    </row>
    <row r="182" spans="1:28">
      <c r="A182" s="1" t="s">
        <v>482</v>
      </c>
      <c r="B182">
        <v>0.08930001</v>
      </c>
      <c r="C182">
        <v>0.13110001</v>
      </c>
      <c r="D182">
        <v>0.15300001</v>
      </c>
      <c r="E182">
        <v>0.156</v>
      </c>
      <c r="F182">
        <v>0.16700001</v>
      </c>
      <c r="G182">
        <v>0.18660001</v>
      </c>
      <c r="H182">
        <v>0.1864</v>
      </c>
      <c r="I182">
        <v>0.1878</v>
      </c>
      <c r="J182">
        <v>0.1904</v>
      </c>
      <c r="K182">
        <v>0.19894001</v>
      </c>
      <c r="L182">
        <v>0.20734</v>
      </c>
      <c r="M182">
        <v>0.22434</v>
      </c>
      <c r="N182">
        <v>0.22434</v>
      </c>
      <c r="O182" s="1" t="s">
        <v>482</v>
      </c>
      <c r="P182">
        <f t="shared" ref="P182:P213" si="73">C182-B182</f>
        <v>0.0418</v>
      </c>
      <c r="Q182">
        <f t="shared" ref="Q182:Q213" si="74">D182-C182</f>
        <v>0.0219</v>
      </c>
      <c r="R182">
        <f t="shared" ref="R182:R213" si="75">E182-D182</f>
        <v>0.00299999000000001</v>
      </c>
      <c r="S182">
        <f t="shared" ref="S182:S213" si="76">F182-E182</f>
        <v>0.01100001</v>
      </c>
      <c r="T182">
        <f t="shared" ref="T182:T213" si="77">G182-F182</f>
        <v>0.0196</v>
      </c>
      <c r="U182">
        <f t="shared" ref="U182:U213" si="78">H182-G182</f>
        <v>-0.00020001</v>
      </c>
      <c r="V182">
        <f t="shared" ref="V182:V213" si="79">I182-H182</f>
        <v>0.00139999999999998</v>
      </c>
      <c r="W182">
        <f t="shared" ref="W182:W213" si="80">J182-I182</f>
        <v>0.00260000000000002</v>
      </c>
      <c r="X182">
        <f t="shared" ref="X182:X213" si="81">K182-J182</f>
        <v>0.00854000999999999</v>
      </c>
      <c r="Y182">
        <f t="shared" ref="Y182:Y213" si="82">L182-K182</f>
        <v>0.00839999</v>
      </c>
      <c r="Z182">
        <f t="shared" ref="Z182:Z213" si="83">M182-L182</f>
        <v>0.017</v>
      </c>
      <c r="AA182">
        <f t="shared" ref="AA182:AA213" si="84">N182-M182</f>
        <v>0</v>
      </c>
      <c r="AB182">
        <f>COUNTIF(CostRed_solar!A$2:A$12,O182)</f>
        <v>0</v>
      </c>
    </row>
    <row r="183" spans="1:28">
      <c r="A183" s="1" t="s">
        <v>342</v>
      </c>
      <c r="B183">
        <v>0.0001</v>
      </c>
      <c r="C183">
        <v>0.001</v>
      </c>
      <c r="D183">
        <v>0.041</v>
      </c>
      <c r="E183">
        <v>0.76100004</v>
      </c>
      <c r="F183">
        <v>1.2930001</v>
      </c>
      <c r="G183">
        <v>1.3260001</v>
      </c>
      <c r="H183">
        <v>1.3720001</v>
      </c>
      <c r="I183">
        <v>1.374199</v>
      </c>
      <c r="J183">
        <v>1.3859111</v>
      </c>
      <c r="K183">
        <v>1.397796</v>
      </c>
      <c r="L183">
        <v>1.3826301</v>
      </c>
      <c r="M183">
        <v>1.3939221</v>
      </c>
      <c r="N183">
        <v>1.4139221</v>
      </c>
      <c r="O183" s="1" t="s">
        <v>342</v>
      </c>
      <c r="P183">
        <f t="shared" si="73"/>
        <v>0.0009</v>
      </c>
      <c r="Q183">
        <f t="shared" si="74"/>
        <v>0.04</v>
      </c>
      <c r="R183">
        <f t="shared" si="75"/>
        <v>0.72000004</v>
      </c>
      <c r="S183">
        <f t="shared" si="76"/>
        <v>0.53200006</v>
      </c>
      <c r="T183">
        <f t="shared" si="77"/>
        <v>0.0329999999999999</v>
      </c>
      <c r="U183">
        <f t="shared" si="78"/>
        <v>0.046</v>
      </c>
      <c r="V183">
        <f t="shared" si="79"/>
        <v>0.0021989</v>
      </c>
      <c r="W183">
        <f t="shared" si="80"/>
        <v>0.0117121</v>
      </c>
      <c r="X183">
        <f t="shared" si="81"/>
        <v>0.0118849000000001</v>
      </c>
      <c r="Y183">
        <f t="shared" si="82"/>
        <v>-0.0151659</v>
      </c>
      <c r="Z183">
        <f t="shared" si="83"/>
        <v>0.0112919999999999</v>
      </c>
      <c r="AA183">
        <f t="shared" si="84"/>
        <v>0.02</v>
      </c>
      <c r="AB183">
        <f>COUNTIF(CostRed_solar!A$2:A$12,O183)</f>
        <v>0</v>
      </c>
    </row>
    <row r="184" spans="1:28">
      <c r="A184" s="1" t="s">
        <v>344</v>
      </c>
      <c r="B184">
        <v>1e-5</v>
      </c>
      <c r="C184">
        <v>2.3e-5</v>
      </c>
      <c r="D184">
        <v>9.3e-5</v>
      </c>
      <c r="E184">
        <v>0.001259</v>
      </c>
      <c r="F184">
        <v>0.005</v>
      </c>
      <c r="G184">
        <v>0.061320003</v>
      </c>
      <c r="H184">
        <v>0.07632</v>
      </c>
      <c r="I184">
        <v>0.22532001</v>
      </c>
      <c r="J184">
        <v>0.53532004</v>
      </c>
      <c r="K184">
        <v>1.27632</v>
      </c>
      <c r="L184">
        <v>1.42782</v>
      </c>
      <c r="M184">
        <v>1.66102</v>
      </c>
      <c r="N184">
        <v>1.8159001</v>
      </c>
      <c r="O184" s="1" t="s">
        <v>344</v>
      </c>
      <c r="P184">
        <f t="shared" si="73"/>
        <v>1.3e-5</v>
      </c>
      <c r="Q184">
        <f t="shared" si="74"/>
        <v>7e-5</v>
      </c>
      <c r="R184">
        <f t="shared" si="75"/>
        <v>0.001166</v>
      </c>
      <c r="S184">
        <f t="shared" si="76"/>
        <v>0.003741</v>
      </c>
      <c r="T184">
        <f t="shared" si="77"/>
        <v>0.056320003</v>
      </c>
      <c r="U184">
        <f t="shared" si="78"/>
        <v>0.014999997</v>
      </c>
      <c r="V184">
        <f t="shared" si="79"/>
        <v>0.14900001</v>
      </c>
      <c r="W184">
        <f t="shared" si="80"/>
        <v>0.31000003</v>
      </c>
      <c r="X184">
        <f t="shared" si="81"/>
        <v>0.74099996</v>
      </c>
      <c r="Y184">
        <f t="shared" si="82"/>
        <v>0.1515</v>
      </c>
      <c r="Z184">
        <f t="shared" si="83"/>
        <v>0.2332</v>
      </c>
      <c r="AA184">
        <f t="shared" si="84"/>
        <v>0.1548801</v>
      </c>
      <c r="AB184">
        <f>COUNTIF(CostRed_solar!A$2:A$12,O184)</f>
        <v>0</v>
      </c>
    </row>
    <row r="185" spans="1:28">
      <c r="A185" s="1" t="s">
        <v>346</v>
      </c>
      <c r="B185">
        <v>0.00025</v>
      </c>
      <c r="C185">
        <v>0.000306</v>
      </c>
      <c r="D185">
        <v>0.000463</v>
      </c>
      <c r="E185">
        <v>0.000942</v>
      </c>
      <c r="F185">
        <v>0.010235</v>
      </c>
      <c r="G185">
        <v>0.010865</v>
      </c>
      <c r="H185">
        <v>0.012075</v>
      </c>
      <c r="I185">
        <v>0.016805</v>
      </c>
      <c r="J185">
        <v>0.021739</v>
      </c>
      <c r="K185">
        <v>0.02518</v>
      </c>
      <c r="L185">
        <v>0.02518</v>
      </c>
      <c r="M185">
        <v>0.02518</v>
      </c>
      <c r="N185">
        <v>0.02518</v>
      </c>
      <c r="O185" s="1" t="s">
        <v>346</v>
      </c>
      <c r="P185">
        <f t="shared" si="73"/>
        <v>5.6e-5</v>
      </c>
      <c r="Q185">
        <f t="shared" si="74"/>
        <v>0.000157</v>
      </c>
      <c r="R185">
        <f t="shared" si="75"/>
        <v>0.000479</v>
      </c>
      <c r="S185">
        <f t="shared" si="76"/>
        <v>0.009293</v>
      </c>
      <c r="T185">
        <f t="shared" si="77"/>
        <v>0.00063</v>
      </c>
      <c r="U185">
        <f t="shared" si="78"/>
        <v>0.00121</v>
      </c>
      <c r="V185">
        <f t="shared" si="79"/>
        <v>0.00473</v>
      </c>
      <c r="W185">
        <f t="shared" si="80"/>
        <v>0.004934</v>
      </c>
      <c r="X185">
        <f t="shared" si="81"/>
        <v>0.003441</v>
      </c>
      <c r="Y185">
        <f t="shared" si="82"/>
        <v>0</v>
      </c>
      <c r="Z185">
        <f t="shared" si="83"/>
        <v>0</v>
      </c>
      <c r="AA185">
        <f t="shared" si="84"/>
        <v>0</v>
      </c>
      <c r="AB185">
        <f>COUNTIF(CostRed_solar!A$2:A$12,O185)</f>
        <v>0</v>
      </c>
    </row>
    <row r="186" spans="1:28">
      <c r="A186" s="1" t="s">
        <v>483</v>
      </c>
      <c r="H186">
        <v>2.4e-5</v>
      </c>
      <c r="I186">
        <v>2.4e-5</v>
      </c>
      <c r="J186">
        <v>2.4e-5</v>
      </c>
      <c r="K186">
        <v>2.4e-5</v>
      </c>
      <c r="L186">
        <v>4.3e-5</v>
      </c>
      <c r="M186">
        <v>4.3e-5</v>
      </c>
      <c r="N186">
        <v>4.3e-5</v>
      </c>
      <c r="O186" s="1" t="s">
        <v>483</v>
      </c>
      <c r="P186">
        <f t="shared" si="73"/>
        <v>0</v>
      </c>
      <c r="Q186">
        <f t="shared" si="74"/>
        <v>0</v>
      </c>
      <c r="R186">
        <f t="shared" si="75"/>
        <v>0</v>
      </c>
      <c r="S186">
        <f t="shared" si="76"/>
        <v>0</v>
      </c>
      <c r="T186">
        <f t="shared" si="77"/>
        <v>0</v>
      </c>
      <c r="U186">
        <f t="shared" si="78"/>
        <v>2.4e-5</v>
      </c>
      <c r="V186">
        <f t="shared" si="79"/>
        <v>0</v>
      </c>
      <c r="W186">
        <f t="shared" si="80"/>
        <v>0</v>
      </c>
      <c r="X186">
        <f t="shared" si="81"/>
        <v>0</v>
      </c>
      <c r="Y186">
        <f t="shared" si="82"/>
        <v>1.9e-5</v>
      </c>
      <c r="Z186">
        <f t="shared" si="83"/>
        <v>0</v>
      </c>
      <c r="AA186">
        <f t="shared" si="84"/>
        <v>0</v>
      </c>
      <c r="AB186">
        <f>COUNTIF(CostRed_solar!A$2:A$12,O186)</f>
        <v>0</v>
      </c>
    </row>
    <row r="187" spans="1:28">
      <c r="A187" s="1" t="s">
        <v>234</v>
      </c>
      <c r="C187">
        <v>0</v>
      </c>
      <c r="D187">
        <v>0</v>
      </c>
      <c r="E187">
        <v>0.00075</v>
      </c>
      <c r="F187">
        <v>0.000751</v>
      </c>
      <c r="G187">
        <v>0.000751</v>
      </c>
      <c r="H187">
        <v>0.001251</v>
      </c>
      <c r="I187">
        <v>0.001251</v>
      </c>
      <c r="J187">
        <v>0.001251</v>
      </c>
      <c r="K187">
        <v>0.001251</v>
      </c>
      <c r="L187">
        <v>0.002251</v>
      </c>
      <c r="M187">
        <v>0.002251</v>
      </c>
      <c r="N187">
        <v>0.002251</v>
      </c>
      <c r="O187" s="1" t="s">
        <v>234</v>
      </c>
      <c r="P187">
        <f t="shared" si="73"/>
        <v>0</v>
      </c>
      <c r="Q187">
        <f t="shared" si="74"/>
        <v>0</v>
      </c>
      <c r="R187">
        <f t="shared" si="75"/>
        <v>0.00075</v>
      </c>
      <c r="S187">
        <f t="shared" si="76"/>
        <v>1.00000000000002e-6</v>
      </c>
      <c r="T187">
        <f t="shared" si="77"/>
        <v>0</v>
      </c>
      <c r="U187">
        <f t="shared" si="78"/>
        <v>0.0005</v>
      </c>
      <c r="V187">
        <f t="shared" si="79"/>
        <v>0</v>
      </c>
      <c r="W187">
        <f t="shared" si="80"/>
        <v>0</v>
      </c>
      <c r="X187">
        <f t="shared" si="81"/>
        <v>0</v>
      </c>
      <c r="Y187">
        <f t="shared" si="82"/>
        <v>0.001</v>
      </c>
      <c r="Z187">
        <f t="shared" si="83"/>
        <v>0</v>
      </c>
      <c r="AA187">
        <f t="shared" si="84"/>
        <v>0</v>
      </c>
      <c r="AB187">
        <f>COUNTIF(CostRed_solar!A$2:A$12,O187)</f>
        <v>0</v>
      </c>
    </row>
    <row r="188" spans="1:28">
      <c r="A188" s="1" t="s">
        <v>484</v>
      </c>
      <c r="B188">
        <v>2e-5</v>
      </c>
      <c r="C188">
        <v>2e-5</v>
      </c>
      <c r="D188">
        <v>5e-5</v>
      </c>
      <c r="E188">
        <v>6e-5</v>
      </c>
      <c r="F188">
        <v>0.0001</v>
      </c>
      <c r="G188">
        <v>0.00076</v>
      </c>
      <c r="H188">
        <v>0.000835</v>
      </c>
      <c r="I188">
        <v>0.000835</v>
      </c>
      <c r="J188">
        <v>0.003835</v>
      </c>
      <c r="K188">
        <v>0.003835</v>
      </c>
      <c r="L188">
        <v>0.003835</v>
      </c>
      <c r="M188">
        <v>0.003835</v>
      </c>
      <c r="N188">
        <v>0.003835</v>
      </c>
      <c r="O188" s="1" t="s">
        <v>484</v>
      </c>
      <c r="P188">
        <f t="shared" si="73"/>
        <v>0</v>
      </c>
      <c r="Q188">
        <f t="shared" si="74"/>
        <v>3e-5</v>
      </c>
      <c r="R188">
        <f t="shared" si="75"/>
        <v>1e-5</v>
      </c>
      <c r="S188">
        <f t="shared" si="76"/>
        <v>4e-5</v>
      </c>
      <c r="T188">
        <f t="shared" si="77"/>
        <v>0.00066</v>
      </c>
      <c r="U188">
        <f t="shared" si="78"/>
        <v>7.5e-5</v>
      </c>
      <c r="V188">
        <f t="shared" si="79"/>
        <v>0</v>
      </c>
      <c r="W188">
        <f t="shared" si="80"/>
        <v>0.003</v>
      </c>
      <c r="X188">
        <f t="shared" si="81"/>
        <v>0</v>
      </c>
      <c r="Y188">
        <f t="shared" si="82"/>
        <v>0</v>
      </c>
      <c r="Z188">
        <f t="shared" si="83"/>
        <v>0</v>
      </c>
      <c r="AA188">
        <f t="shared" si="84"/>
        <v>0</v>
      </c>
      <c r="AB188">
        <f>COUNTIF(CostRed_solar!A$2:A$12,O188)</f>
        <v>0</v>
      </c>
    </row>
    <row r="189" spans="1:28">
      <c r="A189" s="1" t="s">
        <v>485</v>
      </c>
      <c r="E189">
        <v>0.0014</v>
      </c>
      <c r="F189">
        <v>0.0016</v>
      </c>
      <c r="G189">
        <v>0.0026</v>
      </c>
      <c r="H189">
        <v>0.0018</v>
      </c>
      <c r="I189">
        <v>0.0001</v>
      </c>
      <c r="J189">
        <v>0.0001</v>
      </c>
      <c r="K189">
        <v>0.0005</v>
      </c>
      <c r="L189">
        <v>0.001</v>
      </c>
      <c r="M189">
        <v>0.001</v>
      </c>
      <c r="N189">
        <v>0.001</v>
      </c>
      <c r="O189" s="1" t="s">
        <v>485</v>
      </c>
      <c r="P189">
        <f t="shared" si="73"/>
        <v>0</v>
      </c>
      <c r="Q189">
        <f t="shared" si="74"/>
        <v>0</v>
      </c>
      <c r="R189">
        <f t="shared" si="75"/>
        <v>0.0014</v>
      </c>
      <c r="S189">
        <f t="shared" si="76"/>
        <v>0.0002</v>
      </c>
      <c r="T189">
        <f t="shared" si="77"/>
        <v>0.001</v>
      </c>
      <c r="U189">
        <f t="shared" si="78"/>
        <v>-0.0008</v>
      </c>
      <c r="V189">
        <f t="shared" si="79"/>
        <v>-0.0017</v>
      </c>
      <c r="W189">
        <f t="shared" si="80"/>
        <v>0</v>
      </c>
      <c r="X189">
        <f t="shared" si="81"/>
        <v>0.0004</v>
      </c>
      <c r="Y189">
        <f t="shared" si="82"/>
        <v>0.0005</v>
      </c>
      <c r="Z189">
        <f t="shared" si="83"/>
        <v>0</v>
      </c>
      <c r="AA189">
        <f t="shared" si="84"/>
        <v>0</v>
      </c>
      <c r="AB189">
        <f>COUNTIF(CostRed_solar!A$2:A$12,O189)</f>
        <v>0</v>
      </c>
    </row>
    <row r="190" spans="1:28">
      <c r="A190" s="1" t="s">
        <v>486</v>
      </c>
      <c r="C190">
        <v>1e-5</v>
      </c>
      <c r="D190">
        <v>5.5e-5</v>
      </c>
      <c r="E190">
        <v>0.000431</v>
      </c>
      <c r="F190">
        <v>0.000431</v>
      </c>
      <c r="G190">
        <v>0.00075</v>
      </c>
      <c r="H190">
        <v>0.0012</v>
      </c>
      <c r="I190">
        <v>0.00127</v>
      </c>
      <c r="J190">
        <v>0.00127</v>
      </c>
      <c r="K190">
        <v>0.00225</v>
      </c>
      <c r="L190">
        <v>0.00309</v>
      </c>
      <c r="M190">
        <v>0.00368</v>
      </c>
      <c r="N190">
        <v>0.00368</v>
      </c>
      <c r="O190" s="1" t="s">
        <v>486</v>
      </c>
      <c r="P190">
        <f t="shared" si="73"/>
        <v>1e-5</v>
      </c>
      <c r="Q190">
        <f t="shared" si="74"/>
        <v>4.5e-5</v>
      </c>
      <c r="R190">
        <f t="shared" si="75"/>
        <v>0.000376</v>
      </c>
      <c r="S190">
        <f t="shared" si="76"/>
        <v>0</v>
      </c>
      <c r="T190">
        <f t="shared" si="77"/>
        <v>0.000319</v>
      </c>
      <c r="U190">
        <f t="shared" si="78"/>
        <v>0.00045</v>
      </c>
      <c r="V190">
        <f t="shared" si="79"/>
        <v>7.00000000000002e-5</v>
      </c>
      <c r="W190">
        <f t="shared" si="80"/>
        <v>0</v>
      </c>
      <c r="X190">
        <f t="shared" si="81"/>
        <v>0.00098</v>
      </c>
      <c r="Y190">
        <f t="shared" si="82"/>
        <v>0.00084</v>
      </c>
      <c r="Z190">
        <f t="shared" si="83"/>
        <v>0.00059</v>
      </c>
      <c r="AA190">
        <f t="shared" si="84"/>
        <v>0</v>
      </c>
      <c r="AB190">
        <f>COUNTIF(CostRed_solar!A$2:A$12,O190)</f>
        <v>0</v>
      </c>
    </row>
    <row r="191" spans="1:28">
      <c r="A191" s="1" t="s">
        <v>427</v>
      </c>
      <c r="B191">
        <v>1.4e-5</v>
      </c>
      <c r="C191">
        <v>1.4e-5</v>
      </c>
      <c r="D191">
        <v>1.4e-5</v>
      </c>
      <c r="E191">
        <v>0.000164</v>
      </c>
      <c r="F191">
        <v>0.003094</v>
      </c>
      <c r="G191">
        <v>0.004784</v>
      </c>
      <c r="H191">
        <v>0.007234001</v>
      </c>
      <c r="I191">
        <v>0.013549</v>
      </c>
      <c r="J191">
        <v>0.013549</v>
      </c>
      <c r="K191">
        <v>0.013707001</v>
      </c>
      <c r="L191">
        <v>0.013772001</v>
      </c>
      <c r="M191">
        <v>0.013772001</v>
      </c>
      <c r="N191">
        <v>0.013772001</v>
      </c>
      <c r="O191" s="1" t="s">
        <v>427</v>
      </c>
      <c r="P191">
        <f t="shared" si="73"/>
        <v>0</v>
      </c>
      <c r="Q191">
        <f t="shared" si="74"/>
        <v>0</v>
      </c>
      <c r="R191">
        <f t="shared" si="75"/>
        <v>0.00015</v>
      </c>
      <c r="S191">
        <f t="shared" si="76"/>
        <v>0.00293</v>
      </c>
      <c r="T191">
        <f t="shared" si="77"/>
        <v>0.00169</v>
      </c>
      <c r="U191">
        <f t="shared" si="78"/>
        <v>0.002450001</v>
      </c>
      <c r="V191">
        <f t="shared" si="79"/>
        <v>0.006314999</v>
      </c>
      <c r="W191">
        <f t="shared" si="80"/>
        <v>0</v>
      </c>
      <c r="X191">
        <f t="shared" si="81"/>
        <v>0.000158001</v>
      </c>
      <c r="Y191">
        <f t="shared" si="82"/>
        <v>6.50000000000008e-5</v>
      </c>
      <c r="Z191">
        <f t="shared" si="83"/>
        <v>0</v>
      </c>
      <c r="AA191">
        <f t="shared" si="84"/>
        <v>0</v>
      </c>
      <c r="AB191">
        <f>COUNTIF(CostRed_solar!A$2:A$12,O191)</f>
        <v>0</v>
      </c>
    </row>
    <row r="192" spans="1:28">
      <c r="A192" s="1" t="s">
        <v>370</v>
      </c>
      <c r="E192">
        <v>6.3e-5</v>
      </c>
      <c r="F192">
        <v>9.8e-5</v>
      </c>
      <c r="G192">
        <v>0.000119</v>
      </c>
      <c r="H192">
        <v>0.000157</v>
      </c>
      <c r="I192">
        <v>0.000316</v>
      </c>
      <c r="J192">
        <v>0.000334</v>
      </c>
      <c r="K192">
        <v>0.000334</v>
      </c>
      <c r="L192">
        <v>0.000334</v>
      </c>
      <c r="M192">
        <v>0.000334</v>
      </c>
      <c r="N192">
        <v>0.000334</v>
      </c>
      <c r="O192" s="1" t="s">
        <v>370</v>
      </c>
      <c r="P192">
        <f t="shared" si="73"/>
        <v>0</v>
      </c>
      <c r="Q192">
        <f t="shared" si="74"/>
        <v>0</v>
      </c>
      <c r="R192">
        <f t="shared" si="75"/>
        <v>6.3e-5</v>
      </c>
      <c r="S192">
        <f t="shared" si="76"/>
        <v>3.5e-5</v>
      </c>
      <c r="T192">
        <f t="shared" si="77"/>
        <v>2.1e-5</v>
      </c>
      <c r="U192">
        <f t="shared" si="78"/>
        <v>3.8e-5</v>
      </c>
      <c r="V192">
        <f t="shared" si="79"/>
        <v>0.000159</v>
      </c>
      <c r="W192">
        <f t="shared" si="80"/>
        <v>1.8e-5</v>
      </c>
      <c r="X192">
        <f t="shared" si="81"/>
        <v>0</v>
      </c>
      <c r="Y192">
        <f t="shared" si="82"/>
        <v>0</v>
      </c>
      <c r="Z192">
        <f t="shared" si="83"/>
        <v>0</v>
      </c>
      <c r="AA192">
        <f t="shared" si="84"/>
        <v>0</v>
      </c>
      <c r="AB192">
        <f>COUNTIF(CostRed_solar!A$2:A$12,O192)</f>
        <v>0</v>
      </c>
    </row>
    <row r="193" spans="1:28">
      <c r="A193" s="1" t="s">
        <v>348</v>
      </c>
      <c r="B193">
        <v>0.00235</v>
      </c>
      <c r="C193">
        <v>0.00285</v>
      </c>
      <c r="D193">
        <v>0.013550001</v>
      </c>
      <c r="E193">
        <v>0.022450002</v>
      </c>
      <c r="F193">
        <v>0.024264</v>
      </c>
      <c r="G193">
        <v>0.024264</v>
      </c>
      <c r="H193">
        <v>0.024264</v>
      </c>
      <c r="I193">
        <v>0.034388002</v>
      </c>
      <c r="J193">
        <v>0.084388</v>
      </c>
      <c r="K193">
        <v>0.10938801</v>
      </c>
      <c r="L193">
        <v>0.10938801</v>
      </c>
      <c r="M193">
        <v>0.439388</v>
      </c>
      <c r="N193">
        <v>0.43988803</v>
      </c>
      <c r="O193" s="1" t="s">
        <v>348</v>
      </c>
      <c r="P193">
        <f t="shared" si="73"/>
        <v>0.0005</v>
      </c>
      <c r="Q193">
        <f t="shared" si="74"/>
        <v>0.010700001</v>
      </c>
      <c r="R193">
        <f t="shared" si="75"/>
        <v>0.008900001</v>
      </c>
      <c r="S193">
        <f t="shared" si="76"/>
        <v>0.001813998</v>
      </c>
      <c r="T193">
        <f t="shared" si="77"/>
        <v>0</v>
      </c>
      <c r="U193">
        <f t="shared" si="78"/>
        <v>0</v>
      </c>
      <c r="V193">
        <f t="shared" si="79"/>
        <v>0.010124002</v>
      </c>
      <c r="W193">
        <f t="shared" si="80"/>
        <v>0.049999998</v>
      </c>
      <c r="X193">
        <f t="shared" si="81"/>
        <v>0.02500001</v>
      </c>
      <c r="Y193">
        <f t="shared" si="82"/>
        <v>0</v>
      </c>
      <c r="Z193">
        <f t="shared" si="83"/>
        <v>0.32999999</v>
      </c>
      <c r="AA193">
        <f t="shared" si="84"/>
        <v>0.000500029999999985</v>
      </c>
      <c r="AB193">
        <f>COUNTIF(CostRed_solar!A$2:A$12,O193)</f>
        <v>0</v>
      </c>
    </row>
    <row r="194" spans="1:28">
      <c r="A194" s="1" t="s">
        <v>352</v>
      </c>
      <c r="B194">
        <v>0.00329</v>
      </c>
      <c r="C194">
        <v>0.00479</v>
      </c>
      <c r="D194">
        <v>0.0059</v>
      </c>
      <c r="E194">
        <v>0.007</v>
      </c>
      <c r="F194">
        <v>0.009000001</v>
      </c>
      <c r="G194">
        <v>0.009000001</v>
      </c>
      <c r="H194">
        <v>0.038000003</v>
      </c>
      <c r="I194">
        <v>0.109000005</v>
      </c>
      <c r="J194">
        <v>0.15</v>
      </c>
      <c r="K194">
        <v>0.17300001</v>
      </c>
      <c r="L194">
        <v>0.17300001</v>
      </c>
      <c r="M194">
        <v>0.23950002</v>
      </c>
      <c r="N194">
        <v>0.26250002</v>
      </c>
      <c r="O194" s="1" t="s">
        <v>352</v>
      </c>
      <c r="P194">
        <f t="shared" si="73"/>
        <v>0.0015</v>
      </c>
      <c r="Q194">
        <f t="shared" si="74"/>
        <v>0.00111</v>
      </c>
      <c r="R194">
        <f t="shared" si="75"/>
        <v>0.0011</v>
      </c>
      <c r="S194">
        <f t="shared" si="76"/>
        <v>0.002000001</v>
      </c>
      <c r="T194">
        <f t="shared" si="77"/>
        <v>0</v>
      </c>
      <c r="U194">
        <f t="shared" si="78"/>
        <v>0.029000002</v>
      </c>
      <c r="V194">
        <f t="shared" si="79"/>
        <v>0.071000002</v>
      </c>
      <c r="W194">
        <f t="shared" si="80"/>
        <v>0.040999995</v>
      </c>
      <c r="X194">
        <f t="shared" si="81"/>
        <v>0.02300001</v>
      </c>
      <c r="Y194">
        <f t="shared" si="82"/>
        <v>0</v>
      </c>
      <c r="Z194">
        <f t="shared" si="83"/>
        <v>0.06650001</v>
      </c>
      <c r="AA194">
        <f t="shared" si="84"/>
        <v>0.023</v>
      </c>
      <c r="AB194">
        <f>COUNTIF(CostRed_solar!A$2:A$12,O194)</f>
        <v>0</v>
      </c>
    </row>
    <row r="195" spans="1:28">
      <c r="A195" s="1" t="s">
        <v>366</v>
      </c>
      <c r="B195">
        <v>0.003304</v>
      </c>
      <c r="C195">
        <v>0.003668</v>
      </c>
      <c r="D195">
        <v>0.007068</v>
      </c>
      <c r="E195">
        <v>0.009722001</v>
      </c>
      <c r="F195">
        <v>0.013428001</v>
      </c>
      <c r="G195">
        <v>0.015832001</v>
      </c>
      <c r="H195">
        <v>0.017241</v>
      </c>
      <c r="I195">
        <v>0.018388001</v>
      </c>
      <c r="J195">
        <v>0.020766001</v>
      </c>
      <c r="K195">
        <v>0.023448002</v>
      </c>
      <c r="L195">
        <v>0.030508</v>
      </c>
      <c r="M195">
        <v>0.051838003</v>
      </c>
      <c r="N195">
        <v>0.13699801</v>
      </c>
      <c r="O195" s="1" t="s">
        <v>366</v>
      </c>
      <c r="P195">
        <f t="shared" si="73"/>
        <v>0.000364</v>
      </c>
      <c r="Q195">
        <f t="shared" si="74"/>
        <v>0.0034</v>
      </c>
      <c r="R195">
        <f t="shared" si="75"/>
        <v>0.002654001</v>
      </c>
      <c r="S195">
        <f t="shared" si="76"/>
        <v>0.003706</v>
      </c>
      <c r="T195">
        <f t="shared" si="77"/>
        <v>0.002404</v>
      </c>
      <c r="U195">
        <f t="shared" si="78"/>
        <v>0.001408999</v>
      </c>
      <c r="V195">
        <f t="shared" si="79"/>
        <v>0.001147001</v>
      </c>
      <c r="W195">
        <f t="shared" si="80"/>
        <v>0.002378</v>
      </c>
      <c r="X195">
        <f t="shared" si="81"/>
        <v>0.002682001</v>
      </c>
      <c r="Y195">
        <f t="shared" si="82"/>
        <v>0.007059998</v>
      </c>
      <c r="Z195">
        <f t="shared" si="83"/>
        <v>0.021330003</v>
      </c>
      <c r="AA195">
        <f t="shared" si="84"/>
        <v>0.085160007</v>
      </c>
      <c r="AB195">
        <f>COUNTIF(CostRed_solar!A$2:A$12,O195)</f>
        <v>0</v>
      </c>
    </row>
    <row r="196" spans="1:28">
      <c r="A196" s="1" t="s">
        <v>382</v>
      </c>
      <c r="E196">
        <v>0.000278</v>
      </c>
      <c r="F196">
        <v>0.000959</v>
      </c>
      <c r="G196">
        <v>0.001414</v>
      </c>
      <c r="H196">
        <v>0.001946</v>
      </c>
      <c r="I196">
        <v>0.002644</v>
      </c>
      <c r="J196">
        <v>0.004116</v>
      </c>
      <c r="K196">
        <v>0.005442</v>
      </c>
      <c r="L196">
        <v>0.006902</v>
      </c>
      <c r="M196">
        <v>0.013398</v>
      </c>
      <c r="N196">
        <v>0.018398002</v>
      </c>
      <c r="O196" s="1" t="s">
        <v>382</v>
      </c>
      <c r="P196">
        <f t="shared" si="73"/>
        <v>0</v>
      </c>
      <c r="Q196">
        <f t="shared" si="74"/>
        <v>0</v>
      </c>
      <c r="R196">
        <f t="shared" si="75"/>
        <v>0.000278</v>
      </c>
      <c r="S196">
        <f t="shared" si="76"/>
        <v>0.000681</v>
      </c>
      <c r="T196">
        <f t="shared" si="77"/>
        <v>0.000455</v>
      </c>
      <c r="U196">
        <f t="shared" si="78"/>
        <v>0.000532</v>
      </c>
      <c r="V196">
        <f t="shared" si="79"/>
        <v>0.000698</v>
      </c>
      <c r="W196">
        <f t="shared" si="80"/>
        <v>0.001472</v>
      </c>
      <c r="X196">
        <f t="shared" si="81"/>
        <v>0.001326</v>
      </c>
      <c r="Y196">
        <f t="shared" si="82"/>
        <v>0.00146</v>
      </c>
      <c r="Z196">
        <f t="shared" si="83"/>
        <v>0.006496</v>
      </c>
      <c r="AA196">
        <f t="shared" si="84"/>
        <v>0.005000002</v>
      </c>
      <c r="AB196">
        <f>COUNTIF(CostRed_solar!A$2:A$12,O196)</f>
        <v>0</v>
      </c>
    </row>
    <row r="197" spans="1:28">
      <c r="A197" s="1" t="s">
        <v>358</v>
      </c>
      <c r="B197">
        <v>9.4e-5</v>
      </c>
      <c r="C197">
        <v>0.000161</v>
      </c>
      <c r="D197">
        <v>0.000237</v>
      </c>
      <c r="E197">
        <v>0.000384</v>
      </c>
      <c r="F197">
        <v>0.000395</v>
      </c>
      <c r="G197">
        <v>0.00042</v>
      </c>
      <c r="H197">
        <v>0.000484</v>
      </c>
      <c r="I197">
        <v>0.00383</v>
      </c>
      <c r="J197">
        <v>0.004362</v>
      </c>
      <c r="K197">
        <v>0.004372</v>
      </c>
      <c r="L197">
        <v>0.004372</v>
      </c>
      <c r="M197">
        <v>0.004412001</v>
      </c>
      <c r="N197">
        <v>0.009412</v>
      </c>
      <c r="O197" s="1" t="s">
        <v>358</v>
      </c>
      <c r="P197">
        <f t="shared" si="73"/>
        <v>6.7e-5</v>
      </c>
      <c r="Q197">
        <f t="shared" si="74"/>
        <v>7.6e-5</v>
      </c>
      <c r="R197">
        <f t="shared" si="75"/>
        <v>0.000147</v>
      </c>
      <c r="S197">
        <f t="shared" si="76"/>
        <v>1.1e-5</v>
      </c>
      <c r="T197">
        <f t="shared" si="77"/>
        <v>2.5e-5</v>
      </c>
      <c r="U197">
        <f t="shared" si="78"/>
        <v>6.4e-5</v>
      </c>
      <c r="V197">
        <f t="shared" si="79"/>
        <v>0.003346</v>
      </c>
      <c r="W197">
        <f t="shared" si="80"/>
        <v>0.000532</v>
      </c>
      <c r="X197">
        <f t="shared" si="81"/>
        <v>9.99999999999959e-6</v>
      </c>
      <c r="Y197">
        <f t="shared" si="82"/>
        <v>0</v>
      </c>
      <c r="Z197">
        <f t="shared" si="83"/>
        <v>4.00009999999996e-5</v>
      </c>
      <c r="AA197">
        <f t="shared" si="84"/>
        <v>0.004999999</v>
      </c>
      <c r="AB197">
        <f>COUNTIF(CostRed_solar!A$2:A$12,O197)</f>
        <v>0</v>
      </c>
    </row>
    <row r="198" spans="1:28">
      <c r="A198" s="1" t="s">
        <v>354</v>
      </c>
      <c r="B198">
        <v>0.003</v>
      </c>
      <c r="C198">
        <v>0.0046</v>
      </c>
      <c r="D198">
        <v>0.007800001</v>
      </c>
      <c r="E198">
        <v>0.0118</v>
      </c>
      <c r="F198">
        <v>0.0253</v>
      </c>
      <c r="G198">
        <v>0.045700002</v>
      </c>
      <c r="H198">
        <v>0.0966</v>
      </c>
      <c r="I198">
        <v>0.115600005</v>
      </c>
      <c r="J198">
        <v>0.1609</v>
      </c>
      <c r="K198">
        <v>0.27210003</v>
      </c>
      <c r="L198">
        <v>0.3325</v>
      </c>
      <c r="M198">
        <v>0.48700002</v>
      </c>
      <c r="N198">
        <v>0.5716</v>
      </c>
      <c r="O198" s="1" t="s">
        <v>354</v>
      </c>
      <c r="P198">
        <f t="shared" si="73"/>
        <v>0.0016</v>
      </c>
      <c r="Q198">
        <f t="shared" si="74"/>
        <v>0.003200001</v>
      </c>
      <c r="R198">
        <f t="shared" si="75"/>
        <v>0.003999999</v>
      </c>
      <c r="S198">
        <f t="shared" si="76"/>
        <v>0.0135</v>
      </c>
      <c r="T198">
        <f t="shared" si="77"/>
        <v>0.020400002</v>
      </c>
      <c r="U198">
        <f t="shared" si="78"/>
        <v>0.050899998</v>
      </c>
      <c r="V198">
        <f t="shared" si="79"/>
        <v>0.019000005</v>
      </c>
      <c r="W198">
        <f t="shared" si="80"/>
        <v>0.045299995</v>
      </c>
      <c r="X198">
        <f t="shared" si="81"/>
        <v>0.11120003</v>
      </c>
      <c r="Y198">
        <f t="shared" si="82"/>
        <v>0.06039997</v>
      </c>
      <c r="Z198">
        <f t="shared" si="83"/>
        <v>0.15450002</v>
      </c>
      <c r="AA198">
        <f t="shared" si="84"/>
        <v>0.08459998</v>
      </c>
      <c r="AB198">
        <f>COUNTIF(CostRed_solar!A$2:A$12,O198)</f>
        <v>0</v>
      </c>
    </row>
    <row r="199" spans="1:28">
      <c r="A199" s="1" t="s">
        <v>374</v>
      </c>
      <c r="B199">
        <v>0.019000001</v>
      </c>
      <c r="C199">
        <v>0.49600002</v>
      </c>
      <c r="D199">
        <v>0.513</v>
      </c>
      <c r="E199">
        <v>0.53300005</v>
      </c>
      <c r="F199">
        <v>0.53300005</v>
      </c>
      <c r="G199">
        <v>0.53300005</v>
      </c>
      <c r="H199">
        <v>0.53300005</v>
      </c>
      <c r="I199">
        <v>0.528</v>
      </c>
      <c r="J199">
        <v>0.47200003</v>
      </c>
      <c r="K199">
        <v>0.59000003</v>
      </c>
      <c r="L199">
        <v>0.535</v>
      </c>
      <c r="M199">
        <v>0.537</v>
      </c>
      <c r="N199">
        <v>0.537</v>
      </c>
      <c r="O199" s="1" t="s">
        <v>374</v>
      </c>
      <c r="P199">
        <f t="shared" si="73"/>
        <v>0.477000019</v>
      </c>
      <c r="Q199">
        <f t="shared" si="74"/>
        <v>0.01699998</v>
      </c>
      <c r="R199">
        <f t="shared" si="75"/>
        <v>0.0200000499999999</v>
      </c>
      <c r="S199">
        <f t="shared" si="76"/>
        <v>0</v>
      </c>
      <c r="T199">
        <f t="shared" si="77"/>
        <v>0</v>
      </c>
      <c r="U199">
        <f t="shared" si="78"/>
        <v>0</v>
      </c>
      <c r="V199">
        <f t="shared" si="79"/>
        <v>-0.00500004999999992</v>
      </c>
      <c r="W199">
        <f t="shared" si="80"/>
        <v>-0.05599997</v>
      </c>
      <c r="X199">
        <f t="shared" si="81"/>
        <v>0.118</v>
      </c>
      <c r="Y199">
        <f t="shared" si="82"/>
        <v>-0.05500003</v>
      </c>
      <c r="Z199">
        <f t="shared" si="83"/>
        <v>0.002</v>
      </c>
      <c r="AA199">
        <f t="shared" si="84"/>
        <v>0</v>
      </c>
      <c r="AB199">
        <f>COUNTIF(CostRed_solar!A$2:A$12,O199)</f>
        <v>0</v>
      </c>
    </row>
    <row r="200" spans="1:28">
      <c r="A200" s="1" t="s">
        <v>376</v>
      </c>
      <c r="B200">
        <v>0.012</v>
      </c>
      <c r="C200">
        <v>0.057000004</v>
      </c>
      <c r="D200">
        <v>0.142</v>
      </c>
      <c r="E200">
        <v>0.187</v>
      </c>
      <c r="F200">
        <v>0.223</v>
      </c>
      <c r="G200">
        <v>0.238</v>
      </c>
      <c r="H200">
        <v>0.23300001</v>
      </c>
      <c r="I200">
        <v>0.24680002</v>
      </c>
      <c r="J200">
        <v>0.24680002</v>
      </c>
      <c r="K200">
        <v>0.27787703</v>
      </c>
      <c r="L200">
        <v>0.36978</v>
      </c>
      <c r="M200">
        <v>0.46116403</v>
      </c>
      <c r="N200">
        <v>0.63216406</v>
      </c>
      <c r="O200" s="1" t="s">
        <v>376</v>
      </c>
      <c r="P200">
        <f t="shared" si="73"/>
        <v>0.045000004</v>
      </c>
      <c r="Q200">
        <f t="shared" si="74"/>
        <v>0.084999996</v>
      </c>
      <c r="R200">
        <f t="shared" si="75"/>
        <v>0.045</v>
      </c>
      <c r="S200">
        <f t="shared" si="76"/>
        <v>0.036</v>
      </c>
      <c r="T200">
        <f t="shared" si="77"/>
        <v>0.015</v>
      </c>
      <c r="U200">
        <f t="shared" si="78"/>
        <v>-0.00499998999999998</v>
      </c>
      <c r="V200">
        <f t="shared" si="79"/>
        <v>0.01380001</v>
      </c>
      <c r="W200">
        <f t="shared" si="80"/>
        <v>0</v>
      </c>
      <c r="X200">
        <f t="shared" si="81"/>
        <v>0.03107701</v>
      </c>
      <c r="Y200">
        <f t="shared" si="82"/>
        <v>0.09190297</v>
      </c>
      <c r="Z200">
        <f t="shared" si="83"/>
        <v>0.09138403</v>
      </c>
      <c r="AA200">
        <f t="shared" si="84"/>
        <v>0.17100003</v>
      </c>
      <c r="AB200">
        <f>COUNTIF(CostRed_solar!A$2:A$12,O200)</f>
        <v>0</v>
      </c>
    </row>
    <row r="201" spans="1:28">
      <c r="A201" s="1" t="s">
        <v>356</v>
      </c>
      <c r="B201">
        <v>3e-6</v>
      </c>
      <c r="C201">
        <v>0.000803</v>
      </c>
      <c r="D201">
        <v>0.0008</v>
      </c>
      <c r="E201">
        <v>0.0008</v>
      </c>
      <c r="F201">
        <v>0.001126</v>
      </c>
      <c r="G201">
        <v>0.001126</v>
      </c>
      <c r="H201">
        <v>0.002157</v>
      </c>
      <c r="I201">
        <v>0.002532</v>
      </c>
      <c r="J201">
        <v>0.002532</v>
      </c>
      <c r="K201">
        <v>0.002419</v>
      </c>
      <c r="L201">
        <v>0.002419</v>
      </c>
      <c r="M201">
        <v>0.002419</v>
      </c>
      <c r="N201">
        <v>0.004129001</v>
      </c>
      <c r="O201" s="1" t="s">
        <v>356</v>
      </c>
      <c r="P201">
        <f t="shared" si="73"/>
        <v>0.0008</v>
      </c>
      <c r="Q201">
        <f t="shared" si="74"/>
        <v>-2.99999999999996e-6</v>
      </c>
      <c r="R201">
        <f t="shared" si="75"/>
        <v>0</v>
      </c>
      <c r="S201">
        <f t="shared" si="76"/>
        <v>0.000326</v>
      </c>
      <c r="T201">
        <f t="shared" si="77"/>
        <v>0</v>
      </c>
      <c r="U201">
        <f t="shared" si="78"/>
        <v>0.001031</v>
      </c>
      <c r="V201">
        <f t="shared" si="79"/>
        <v>0.000375</v>
      </c>
      <c r="W201">
        <f t="shared" si="80"/>
        <v>0</v>
      </c>
      <c r="X201">
        <f t="shared" si="81"/>
        <v>-0.000113</v>
      </c>
      <c r="Y201">
        <f t="shared" si="82"/>
        <v>0</v>
      </c>
      <c r="Z201">
        <f t="shared" si="83"/>
        <v>0</v>
      </c>
      <c r="AA201">
        <f t="shared" si="84"/>
        <v>0.001710001</v>
      </c>
      <c r="AB201">
        <f>COUNTIF(CostRed_solar!A$2:A$12,O201)</f>
        <v>0</v>
      </c>
    </row>
    <row r="202" spans="1:28">
      <c r="A202" s="1" t="s">
        <v>364</v>
      </c>
      <c r="F202">
        <v>0.0001</v>
      </c>
      <c r="G202">
        <v>0.00017</v>
      </c>
      <c r="H202">
        <v>0.00467</v>
      </c>
      <c r="I202">
        <v>0.006894</v>
      </c>
      <c r="J202">
        <v>0.007068</v>
      </c>
      <c r="K202">
        <v>0.007068</v>
      </c>
      <c r="L202">
        <v>0.015538001</v>
      </c>
      <c r="M202">
        <v>0.023538</v>
      </c>
      <c r="N202">
        <v>0.047038</v>
      </c>
      <c r="O202" s="1" t="s">
        <v>364</v>
      </c>
      <c r="P202">
        <f t="shared" si="73"/>
        <v>0</v>
      </c>
      <c r="Q202">
        <f t="shared" si="74"/>
        <v>0</v>
      </c>
      <c r="R202">
        <f t="shared" si="75"/>
        <v>0</v>
      </c>
      <c r="S202">
        <f t="shared" si="76"/>
        <v>0.0001</v>
      </c>
      <c r="T202">
        <f t="shared" si="77"/>
        <v>7e-5</v>
      </c>
      <c r="U202">
        <f t="shared" si="78"/>
        <v>0.0045</v>
      </c>
      <c r="V202">
        <f t="shared" si="79"/>
        <v>0.002224</v>
      </c>
      <c r="W202">
        <f t="shared" si="80"/>
        <v>0.000174</v>
      </c>
      <c r="X202">
        <f t="shared" si="81"/>
        <v>0</v>
      </c>
      <c r="Y202">
        <f t="shared" si="82"/>
        <v>0.008470001</v>
      </c>
      <c r="Z202">
        <f t="shared" si="83"/>
        <v>0.007999999</v>
      </c>
      <c r="AA202">
        <f t="shared" si="84"/>
        <v>0.0235</v>
      </c>
      <c r="AB202">
        <f>COUNTIF(CostRed_solar!A$2:A$12,O202)</f>
        <v>0</v>
      </c>
    </row>
    <row r="203" spans="1:28">
      <c r="A203" s="1" t="s">
        <v>431</v>
      </c>
      <c r="B203">
        <v>0.001977</v>
      </c>
      <c r="C203">
        <v>0.005921</v>
      </c>
      <c r="D203">
        <v>0.011715001</v>
      </c>
      <c r="E203">
        <v>0.262369</v>
      </c>
      <c r="F203">
        <v>1.163792</v>
      </c>
      <c r="G203">
        <v>1.352872</v>
      </c>
      <c r="H203">
        <v>2.1755183</v>
      </c>
      <c r="I203">
        <v>3.451004</v>
      </c>
      <c r="J203">
        <v>4.805064</v>
      </c>
      <c r="K203">
        <v>4.9081435</v>
      </c>
      <c r="L203">
        <v>5.9944954</v>
      </c>
      <c r="M203">
        <v>6.3159094</v>
      </c>
      <c r="N203">
        <v>6.3259096</v>
      </c>
      <c r="O203" s="1" t="s">
        <v>431</v>
      </c>
      <c r="P203">
        <f t="shared" si="73"/>
        <v>0.003944</v>
      </c>
      <c r="Q203">
        <f t="shared" si="74"/>
        <v>0.005794001</v>
      </c>
      <c r="R203">
        <f t="shared" si="75"/>
        <v>0.250653999</v>
      </c>
      <c r="S203">
        <f t="shared" si="76"/>
        <v>0.901423</v>
      </c>
      <c r="T203">
        <f t="shared" si="77"/>
        <v>0.18908</v>
      </c>
      <c r="U203">
        <f t="shared" si="78"/>
        <v>0.8226463</v>
      </c>
      <c r="V203">
        <f t="shared" si="79"/>
        <v>1.2754857</v>
      </c>
      <c r="W203">
        <f t="shared" si="80"/>
        <v>1.35406</v>
      </c>
      <c r="X203">
        <f t="shared" si="81"/>
        <v>0.103079500000001</v>
      </c>
      <c r="Y203">
        <f t="shared" si="82"/>
        <v>1.0863519</v>
      </c>
      <c r="Z203">
        <f t="shared" si="83"/>
        <v>0.321414</v>
      </c>
      <c r="AA203">
        <f t="shared" si="84"/>
        <v>0.0100002000000003</v>
      </c>
      <c r="AB203">
        <f>COUNTIF(CostRed_solar!A$2:A$12,O203)</f>
        <v>0</v>
      </c>
    </row>
    <row r="204" spans="1:28">
      <c r="A204" s="1" t="s">
        <v>487</v>
      </c>
      <c r="B204">
        <v>0.043116</v>
      </c>
      <c r="C204">
        <v>0.069162995</v>
      </c>
      <c r="D204">
        <v>0.163865</v>
      </c>
      <c r="E204">
        <v>0.19766201</v>
      </c>
      <c r="F204">
        <v>0.46493903</v>
      </c>
      <c r="G204">
        <v>0.920986</v>
      </c>
      <c r="H204">
        <v>1.5891391</v>
      </c>
      <c r="I204">
        <v>3.6718442</v>
      </c>
      <c r="J204">
        <v>5.5117054</v>
      </c>
      <c r="K204">
        <v>8.562066</v>
      </c>
      <c r="L204">
        <v>13.1641245</v>
      </c>
      <c r="M204">
        <v>20.795376</v>
      </c>
      <c r="N204">
        <v>32.77297</v>
      </c>
      <c r="O204" s="1" t="s">
        <v>487</v>
      </c>
      <c r="P204">
        <f t="shared" si="73"/>
        <v>0.026046995</v>
      </c>
      <c r="Q204">
        <f t="shared" si="74"/>
        <v>0.094702005</v>
      </c>
      <c r="R204">
        <f t="shared" si="75"/>
        <v>0.03379701</v>
      </c>
      <c r="S204">
        <f t="shared" si="76"/>
        <v>0.26727702</v>
      </c>
      <c r="T204">
        <f t="shared" si="77"/>
        <v>0.45604697</v>
      </c>
      <c r="U204">
        <f t="shared" si="78"/>
        <v>0.6681531</v>
      </c>
      <c r="V204">
        <f t="shared" si="79"/>
        <v>2.0827051</v>
      </c>
      <c r="W204">
        <f t="shared" si="80"/>
        <v>1.8398612</v>
      </c>
      <c r="X204">
        <f t="shared" si="81"/>
        <v>3.0503606</v>
      </c>
      <c r="Y204">
        <f t="shared" si="82"/>
        <v>4.6020585</v>
      </c>
      <c r="Z204">
        <f t="shared" si="83"/>
        <v>7.6312515</v>
      </c>
      <c r="AA204">
        <f t="shared" si="84"/>
        <v>11.977594</v>
      </c>
      <c r="AB204">
        <f>COUNTIF(CostRed_solar!A$2:A$12,O204)</f>
        <v>0</v>
      </c>
    </row>
    <row r="205" spans="1:28">
      <c r="A205" s="1" t="s">
        <v>488</v>
      </c>
      <c r="B205">
        <v>0.043116003</v>
      </c>
      <c r="C205">
        <v>0.069163</v>
      </c>
      <c r="D205">
        <v>0.16386501</v>
      </c>
      <c r="E205">
        <v>0.19766201</v>
      </c>
      <c r="F205">
        <v>0.46493903</v>
      </c>
      <c r="G205">
        <v>0.92098606</v>
      </c>
      <c r="H205">
        <v>1.5891391</v>
      </c>
      <c r="I205">
        <v>3.6718442</v>
      </c>
      <c r="J205">
        <v>5.5117054</v>
      </c>
      <c r="K205">
        <v>8.562066</v>
      </c>
      <c r="L205">
        <v>13.1641245</v>
      </c>
      <c r="M205">
        <v>20.795376</v>
      </c>
      <c r="N205">
        <v>32.77297</v>
      </c>
      <c r="O205" s="1" t="s">
        <v>488</v>
      </c>
      <c r="P205">
        <f t="shared" si="73"/>
        <v>0.026046997</v>
      </c>
      <c r="Q205">
        <f t="shared" si="74"/>
        <v>0.09470201</v>
      </c>
      <c r="R205">
        <f t="shared" si="75"/>
        <v>0.033797</v>
      </c>
      <c r="S205">
        <f t="shared" si="76"/>
        <v>0.26727702</v>
      </c>
      <c r="T205">
        <f t="shared" si="77"/>
        <v>0.45604703</v>
      </c>
      <c r="U205">
        <f t="shared" si="78"/>
        <v>0.66815304</v>
      </c>
      <c r="V205">
        <f t="shared" si="79"/>
        <v>2.0827051</v>
      </c>
      <c r="W205">
        <f t="shared" si="80"/>
        <v>1.8398612</v>
      </c>
      <c r="X205">
        <f t="shared" si="81"/>
        <v>3.0503606</v>
      </c>
      <c r="Y205">
        <f t="shared" si="82"/>
        <v>4.6020585</v>
      </c>
      <c r="Z205">
        <f t="shared" si="83"/>
        <v>7.6312515</v>
      </c>
      <c r="AA205">
        <f t="shared" si="84"/>
        <v>11.977594</v>
      </c>
      <c r="AB205">
        <f>COUNTIF(CostRed_solar!A$2:A$12,O205)</f>
        <v>0</v>
      </c>
    </row>
    <row r="206" spans="1:28">
      <c r="A206" s="1" t="s">
        <v>236</v>
      </c>
      <c r="B206">
        <v>0.65000004</v>
      </c>
      <c r="C206">
        <v>0.73020005</v>
      </c>
      <c r="D206">
        <v>1.0242</v>
      </c>
      <c r="E206">
        <v>1.5552</v>
      </c>
      <c r="F206">
        <v>2.4812</v>
      </c>
      <c r="G206">
        <v>3.6152</v>
      </c>
      <c r="H206">
        <v>4.5022006</v>
      </c>
      <c r="I206">
        <v>5.8352003</v>
      </c>
      <c r="J206">
        <v>8.099</v>
      </c>
      <c r="K206">
        <v>11.952001</v>
      </c>
      <c r="L206">
        <v>14.574792</v>
      </c>
      <c r="M206">
        <v>18.160576</v>
      </c>
      <c r="N206">
        <v>20.974722</v>
      </c>
      <c r="O206" s="1" t="s">
        <v>236</v>
      </c>
      <c r="P206">
        <f t="shared" si="73"/>
        <v>0.08020001</v>
      </c>
      <c r="Q206">
        <f t="shared" si="74"/>
        <v>0.29399995</v>
      </c>
      <c r="R206">
        <f t="shared" si="75"/>
        <v>0.531</v>
      </c>
      <c r="S206">
        <f t="shared" si="76"/>
        <v>0.926</v>
      </c>
      <c r="T206">
        <f t="shared" si="77"/>
        <v>1.134</v>
      </c>
      <c r="U206">
        <f t="shared" si="78"/>
        <v>0.8870006</v>
      </c>
      <c r="V206">
        <f t="shared" si="79"/>
        <v>1.3329997</v>
      </c>
      <c r="W206">
        <f t="shared" si="80"/>
        <v>2.2637997</v>
      </c>
      <c r="X206">
        <f t="shared" si="81"/>
        <v>3.853001</v>
      </c>
      <c r="Y206">
        <f t="shared" si="82"/>
        <v>2.622791</v>
      </c>
      <c r="Z206">
        <f t="shared" si="83"/>
        <v>3.585784</v>
      </c>
      <c r="AA206">
        <f t="shared" si="84"/>
        <v>2.814146</v>
      </c>
      <c r="AB206">
        <f>COUNTIF(CostRed_solar!A$2:A$12,O206)</f>
        <v>1</v>
      </c>
    </row>
    <row r="207" spans="1:28">
      <c r="A207" s="1" t="s">
        <v>368</v>
      </c>
      <c r="D207">
        <v>0.00016</v>
      </c>
      <c r="E207">
        <v>0.00016</v>
      </c>
      <c r="F207">
        <v>0.00016</v>
      </c>
      <c r="G207">
        <v>0.00016</v>
      </c>
      <c r="H207">
        <v>0.000428</v>
      </c>
      <c r="I207">
        <v>0.000449</v>
      </c>
      <c r="J207">
        <v>0.000737</v>
      </c>
      <c r="K207">
        <v>0.000835</v>
      </c>
      <c r="L207">
        <v>0.000835</v>
      </c>
      <c r="M207">
        <v>0.001278</v>
      </c>
      <c r="N207">
        <v>0.014061</v>
      </c>
      <c r="O207" s="1" t="s">
        <v>368</v>
      </c>
      <c r="P207">
        <f t="shared" si="73"/>
        <v>0</v>
      </c>
      <c r="Q207">
        <f t="shared" si="74"/>
        <v>0.00016</v>
      </c>
      <c r="R207">
        <f t="shared" si="75"/>
        <v>0</v>
      </c>
      <c r="S207">
        <f t="shared" si="76"/>
        <v>0</v>
      </c>
      <c r="T207">
        <f t="shared" si="77"/>
        <v>0</v>
      </c>
      <c r="U207">
        <f t="shared" si="78"/>
        <v>0.000268</v>
      </c>
      <c r="V207">
        <f t="shared" si="79"/>
        <v>2.1e-5</v>
      </c>
      <c r="W207">
        <f t="shared" si="80"/>
        <v>0.000288</v>
      </c>
      <c r="X207">
        <f t="shared" si="81"/>
        <v>9.8e-5</v>
      </c>
      <c r="Y207">
        <f t="shared" si="82"/>
        <v>0</v>
      </c>
      <c r="Z207">
        <f t="shared" si="83"/>
        <v>0.000443</v>
      </c>
      <c r="AA207">
        <f t="shared" si="84"/>
        <v>0.012783</v>
      </c>
      <c r="AB207">
        <f>COUNTIF(CostRed_solar!A$2:A$12,O207)</f>
        <v>0</v>
      </c>
    </row>
    <row r="208" spans="1:28">
      <c r="A208" s="1" t="s">
        <v>157</v>
      </c>
      <c r="B208">
        <v>4.605</v>
      </c>
      <c r="C208">
        <v>5.432</v>
      </c>
      <c r="D208">
        <v>6.5690002</v>
      </c>
      <c r="E208">
        <v>6.9940634</v>
      </c>
      <c r="F208">
        <v>7.0010633</v>
      </c>
      <c r="G208">
        <v>7.0080633</v>
      </c>
      <c r="H208">
        <v>7.017063</v>
      </c>
      <c r="I208">
        <v>7.0270634</v>
      </c>
      <c r="J208">
        <v>7.0676703</v>
      </c>
      <c r="K208">
        <v>11.111211</v>
      </c>
      <c r="L208">
        <v>12.439601</v>
      </c>
      <c r="M208">
        <v>16.019209</v>
      </c>
      <c r="N208">
        <v>20.51754</v>
      </c>
      <c r="O208" s="1" t="s">
        <v>157</v>
      </c>
      <c r="P208">
        <f t="shared" si="73"/>
        <v>0.827</v>
      </c>
      <c r="Q208">
        <f t="shared" si="74"/>
        <v>1.1370002</v>
      </c>
      <c r="R208">
        <f t="shared" si="75"/>
        <v>0.4250632</v>
      </c>
      <c r="S208">
        <f t="shared" si="76"/>
        <v>0.00699990000000028</v>
      </c>
      <c r="T208">
        <f t="shared" si="77"/>
        <v>0.00699999999999967</v>
      </c>
      <c r="U208">
        <f t="shared" si="78"/>
        <v>0.00899970000000039</v>
      </c>
      <c r="V208">
        <f t="shared" si="79"/>
        <v>0.0100004</v>
      </c>
      <c r="W208">
        <f t="shared" si="80"/>
        <v>0.0406068999999993</v>
      </c>
      <c r="X208">
        <f t="shared" si="81"/>
        <v>4.0435407</v>
      </c>
      <c r="Y208">
        <f t="shared" si="82"/>
        <v>1.32839</v>
      </c>
      <c r="Z208">
        <f t="shared" si="83"/>
        <v>3.579608</v>
      </c>
      <c r="AA208">
        <f t="shared" si="84"/>
        <v>4.498331</v>
      </c>
      <c r="AB208">
        <f>COUNTIF(CostRed_solar!A$2:A$12,O208)</f>
        <v>1</v>
      </c>
    </row>
    <row r="209" spans="1:28">
      <c r="A209" s="1" t="s">
        <v>252</v>
      </c>
      <c r="B209">
        <v>0.006936</v>
      </c>
      <c r="C209">
        <v>0.009060001</v>
      </c>
      <c r="D209">
        <v>0.009143001</v>
      </c>
      <c r="E209">
        <v>0.012503001</v>
      </c>
      <c r="F209">
        <v>0.022355001</v>
      </c>
      <c r="G209">
        <v>0.036796004</v>
      </c>
      <c r="H209">
        <v>0.079527006</v>
      </c>
      <c r="I209">
        <v>0.15637</v>
      </c>
      <c r="J209">
        <v>0.23056601</v>
      </c>
      <c r="K209">
        <v>0.35053504</v>
      </c>
      <c r="L209">
        <v>0.431255</v>
      </c>
      <c r="M209">
        <v>0.62425506</v>
      </c>
      <c r="N209">
        <v>0.71425503</v>
      </c>
      <c r="O209" s="1" t="s">
        <v>252</v>
      </c>
      <c r="P209">
        <f t="shared" si="73"/>
        <v>0.002124001</v>
      </c>
      <c r="Q209">
        <f t="shared" si="74"/>
        <v>8.29999999999997e-5</v>
      </c>
      <c r="R209">
        <f t="shared" si="75"/>
        <v>0.00336</v>
      </c>
      <c r="S209">
        <f t="shared" si="76"/>
        <v>0.009852</v>
      </c>
      <c r="T209">
        <f t="shared" si="77"/>
        <v>0.014441003</v>
      </c>
      <c r="U209">
        <f t="shared" si="78"/>
        <v>0.042731002</v>
      </c>
      <c r="V209">
        <f t="shared" si="79"/>
        <v>0.076842994</v>
      </c>
      <c r="W209">
        <f t="shared" si="80"/>
        <v>0.07419601</v>
      </c>
      <c r="X209">
        <f t="shared" si="81"/>
        <v>0.11996903</v>
      </c>
      <c r="Y209">
        <f t="shared" si="82"/>
        <v>0.08071996</v>
      </c>
      <c r="Z209">
        <f t="shared" si="83"/>
        <v>0.19300006</v>
      </c>
      <c r="AA209">
        <f t="shared" si="84"/>
        <v>0.08999997</v>
      </c>
      <c r="AB209">
        <f>COUNTIF(CostRed_solar!A$2:A$12,O209)</f>
        <v>0</v>
      </c>
    </row>
    <row r="210" spans="1:28">
      <c r="A210" s="1" t="s">
        <v>350</v>
      </c>
      <c r="B210">
        <v>0.00227</v>
      </c>
      <c r="C210">
        <v>0.003506</v>
      </c>
      <c r="D210">
        <v>0.008066</v>
      </c>
      <c r="E210">
        <v>0.014666001</v>
      </c>
      <c r="F210">
        <v>0.016584</v>
      </c>
      <c r="G210">
        <v>0.019911</v>
      </c>
      <c r="H210">
        <v>0.026219001</v>
      </c>
      <c r="I210">
        <v>0.035800003</v>
      </c>
      <c r="J210">
        <v>0.059488002</v>
      </c>
      <c r="K210">
        <v>0.080489</v>
      </c>
      <c r="L210">
        <v>0.117130004</v>
      </c>
      <c r="M210">
        <v>0.13586001</v>
      </c>
      <c r="N210">
        <v>0.18986002</v>
      </c>
      <c r="O210" s="1" t="s">
        <v>350</v>
      </c>
      <c r="P210">
        <f t="shared" si="73"/>
        <v>0.001236</v>
      </c>
      <c r="Q210">
        <f t="shared" si="74"/>
        <v>0.00456</v>
      </c>
      <c r="R210">
        <f t="shared" si="75"/>
        <v>0.006600001</v>
      </c>
      <c r="S210">
        <f t="shared" si="76"/>
        <v>0.001917999</v>
      </c>
      <c r="T210">
        <f t="shared" si="77"/>
        <v>0.003327</v>
      </c>
      <c r="U210">
        <f t="shared" si="78"/>
        <v>0.006308001</v>
      </c>
      <c r="V210">
        <f t="shared" si="79"/>
        <v>0.009581002</v>
      </c>
      <c r="W210">
        <f t="shared" si="80"/>
        <v>0.023687999</v>
      </c>
      <c r="X210">
        <f t="shared" si="81"/>
        <v>0.021000998</v>
      </c>
      <c r="Y210">
        <f t="shared" si="82"/>
        <v>0.036641004</v>
      </c>
      <c r="Z210">
        <f t="shared" si="83"/>
        <v>0.018730006</v>
      </c>
      <c r="AA210">
        <f t="shared" si="84"/>
        <v>0.05400001</v>
      </c>
      <c r="AB210">
        <f>COUNTIF(CostRed_solar!A$2:A$12,O210)</f>
        <v>0</v>
      </c>
    </row>
    <row r="211" spans="1:28">
      <c r="A211" s="1" t="s">
        <v>372</v>
      </c>
      <c r="B211">
        <v>0.000154</v>
      </c>
      <c r="C211">
        <v>0.000281</v>
      </c>
      <c r="D211">
        <v>0.000661</v>
      </c>
      <c r="E211">
        <v>0.000943</v>
      </c>
      <c r="F211">
        <v>0.006195</v>
      </c>
      <c r="G211">
        <v>0.006245</v>
      </c>
      <c r="H211">
        <v>0.00671</v>
      </c>
      <c r="I211">
        <v>0.007682001</v>
      </c>
      <c r="J211">
        <v>0.008776001</v>
      </c>
      <c r="K211">
        <v>0.008776001</v>
      </c>
      <c r="L211">
        <v>0.009432001</v>
      </c>
      <c r="M211">
        <v>0.009432001</v>
      </c>
      <c r="N211">
        <v>0.011732001</v>
      </c>
      <c r="O211" s="1" t="s">
        <v>372</v>
      </c>
      <c r="P211">
        <f t="shared" si="73"/>
        <v>0.000127</v>
      </c>
      <c r="Q211">
        <f t="shared" si="74"/>
        <v>0.00038</v>
      </c>
      <c r="R211">
        <f t="shared" si="75"/>
        <v>0.000282</v>
      </c>
      <c r="S211">
        <f t="shared" si="76"/>
        <v>0.005252</v>
      </c>
      <c r="T211">
        <f t="shared" si="77"/>
        <v>4.99999999999997e-5</v>
      </c>
      <c r="U211">
        <f t="shared" si="78"/>
        <v>0.000465</v>
      </c>
      <c r="V211">
        <f t="shared" si="79"/>
        <v>0.000972001</v>
      </c>
      <c r="W211">
        <f t="shared" si="80"/>
        <v>0.001094</v>
      </c>
      <c r="X211">
        <f t="shared" si="81"/>
        <v>0</v>
      </c>
      <c r="Y211">
        <f t="shared" si="82"/>
        <v>0.000656</v>
      </c>
      <c r="Z211">
        <f t="shared" si="83"/>
        <v>0</v>
      </c>
      <c r="AA211">
        <f t="shared" si="84"/>
        <v>0.0023</v>
      </c>
      <c r="AB211">
        <f>COUNTIF(CostRed_solar!A$2:A$12,O211)</f>
        <v>0</v>
      </c>
    </row>
    <row r="212" spans="1:28">
      <c r="A212" s="1" t="s">
        <v>378</v>
      </c>
      <c r="B212">
        <v>0.011000001</v>
      </c>
      <c r="C212">
        <v>0.012</v>
      </c>
      <c r="D212">
        <v>0.024</v>
      </c>
      <c r="E212">
        <v>0.043</v>
      </c>
      <c r="F212">
        <v>0.060000002</v>
      </c>
      <c r="G212">
        <v>0.104</v>
      </c>
      <c r="H212">
        <v>0.15300001</v>
      </c>
      <c r="I212">
        <v>0.24400002</v>
      </c>
      <c r="J212">
        <v>0.42800003</v>
      </c>
      <c r="K212">
        <v>0.71400005</v>
      </c>
      <c r="L212">
        <v>1.107</v>
      </c>
      <c r="M212">
        <v>1.6060001</v>
      </c>
      <c r="N212">
        <v>2.6060002</v>
      </c>
      <c r="O212" s="1" t="s">
        <v>378</v>
      </c>
      <c r="P212">
        <f t="shared" si="73"/>
        <v>0.000999999</v>
      </c>
      <c r="Q212">
        <f t="shared" si="74"/>
        <v>0.012</v>
      </c>
      <c r="R212">
        <f t="shared" si="75"/>
        <v>0.019</v>
      </c>
      <c r="S212">
        <f t="shared" si="76"/>
        <v>0.017000002</v>
      </c>
      <c r="T212">
        <f t="shared" si="77"/>
        <v>0.043999998</v>
      </c>
      <c r="U212">
        <f t="shared" si="78"/>
        <v>0.04900001</v>
      </c>
      <c r="V212">
        <f t="shared" si="79"/>
        <v>0.09100001</v>
      </c>
      <c r="W212">
        <f t="shared" si="80"/>
        <v>0.18400001</v>
      </c>
      <c r="X212">
        <f t="shared" si="81"/>
        <v>0.28600002</v>
      </c>
      <c r="Y212">
        <f t="shared" si="82"/>
        <v>0.39299995</v>
      </c>
      <c r="Z212">
        <f t="shared" si="83"/>
        <v>0.4990001</v>
      </c>
      <c r="AA212">
        <f t="shared" si="84"/>
        <v>1.0000001</v>
      </c>
      <c r="AB212">
        <f>COUNTIF(CostRed_solar!A$2:A$12,O212)</f>
        <v>0</v>
      </c>
    </row>
    <row r="213" spans="1:28">
      <c r="A213" s="1" t="s">
        <v>109</v>
      </c>
      <c r="B213">
        <v>0.125</v>
      </c>
      <c r="C213">
        <v>0.223</v>
      </c>
      <c r="D213">
        <v>0.437</v>
      </c>
      <c r="E213">
        <v>0.75600004</v>
      </c>
      <c r="F213">
        <v>1.0610001</v>
      </c>
      <c r="G213">
        <v>1.394</v>
      </c>
      <c r="H213">
        <v>1.664</v>
      </c>
      <c r="I213">
        <v>1.9060001</v>
      </c>
      <c r="J213">
        <v>2.173</v>
      </c>
      <c r="K213">
        <v>2.4980001</v>
      </c>
      <c r="L213">
        <v>2.97339</v>
      </c>
      <c r="M213">
        <v>3.4487803</v>
      </c>
      <c r="N213">
        <v>4.1337004</v>
      </c>
      <c r="O213" s="1" t="s">
        <v>109</v>
      </c>
      <c r="P213">
        <f t="shared" si="73"/>
        <v>0.098</v>
      </c>
      <c r="Q213">
        <f t="shared" si="74"/>
        <v>0.214</v>
      </c>
      <c r="R213">
        <f t="shared" si="75"/>
        <v>0.31900004</v>
      </c>
      <c r="S213">
        <f t="shared" si="76"/>
        <v>0.30500006</v>
      </c>
      <c r="T213">
        <f t="shared" si="77"/>
        <v>0.3329999</v>
      </c>
      <c r="U213">
        <f t="shared" si="78"/>
        <v>0.27</v>
      </c>
      <c r="V213">
        <f t="shared" si="79"/>
        <v>0.2420001</v>
      </c>
      <c r="W213">
        <f t="shared" si="80"/>
        <v>0.2669999</v>
      </c>
      <c r="X213">
        <f t="shared" si="81"/>
        <v>0.3250001</v>
      </c>
      <c r="Y213">
        <f t="shared" si="82"/>
        <v>0.4753899</v>
      </c>
      <c r="Z213">
        <f t="shared" si="83"/>
        <v>0.4753903</v>
      </c>
      <c r="AA213">
        <f t="shared" si="84"/>
        <v>0.6849201</v>
      </c>
      <c r="AB213">
        <f>COUNTIF(CostRed_solar!A$2:A$12,O213)</f>
        <v>0</v>
      </c>
    </row>
    <row r="214" spans="1:28">
      <c r="A214" s="1" t="s">
        <v>384</v>
      </c>
      <c r="I214">
        <v>0.000127</v>
      </c>
      <c r="J214">
        <v>0.001377</v>
      </c>
      <c r="K214">
        <v>0.002467</v>
      </c>
      <c r="L214">
        <v>0.011522001</v>
      </c>
      <c r="M214">
        <v>0.033</v>
      </c>
      <c r="N214">
        <v>0.060000002</v>
      </c>
      <c r="O214" s="1" t="s">
        <v>384</v>
      </c>
      <c r="P214">
        <f t="shared" ref="P214:P243" si="85">C214-B214</f>
        <v>0</v>
      </c>
      <c r="Q214">
        <f t="shared" ref="Q214:Q243" si="86">D214-C214</f>
        <v>0</v>
      </c>
      <c r="R214">
        <f t="shared" ref="R214:R243" si="87">E214-D214</f>
        <v>0</v>
      </c>
      <c r="S214">
        <f t="shared" ref="S214:S243" si="88">F214-E214</f>
        <v>0</v>
      </c>
      <c r="T214">
        <f t="shared" ref="T214:T243" si="89">G214-F214</f>
        <v>0</v>
      </c>
      <c r="U214">
        <f t="shared" ref="U214:U243" si="90">H214-G214</f>
        <v>0</v>
      </c>
      <c r="V214">
        <f t="shared" ref="V214:V243" si="91">I214-H214</f>
        <v>0.000127</v>
      </c>
      <c r="W214">
        <f t="shared" ref="W214:W243" si="92">J214-I214</f>
        <v>0.00125</v>
      </c>
      <c r="X214">
        <f t="shared" ref="X214:X243" si="93">K214-J214</f>
        <v>0.00109</v>
      </c>
      <c r="Y214">
        <f t="shared" ref="Y214:Y243" si="94">L214-K214</f>
        <v>0.009055001</v>
      </c>
      <c r="Z214">
        <f t="shared" ref="Z214:Z243" si="95">M214-L214</f>
        <v>0.021477999</v>
      </c>
      <c r="AA214">
        <f t="shared" ref="AA214:AA243" si="96">N214-M214</f>
        <v>0.027000002</v>
      </c>
      <c r="AB214">
        <f>COUNTIF(CostRed_solar!A$2:A$12,O214)</f>
        <v>0</v>
      </c>
    </row>
    <row r="215" spans="1:28">
      <c r="A215" s="1" t="s">
        <v>489</v>
      </c>
      <c r="B215">
        <v>0.034555003</v>
      </c>
      <c r="C215">
        <v>0.129912</v>
      </c>
      <c r="D215">
        <v>0.23128101</v>
      </c>
      <c r="E215">
        <v>0.409938</v>
      </c>
      <c r="F215">
        <v>0.63595104</v>
      </c>
      <c r="G215">
        <v>0.884251</v>
      </c>
      <c r="H215">
        <v>1.2450551</v>
      </c>
      <c r="I215">
        <v>1.7677021</v>
      </c>
      <c r="J215">
        <v>2.7381191</v>
      </c>
      <c r="K215">
        <v>4.1495395</v>
      </c>
      <c r="L215">
        <v>5.8172054</v>
      </c>
      <c r="M215">
        <v>7.7002134</v>
      </c>
      <c r="N215">
        <v>9.723747</v>
      </c>
      <c r="O215" s="1" t="s">
        <v>489</v>
      </c>
      <c r="P215">
        <f t="shared" si="85"/>
        <v>0.095356997</v>
      </c>
      <c r="Q215">
        <f t="shared" si="86"/>
        <v>0.10136901</v>
      </c>
      <c r="R215">
        <f t="shared" si="87"/>
        <v>0.17865699</v>
      </c>
      <c r="S215">
        <f t="shared" si="88"/>
        <v>0.22601304</v>
      </c>
      <c r="T215">
        <f t="shared" si="89"/>
        <v>0.24829996</v>
      </c>
      <c r="U215">
        <f t="shared" si="90"/>
        <v>0.3608041</v>
      </c>
      <c r="V215">
        <f t="shared" si="91"/>
        <v>0.522647</v>
      </c>
      <c r="W215">
        <f t="shared" si="92"/>
        <v>0.970417</v>
      </c>
      <c r="X215">
        <f t="shared" si="93"/>
        <v>1.4114204</v>
      </c>
      <c r="Y215">
        <f t="shared" si="94"/>
        <v>1.6676659</v>
      </c>
      <c r="Z215">
        <f t="shared" si="95"/>
        <v>1.883008</v>
      </c>
      <c r="AA215">
        <f t="shared" si="96"/>
        <v>2.0235336</v>
      </c>
      <c r="AB215">
        <f>COUNTIF(CostRed_solar!A$2:A$12,O215)</f>
        <v>0</v>
      </c>
    </row>
    <row r="216" spans="1:28">
      <c r="A216" s="1" t="s">
        <v>392</v>
      </c>
      <c r="L216">
        <v>0.00022</v>
      </c>
      <c r="M216">
        <v>0.00022</v>
      </c>
      <c r="N216">
        <v>0.00022</v>
      </c>
      <c r="O216" s="1" t="s">
        <v>392</v>
      </c>
      <c r="P216">
        <f t="shared" si="85"/>
        <v>0</v>
      </c>
      <c r="Q216">
        <f t="shared" si="86"/>
        <v>0</v>
      </c>
      <c r="R216">
        <f t="shared" si="87"/>
        <v>0</v>
      </c>
      <c r="S216">
        <f t="shared" si="88"/>
        <v>0</v>
      </c>
      <c r="T216">
        <f t="shared" si="89"/>
        <v>0</v>
      </c>
      <c r="U216">
        <f t="shared" si="90"/>
        <v>0</v>
      </c>
      <c r="V216">
        <f t="shared" si="91"/>
        <v>0</v>
      </c>
      <c r="W216">
        <f t="shared" si="92"/>
        <v>0</v>
      </c>
      <c r="X216">
        <f t="shared" si="93"/>
        <v>0</v>
      </c>
      <c r="Y216">
        <f t="shared" si="94"/>
        <v>0.00022</v>
      </c>
      <c r="Z216">
        <f t="shared" si="95"/>
        <v>0</v>
      </c>
      <c r="AA216">
        <f t="shared" si="96"/>
        <v>0</v>
      </c>
      <c r="AB216">
        <f>COUNTIF(CostRed_solar!A$2:A$12,O216)</f>
        <v>0</v>
      </c>
    </row>
    <row r="217" spans="1:28">
      <c r="A217" s="1" t="s">
        <v>408</v>
      </c>
      <c r="B217">
        <v>3.1e-5</v>
      </c>
      <c r="C217">
        <v>0.000303</v>
      </c>
      <c r="D217">
        <v>0.001164</v>
      </c>
      <c r="E217">
        <v>0.003674</v>
      </c>
      <c r="F217">
        <v>0.011188</v>
      </c>
      <c r="G217">
        <v>0.012795</v>
      </c>
      <c r="H217">
        <v>0.012356001</v>
      </c>
      <c r="I217">
        <v>0.013233</v>
      </c>
      <c r="J217">
        <v>0.017159002</v>
      </c>
      <c r="K217">
        <v>0.015241001</v>
      </c>
      <c r="L217">
        <v>0.015241001</v>
      </c>
      <c r="M217">
        <v>0.015241001</v>
      </c>
      <c r="N217">
        <v>0.015241001</v>
      </c>
      <c r="O217" s="1" t="s">
        <v>408</v>
      </c>
      <c r="P217">
        <f t="shared" si="85"/>
        <v>0.000272</v>
      </c>
      <c r="Q217">
        <f t="shared" si="86"/>
        <v>0.000861</v>
      </c>
      <c r="R217">
        <f t="shared" si="87"/>
        <v>0.00251</v>
      </c>
      <c r="S217">
        <f t="shared" si="88"/>
        <v>0.007514</v>
      </c>
      <c r="T217">
        <f t="shared" si="89"/>
        <v>0.001607</v>
      </c>
      <c r="U217">
        <f t="shared" si="90"/>
        <v>-0.000438999000000001</v>
      </c>
      <c r="V217">
        <f t="shared" si="91"/>
        <v>0.000876999</v>
      </c>
      <c r="W217">
        <f t="shared" si="92"/>
        <v>0.003926002</v>
      </c>
      <c r="X217">
        <f t="shared" si="93"/>
        <v>-0.001918001</v>
      </c>
      <c r="Y217">
        <f t="shared" si="94"/>
        <v>0</v>
      </c>
      <c r="Z217">
        <f t="shared" si="95"/>
        <v>0</v>
      </c>
      <c r="AA217">
        <f t="shared" si="96"/>
        <v>0</v>
      </c>
      <c r="AB217">
        <f>COUNTIF(CostRed_solar!A$2:A$12,O217)</f>
        <v>0</v>
      </c>
    </row>
    <row r="218" spans="1:28">
      <c r="A218" s="1" t="s">
        <v>390</v>
      </c>
      <c r="B218">
        <v>0.0486</v>
      </c>
      <c r="C218">
        <v>0.0787</v>
      </c>
      <c r="D218">
        <v>0.38170004</v>
      </c>
      <c r="E218">
        <v>0.82850003</v>
      </c>
      <c r="F218">
        <v>1.3035</v>
      </c>
      <c r="G218">
        <v>1.4246</v>
      </c>
      <c r="H218">
        <v>2.4511</v>
      </c>
      <c r="I218">
        <v>2.7022603</v>
      </c>
      <c r="J218">
        <v>2.9674401</v>
      </c>
      <c r="K218">
        <v>2.9876204</v>
      </c>
      <c r="L218">
        <v>2.9876204</v>
      </c>
      <c r="M218">
        <v>3.0653002</v>
      </c>
      <c r="N218">
        <v>3.0653002</v>
      </c>
      <c r="O218" s="1" t="s">
        <v>390</v>
      </c>
      <c r="P218">
        <f t="shared" si="85"/>
        <v>0.0301</v>
      </c>
      <c r="Q218">
        <f t="shared" si="86"/>
        <v>0.30300004</v>
      </c>
      <c r="R218">
        <f t="shared" si="87"/>
        <v>0.44679999</v>
      </c>
      <c r="S218">
        <f t="shared" si="88"/>
        <v>0.47499997</v>
      </c>
      <c r="T218">
        <f t="shared" si="89"/>
        <v>0.1211</v>
      </c>
      <c r="U218">
        <f t="shared" si="90"/>
        <v>1.0265</v>
      </c>
      <c r="V218">
        <f t="shared" si="91"/>
        <v>0.2511603</v>
      </c>
      <c r="W218">
        <f t="shared" si="92"/>
        <v>0.2651798</v>
      </c>
      <c r="X218">
        <f t="shared" si="93"/>
        <v>0.0201802999999998</v>
      </c>
      <c r="Y218">
        <f t="shared" si="94"/>
        <v>0</v>
      </c>
      <c r="Z218">
        <f t="shared" si="95"/>
        <v>0.0776797999999999</v>
      </c>
      <c r="AA218">
        <f t="shared" si="96"/>
        <v>0</v>
      </c>
      <c r="AB218">
        <f>COUNTIF(CostRed_solar!A$2:A$12,O218)</f>
        <v>0</v>
      </c>
    </row>
    <row r="219" spans="1:28">
      <c r="A219" s="1" t="s">
        <v>388</v>
      </c>
      <c r="B219">
        <v>0</v>
      </c>
      <c r="C219">
        <v>0</v>
      </c>
      <c r="D219">
        <v>7e-6</v>
      </c>
      <c r="E219">
        <v>1.4e-5</v>
      </c>
      <c r="F219">
        <v>2.9e-5</v>
      </c>
      <c r="G219">
        <v>7e-5</v>
      </c>
      <c r="H219">
        <v>9.6e-5</v>
      </c>
      <c r="I219">
        <v>0.000986</v>
      </c>
      <c r="J219">
        <v>0.003504</v>
      </c>
      <c r="K219">
        <v>0.005474</v>
      </c>
      <c r="L219">
        <v>0.007202</v>
      </c>
      <c r="M219">
        <v>0.057235003</v>
      </c>
      <c r="N219">
        <v>0.057235003</v>
      </c>
      <c r="O219" s="1" t="s">
        <v>388</v>
      </c>
      <c r="P219">
        <f t="shared" si="85"/>
        <v>0</v>
      </c>
      <c r="Q219">
        <f t="shared" si="86"/>
        <v>7e-6</v>
      </c>
      <c r="R219">
        <f t="shared" si="87"/>
        <v>7e-6</v>
      </c>
      <c r="S219">
        <f t="shared" si="88"/>
        <v>1.5e-5</v>
      </c>
      <c r="T219">
        <f t="shared" si="89"/>
        <v>4.1e-5</v>
      </c>
      <c r="U219">
        <f t="shared" si="90"/>
        <v>2.6e-5</v>
      </c>
      <c r="V219">
        <f t="shared" si="91"/>
        <v>0.00089</v>
      </c>
      <c r="W219">
        <f t="shared" si="92"/>
        <v>0.002518</v>
      </c>
      <c r="X219">
        <f t="shared" si="93"/>
        <v>0.00197</v>
      </c>
      <c r="Y219">
        <f t="shared" si="94"/>
        <v>0.001728</v>
      </c>
      <c r="Z219">
        <f t="shared" si="95"/>
        <v>0.050033003</v>
      </c>
      <c r="AA219">
        <f t="shared" si="96"/>
        <v>0</v>
      </c>
      <c r="AB219">
        <f>COUNTIF(CostRed_solar!A$2:A$12,O219)</f>
        <v>0</v>
      </c>
    </row>
    <row r="220" spans="1:28">
      <c r="A220" s="1" t="s">
        <v>490</v>
      </c>
      <c r="B220">
        <v>2.1e-5</v>
      </c>
      <c r="C220">
        <v>2.1e-5</v>
      </c>
      <c r="D220">
        <v>0.000951</v>
      </c>
      <c r="E220">
        <v>0.000951</v>
      </c>
      <c r="F220">
        <v>0.000951</v>
      </c>
      <c r="G220">
        <v>0.000951</v>
      </c>
      <c r="H220">
        <v>0.001041</v>
      </c>
      <c r="I220">
        <v>0.001041</v>
      </c>
      <c r="J220">
        <v>0.001041</v>
      </c>
      <c r="K220">
        <v>0.001041</v>
      </c>
      <c r="L220">
        <v>0.001041</v>
      </c>
      <c r="M220">
        <v>0.001041</v>
      </c>
      <c r="N220">
        <v>0.001041</v>
      </c>
      <c r="O220" s="1" t="s">
        <v>490</v>
      </c>
      <c r="P220">
        <f t="shared" si="85"/>
        <v>0</v>
      </c>
      <c r="Q220">
        <f t="shared" si="86"/>
        <v>0.00093</v>
      </c>
      <c r="R220">
        <f t="shared" si="87"/>
        <v>0</v>
      </c>
      <c r="S220">
        <f t="shared" si="88"/>
        <v>0</v>
      </c>
      <c r="T220">
        <f t="shared" si="89"/>
        <v>0</v>
      </c>
      <c r="U220">
        <f t="shared" si="90"/>
        <v>9e-5</v>
      </c>
      <c r="V220">
        <f t="shared" si="91"/>
        <v>0</v>
      </c>
      <c r="W220">
        <f t="shared" si="92"/>
        <v>0</v>
      </c>
      <c r="X220">
        <f t="shared" si="93"/>
        <v>0</v>
      </c>
      <c r="Y220">
        <f t="shared" si="94"/>
        <v>0</v>
      </c>
      <c r="Z220">
        <f t="shared" si="95"/>
        <v>0</v>
      </c>
      <c r="AA220">
        <f t="shared" si="96"/>
        <v>0</v>
      </c>
      <c r="AB220">
        <f>COUNTIF(CostRed_solar!A$2:A$12,O220)</f>
        <v>0</v>
      </c>
    </row>
    <row r="221" spans="1:28">
      <c r="A221" s="1" t="s">
        <v>398</v>
      </c>
      <c r="B221">
        <v>0.00012</v>
      </c>
      <c r="C221">
        <v>0.0003</v>
      </c>
      <c r="D221">
        <v>0.00198</v>
      </c>
      <c r="E221">
        <v>0.002595</v>
      </c>
      <c r="F221">
        <v>0.0026</v>
      </c>
      <c r="G221">
        <v>0.003636</v>
      </c>
      <c r="H221">
        <v>0.004448</v>
      </c>
      <c r="I221">
        <v>0.006615</v>
      </c>
      <c r="J221">
        <v>0.006895</v>
      </c>
      <c r="K221">
        <v>0.006895</v>
      </c>
      <c r="L221">
        <v>0.006895</v>
      </c>
      <c r="M221">
        <v>0.006895</v>
      </c>
      <c r="N221">
        <v>0.013795001</v>
      </c>
      <c r="O221" s="1" t="s">
        <v>398</v>
      </c>
      <c r="P221">
        <f t="shared" si="85"/>
        <v>0.00018</v>
      </c>
      <c r="Q221">
        <f t="shared" si="86"/>
        <v>0.00168</v>
      </c>
      <c r="R221">
        <f t="shared" si="87"/>
        <v>0.000615</v>
      </c>
      <c r="S221">
        <f t="shared" si="88"/>
        <v>4.9999999999998e-6</v>
      </c>
      <c r="T221">
        <f t="shared" si="89"/>
        <v>0.001036</v>
      </c>
      <c r="U221">
        <f t="shared" si="90"/>
        <v>0.000812</v>
      </c>
      <c r="V221">
        <f t="shared" si="91"/>
        <v>0.002167</v>
      </c>
      <c r="W221">
        <f t="shared" si="92"/>
        <v>0.00028</v>
      </c>
      <c r="X221">
        <f t="shared" si="93"/>
        <v>0</v>
      </c>
      <c r="Y221">
        <f t="shared" si="94"/>
        <v>0</v>
      </c>
      <c r="Z221">
        <f t="shared" si="95"/>
        <v>0</v>
      </c>
      <c r="AA221">
        <f t="shared" si="96"/>
        <v>0.006900001</v>
      </c>
      <c r="AB221">
        <f>COUNTIF(CostRed_solar!A$2:A$12,O221)</f>
        <v>0</v>
      </c>
    </row>
    <row r="222" spans="1:28">
      <c r="A222" s="1" t="s">
        <v>400</v>
      </c>
      <c r="B222">
        <v>0.002831</v>
      </c>
      <c r="C222">
        <v>0.002831</v>
      </c>
      <c r="D222">
        <v>0.004</v>
      </c>
      <c r="E222">
        <v>0.004</v>
      </c>
      <c r="F222">
        <v>0.004</v>
      </c>
      <c r="G222">
        <v>0.004</v>
      </c>
      <c r="H222">
        <v>0.004</v>
      </c>
      <c r="I222">
        <v>0.004</v>
      </c>
      <c r="J222">
        <v>0.004</v>
      </c>
      <c r="K222">
        <v>0.004</v>
      </c>
      <c r="L222">
        <v>0.004</v>
      </c>
      <c r="M222">
        <v>0.004</v>
      </c>
      <c r="N222">
        <v>0.004</v>
      </c>
      <c r="O222" s="1" t="s">
        <v>400</v>
      </c>
      <c r="P222">
        <f t="shared" si="85"/>
        <v>0</v>
      </c>
      <c r="Q222">
        <f t="shared" si="86"/>
        <v>0.001169</v>
      </c>
      <c r="R222">
        <f t="shared" si="87"/>
        <v>0</v>
      </c>
      <c r="S222">
        <f t="shared" si="88"/>
        <v>0</v>
      </c>
      <c r="T222">
        <f t="shared" si="89"/>
        <v>0</v>
      </c>
      <c r="U222">
        <f t="shared" si="90"/>
        <v>0</v>
      </c>
      <c r="V222">
        <f t="shared" si="91"/>
        <v>0</v>
      </c>
      <c r="W222">
        <f t="shared" si="92"/>
        <v>0</v>
      </c>
      <c r="X222">
        <f t="shared" si="93"/>
        <v>0</v>
      </c>
      <c r="Y222">
        <f t="shared" si="94"/>
        <v>0</v>
      </c>
      <c r="Z222">
        <f t="shared" si="95"/>
        <v>0</v>
      </c>
      <c r="AA222">
        <f t="shared" si="96"/>
        <v>0</v>
      </c>
      <c r="AB222">
        <f>COUNTIF(CostRed_solar!A$2:A$12,O222)</f>
        <v>0</v>
      </c>
    </row>
    <row r="223" spans="1:28">
      <c r="A223" s="1" t="s">
        <v>402</v>
      </c>
      <c r="B223">
        <v>0.001813</v>
      </c>
      <c r="C223">
        <v>0.002896</v>
      </c>
      <c r="D223">
        <v>0.005571</v>
      </c>
      <c r="E223">
        <v>0.009537</v>
      </c>
      <c r="F223">
        <v>0.017074</v>
      </c>
      <c r="G223">
        <v>0.027547002</v>
      </c>
      <c r="H223">
        <v>0.038060002</v>
      </c>
      <c r="I223">
        <v>0.047076</v>
      </c>
      <c r="J223">
        <v>0.063749</v>
      </c>
      <c r="K223">
        <v>0.08004901</v>
      </c>
      <c r="L223">
        <v>0.094890006</v>
      </c>
      <c r="M223">
        <v>0.094890006</v>
      </c>
      <c r="N223">
        <v>0.19707601</v>
      </c>
      <c r="O223" s="1" t="s">
        <v>402</v>
      </c>
      <c r="P223">
        <f t="shared" si="85"/>
        <v>0.001083</v>
      </c>
      <c r="Q223">
        <f t="shared" si="86"/>
        <v>0.002675</v>
      </c>
      <c r="R223">
        <f t="shared" si="87"/>
        <v>0.003966</v>
      </c>
      <c r="S223">
        <f t="shared" si="88"/>
        <v>0.007537</v>
      </c>
      <c r="T223">
        <f t="shared" si="89"/>
        <v>0.010473002</v>
      </c>
      <c r="U223">
        <f t="shared" si="90"/>
        <v>0.010513</v>
      </c>
      <c r="V223">
        <f t="shared" si="91"/>
        <v>0.009015998</v>
      </c>
      <c r="W223">
        <f t="shared" si="92"/>
        <v>0.016673</v>
      </c>
      <c r="X223">
        <f t="shared" si="93"/>
        <v>0.01630001</v>
      </c>
      <c r="Y223">
        <f t="shared" si="94"/>
        <v>0.014840996</v>
      </c>
      <c r="Z223">
        <f t="shared" si="95"/>
        <v>0</v>
      </c>
      <c r="AA223">
        <f t="shared" si="96"/>
        <v>0.102186004</v>
      </c>
      <c r="AB223">
        <f>COUNTIF(CostRed_solar!A$2:A$12,O223)</f>
        <v>0</v>
      </c>
    </row>
    <row r="224" spans="1:28">
      <c r="A224" s="1" t="s">
        <v>491</v>
      </c>
      <c r="B224">
        <v>0.0057</v>
      </c>
      <c r="C224">
        <v>0.0067</v>
      </c>
      <c r="D224">
        <v>0.011700001</v>
      </c>
      <c r="E224">
        <v>0.018700002</v>
      </c>
      <c r="F224">
        <v>0.041</v>
      </c>
      <c r="G224">
        <v>0.25</v>
      </c>
      <c r="H224">
        <v>0.83400005</v>
      </c>
      <c r="I224">
        <v>3.4217</v>
      </c>
      <c r="J224">
        <v>5.063608</v>
      </c>
      <c r="K224">
        <v>5.9961553</v>
      </c>
      <c r="L224">
        <v>6.6684184</v>
      </c>
      <c r="M224">
        <v>7.8166184</v>
      </c>
      <c r="N224">
        <v>9.426418</v>
      </c>
      <c r="O224" s="1" t="s">
        <v>491</v>
      </c>
      <c r="P224">
        <f t="shared" si="85"/>
        <v>0.001</v>
      </c>
      <c r="Q224">
        <f t="shared" si="86"/>
        <v>0.005000001</v>
      </c>
      <c r="R224">
        <f t="shared" si="87"/>
        <v>0.007000001</v>
      </c>
      <c r="S224">
        <f t="shared" si="88"/>
        <v>0.022299998</v>
      </c>
      <c r="T224">
        <f t="shared" si="89"/>
        <v>0.209</v>
      </c>
      <c r="U224">
        <f t="shared" si="90"/>
        <v>0.58400005</v>
      </c>
      <c r="V224">
        <f t="shared" si="91"/>
        <v>2.58769995</v>
      </c>
      <c r="W224">
        <f t="shared" si="92"/>
        <v>1.641908</v>
      </c>
      <c r="X224">
        <f t="shared" si="93"/>
        <v>0.9325473</v>
      </c>
      <c r="Y224">
        <f t="shared" si="94"/>
        <v>0.6722631</v>
      </c>
      <c r="Z224">
        <f t="shared" si="95"/>
        <v>1.1482</v>
      </c>
      <c r="AA224">
        <f t="shared" si="96"/>
        <v>1.6097996</v>
      </c>
      <c r="AB224">
        <f>COUNTIF(CostRed_solar!A$2:A$12,O224)</f>
        <v>0</v>
      </c>
    </row>
    <row r="225" spans="1:28">
      <c r="A225" s="1" t="s">
        <v>492</v>
      </c>
      <c r="G225">
        <v>3e-5</v>
      </c>
      <c r="H225">
        <v>3e-5</v>
      </c>
      <c r="I225">
        <v>0.00019</v>
      </c>
      <c r="J225">
        <v>0.00044</v>
      </c>
      <c r="K225">
        <v>0.00094</v>
      </c>
      <c r="L225">
        <v>0.00094</v>
      </c>
      <c r="M225">
        <v>0.00094</v>
      </c>
      <c r="N225">
        <v>0.00094</v>
      </c>
      <c r="O225" s="1" t="s">
        <v>492</v>
      </c>
      <c r="P225">
        <f t="shared" si="85"/>
        <v>0</v>
      </c>
      <c r="Q225">
        <f t="shared" si="86"/>
        <v>0</v>
      </c>
      <c r="R225">
        <f t="shared" si="87"/>
        <v>0</v>
      </c>
      <c r="S225">
        <f t="shared" si="88"/>
        <v>0</v>
      </c>
      <c r="T225">
        <f t="shared" si="89"/>
        <v>3e-5</v>
      </c>
      <c r="U225">
        <f t="shared" si="90"/>
        <v>0</v>
      </c>
      <c r="V225">
        <f t="shared" si="91"/>
        <v>0.00016</v>
      </c>
      <c r="W225">
        <f t="shared" si="92"/>
        <v>0.00025</v>
      </c>
      <c r="X225">
        <f t="shared" si="93"/>
        <v>0.0005</v>
      </c>
      <c r="Y225">
        <f t="shared" si="94"/>
        <v>0</v>
      </c>
      <c r="Z225">
        <f t="shared" si="95"/>
        <v>0</v>
      </c>
      <c r="AA225">
        <f t="shared" si="96"/>
        <v>0</v>
      </c>
      <c r="AB225">
        <f>COUNTIF(CostRed_solar!A$2:A$12,O225)</f>
        <v>0</v>
      </c>
    </row>
    <row r="226" spans="1:28">
      <c r="A226" s="1" t="s">
        <v>406</v>
      </c>
      <c r="B226">
        <v>0.000209</v>
      </c>
      <c r="C226">
        <v>0.000212</v>
      </c>
      <c r="D226">
        <v>0.000212</v>
      </c>
      <c r="E226">
        <v>0.000212</v>
      </c>
      <c r="F226">
        <v>0.000278</v>
      </c>
      <c r="G226">
        <v>0.002064</v>
      </c>
      <c r="H226">
        <v>0.002222</v>
      </c>
      <c r="I226">
        <v>0.002227</v>
      </c>
      <c r="J226">
        <v>0.002238</v>
      </c>
      <c r="K226">
        <v>0.002238</v>
      </c>
      <c r="L226">
        <v>0.002312</v>
      </c>
      <c r="M226">
        <v>0.002312</v>
      </c>
      <c r="N226">
        <v>0.002312</v>
      </c>
      <c r="O226" s="1" t="s">
        <v>406</v>
      </c>
      <c r="P226">
        <f t="shared" si="85"/>
        <v>2.99999999999999e-6</v>
      </c>
      <c r="Q226">
        <f t="shared" si="86"/>
        <v>0</v>
      </c>
      <c r="R226">
        <f t="shared" si="87"/>
        <v>0</v>
      </c>
      <c r="S226">
        <f t="shared" si="88"/>
        <v>6.6e-5</v>
      </c>
      <c r="T226">
        <f t="shared" si="89"/>
        <v>0.001786</v>
      </c>
      <c r="U226">
        <f t="shared" si="90"/>
        <v>0.000158</v>
      </c>
      <c r="V226">
        <f t="shared" si="91"/>
        <v>4.9999999999998e-6</v>
      </c>
      <c r="W226">
        <f t="shared" si="92"/>
        <v>1.10000000000002e-5</v>
      </c>
      <c r="X226">
        <f t="shared" si="93"/>
        <v>0</v>
      </c>
      <c r="Y226">
        <f t="shared" si="94"/>
        <v>7.39999999999998e-5</v>
      </c>
      <c r="Z226">
        <f t="shared" si="95"/>
        <v>0</v>
      </c>
      <c r="AA226">
        <f t="shared" si="96"/>
        <v>0</v>
      </c>
      <c r="AB226">
        <f>COUNTIF(CostRed_solar!A$2:A$12,O226)</f>
        <v>0</v>
      </c>
    </row>
    <row r="227" spans="1:28">
      <c r="A227" s="1" t="s">
        <v>410</v>
      </c>
      <c r="B227">
        <v>0.01491</v>
      </c>
      <c r="C227">
        <v>0.01624</v>
      </c>
      <c r="D227">
        <v>0.01732</v>
      </c>
      <c r="E227">
        <v>0.0185</v>
      </c>
      <c r="F227">
        <v>0.020000001</v>
      </c>
      <c r="G227">
        <v>0.022000002</v>
      </c>
      <c r="H227">
        <v>0.024072</v>
      </c>
      <c r="I227">
        <v>0.044161003</v>
      </c>
      <c r="J227">
        <v>0.067391</v>
      </c>
      <c r="K227">
        <v>0.077683</v>
      </c>
      <c r="L227">
        <v>0.08843</v>
      </c>
      <c r="M227">
        <v>0.090472005</v>
      </c>
      <c r="N227">
        <v>0.093512006</v>
      </c>
      <c r="O227" s="1" t="s">
        <v>410</v>
      </c>
      <c r="P227">
        <f t="shared" si="85"/>
        <v>0.00133</v>
      </c>
      <c r="Q227">
        <f t="shared" si="86"/>
        <v>0.00108</v>
      </c>
      <c r="R227">
        <f t="shared" si="87"/>
        <v>0.00118</v>
      </c>
      <c r="S227">
        <f t="shared" si="88"/>
        <v>0.001500001</v>
      </c>
      <c r="T227">
        <f t="shared" si="89"/>
        <v>0.002000001</v>
      </c>
      <c r="U227">
        <f t="shared" si="90"/>
        <v>0.002071998</v>
      </c>
      <c r="V227">
        <f t="shared" si="91"/>
        <v>0.020089003</v>
      </c>
      <c r="W227">
        <f t="shared" si="92"/>
        <v>0.023229997</v>
      </c>
      <c r="X227">
        <f t="shared" si="93"/>
        <v>0.010292</v>
      </c>
      <c r="Y227">
        <f t="shared" si="94"/>
        <v>0.010747</v>
      </c>
      <c r="Z227">
        <f t="shared" si="95"/>
        <v>0.002042005</v>
      </c>
      <c r="AA227">
        <f t="shared" si="96"/>
        <v>0.003040001</v>
      </c>
      <c r="AB227">
        <f>COUNTIF(CostRed_solar!A$2:A$12,O227)</f>
        <v>0</v>
      </c>
    </row>
    <row r="228" spans="1:28">
      <c r="A228" s="1" t="s">
        <v>412</v>
      </c>
      <c r="B228">
        <v>0.0025</v>
      </c>
      <c r="C228">
        <v>0.18820001</v>
      </c>
      <c r="D228">
        <v>0.37160003</v>
      </c>
      <c r="E228">
        <v>0.74840003</v>
      </c>
      <c r="F228">
        <v>0.8191</v>
      </c>
      <c r="G228">
        <v>0.84120005</v>
      </c>
      <c r="H228">
        <v>0.95470005</v>
      </c>
      <c r="I228">
        <v>1.2</v>
      </c>
      <c r="J228">
        <v>2.0026882</v>
      </c>
      <c r="K228">
        <v>5.9356885</v>
      </c>
      <c r="L228">
        <v>7.3310003</v>
      </c>
      <c r="M228">
        <v>8.062</v>
      </c>
      <c r="N228">
        <v>8.062</v>
      </c>
      <c r="O228" s="1" t="s">
        <v>412</v>
      </c>
      <c r="P228">
        <f t="shared" si="85"/>
        <v>0.18570001</v>
      </c>
      <c r="Q228">
        <f t="shared" si="86"/>
        <v>0.18340002</v>
      </c>
      <c r="R228">
        <f t="shared" si="87"/>
        <v>0.3768</v>
      </c>
      <c r="S228">
        <f t="shared" si="88"/>
        <v>0.0706999700000001</v>
      </c>
      <c r="T228">
        <f t="shared" si="89"/>
        <v>0.0221000499999999</v>
      </c>
      <c r="U228">
        <f t="shared" si="90"/>
        <v>0.1135</v>
      </c>
      <c r="V228">
        <f t="shared" si="91"/>
        <v>0.24529995</v>
      </c>
      <c r="W228">
        <f t="shared" si="92"/>
        <v>0.8026882</v>
      </c>
      <c r="X228">
        <f t="shared" si="93"/>
        <v>3.9330003</v>
      </c>
      <c r="Y228">
        <f t="shared" si="94"/>
        <v>1.3953118</v>
      </c>
      <c r="Z228">
        <f t="shared" si="95"/>
        <v>0.730999699999999</v>
      </c>
      <c r="AA228">
        <f t="shared" si="96"/>
        <v>0</v>
      </c>
      <c r="AB228">
        <f>COUNTIF(CostRed_solar!A$2:A$12,O228)</f>
        <v>0</v>
      </c>
    </row>
    <row r="229" spans="1:28">
      <c r="A229" s="1" t="s">
        <v>57</v>
      </c>
      <c r="B229">
        <v>0.010826001</v>
      </c>
      <c r="C229">
        <v>0.012751001</v>
      </c>
      <c r="D229">
        <v>0.013206001</v>
      </c>
      <c r="E229">
        <v>0.12580201</v>
      </c>
      <c r="F229">
        <v>0.133171</v>
      </c>
      <c r="G229">
        <v>0.13351601</v>
      </c>
      <c r="H229">
        <v>0.14051601</v>
      </c>
      <c r="I229">
        <v>0.35514602</v>
      </c>
      <c r="J229">
        <v>0.598415</v>
      </c>
      <c r="K229">
        <v>1.9179801</v>
      </c>
      <c r="L229">
        <v>2.060707</v>
      </c>
      <c r="M229">
        <v>2.732597</v>
      </c>
      <c r="N229">
        <v>3.0400481</v>
      </c>
      <c r="O229" s="1" t="s">
        <v>57</v>
      </c>
      <c r="P229">
        <f t="shared" si="85"/>
        <v>0.001925</v>
      </c>
      <c r="Q229">
        <f t="shared" si="86"/>
        <v>0.000455000000000001</v>
      </c>
      <c r="R229">
        <f t="shared" si="87"/>
        <v>0.112596009</v>
      </c>
      <c r="S229">
        <f t="shared" si="88"/>
        <v>0.00736899000000002</v>
      </c>
      <c r="T229">
        <f t="shared" si="89"/>
        <v>0.000345009999999979</v>
      </c>
      <c r="U229">
        <f t="shared" si="90"/>
        <v>0.00700000000000001</v>
      </c>
      <c r="V229">
        <f t="shared" si="91"/>
        <v>0.21463001</v>
      </c>
      <c r="W229">
        <f t="shared" si="92"/>
        <v>0.24326898</v>
      </c>
      <c r="X229">
        <f t="shared" si="93"/>
        <v>1.3195651</v>
      </c>
      <c r="Y229">
        <f t="shared" si="94"/>
        <v>0.1427269</v>
      </c>
      <c r="Z229">
        <f t="shared" si="95"/>
        <v>0.67189</v>
      </c>
      <c r="AA229">
        <f t="shared" si="96"/>
        <v>0.3074511</v>
      </c>
      <c r="AB229">
        <f>COUNTIF(CostRed_solar!A$2:A$12,O229)</f>
        <v>0</v>
      </c>
    </row>
    <row r="230" spans="1:28">
      <c r="A230" s="1" t="s">
        <v>173</v>
      </c>
      <c r="B230">
        <v>0.095000006</v>
      </c>
      <c r="C230">
        <v>1</v>
      </c>
      <c r="D230">
        <v>1.7540001</v>
      </c>
      <c r="E230">
        <v>2.937</v>
      </c>
      <c r="F230">
        <v>5.5280004</v>
      </c>
      <c r="G230">
        <v>9.60122</v>
      </c>
      <c r="H230">
        <v>11.914021</v>
      </c>
      <c r="I230">
        <v>12.76002</v>
      </c>
      <c r="J230">
        <v>13.059071</v>
      </c>
      <c r="K230">
        <v>13.2240305</v>
      </c>
      <c r="L230">
        <v>13.4624815</v>
      </c>
      <c r="M230">
        <v>13.79902</v>
      </c>
      <c r="N230">
        <v>14.411921</v>
      </c>
      <c r="O230" s="1" t="s">
        <v>173</v>
      </c>
      <c r="P230">
        <f t="shared" si="85"/>
        <v>0.904999994</v>
      </c>
      <c r="Q230">
        <f t="shared" si="86"/>
        <v>0.7540001</v>
      </c>
      <c r="R230">
        <f t="shared" si="87"/>
        <v>1.1829999</v>
      </c>
      <c r="S230">
        <f t="shared" si="88"/>
        <v>2.5910004</v>
      </c>
      <c r="T230">
        <f t="shared" si="89"/>
        <v>4.0732196</v>
      </c>
      <c r="U230">
        <f t="shared" si="90"/>
        <v>2.312801</v>
      </c>
      <c r="V230">
        <f t="shared" si="91"/>
        <v>0.845999000000001</v>
      </c>
      <c r="W230">
        <f t="shared" si="92"/>
        <v>0.299050999999999</v>
      </c>
      <c r="X230">
        <f t="shared" si="93"/>
        <v>0.1649595</v>
      </c>
      <c r="Y230">
        <f t="shared" si="94"/>
        <v>0.238451000000001</v>
      </c>
      <c r="Z230">
        <f t="shared" si="95"/>
        <v>0.3365385</v>
      </c>
      <c r="AA230">
        <f t="shared" si="96"/>
        <v>0.612900999999999</v>
      </c>
      <c r="AB230">
        <f>COUNTIF(CostRed_solar!A$2:A$12,O230)</f>
        <v>1</v>
      </c>
    </row>
    <row r="231" spans="1:28">
      <c r="A231" s="1" t="s">
        <v>14</v>
      </c>
      <c r="B231">
        <v>3.3820002</v>
      </c>
      <c r="C231">
        <v>5.6435003</v>
      </c>
      <c r="D231">
        <v>8.613001</v>
      </c>
      <c r="E231">
        <v>12.32588</v>
      </c>
      <c r="F231">
        <v>18.11213</v>
      </c>
      <c r="G231">
        <v>24.236847</v>
      </c>
      <c r="H231">
        <v>35.433678</v>
      </c>
      <c r="I231">
        <v>43.76984</v>
      </c>
      <c r="J231">
        <v>51.986996</v>
      </c>
      <c r="K231">
        <v>61.587234</v>
      </c>
      <c r="L231">
        <v>76.4411</v>
      </c>
      <c r="M231">
        <v>95.390915</v>
      </c>
      <c r="N231">
        <v>113.01505</v>
      </c>
      <c r="O231" s="1" t="s">
        <v>14</v>
      </c>
      <c r="P231">
        <f t="shared" si="85"/>
        <v>2.2615001</v>
      </c>
      <c r="Q231">
        <f t="shared" si="86"/>
        <v>2.9695007</v>
      </c>
      <c r="R231">
        <f t="shared" si="87"/>
        <v>3.712879</v>
      </c>
      <c r="S231">
        <f t="shared" si="88"/>
        <v>5.78625</v>
      </c>
      <c r="T231">
        <f t="shared" si="89"/>
        <v>6.124717</v>
      </c>
      <c r="U231">
        <f t="shared" si="90"/>
        <v>11.196831</v>
      </c>
      <c r="V231">
        <f t="shared" si="91"/>
        <v>8.336162</v>
      </c>
      <c r="W231">
        <f t="shared" si="92"/>
        <v>8.217156</v>
      </c>
      <c r="X231">
        <f t="shared" si="93"/>
        <v>9.600238</v>
      </c>
      <c r="Y231">
        <f t="shared" si="94"/>
        <v>14.853866</v>
      </c>
      <c r="Z231">
        <f t="shared" si="95"/>
        <v>18.949815</v>
      </c>
      <c r="AA231">
        <f t="shared" si="96"/>
        <v>17.624135</v>
      </c>
      <c r="AB231">
        <f>COUNTIF(CostRed_solar!A$2:A$12,O231)</f>
        <v>1</v>
      </c>
    </row>
    <row r="232" spans="1:28">
      <c r="A232" s="1" t="s">
        <v>493</v>
      </c>
      <c r="C232">
        <v>0.000476</v>
      </c>
      <c r="D232">
        <v>0.00061</v>
      </c>
      <c r="E232">
        <v>0.000861</v>
      </c>
      <c r="F232">
        <v>0.004951001</v>
      </c>
      <c r="G232">
        <v>0.009154</v>
      </c>
      <c r="H232">
        <v>0.009193</v>
      </c>
      <c r="I232">
        <v>0.004993</v>
      </c>
      <c r="J232">
        <v>0.009993001</v>
      </c>
      <c r="K232">
        <v>0.009993001</v>
      </c>
      <c r="L232">
        <v>0.009993001</v>
      </c>
      <c r="M232">
        <v>0.009993001</v>
      </c>
      <c r="N232">
        <v>0.009993001</v>
      </c>
      <c r="O232" s="1" t="s">
        <v>493</v>
      </c>
      <c r="P232">
        <f t="shared" si="85"/>
        <v>0.000476</v>
      </c>
      <c r="Q232">
        <f t="shared" si="86"/>
        <v>0.000134</v>
      </c>
      <c r="R232">
        <f t="shared" si="87"/>
        <v>0.000251</v>
      </c>
      <c r="S232">
        <f t="shared" si="88"/>
        <v>0.004090001</v>
      </c>
      <c r="T232">
        <f t="shared" si="89"/>
        <v>0.004202999</v>
      </c>
      <c r="U232">
        <f t="shared" si="90"/>
        <v>3.89999999999991e-5</v>
      </c>
      <c r="V232">
        <f t="shared" si="91"/>
        <v>-0.0042</v>
      </c>
      <c r="W232">
        <f t="shared" si="92"/>
        <v>0.005000001</v>
      </c>
      <c r="X232">
        <f t="shared" si="93"/>
        <v>0</v>
      </c>
      <c r="Y232">
        <f t="shared" si="94"/>
        <v>0</v>
      </c>
      <c r="Z232">
        <f t="shared" si="95"/>
        <v>0</v>
      </c>
      <c r="AA232">
        <f t="shared" si="96"/>
        <v>0</v>
      </c>
      <c r="AB232">
        <f>COUNTIF(CostRed_solar!A$2:A$12,O232)</f>
        <v>0</v>
      </c>
    </row>
    <row r="233" spans="1:28">
      <c r="A233" s="1" t="s">
        <v>494</v>
      </c>
      <c r="B233">
        <v>1.1838281</v>
      </c>
      <c r="C233">
        <v>3.4720473</v>
      </c>
      <c r="D233">
        <v>8.345921</v>
      </c>
      <c r="E233">
        <v>20.4466</v>
      </c>
      <c r="F233">
        <v>32.801975</v>
      </c>
      <c r="G233">
        <v>48.944515</v>
      </c>
      <c r="H233">
        <v>86.667175</v>
      </c>
      <c r="I233">
        <v>146.06122</v>
      </c>
      <c r="J233">
        <v>198.08136</v>
      </c>
      <c r="K233">
        <v>236.08585</v>
      </c>
      <c r="L233">
        <v>294.7861</v>
      </c>
      <c r="M233">
        <v>358.57092</v>
      </c>
      <c r="N233">
        <v>459.34543</v>
      </c>
      <c r="O233" s="1" t="s">
        <v>494</v>
      </c>
      <c r="P233">
        <f t="shared" si="85"/>
        <v>2.2882192</v>
      </c>
      <c r="Q233">
        <f t="shared" si="86"/>
        <v>4.8738737</v>
      </c>
      <c r="R233">
        <f t="shared" si="87"/>
        <v>12.100679</v>
      </c>
      <c r="S233">
        <f t="shared" si="88"/>
        <v>12.355375</v>
      </c>
      <c r="T233">
        <f t="shared" si="89"/>
        <v>16.14254</v>
      </c>
      <c r="U233">
        <f t="shared" si="90"/>
        <v>37.72266</v>
      </c>
      <c r="V233">
        <f t="shared" si="91"/>
        <v>59.394045</v>
      </c>
      <c r="W233">
        <f t="shared" si="92"/>
        <v>52.02014</v>
      </c>
      <c r="X233">
        <f t="shared" si="93"/>
        <v>38.00449</v>
      </c>
      <c r="Y233">
        <f t="shared" si="94"/>
        <v>58.70025</v>
      </c>
      <c r="Z233">
        <f t="shared" si="95"/>
        <v>63.78482</v>
      </c>
      <c r="AA233">
        <f t="shared" si="96"/>
        <v>100.77451</v>
      </c>
      <c r="AB233">
        <f>COUNTIF(CostRed_solar!A$2:A$12,O233)</f>
        <v>0</v>
      </c>
    </row>
    <row r="234" spans="1:28">
      <c r="A234" s="1" t="s">
        <v>414</v>
      </c>
      <c r="B234">
        <v>0.000143</v>
      </c>
      <c r="C234">
        <v>0.000389</v>
      </c>
      <c r="D234">
        <v>0.000608</v>
      </c>
      <c r="E234">
        <v>0.001589</v>
      </c>
      <c r="F234">
        <v>0.003707</v>
      </c>
      <c r="G234">
        <v>0.064461</v>
      </c>
      <c r="H234">
        <v>0.08895</v>
      </c>
      <c r="I234">
        <v>0.24261801</v>
      </c>
      <c r="J234">
        <v>0.24835701</v>
      </c>
      <c r="K234">
        <v>0.25338802</v>
      </c>
      <c r="L234">
        <v>0.25764003</v>
      </c>
      <c r="M234">
        <v>0.266215</v>
      </c>
      <c r="N234">
        <v>0.270478</v>
      </c>
      <c r="O234" s="1" t="s">
        <v>414</v>
      </c>
      <c r="P234">
        <f t="shared" si="85"/>
        <v>0.000246</v>
      </c>
      <c r="Q234">
        <f t="shared" si="86"/>
        <v>0.000219</v>
      </c>
      <c r="R234">
        <f t="shared" si="87"/>
        <v>0.000981</v>
      </c>
      <c r="S234">
        <f t="shared" si="88"/>
        <v>0.002118</v>
      </c>
      <c r="T234">
        <f t="shared" si="89"/>
        <v>0.060754</v>
      </c>
      <c r="U234">
        <f t="shared" si="90"/>
        <v>0.024489</v>
      </c>
      <c r="V234">
        <f t="shared" si="91"/>
        <v>0.15366801</v>
      </c>
      <c r="W234">
        <f t="shared" si="92"/>
        <v>0.00573899999999999</v>
      </c>
      <c r="X234">
        <f t="shared" si="93"/>
        <v>0.00503101</v>
      </c>
      <c r="Y234">
        <f t="shared" si="94"/>
        <v>0.00425201000000003</v>
      </c>
      <c r="Z234">
        <f t="shared" si="95"/>
        <v>0.00857496999999996</v>
      </c>
      <c r="AA234">
        <f t="shared" si="96"/>
        <v>0.00426300000000002</v>
      </c>
      <c r="AB234">
        <f>COUNTIF(CostRed_solar!A$2:A$12,O234)</f>
        <v>0</v>
      </c>
    </row>
    <row r="235" spans="1:28">
      <c r="A235" s="1" t="s">
        <v>417</v>
      </c>
      <c r="E235">
        <v>0.001</v>
      </c>
      <c r="F235">
        <v>0.00113</v>
      </c>
      <c r="G235">
        <v>0.00113</v>
      </c>
      <c r="H235">
        <v>0.00233</v>
      </c>
      <c r="I235">
        <v>0.0032</v>
      </c>
      <c r="J235">
        <v>0.0035</v>
      </c>
      <c r="K235">
        <v>0.0035</v>
      </c>
      <c r="L235">
        <v>0.0035</v>
      </c>
      <c r="M235">
        <v>0.10350001</v>
      </c>
      <c r="N235">
        <v>0.2525</v>
      </c>
      <c r="O235" s="1" t="s">
        <v>417</v>
      </c>
      <c r="P235">
        <f t="shared" si="85"/>
        <v>0</v>
      </c>
      <c r="Q235">
        <f t="shared" si="86"/>
        <v>0</v>
      </c>
      <c r="R235">
        <f t="shared" si="87"/>
        <v>0.001</v>
      </c>
      <c r="S235">
        <f t="shared" si="88"/>
        <v>0.00013</v>
      </c>
      <c r="T235">
        <f t="shared" si="89"/>
        <v>0</v>
      </c>
      <c r="U235">
        <f t="shared" si="90"/>
        <v>0.0012</v>
      </c>
      <c r="V235">
        <f t="shared" si="91"/>
        <v>0.00087</v>
      </c>
      <c r="W235">
        <f t="shared" si="92"/>
        <v>0.0003</v>
      </c>
      <c r="X235">
        <f t="shared" si="93"/>
        <v>0</v>
      </c>
      <c r="Y235">
        <f t="shared" si="94"/>
        <v>0</v>
      </c>
      <c r="Z235">
        <f t="shared" si="95"/>
        <v>0.10000001</v>
      </c>
      <c r="AA235">
        <f t="shared" si="96"/>
        <v>0.14899999</v>
      </c>
      <c r="AB235">
        <f>COUNTIF(CostRed_solar!A$2:A$12,O235)</f>
        <v>0</v>
      </c>
    </row>
    <row r="236" spans="1:28">
      <c r="A236" s="1" t="s">
        <v>425</v>
      </c>
      <c r="B236">
        <v>4e-5</v>
      </c>
      <c r="C236">
        <v>0.000127</v>
      </c>
      <c r="D236">
        <v>0.000167</v>
      </c>
      <c r="E236">
        <v>0.000183</v>
      </c>
      <c r="F236">
        <v>0.000273</v>
      </c>
      <c r="G236">
        <v>0.000434</v>
      </c>
      <c r="H236">
        <v>0.001751</v>
      </c>
      <c r="I236">
        <v>0.002652</v>
      </c>
      <c r="J236">
        <v>0.004073</v>
      </c>
      <c r="K236">
        <v>0.004589</v>
      </c>
      <c r="L236">
        <v>0.00473</v>
      </c>
      <c r="M236">
        <v>0.004712</v>
      </c>
      <c r="N236">
        <v>0.004754</v>
      </c>
      <c r="O236" s="1" t="s">
        <v>425</v>
      </c>
      <c r="P236">
        <f t="shared" si="85"/>
        <v>8.7e-5</v>
      </c>
      <c r="Q236">
        <f t="shared" si="86"/>
        <v>4e-5</v>
      </c>
      <c r="R236">
        <f t="shared" si="87"/>
        <v>1.6e-5</v>
      </c>
      <c r="S236">
        <f t="shared" si="88"/>
        <v>9e-5</v>
      </c>
      <c r="T236">
        <f t="shared" si="89"/>
        <v>0.000161</v>
      </c>
      <c r="U236">
        <f t="shared" si="90"/>
        <v>0.001317</v>
      </c>
      <c r="V236">
        <f t="shared" si="91"/>
        <v>0.000901</v>
      </c>
      <c r="W236">
        <f t="shared" si="92"/>
        <v>0.001421</v>
      </c>
      <c r="X236">
        <f t="shared" si="93"/>
        <v>0.000516</v>
      </c>
      <c r="Y236">
        <f t="shared" si="94"/>
        <v>0.000141</v>
      </c>
      <c r="Z236">
        <f t="shared" si="95"/>
        <v>-1.79999999999998e-5</v>
      </c>
      <c r="AA236">
        <f t="shared" si="96"/>
        <v>4.20000000000004e-5</v>
      </c>
      <c r="AB236">
        <f>COUNTIF(CostRed_solar!A$2:A$12,O236)</f>
        <v>0</v>
      </c>
    </row>
    <row r="237" spans="1:28">
      <c r="A237" s="1" t="s">
        <v>421</v>
      </c>
      <c r="B237">
        <v>0.0018</v>
      </c>
      <c r="C237">
        <v>0.002</v>
      </c>
      <c r="D237">
        <v>0.0023</v>
      </c>
      <c r="E237">
        <v>0.0023</v>
      </c>
      <c r="F237">
        <v>0.0034</v>
      </c>
      <c r="G237">
        <v>0.0045</v>
      </c>
      <c r="H237">
        <v>0.0045</v>
      </c>
      <c r="I237">
        <v>0.0045</v>
      </c>
      <c r="J237">
        <v>0.004</v>
      </c>
      <c r="K237">
        <v>0.005320001</v>
      </c>
      <c r="L237">
        <v>0.005320001</v>
      </c>
      <c r="M237">
        <v>0.005320001</v>
      </c>
      <c r="N237">
        <v>0.005320001</v>
      </c>
      <c r="O237" s="1" t="s">
        <v>421</v>
      </c>
      <c r="P237">
        <f t="shared" si="85"/>
        <v>0.0002</v>
      </c>
      <c r="Q237">
        <f t="shared" si="86"/>
        <v>0.0003</v>
      </c>
      <c r="R237">
        <f t="shared" si="87"/>
        <v>0</v>
      </c>
      <c r="S237">
        <f t="shared" si="88"/>
        <v>0.0011</v>
      </c>
      <c r="T237">
        <f t="shared" si="89"/>
        <v>0.0011</v>
      </c>
      <c r="U237">
        <f t="shared" si="90"/>
        <v>0</v>
      </c>
      <c r="V237">
        <f t="shared" si="91"/>
        <v>0</v>
      </c>
      <c r="W237">
        <f t="shared" si="92"/>
        <v>-0.0005</v>
      </c>
      <c r="X237">
        <f t="shared" si="93"/>
        <v>0.001320001</v>
      </c>
      <c r="Y237">
        <f t="shared" si="94"/>
        <v>0</v>
      </c>
      <c r="Z237">
        <f t="shared" si="95"/>
        <v>0</v>
      </c>
      <c r="AA237">
        <f t="shared" si="96"/>
        <v>0</v>
      </c>
      <c r="AB237">
        <f>COUNTIF(CostRed_solar!A$2:A$12,O237)</f>
        <v>0</v>
      </c>
    </row>
    <row r="238" spans="1:28">
      <c r="A238" s="1" t="s">
        <v>423</v>
      </c>
      <c r="B238">
        <v>0.004518</v>
      </c>
      <c r="C238">
        <v>0.004518</v>
      </c>
      <c r="D238">
        <v>0.004518</v>
      </c>
      <c r="E238">
        <v>0.004518</v>
      </c>
      <c r="F238">
        <v>0.00529</v>
      </c>
      <c r="G238">
        <v>0.00529</v>
      </c>
      <c r="H238">
        <v>0.00529</v>
      </c>
      <c r="I238">
        <v>0.007992</v>
      </c>
      <c r="J238">
        <v>0.104992</v>
      </c>
      <c r="K238">
        <v>4.9934907</v>
      </c>
      <c r="L238">
        <v>16.660492</v>
      </c>
      <c r="M238">
        <v>16.660492</v>
      </c>
      <c r="N238">
        <v>18.474491</v>
      </c>
      <c r="O238" s="1" t="s">
        <v>423</v>
      </c>
      <c r="P238">
        <f t="shared" si="85"/>
        <v>0</v>
      </c>
      <c r="Q238">
        <f t="shared" si="86"/>
        <v>0</v>
      </c>
      <c r="R238">
        <f t="shared" si="87"/>
        <v>0</v>
      </c>
      <c r="S238">
        <f t="shared" si="88"/>
        <v>0.000772</v>
      </c>
      <c r="T238">
        <f t="shared" si="89"/>
        <v>0</v>
      </c>
      <c r="U238">
        <f t="shared" si="90"/>
        <v>0</v>
      </c>
      <c r="V238">
        <f t="shared" si="91"/>
        <v>0.002702</v>
      </c>
      <c r="W238">
        <f t="shared" si="92"/>
        <v>0.097</v>
      </c>
      <c r="X238">
        <f t="shared" si="93"/>
        <v>4.8884987</v>
      </c>
      <c r="Y238">
        <f t="shared" si="94"/>
        <v>11.6670013</v>
      </c>
      <c r="Z238">
        <f t="shared" si="95"/>
        <v>0</v>
      </c>
      <c r="AA238">
        <f t="shared" si="96"/>
        <v>1.813999</v>
      </c>
      <c r="AB238">
        <f>COUNTIF(CostRed_solar!A$2:A$12,O238)</f>
        <v>0</v>
      </c>
    </row>
    <row r="239" spans="1:28">
      <c r="A239" s="1" t="s">
        <v>495</v>
      </c>
      <c r="B239">
        <v>41.593166</v>
      </c>
      <c r="C239">
        <v>73.90948</v>
      </c>
      <c r="D239">
        <v>104.211975</v>
      </c>
      <c r="E239">
        <v>140.5145</v>
      </c>
      <c r="F239">
        <v>180.71202</v>
      </c>
      <c r="G239">
        <v>228.91951</v>
      </c>
      <c r="H239">
        <v>301.08224</v>
      </c>
      <c r="I239">
        <v>395.9466</v>
      </c>
      <c r="J239">
        <v>489.306</v>
      </c>
      <c r="K239">
        <v>592.2446</v>
      </c>
      <c r="L239">
        <v>720.4287</v>
      </c>
      <c r="M239">
        <v>861.5373</v>
      </c>
      <c r="N239">
        <v>1053.1154</v>
      </c>
      <c r="O239" s="1" t="s">
        <v>495</v>
      </c>
      <c r="P239">
        <f t="shared" si="85"/>
        <v>32.316314</v>
      </c>
      <c r="Q239">
        <f t="shared" si="86"/>
        <v>30.302495</v>
      </c>
      <c r="R239">
        <f t="shared" si="87"/>
        <v>36.302525</v>
      </c>
      <c r="S239">
        <f t="shared" si="88"/>
        <v>40.19752</v>
      </c>
      <c r="T239">
        <f t="shared" si="89"/>
        <v>48.20749</v>
      </c>
      <c r="U239">
        <f t="shared" si="90"/>
        <v>72.16273</v>
      </c>
      <c r="V239">
        <f t="shared" si="91"/>
        <v>94.86436</v>
      </c>
      <c r="W239">
        <f t="shared" si="92"/>
        <v>93.3594</v>
      </c>
      <c r="X239">
        <f t="shared" si="93"/>
        <v>102.9386</v>
      </c>
      <c r="Y239">
        <f t="shared" si="94"/>
        <v>128.1841</v>
      </c>
      <c r="Z239">
        <f t="shared" si="95"/>
        <v>141.1086</v>
      </c>
      <c r="AA239">
        <f t="shared" si="96"/>
        <v>191.5781</v>
      </c>
      <c r="AB239">
        <f>COUNTIF(CostRed_solar!A$2:A$12,O239)</f>
        <v>0</v>
      </c>
    </row>
    <row r="240" spans="1:28">
      <c r="A240" s="1" t="s">
        <v>429</v>
      </c>
      <c r="B240">
        <v>0.001007</v>
      </c>
      <c r="C240">
        <v>0.001286</v>
      </c>
      <c r="D240">
        <v>0.001367</v>
      </c>
      <c r="E240">
        <v>0.002369</v>
      </c>
      <c r="F240">
        <v>0.005</v>
      </c>
      <c r="G240">
        <v>0.060000002</v>
      </c>
      <c r="H240">
        <v>0.080000006</v>
      </c>
      <c r="I240">
        <v>0.1</v>
      </c>
      <c r="J240">
        <v>0.25</v>
      </c>
      <c r="K240">
        <v>0.25</v>
      </c>
      <c r="L240">
        <v>0.256747</v>
      </c>
      <c r="M240">
        <v>0.256787</v>
      </c>
      <c r="N240">
        <v>0.256787</v>
      </c>
      <c r="O240" s="1" t="s">
        <v>429</v>
      </c>
      <c r="P240">
        <f t="shared" si="85"/>
        <v>0.000279</v>
      </c>
      <c r="Q240">
        <f t="shared" si="86"/>
        <v>8.09999999999999e-5</v>
      </c>
      <c r="R240">
        <f t="shared" si="87"/>
        <v>0.001002</v>
      </c>
      <c r="S240">
        <f t="shared" si="88"/>
        <v>0.002631</v>
      </c>
      <c r="T240">
        <f t="shared" si="89"/>
        <v>0.055000002</v>
      </c>
      <c r="U240">
        <f t="shared" si="90"/>
        <v>0.020000004</v>
      </c>
      <c r="V240">
        <f t="shared" si="91"/>
        <v>0.019999994</v>
      </c>
      <c r="W240">
        <f t="shared" si="92"/>
        <v>0.15</v>
      </c>
      <c r="X240">
        <f t="shared" si="93"/>
        <v>0</v>
      </c>
      <c r="Y240">
        <f t="shared" si="94"/>
        <v>0.006747</v>
      </c>
      <c r="Z240">
        <f t="shared" si="95"/>
        <v>3.99999999999845e-5</v>
      </c>
      <c r="AA240">
        <f t="shared" si="96"/>
        <v>0</v>
      </c>
      <c r="AB240">
        <f>COUNTIF(CostRed_solar!A$2:A$12,O240)</f>
        <v>0</v>
      </c>
    </row>
    <row r="241" spans="1:28">
      <c r="A241" s="1" t="s">
        <v>433</v>
      </c>
      <c r="B241">
        <v>0</v>
      </c>
      <c r="C241">
        <v>0</v>
      </c>
      <c r="D241">
        <v>0</v>
      </c>
      <c r="E241">
        <v>6e-5</v>
      </c>
      <c r="F241">
        <v>6e-5</v>
      </c>
      <c r="G241">
        <v>6e-5</v>
      </c>
      <c r="H241">
        <v>9.4e-5</v>
      </c>
      <c r="I241">
        <v>9.4e-5</v>
      </c>
      <c r="J241">
        <v>0.001224</v>
      </c>
      <c r="K241">
        <v>0.096424006</v>
      </c>
      <c r="L241">
        <v>0.096424006</v>
      </c>
      <c r="M241">
        <v>0.096424006</v>
      </c>
      <c r="N241">
        <v>0.096452005</v>
      </c>
      <c r="O241" s="1" t="s">
        <v>433</v>
      </c>
      <c r="P241">
        <f t="shared" si="85"/>
        <v>0</v>
      </c>
      <c r="Q241">
        <f t="shared" si="86"/>
        <v>0</v>
      </c>
      <c r="R241">
        <f t="shared" si="87"/>
        <v>6e-5</v>
      </c>
      <c r="S241">
        <f t="shared" si="88"/>
        <v>0</v>
      </c>
      <c r="T241">
        <f t="shared" si="89"/>
        <v>0</v>
      </c>
      <c r="U241">
        <f t="shared" si="90"/>
        <v>3.4e-5</v>
      </c>
      <c r="V241">
        <f t="shared" si="91"/>
        <v>0</v>
      </c>
      <c r="W241">
        <f t="shared" si="92"/>
        <v>0.00113</v>
      </c>
      <c r="X241">
        <f t="shared" si="93"/>
        <v>0.095200006</v>
      </c>
      <c r="Y241">
        <f t="shared" si="94"/>
        <v>0</v>
      </c>
      <c r="Z241">
        <f t="shared" si="95"/>
        <v>0</v>
      </c>
      <c r="AA241">
        <f t="shared" si="96"/>
        <v>2.79989999999869e-5</v>
      </c>
      <c r="AB241">
        <f>COUNTIF(CostRed_solar!A$2:A$12,O241)</f>
        <v>0</v>
      </c>
    </row>
    <row r="242" spans="1:28">
      <c r="A242" s="1" t="s">
        <v>435</v>
      </c>
      <c r="B242">
        <v>2e-6</v>
      </c>
      <c r="C242">
        <v>0.000177</v>
      </c>
      <c r="D242">
        <v>0.000905</v>
      </c>
      <c r="E242">
        <v>0.00197</v>
      </c>
      <c r="F242">
        <v>0.002702</v>
      </c>
      <c r="G242">
        <v>0.002525</v>
      </c>
      <c r="H242">
        <v>0.002867</v>
      </c>
      <c r="I242">
        <v>0.005069</v>
      </c>
      <c r="J242">
        <v>0.008564001</v>
      </c>
      <c r="K242">
        <v>0.011827</v>
      </c>
      <c r="L242">
        <v>0.014070001</v>
      </c>
      <c r="M242">
        <v>0.027941002</v>
      </c>
      <c r="N242">
        <v>0.041249003</v>
      </c>
      <c r="O242" s="1" t="s">
        <v>435</v>
      </c>
      <c r="P242">
        <f t="shared" si="85"/>
        <v>0.000175</v>
      </c>
      <c r="Q242">
        <f t="shared" si="86"/>
        <v>0.000728</v>
      </c>
      <c r="R242">
        <f t="shared" si="87"/>
        <v>0.001065</v>
      </c>
      <c r="S242">
        <f t="shared" si="88"/>
        <v>0.000732</v>
      </c>
      <c r="T242">
        <f t="shared" si="89"/>
        <v>-0.000177</v>
      </c>
      <c r="U242">
        <f t="shared" si="90"/>
        <v>0.000342</v>
      </c>
      <c r="V242">
        <f t="shared" si="91"/>
        <v>0.002202</v>
      </c>
      <c r="W242">
        <f t="shared" si="92"/>
        <v>0.003495001</v>
      </c>
      <c r="X242">
        <f t="shared" si="93"/>
        <v>0.003262999</v>
      </c>
      <c r="Y242">
        <f t="shared" si="94"/>
        <v>0.002243001</v>
      </c>
      <c r="Z242">
        <f t="shared" si="95"/>
        <v>0.013871001</v>
      </c>
      <c r="AA242">
        <f t="shared" si="96"/>
        <v>0.013308001</v>
      </c>
      <c r="AB242">
        <f>COUNTIF(CostRed_solar!A$2:A$12,O242)</f>
        <v>0</v>
      </c>
    </row>
    <row r="243" spans="1:28">
      <c r="A243" s="1" t="s">
        <v>496</v>
      </c>
      <c r="B243">
        <v>238.595722607</v>
      </c>
      <c r="C243">
        <v>422.852325139</v>
      </c>
      <c r="D243">
        <v>592.118347147</v>
      </c>
      <c r="E243">
        <v>782.300654449</v>
      </c>
      <c r="F243">
        <v>987.199643982</v>
      </c>
      <c r="G243">
        <v>1232.305811313</v>
      </c>
      <c r="H243">
        <v>1596.924216549</v>
      </c>
      <c r="I243">
        <v>2075.9761839</v>
      </c>
      <c r="J243">
        <v>2550.597822491</v>
      </c>
      <c r="K243">
        <v>3081.44926137</v>
      </c>
      <c r="L243">
        <v>3740.644705493</v>
      </c>
      <c r="M243">
        <v>4471.900988298</v>
      </c>
      <c r="N243">
        <v>5465.759117699</v>
      </c>
      <c r="O243" s="1" t="s">
        <v>496</v>
      </c>
      <c r="P243">
        <f t="shared" si="85"/>
        <v>184.256602532</v>
      </c>
      <c r="Q243">
        <f t="shared" si="86"/>
        <v>169.266022008</v>
      </c>
      <c r="R243">
        <f t="shared" si="87"/>
        <v>190.182307302</v>
      </c>
      <c r="S243">
        <f t="shared" si="88"/>
        <v>204.898989533</v>
      </c>
      <c r="T243">
        <f t="shared" si="89"/>
        <v>245.106167331</v>
      </c>
      <c r="U243">
        <f t="shared" si="90"/>
        <v>364.618405236</v>
      </c>
      <c r="V243">
        <f t="shared" si="91"/>
        <v>479.051967351</v>
      </c>
      <c r="W243">
        <f t="shared" si="92"/>
        <v>474.621638591</v>
      </c>
      <c r="X243">
        <f t="shared" si="93"/>
        <v>530.851438879</v>
      </c>
      <c r="Y243">
        <f t="shared" si="94"/>
        <v>659.195444123</v>
      </c>
      <c r="Z243">
        <f t="shared" si="95"/>
        <v>731.256282805</v>
      </c>
      <c r="AA243">
        <f t="shared" si="96"/>
        <v>993.858129401</v>
      </c>
      <c r="AB243">
        <f>COUNTIF(CostRed_solar!A$2:A$12,O243)</f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81"/>
  <sheetViews>
    <sheetView zoomScale="70" zoomScaleNormal="70" workbookViewId="0">
      <pane xSplit="1" ySplit="2" topLeftCell="B3" activePane="bottomRight" state="frozen"/>
      <selection/>
      <selection pane="topRight"/>
      <selection pane="bottomLeft"/>
      <selection pane="bottomRight" activeCell="AD19" sqref="AD19"/>
    </sheetView>
  </sheetViews>
  <sheetFormatPr defaultColWidth="9" defaultRowHeight="14"/>
  <cols>
    <col min="1" max="1" width="9" style="1"/>
    <col min="15" max="15" width="9" style="1"/>
    <col min="16" max="19" width="12.6272727272727"/>
    <col min="20" max="21" width="13.7545454545455"/>
    <col min="22" max="22" width="12.6272727272727"/>
    <col min="23" max="23" width="13.7545454545455"/>
    <col min="24" max="24" width="12.6272727272727"/>
    <col min="25" max="26" width="13.7545454545455"/>
    <col min="27" max="27" width="12.6272727272727"/>
  </cols>
  <sheetData>
    <row r="1" spans="1:27">
      <c r="A1" s="1" t="s">
        <v>497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437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>
      <c r="A2" s="1" t="s">
        <v>438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 t="s">
        <v>438</v>
      </c>
      <c r="P2" s="1">
        <v>2011</v>
      </c>
      <c r="Q2" s="1">
        <v>2012</v>
      </c>
      <c r="R2" s="1">
        <v>2013</v>
      </c>
      <c r="S2" s="1">
        <v>2014</v>
      </c>
      <c r="T2" s="1">
        <v>2015</v>
      </c>
      <c r="U2" s="1">
        <v>2016</v>
      </c>
      <c r="V2" s="1">
        <v>2017</v>
      </c>
      <c r="W2" s="1">
        <v>2018</v>
      </c>
      <c r="X2" s="1">
        <v>2019</v>
      </c>
      <c r="Y2" s="1">
        <v>2020</v>
      </c>
      <c r="Z2" s="1">
        <v>2021</v>
      </c>
      <c r="AA2" s="1">
        <v>2022</v>
      </c>
      <c r="AB2" t="s">
        <v>498</v>
      </c>
    </row>
    <row r="3" spans="1:28">
      <c r="A3" s="1" t="s">
        <v>49</v>
      </c>
      <c r="D3">
        <v>0.0001</v>
      </c>
      <c r="E3">
        <v>0.0001</v>
      </c>
      <c r="F3">
        <v>0.0001</v>
      </c>
      <c r="G3">
        <v>0.0001</v>
      </c>
      <c r="H3">
        <v>0.0001</v>
      </c>
      <c r="I3">
        <v>0.0004</v>
      </c>
      <c r="J3">
        <v>0.0004</v>
      </c>
      <c r="K3">
        <v>0.0004</v>
      </c>
      <c r="L3">
        <v>0.0004</v>
      </c>
      <c r="M3">
        <v>0.0004</v>
      </c>
      <c r="N3">
        <v>0.0004</v>
      </c>
      <c r="O3" s="1" t="s">
        <v>49</v>
      </c>
      <c r="P3">
        <f>C3-B3</f>
        <v>0</v>
      </c>
      <c r="Q3">
        <f t="shared" ref="Q3:AA3" si="0">D3-C3</f>
        <v>0.0001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0.0003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>COUNTIF(CostRed_wind!A$2:A$15,O3)</f>
        <v>0</v>
      </c>
    </row>
    <row r="4" spans="1:28">
      <c r="A4" s="1" t="s">
        <v>439</v>
      </c>
      <c r="B4">
        <v>0.864777</v>
      </c>
      <c r="C4">
        <v>0.99498206</v>
      </c>
      <c r="D4">
        <v>1.127594</v>
      </c>
      <c r="E4">
        <v>1.741834</v>
      </c>
      <c r="F4">
        <v>2.399398</v>
      </c>
      <c r="G4">
        <v>3.3202682</v>
      </c>
      <c r="H4">
        <v>3.8313942</v>
      </c>
      <c r="I4">
        <v>4.578263</v>
      </c>
      <c r="J4">
        <v>5.471553</v>
      </c>
      <c r="K4">
        <v>5.5287533</v>
      </c>
      <c r="L4">
        <v>6.5146537</v>
      </c>
      <c r="M4">
        <v>7.370154</v>
      </c>
      <c r="N4">
        <v>7.6846538</v>
      </c>
      <c r="O4" s="1" t="s">
        <v>439</v>
      </c>
      <c r="P4">
        <f t="shared" ref="P4:P35" si="1">C4-B4</f>
        <v>0.13020506</v>
      </c>
      <c r="Q4">
        <f t="shared" ref="Q4:AA4" si="2">D4-C4</f>
        <v>0.13261194</v>
      </c>
      <c r="R4">
        <f t="shared" si="2"/>
        <v>0.61424</v>
      </c>
      <c r="S4">
        <f t="shared" si="2"/>
        <v>0.657564</v>
      </c>
      <c r="T4">
        <f t="shared" si="2"/>
        <v>0.9208702</v>
      </c>
      <c r="U4">
        <f t="shared" si="2"/>
        <v>0.511126</v>
      </c>
      <c r="V4">
        <f t="shared" si="2"/>
        <v>0.7468688</v>
      </c>
      <c r="W4">
        <f t="shared" si="2"/>
        <v>0.89329</v>
      </c>
      <c r="X4">
        <f t="shared" si="2"/>
        <v>0.0572002999999999</v>
      </c>
      <c r="Y4">
        <f t="shared" si="2"/>
        <v>0.9859004</v>
      </c>
      <c r="Z4">
        <f t="shared" si="2"/>
        <v>0.8555003</v>
      </c>
      <c r="AA4">
        <f t="shared" si="2"/>
        <v>0.3144998</v>
      </c>
      <c r="AB4">
        <f>COUNTIF(CostRed_wind!A$2:A$15,O4)</f>
        <v>0</v>
      </c>
    </row>
    <row r="5" spans="1:28">
      <c r="A5" s="1" t="s">
        <v>440</v>
      </c>
      <c r="B5">
        <v>0.864777</v>
      </c>
      <c r="C5">
        <v>0.99498206</v>
      </c>
      <c r="D5">
        <v>1.127594</v>
      </c>
      <c r="E5">
        <v>1.741834</v>
      </c>
      <c r="F5">
        <v>2.399398</v>
      </c>
      <c r="G5">
        <v>3.3202682</v>
      </c>
      <c r="H5">
        <v>3.8313942</v>
      </c>
      <c r="I5">
        <v>4.5782633</v>
      </c>
      <c r="J5">
        <v>5.4715533</v>
      </c>
      <c r="K5">
        <v>5.5287533</v>
      </c>
      <c r="L5">
        <v>6.514653</v>
      </c>
      <c r="M5">
        <v>7.370153</v>
      </c>
      <c r="N5">
        <v>7.6846533</v>
      </c>
      <c r="O5" s="1" t="s">
        <v>440</v>
      </c>
      <c r="P5">
        <f t="shared" si="1"/>
        <v>0.13020506</v>
      </c>
      <c r="Q5">
        <f t="shared" ref="Q5:AA5" si="3">D5-C5</f>
        <v>0.13261194</v>
      </c>
      <c r="R5">
        <f t="shared" si="3"/>
        <v>0.61424</v>
      </c>
      <c r="S5">
        <f t="shared" si="3"/>
        <v>0.657564</v>
      </c>
      <c r="T5">
        <f t="shared" si="3"/>
        <v>0.9208702</v>
      </c>
      <c r="U5">
        <f t="shared" si="3"/>
        <v>0.511126</v>
      </c>
      <c r="V5">
        <f t="shared" si="3"/>
        <v>0.7468691</v>
      </c>
      <c r="W5">
        <f t="shared" si="3"/>
        <v>0.89329</v>
      </c>
      <c r="X5">
        <f t="shared" si="3"/>
        <v>0.0571999999999999</v>
      </c>
      <c r="Y5">
        <f t="shared" si="3"/>
        <v>0.9858997</v>
      </c>
      <c r="Z5">
        <f t="shared" si="3"/>
        <v>0.8555</v>
      </c>
      <c r="AA5">
        <f t="shared" si="3"/>
        <v>0.3145003</v>
      </c>
      <c r="AB5">
        <f>COUNTIF(CostRed_wind!A$2:A$15,O5)</f>
        <v>0</v>
      </c>
    </row>
    <row r="6" spans="1:28">
      <c r="A6" s="1" t="s">
        <v>149</v>
      </c>
      <c r="F6">
        <v>0.0102</v>
      </c>
      <c r="G6">
        <v>0.0102</v>
      </c>
      <c r="H6">
        <v>0.0102</v>
      </c>
      <c r="I6">
        <v>0.0102</v>
      </c>
      <c r="J6">
        <v>0.010000001</v>
      </c>
      <c r="K6">
        <v>0.010000001</v>
      </c>
      <c r="L6">
        <v>0.010000001</v>
      </c>
      <c r="M6">
        <v>0.010000001</v>
      </c>
      <c r="N6">
        <v>0.010000001</v>
      </c>
      <c r="O6" s="1" t="s">
        <v>149</v>
      </c>
      <c r="P6">
        <f t="shared" si="1"/>
        <v>0</v>
      </c>
      <c r="Q6">
        <f t="shared" ref="Q6:AA6" si="4">D6-C6</f>
        <v>0</v>
      </c>
      <c r="R6">
        <f t="shared" si="4"/>
        <v>0</v>
      </c>
      <c r="S6">
        <f t="shared" si="4"/>
        <v>0.0102</v>
      </c>
      <c r="T6">
        <f t="shared" si="4"/>
        <v>0</v>
      </c>
      <c r="U6">
        <f t="shared" si="4"/>
        <v>0</v>
      </c>
      <c r="V6">
        <f t="shared" si="4"/>
        <v>0</v>
      </c>
      <c r="W6">
        <f t="shared" si="4"/>
        <v>-0.000199999000000001</v>
      </c>
      <c r="X6">
        <f t="shared" si="4"/>
        <v>0</v>
      </c>
      <c r="Y6">
        <f t="shared" si="4"/>
        <v>0</v>
      </c>
      <c r="Z6">
        <f t="shared" si="4"/>
        <v>0</v>
      </c>
      <c r="AA6">
        <f t="shared" si="4"/>
        <v>0</v>
      </c>
      <c r="AB6">
        <f>COUNTIF(CostRed_wind!A$2:A$15,O6)</f>
        <v>0</v>
      </c>
    </row>
    <row r="7" spans="1:28">
      <c r="A7" s="1" t="s">
        <v>63</v>
      </c>
      <c r="L7">
        <v>0.004</v>
      </c>
      <c r="M7">
        <v>0.004</v>
      </c>
      <c r="N7">
        <v>0.004</v>
      </c>
      <c r="O7" s="1" t="s">
        <v>63</v>
      </c>
      <c r="P7">
        <f t="shared" si="1"/>
        <v>0</v>
      </c>
      <c r="Q7">
        <f t="shared" ref="Q7:AA7" si="5">D7-C7</f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0.004</v>
      </c>
      <c r="Z7">
        <f t="shared" si="5"/>
        <v>0</v>
      </c>
      <c r="AA7">
        <f t="shared" si="5"/>
        <v>0</v>
      </c>
      <c r="AB7">
        <f>COUNTIF(CostRed_wind!A$2:A$15,O7)</f>
        <v>0</v>
      </c>
    </row>
    <row r="8" spans="1:28">
      <c r="A8" s="1" t="s">
        <v>59</v>
      </c>
      <c r="B8">
        <v>0.027829003</v>
      </c>
      <c r="C8">
        <v>0.059579</v>
      </c>
      <c r="D8">
        <v>0.13697901</v>
      </c>
      <c r="E8">
        <v>0.18997902</v>
      </c>
      <c r="F8">
        <v>0.21518701</v>
      </c>
      <c r="G8">
        <v>0.18710402</v>
      </c>
      <c r="H8">
        <v>0.187442</v>
      </c>
      <c r="I8">
        <v>0.22674201</v>
      </c>
      <c r="J8">
        <v>0.750342</v>
      </c>
      <c r="K8">
        <v>1.609359</v>
      </c>
      <c r="L8">
        <v>2.6239042</v>
      </c>
      <c r="M8">
        <v>3.2921243</v>
      </c>
      <c r="N8">
        <v>3.3093152</v>
      </c>
      <c r="O8" s="1" t="s">
        <v>59</v>
      </c>
      <c r="P8">
        <f t="shared" si="1"/>
        <v>0.031749997</v>
      </c>
      <c r="Q8">
        <f t="shared" ref="Q8:AA8" si="6">D8-C8</f>
        <v>0.07740001</v>
      </c>
      <c r="R8">
        <f t="shared" si="6"/>
        <v>0.05300001</v>
      </c>
      <c r="S8">
        <f t="shared" si="6"/>
        <v>0.02520799</v>
      </c>
      <c r="T8">
        <f t="shared" si="6"/>
        <v>-0.02808299</v>
      </c>
      <c r="U8">
        <f t="shared" si="6"/>
        <v>0.000337979999999988</v>
      </c>
      <c r="V8">
        <f t="shared" si="6"/>
        <v>0.03930001</v>
      </c>
      <c r="W8">
        <f t="shared" si="6"/>
        <v>0.52359999</v>
      </c>
      <c r="X8">
        <f t="shared" si="6"/>
        <v>0.859017</v>
      </c>
      <c r="Y8">
        <f t="shared" si="6"/>
        <v>1.0145452</v>
      </c>
      <c r="Z8">
        <f t="shared" si="6"/>
        <v>0.6682201</v>
      </c>
      <c r="AA8">
        <f t="shared" si="6"/>
        <v>0.0171909000000001</v>
      </c>
      <c r="AB8">
        <f>COUNTIF(CostRed_wind!A$2:A$15,O8)</f>
        <v>0</v>
      </c>
    </row>
    <row r="9" spans="1:28">
      <c r="A9" s="1" t="s">
        <v>61</v>
      </c>
      <c r="B9">
        <v>0.00264</v>
      </c>
      <c r="C9">
        <v>0.00264</v>
      </c>
      <c r="D9">
        <v>0.00264</v>
      </c>
      <c r="E9">
        <v>0.00264</v>
      </c>
      <c r="F9">
        <v>0.00264</v>
      </c>
      <c r="G9">
        <v>0.0026</v>
      </c>
      <c r="H9">
        <v>0.002925</v>
      </c>
      <c r="I9">
        <v>0.002925</v>
      </c>
      <c r="J9">
        <v>0.002925</v>
      </c>
      <c r="K9">
        <v>0.002925</v>
      </c>
      <c r="L9">
        <v>0.002925</v>
      </c>
      <c r="M9">
        <v>0.002925</v>
      </c>
      <c r="N9">
        <v>0.002925</v>
      </c>
      <c r="O9" s="1" t="s">
        <v>61</v>
      </c>
      <c r="P9">
        <f t="shared" si="1"/>
        <v>0</v>
      </c>
      <c r="Q9">
        <f t="shared" ref="Q9:AA9" si="7">D9-C9</f>
        <v>0</v>
      </c>
      <c r="R9">
        <f t="shared" si="7"/>
        <v>0</v>
      </c>
      <c r="S9">
        <f t="shared" si="7"/>
        <v>0</v>
      </c>
      <c r="T9">
        <f t="shared" si="7"/>
        <v>-4.00000000000001e-5</v>
      </c>
      <c r="U9">
        <f t="shared" si="7"/>
        <v>0.000325</v>
      </c>
      <c r="V9">
        <f t="shared" si="7"/>
        <v>0</v>
      </c>
      <c r="W9">
        <f t="shared" si="7"/>
        <v>0</v>
      </c>
      <c r="X9">
        <f t="shared" si="7"/>
        <v>0</v>
      </c>
      <c r="Y9">
        <f t="shared" si="7"/>
        <v>0</v>
      </c>
      <c r="Z9">
        <f t="shared" si="7"/>
        <v>0</v>
      </c>
      <c r="AA9">
        <f t="shared" si="7"/>
        <v>0</v>
      </c>
      <c r="AB9">
        <f>COUNTIF(CostRed_wind!A$2:A$15,O9)</f>
        <v>0</v>
      </c>
    </row>
    <row r="10" spans="1:28">
      <c r="A10" s="1" t="s">
        <v>443</v>
      </c>
      <c r="B10">
        <v>0.030000001</v>
      </c>
      <c r="C10">
        <v>0.030000001</v>
      </c>
      <c r="D10">
        <v>0.030000001</v>
      </c>
      <c r="E10">
        <v>0.030000001</v>
      </c>
      <c r="F10">
        <v>0.030000001</v>
      </c>
      <c r="G10">
        <v>0.030000001</v>
      </c>
      <c r="H10">
        <v>0.030000001</v>
      </c>
      <c r="I10">
        <v>0.030000001</v>
      </c>
      <c r="J10">
        <v>0.030000001</v>
      </c>
      <c r="K10">
        <v>0.030000001</v>
      </c>
      <c r="L10">
        <v>0.030000001</v>
      </c>
      <c r="M10">
        <v>0.030000001</v>
      </c>
      <c r="N10">
        <v>0.030000001</v>
      </c>
      <c r="O10" s="1" t="s">
        <v>443</v>
      </c>
      <c r="P10">
        <f t="shared" si="1"/>
        <v>0</v>
      </c>
      <c r="Q10">
        <f t="shared" ref="Q10:AA10" si="8">D10-C10</f>
        <v>0</v>
      </c>
      <c r="R10">
        <f t="shared" si="8"/>
        <v>0</v>
      </c>
      <c r="S10">
        <f t="shared" si="8"/>
        <v>0</v>
      </c>
      <c r="T10">
        <f t="shared" si="8"/>
        <v>0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8"/>
        <v>0</v>
      </c>
      <c r="Z10">
        <f t="shared" si="8"/>
        <v>0</v>
      </c>
      <c r="AA10">
        <f t="shared" si="8"/>
        <v>0</v>
      </c>
      <c r="AB10">
        <f>COUNTIF(CostRed_wind!A$2:A$15,O10)</f>
        <v>0</v>
      </c>
    </row>
    <row r="11" spans="1:28">
      <c r="A11" s="1" t="s">
        <v>444</v>
      </c>
      <c r="B11">
        <v>47.511913</v>
      </c>
      <c r="C11">
        <v>67.86733</v>
      </c>
      <c r="D11">
        <v>85.190315</v>
      </c>
      <c r="E11">
        <v>102.4294</v>
      </c>
      <c r="F11">
        <v>128.1364</v>
      </c>
      <c r="G11">
        <v>166.6034</v>
      </c>
      <c r="H11">
        <v>190.39832</v>
      </c>
      <c r="I11">
        <v>212.07498</v>
      </c>
      <c r="J11">
        <v>236.7972</v>
      </c>
      <c r="K11">
        <v>266.12714</v>
      </c>
      <c r="L11">
        <v>342.14398</v>
      </c>
      <c r="M11">
        <v>396.67056</v>
      </c>
      <c r="N11">
        <v>438.22134</v>
      </c>
      <c r="O11" s="1" t="s">
        <v>444</v>
      </c>
      <c r="P11">
        <f t="shared" si="1"/>
        <v>20.355417</v>
      </c>
      <c r="Q11">
        <f t="shared" ref="Q11:AA11" si="9">D11-C11</f>
        <v>17.322985</v>
      </c>
      <c r="R11">
        <f t="shared" si="9"/>
        <v>17.239085</v>
      </c>
      <c r="S11">
        <f t="shared" si="9"/>
        <v>25.707</v>
      </c>
      <c r="T11">
        <f t="shared" si="9"/>
        <v>38.467</v>
      </c>
      <c r="U11">
        <f t="shared" si="9"/>
        <v>23.79492</v>
      </c>
      <c r="V11">
        <f t="shared" si="9"/>
        <v>21.67666</v>
      </c>
      <c r="W11">
        <f t="shared" si="9"/>
        <v>24.72222</v>
      </c>
      <c r="X11">
        <f t="shared" si="9"/>
        <v>29.32994</v>
      </c>
      <c r="Y11">
        <f t="shared" si="9"/>
        <v>76.01684</v>
      </c>
      <c r="Z11">
        <f t="shared" si="9"/>
        <v>54.52658</v>
      </c>
      <c r="AA11">
        <f t="shared" si="9"/>
        <v>41.55078</v>
      </c>
      <c r="AB11">
        <f>COUNTIF(CostRed_wind!A$2:A$15,O11)</f>
        <v>0</v>
      </c>
    </row>
    <row r="12" spans="1:28">
      <c r="A12" s="1" t="s">
        <v>445</v>
      </c>
      <c r="B12">
        <v>46.08359</v>
      </c>
      <c r="C12">
        <v>66.0268</v>
      </c>
      <c r="D12">
        <v>82.809364</v>
      </c>
      <c r="E12">
        <v>99.54249</v>
      </c>
      <c r="F12">
        <v>124.33649</v>
      </c>
      <c r="G12">
        <v>161.80357</v>
      </c>
      <c r="H12">
        <v>184.18542</v>
      </c>
      <c r="I12">
        <v>205.01611</v>
      </c>
      <c r="J12">
        <v>229.09381</v>
      </c>
      <c r="K12">
        <v>257.67096</v>
      </c>
      <c r="L12">
        <v>332.2984</v>
      </c>
      <c r="M12">
        <v>384.94473</v>
      </c>
      <c r="N12">
        <v>425.67395</v>
      </c>
      <c r="O12" s="1" t="s">
        <v>445</v>
      </c>
      <c r="P12">
        <f t="shared" si="1"/>
        <v>19.94321</v>
      </c>
      <c r="Q12">
        <f t="shared" ref="Q12:AA12" si="10">D12-C12</f>
        <v>16.782564</v>
      </c>
      <c r="R12">
        <f t="shared" si="10"/>
        <v>16.733126</v>
      </c>
      <c r="S12">
        <f t="shared" si="10"/>
        <v>24.794</v>
      </c>
      <c r="T12">
        <f t="shared" si="10"/>
        <v>37.46708</v>
      </c>
      <c r="U12">
        <f t="shared" si="10"/>
        <v>22.38185</v>
      </c>
      <c r="V12">
        <f t="shared" si="10"/>
        <v>20.83069</v>
      </c>
      <c r="W12">
        <f t="shared" si="10"/>
        <v>24.0777</v>
      </c>
      <c r="X12">
        <f t="shared" si="10"/>
        <v>28.57715</v>
      </c>
      <c r="Y12">
        <f t="shared" si="10"/>
        <v>74.62744</v>
      </c>
      <c r="Z12">
        <f t="shared" si="10"/>
        <v>52.64633</v>
      </c>
      <c r="AA12">
        <f t="shared" si="10"/>
        <v>40.72922</v>
      </c>
      <c r="AB12">
        <f>COUNTIF(CostRed_wind!A$2:A$15,O12)</f>
        <v>0</v>
      </c>
    </row>
    <row r="13" spans="1:28">
      <c r="A13" s="1" t="s">
        <v>65</v>
      </c>
      <c r="B13">
        <v>1.8640001</v>
      </c>
      <c r="C13">
        <v>2.127</v>
      </c>
      <c r="D13">
        <v>2.561</v>
      </c>
      <c r="E13">
        <v>3.2210002</v>
      </c>
      <c r="F13">
        <v>3.7970002</v>
      </c>
      <c r="G13">
        <v>4.181</v>
      </c>
      <c r="H13">
        <v>4.3240004</v>
      </c>
      <c r="I13">
        <v>4.8120003</v>
      </c>
      <c r="J13">
        <v>5.4420004</v>
      </c>
      <c r="K13">
        <v>6.2790003</v>
      </c>
      <c r="L13">
        <v>8.603001</v>
      </c>
      <c r="M13">
        <v>8.9506</v>
      </c>
      <c r="N13">
        <v>10.134001</v>
      </c>
      <c r="O13" s="1" t="s">
        <v>65</v>
      </c>
      <c r="P13">
        <f t="shared" si="1"/>
        <v>0.2629999</v>
      </c>
      <c r="Q13">
        <f t="shared" ref="Q13:AA13" si="11">D13-C13</f>
        <v>0.434</v>
      </c>
      <c r="R13">
        <f t="shared" si="11"/>
        <v>0.6600002</v>
      </c>
      <c r="S13">
        <f t="shared" si="11"/>
        <v>0.576</v>
      </c>
      <c r="T13">
        <f t="shared" si="11"/>
        <v>0.3839998</v>
      </c>
      <c r="U13">
        <f t="shared" si="11"/>
        <v>0.1430004</v>
      </c>
      <c r="V13">
        <f t="shared" si="11"/>
        <v>0.4879999</v>
      </c>
      <c r="W13">
        <f t="shared" si="11"/>
        <v>0.6300001</v>
      </c>
      <c r="X13">
        <f t="shared" si="11"/>
        <v>0.836999899999999</v>
      </c>
      <c r="Y13">
        <f t="shared" si="11"/>
        <v>2.3240007</v>
      </c>
      <c r="Z13">
        <f t="shared" si="11"/>
        <v>0.347598999999999</v>
      </c>
      <c r="AA13">
        <f t="shared" si="11"/>
        <v>1.183401</v>
      </c>
      <c r="AB13">
        <f>COUNTIF(CostRed_wind!A$2:A$15,O13)</f>
        <v>0</v>
      </c>
    </row>
    <row r="14" spans="1:28">
      <c r="A14" s="1" t="s">
        <v>67</v>
      </c>
      <c r="B14">
        <v>1.015828</v>
      </c>
      <c r="C14">
        <v>1.105966</v>
      </c>
      <c r="D14">
        <v>1.3371501</v>
      </c>
      <c r="E14">
        <v>1.674538</v>
      </c>
      <c r="F14">
        <v>2.110275</v>
      </c>
      <c r="G14">
        <v>2.4887261</v>
      </c>
      <c r="H14">
        <v>2.7299962</v>
      </c>
      <c r="I14">
        <v>2.8866982</v>
      </c>
      <c r="J14">
        <v>3.132713</v>
      </c>
      <c r="K14">
        <v>3.224117</v>
      </c>
      <c r="L14">
        <v>3.225979</v>
      </c>
      <c r="M14">
        <v>3.4078112</v>
      </c>
      <c r="N14">
        <v>3.7358112</v>
      </c>
      <c r="O14" s="1" t="s">
        <v>67</v>
      </c>
      <c r="P14">
        <f t="shared" si="1"/>
        <v>0.0901380000000001</v>
      </c>
      <c r="Q14">
        <f t="shared" ref="Q14:AA14" si="12">D14-C14</f>
        <v>0.2311841</v>
      </c>
      <c r="R14">
        <f t="shared" si="12"/>
        <v>0.3373879</v>
      </c>
      <c r="S14">
        <f t="shared" si="12"/>
        <v>0.435737</v>
      </c>
      <c r="T14">
        <f t="shared" si="12"/>
        <v>0.3784511</v>
      </c>
      <c r="U14">
        <f t="shared" si="12"/>
        <v>0.2412701</v>
      </c>
      <c r="V14">
        <f t="shared" si="12"/>
        <v>0.156702</v>
      </c>
      <c r="W14">
        <f t="shared" si="12"/>
        <v>0.2460148</v>
      </c>
      <c r="X14">
        <f t="shared" si="12"/>
        <v>0.0914040000000003</v>
      </c>
      <c r="Y14">
        <f t="shared" si="12"/>
        <v>0.00186200000000003</v>
      </c>
      <c r="Z14">
        <f t="shared" si="12"/>
        <v>0.1818322</v>
      </c>
      <c r="AA14">
        <f t="shared" si="12"/>
        <v>0.328</v>
      </c>
      <c r="AB14">
        <f>COUNTIF(CostRed_wind!A$2:A$15,O14)</f>
        <v>0</v>
      </c>
    </row>
    <row r="15" spans="1:28">
      <c r="A15" s="1" t="s">
        <v>69</v>
      </c>
      <c r="B15">
        <v>0.002</v>
      </c>
      <c r="C15">
        <v>0.002</v>
      </c>
      <c r="D15">
        <v>0.002</v>
      </c>
      <c r="E15">
        <v>0.0027</v>
      </c>
      <c r="F15">
        <v>0.0027</v>
      </c>
      <c r="G15">
        <v>0.008</v>
      </c>
      <c r="H15">
        <v>0.015700001</v>
      </c>
      <c r="I15">
        <v>0.015700001</v>
      </c>
      <c r="J15">
        <v>0.066</v>
      </c>
      <c r="K15">
        <v>0.066</v>
      </c>
      <c r="L15">
        <v>0.066</v>
      </c>
      <c r="M15">
        <v>0.066</v>
      </c>
      <c r="N15">
        <v>0.066</v>
      </c>
      <c r="O15" s="1" t="s">
        <v>69</v>
      </c>
      <c r="P15">
        <f t="shared" si="1"/>
        <v>0</v>
      </c>
      <c r="Q15">
        <f t="shared" ref="Q15:AA15" si="13">D15-C15</f>
        <v>0</v>
      </c>
      <c r="R15">
        <f t="shared" si="13"/>
        <v>0.0007</v>
      </c>
      <c r="S15">
        <f t="shared" si="13"/>
        <v>0</v>
      </c>
      <c r="T15">
        <f t="shared" si="13"/>
        <v>0.0053</v>
      </c>
      <c r="U15">
        <f t="shared" si="13"/>
        <v>0.007700001</v>
      </c>
      <c r="V15">
        <f t="shared" si="13"/>
        <v>0</v>
      </c>
      <c r="W15">
        <f t="shared" si="13"/>
        <v>0.050299999</v>
      </c>
      <c r="X15">
        <f t="shared" si="13"/>
        <v>0</v>
      </c>
      <c r="Y15">
        <f t="shared" si="13"/>
        <v>0</v>
      </c>
      <c r="Z15">
        <f t="shared" si="13"/>
        <v>0</v>
      </c>
      <c r="AA15">
        <f t="shared" si="13"/>
        <v>0</v>
      </c>
      <c r="AB15">
        <f>COUNTIF(CostRed_wind!A$2:A$15,O15)</f>
        <v>0</v>
      </c>
    </row>
    <row r="16" spans="1:28">
      <c r="A16" s="1" t="s">
        <v>83</v>
      </c>
      <c r="B16">
        <v>0.00068</v>
      </c>
      <c r="C16">
        <v>0.00068</v>
      </c>
      <c r="D16">
        <v>0.00068</v>
      </c>
      <c r="E16">
        <v>0.00068</v>
      </c>
      <c r="F16">
        <v>0.00068</v>
      </c>
      <c r="G16">
        <v>0.00068</v>
      </c>
      <c r="H16">
        <v>0.00068</v>
      </c>
      <c r="I16">
        <v>0.00068</v>
      </c>
      <c r="J16">
        <v>0.00068</v>
      </c>
      <c r="K16">
        <v>0.00068</v>
      </c>
      <c r="L16">
        <v>0.00068</v>
      </c>
      <c r="M16">
        <v>0.00068</v>
      </c>
      <c r="N16">
        <v>0.00074</v>
      </c>
      <c r="O16" s="1" t="s">
        <v>83</v>
      </c>
      <c r="P16">
        <f t="shared" si="1"/>
        <v>0</v>
      </c>
      <c r="Q16">
        <f t="shared" ref="Q16:AA16" si="14">D16-C16</f>
        <v>0</v>
      </c>
      <c r="R16">
        <f t="shared" si="14"/>
        <v>0</v>
      </c>
      <c r="S16">
        <f t="shared" si="14"/>
        <v>0</v>
      </c>
      <c r="T16">
        <f t="shared" si="14"/>
        <v>0</v>
      </c>
      <c r="U16">
        <f t="shared" si="14"/>
        <v>0</v>
      </c>
      <c r="V16">
        <f t="shared" si="14"/>
        <v>0</v>
      </c>
      <c r="W16">
        <f t="shared" si="14"/>
        <v>0</v>
      </c>
      <c r="X16">
        <f t="shared" si="14"/>
        <v>0</v>
      </c>
      <c r="Y16">
        <f t="shared" si="14"/>
        <v>0</v>
      </c>
      <c r="Z16">
        <f t="shared" si="14"/>
        <v>0</v>
      </c>
      <c r="AA16">
        <f t="shared" si="14"/>
        <v>5.99999999999999e-5</v>
      </c>
      <c r="AB16">
        <f>COUNTIF(CostRed_wind!A$2:A$15,O16)</f>
        <v>0</v>
      </c>
    </row>
    <row r="17" spans="1:28">
      <c r="A17" s="1" t="s">
        <v>79</v>
      </c>
      <c r="B17">
        <v>0.0019</v>
      </c>
      <c r="C17">
        <v>0.0019</v>
      </c>
      <c r="D17">
        <v>0.0019</v>
      </c>
      <c r="E17">
        <v>0.0019</v>
      </c>
      <c r="F17">
        <v>0.0019</v>
      </c>
      <c r="G17">
        <v>0.0029</v>
      </c>
      <c r="H17">
        <v>0.0029</v>
      </c>
      <c r="I17">
        <v>0.0029</v>
      </c>
      <c r="J17">
        <v>0.0029</v>
      </c>
      <c r="K17">
        <v>0.0029</v>
      </c>
      <c r="L17">
        <v>0.0029</v>
      </c>
      <c r="M17">
        <v>0.0029</v>
      </c>
      <c r="N17">
        <v>0.0029</v>
      </c>
      <c r="O17" s="1" t="s">
        <v>79</v>
      </c>
      <c r="P17">
        <f t="shared" si="1"/>
        <v>0</v>
      </c>
      <c r="Q17">
        <f t="shared" ref="Q17:AA17" si="15">D17-C17</f>
        <v>0</v>
      </c>
      <c r="R17">
        <f t="shared" si="15"/>
        <v>0</v>
      </c>
      <c r="S17">
        <f t="shared" si="15"/>
        <v>0</v>
      </c>
      <c r="T17">
        <f t="shared" si="15"/>
        <v>0.001</v>
      </c>
      <c r="U17">
        <f t="shared" si="15"/>
        <v>0</v>
      </c>
      <c r="V17">
        <f t="shared" si="15"/>
        <v>0</v>
      </c>
      <c r="W17">
        <f t="shared" si="15"/>
        <v>0</v>
      </c>
      <c r="X17">
        <f t="shared" si="15"/>
        <v>0</v>
      </c>
      <c r="Y17">
        <f t="shared" si="15"/>
        <v>0</v>
      </c>
      <c r="Z17">
        <f t="shared" si="15"/>
        <v>0</v>
      </c>
      <c r="AA17">
        <f t="shared" si="15"/>
        <v>0</v>
      </c>
      <c r="AB17">
        <f>COUNTIF(CostRed_wind!A$2:A$15,O17)</f>
        <v>0</v>
      </c>
    </row>
    <row r="18" spans="1:28">
      <c r="A18" s="1" t="s">
        <v>97</v>
      </c>
      <c r="B18">
        <v>4e-5</v>
      </c>
      <c r="C18">
        <v>4e-5</v>
      </c>
      <c r="D18">
        <v>4e-5</v>
      </c>
      <c r="E18">
        <v>4e-5</v>
      </c>
      <c r="F18">
        <v>4e-5</v>
      </c>
      <c r="G18">
        <v>4e-5</v>
      </c>
      <c r="H18">
        <v>6e-5</v>
      </c>
      <c r="I18">
        <v>6e-5</v>
      </c>
      <c r="J18">
        <v>6e-5</v>
      </c>
      <c r="K18">
        <v>6e-5</v>
      </c>
      <c r="L18">
        <v>6e-5</v>
      </c>
      <c r="M18">
        <v>6e-5</v>
      </c>
      <c r="N18">
        <v>0.00116</v>
      </c>
      <c r="O18" s="1" t="s">
        <v>97</v>
      </c>
      <c r="P18">
        <f t="shared" si="1"/>
        <v>0</v>
      </c>
      <c r="Q18">
        <f t="shared" ref="Q18:AA18" si="16">D18-C18</f>
        <v>0</v>
      </c>
      <c r="R18">
        <f t="shared" si="16"/>
        <v>0</v>
      </c>
      <c r="S18">
        <f t="shared" si="16"/>
        <v>0</v>
      </c>
      <c r="T18">
        <f t="shared" si="16"/>
        <v>0</v>
      </c>
      <c r="U18">
        <f t="shared" si="16"/>
        <v>2e-5</v>
      </c>
      <c r="V18">
        <f t="shared" si="16"/>
        <v>0</v>
      </c>
      <c r="W18">
        <f t="shared" si="16"/>
        <v>0</v>
      </c>
      <c r="X18">
        <f t="shared" si="16"/>
        <v>0</v>
      </c>
      <c r="Y18">
        <f t="shared" si="16"/>
        <v>0</v>
      </c>
      <c r="Z18">
        <f t="shared" si="16"/>
        <v>0</v>
      </c>
      <c r="AA18">
        <f t="shared" si="16"/>
        <v>0.0011</v>
      </c>
      <c r="AB18">
        <f>COUNTIF(CostRed_wind!A$2:A$15,O18)</f>
        <v>0</v>
      </c>
    </row>
    <row r="19" spans="1:28">
      <c r="A19" s="1" t="s">
        <v>89</v>
      </c>
      <c r="B19">
        <v>0.0019</v>
      </c>
      <c r="C19">
        <v>0.002</v>
      </c>
      <c r="D19">
        <v>0.005</v>
      </c>
      <c r="E19">
        <v>0.007</v>
      </c>
      <c r="F19">
        <v>0.009000001</v>
      </c>
      <c r="G19">
        <v>0.022000002</v>
      </c>
      <c r="H19">
        <v>0.062000003</v>
      </c>
      <c r="I19">
        <v>0.08400001</v>
      </c>
      <c r="J19">
        <v>0.09200001</v>
      </c>
      <c r="K19">
        <v>0.112</v>
      </c>
      <c r="L19">
        <v>0.112</v>
      </c>
      <c r="M19">
        <v>0.111700006</v>
      </c>
      <c r="N19">
        <v>0.111700006</v>
      </c>
      <c r="O19" s="1" t="s">
        <v>89</v>
      </c>
      <c r="P19">
        <f t="shared" si="1"/>
        <v>0.0001</v>
      </c>
      <c r="Q19">
        <f t="shared" ref="Q19:AA19" si="17">D19-C19</f>
        <v>0.003</v>
      </c>
      <c r="R19">
        <f t="shared" si="17"/>
        <v>0.002</v>
      </c>
      <c r="S19">
        <f t="shared" si="17"/>
        <v>0.002000001</v>
      </c>
      <c r="T19">
        <f t="shared" si="17"/>
        <v>0.013000001</v>
      </c>
      <c r="U19">
        <f t="shared" si="17"/>
        <v>0.040000001</v>
      </c>
      <c r="V19">
        <f t="shared" si="17"/>
        <v>0.022000007</v>
      </c>
      <c r="W19">
        <f t="shared" si="17"/>
        <v>0.00799999999999999</v>
      </c>
      <c r="X19">
        <f t="shared" si="17"/>
        <v>0.01999999</v>
      </c>
      <c r="Y19">
        <f t="shared" si="17"/>
        <v>0</v>
      </c>
      <c r="Z19">
        <f t="shared" si="17"/>
        <v>-0.000299993999999998</v>
      </c>
      <c r="AA19">
        <f t="shared" si="17"/>
        <v>0</v>
      </c>
      <c r="AB19">
        <f>COUNTIF(CostRed_wind!A$2:A$15,O19)</f>
        <v>0</v>
      </c>
    </row>
    <row r="20" spans="1:28">
      <c r="A20" s="1" t="s">
        <v>73</v>
      </c>
      <c r="B20">
        <v>0.91200006</v>
      </c>
      <c r="C20">
        <v>1.069</v>
      </c>
      <c r="D20">
        <v>1.3669001</v>
      </c>
      <c r="E20">
        <v>1.769</v>
      </c>
      <c r="F20">
        <v>1.9327</v>
      </c>
      <c r="G20">
        <v>2.1813002</v>
      </c>
      <c r="H20">
        <v>2.3338</v>
      </c>
      <c r="I20">
        <v>2.7794</v>
      </c>
      <c r="J20">
        <v>3.3049002</v>
      </c>
      <c r="K20">
        <v>3.8635</v>
      </c>
      <c r="L20">
        <v>4.6727004</v>
      </c>
      <c r="M20">
        <v>4.9484</v>
      </c>
      <c r="N20">
        <v>5.2514</v>
      </c>
      <c r="O20" s="1" t="s">
        <v>73</v>
      </c>
      <c r="P20">
        <f t="shared" si="1"/>
        <v>0.15699994</v>
      </c>
      <c r="Q20">
        <f t="shared" ref="Q20:AA20" si="18">D20-C20</f>
        <v>0.2979001</v>
      </c>
      <c r="R20">
        <f t="shared" si="18"/>
        <v>0.4020999</v>
      </c>
      <c r="S20">
        <f t="shared" si="18"/>
        <v>0.1637</v>
      </c>
      <c r="T20">
        <f t="shared" si="18"/>
        <v>0.2486002</v>
      </c>
      <c r="U20">
        <f t="shared" si="18"/>
        <v>0.1524998</v>
      </c>
      <c r="V20">
        <f t="shared" si="18"/>
        <v>0.4456</v>
      </c>
      <c r="W20">
        <f t="shared" si="18"/>
        <v>0.5255002</v>
      </c>
      <c r="X20">
        <f t="shared" si="18"/>
        <v>0.5585998</v>
      </c>
      <c r="Y20">
        <f t="shared" si="18"/>
        <v>0.8092004</v>
      </c>
      <c r="Z20">
        <f t="shared" si="18"/>
        <v>0.2756996</v>
      </c>
      <c r="AA20">
        <f t="shared" si="18"/>
        <v>0.303</v>
      </c>
      <c r="AB20">
        <f>COUNTIF(CostRed_wind!A$2:A$15,O20)</f>
        <v>0</v>
      </c>
    </row>
    <row r="21" spans="1:28">
      <c r="A21" s="1" t="s">
        <v>91</v>
      </c>
      <c r="B21">
        <v>2e-5</v>
      </c>
      <c r="C21">
        <v>2e-5</v>
      </c>
      <c r="D21">
        <v>2e-5</v>
      </c>
      <c r="E21">
        <v>2e-5</v>
      </c>
      <c r="F21">
        <v>2e-5</v>
      </c>
      <c r="G21">
        <v>2e-5</v>
      </c>
      <c r="H21">
        <v>2e-5</v>
      </c>
      <c r="I21">
        <v>2e-5</v>
      </c>
      <c r="J21">
        <v>2e-5</v>
      </c>
      <c r="K21">
        <v>2e-5</v>
      </c>
      <c r="L21">
        <v>2e-5</v>
      </c>
      <c r="M21">
        <v>2e-5</v>
      </c>
      <c r="N21">
        <v>2e-5</v>
      </c>
      <c r="O21" s="1" t="s">
        <v>91</v>
      </c>
      <c r="P21">
        <f t="shared" si="1"/>
        <v>0</v>
      </c>
      <c r="Q21">
        <f t="shared" ref="Q21:AA21" si="19">D21-C21</f>
        <v>0</v>
      </c>
      <c r="R21">
        <f t="shared" si="19"/>
        <v>0</v>
      </c>
      <c r="S21">
        <f t="shared" si="19"/>
        <v>0</v>
      </c>
      <c r="T21">
        <f t="shared" si="19"/>
        <v>0</v>
      </c>
      <c r="U21">
        <f t="shared" si="19"/>
        <v>0</v>
      </c>
      <c r="V21">
        <f t="shared" si="19"/>
        <v>0</v>
      </c>
      <c r="W21">
        <f t="shared" si="19"/>
        <v>0</v>
      </c>
      <c r="X21">
        <f t="shared" si="19"/>
        <v>0</v>
      </c>
      <c r="Y21">
        <f t="shared" si="19"/>
        <v>0</v>
      </c>
      <c r="Z21">
        <f t="shared" si="19"/>
        <v>0</v>
      </c>
      <c r="AA21">
        <f t="shared" si="19"/>
        <v>0</v>
      </c>
      <c r="AB21">
        <f>COUNTIF(CostRed_wind!A$2:A$15,O21)</f>
        <v>0</v>
      </c>
    </row>
    <row r="22" spans="1:28">
      <c r="A22" s="1" t="s">
        <v>101</v>
      </c>
      <c r="G22">
        <v>0.0006</v>
      </c>
      <c r="H22">
        <v>0.0006</v>
      </c>
      <c r="I22">
        <v>0.0006</v>
      </c>
      <c r="J22">
        <v>0.0006</v>
      </c>
      <c r="K22">
        <v>0.0006</v>
      </c>
      <c r="L22">
        <v>0.0006</v>
      </c>
      <c r="M22">
        <v>0.0006</v>
      </c>
      <c r="N22">
        <v>0.0006</v>
      </c>
      <c r="O22" s="1" t="s">
        <v>101</v>
      </c>
      <c r="P22">
        <f t="shared" si="1"/>
        <v>0</v>
      </c>
      <c r="Q22">
        <f t="shared" ref="Q22:AA22" si="20">D22-C22</f>
        <v>0</v>
      </c>
      <c r="R22">
        <f t="shared" si="20"/>
        <v>0</v>
      </c>
      <c r="S22">
        <f t="shared" si="20"/>
        <v>0</v>
      </c>
      <c r="T22">
        <f t="shared" si="20"/>
        <v>0.0006</v>
      </c>
      <c r="U22">
        <f t="shared" si="20"/>
        <v>0</v>
      </c>
      <c r="V22">
        <f t="shared" si="20"/>
        <v>0</v>
      </c>
      <c r="W22">
        <f t="shared" si="20"/>
        <v>0</v>
      </c>
      <c r="X22">
        <f t="shared" si="20"/>
        <v>0</v>
      </c>
      <c r="Y22">
        <f t="shared" si="20"/>
        <v>0</v>
      </c>
      <c r="Z22">
        <f t="shared" si="20"/>
        <v>0</v>
      </c>
      <c r="AA22">
        <f t="shared" si="20"/>
        <v>0</v>
      </c>
      <c r="AB22">
        <f>COUNTIF(CostRed_wind!A$2:A$15,O22)</f>
        <v>0</v>
      </c>
    </row>
    <row r="23" spans="1:28">
      <c r="A23" s="1" t="s">
        <v>93</v>
      </c>
      <c r="B23">
        <v>0.0001</v>
      </c>
      <c r="C23">
        <v>0.0001</v>
      </c>
      <c r="D23">
        <v>0.0001</v>
      </c>
      <c r="E23">
        <v>0.0001</v>
      </c>
      <c r="F23">
        <v>0.00316</v>
      </c>
      <c r="G23">
        <v>0.00316</v>
      </c>
      <c r="H23">
        <v>0.027</v>
      </c>
      <c r="I23">
        <v>0.027</v>
      </c>
      <c r="J23">
        <v>0.027</v>
      </c>
      <c r="K23">
        <v>0.027</v>
      </c>
      <c r="L23">
        <v>0.027</v>
      </c>
      <c r="M23">
        <v>0.1278</v>
      </c>
      <c r="N23">
        <v>0.1314</v>
      </c>
      <c r="O23" s="1" t="s">
        <v>93</v>
      </c>
      <c r="P23">
        <f t="shared" si="1"/>
        <v>0</v>
      </c>
      <c r="Q23">
        <f t="shared" ref="Q23:AA23" si="21">D23-C23</f>
        <v>0</v>
      </c>
      <c r="R23">
        <f t="shared" si="21"/>
        <v>0</v>
      </c>
      <c r="S23">
        <f t="shared" si="21"/>
        <v>0.00306</v>
      </c>
      <c r="T23">
        <f t="shared" si="21"/>
        <v>0</v>
      </c>
      <c r="U23">
        <f t="shared" si="21"/>
        <v>0.02384</v>
      </c>
      <c r="V23">
        <f t="shared" si="21"/>
        <v>0</v>
      </c>
      <c r="W23">
        <f t="shared" si="21"/>
        <v>0</v>
      </c>
      <c r="X23">
        <f t="shared" si="21"/>
        <v>0</v>
      </c>
      <c r="Y23">
        <f t="shared" si="21"/>
        <v>0</v>
      </c>
      <c r="Z23">
        <f t="shared" si="21"/>
        <v>0.1008</v>
      </c>
      <c r="AA23">
        <f t="shared" si="21"/>
        <v>0.00359999999999999</v>
      </c>
      <c r="AB23">
        <f>COUNTIF(CostRed_wind!A$2:A$15,O23)</f>
        <v>0</v>
      </c>
    </row>
    <row r="24" spans="1:28">
      <c r="A24" s="1" t="s">
        <v>446</v>
      </c>
      <c r="B24">
        <v>0.01023</v>
      </c>
      <c r="C24">
        <v>0.01023</v>
      </c>
      <c r="D24">
        <v>0.01023</v>
      </c>
      <c r="E24">
        <v>0.01113</v>
      </c>
      <c r="F24">
        <v>0.01113</v>
      </c>
      <c r="G24">
        <v>0.01113</v>
      </c>
      <c r="H24">
        <v>0.01113</v>
      </c>
      <c r="I24">
        <v>0.01113</v>
      </c>
      <c r="J24">
        <v>0.01113</v>
      </c>
      <c r="K24">
        <v>0.01113</v>
      </c>
      <c r="L24">
        <v>0.01113</v>
      </c>
      <c r="M24">
        <v>0.01113</v>
      </c>
      <c r="N24">
        <v>0.01113</v>
      </c>
      <c r="O24" s="1" t="s">
        <v>446</v>
      </c>
      <c r="P24">
        <f t="shared" si="1"/>
        <v>0</v>
      </c>
      <c r="Q24">
        <f t="shared" ref="Q24:AA24" si="22">D24-C24</f>
        <v>0</v>
      </c>
      <c r="R24">
        <f t="shared" si="22"/>
        <v>0.0009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>COUNTIF(CostRed_wind!A$2:A$15,O24)</f>
        <v>0</v>
      </c>
    </row>
    <row r="25" spans="1:28">
      <c r="A25" s="1" t="s">
        <v>87</v>
      </c>
      <c r="C25">
        <v>0.0003</v>
      </c>
      <c r="D25">
        <v>0.0003</v>
      </c>
      <c r="E25">
        <v>0.0003</v>
      </c>
      <c r="F25">
        <v>0.0003</v>
      </c>
      <c r="G25">
        <v>0.0003</v>
      </c>
      <c r="H25">
        <v>0.0003</v>
      </c>
      <c r="I25">
        <v>0.0003</v>
      </c>
      <c r="J25">
        <v>0.051000003</v>
      </c>
      <c r="K25">
        <v>0.087000005</v>
      </c>
      <c r="L25">
        <v>0.087000005</v>
      </c>
      <c r="M25">
        <v>0.135</v>
      </c>
      <c r="N25">
        <v>0.135</v>
      </c>
      <c r="O25" s="1" t="s">
        <v>87</v>
      </c>
      <c r="P25">
        <f t="shared" si="1"/>
        <v>0.0003</v>
      </c>
      <c r="Q25">
        <f t="shared" ref="Q25:AA25" si="23">D25-C25</f>
        <v>0</v>
      </c>
      <c r="R25">
        <f t="shared" si="23"/>
        <v>0</v>
      </c>
      <c r="S25">
        <f t="shared" si="23"/>
        <v>0</v>
      </c>
      <c r="T25">
        <f t="shared" si="23"/>
        <v>0</v>
      </c>
      <c r="U25">
        <f t="shared" si="23"/>
        <v>0</v>
      </c>
      <c r="V25">
        <f t="shared" si="23"/>
        <v>0</v>
      </c>
      <c r="W25">
        <f t="shared" si="23"/>
        <v>0.050700003</v>
      </c>
      <c r="X25">
        <f t="shared" si="23"/>
        <v>0.036000002</v>
      </c>
      <c r="Y25">
        <f t="shared" si="23"/>
        <v>0</v>
      </c>
      <c r="Z25">
        <f t="shared" si="23"/>
        <v>0.047999995</v>
      </c>
      <c r="AA25">
        <f t="shared" si="23"/>
        <v>0</v>
      </c>
      <c r="AB25">
        <f>COUNTIF(CostRed_wind!A$2:A$15,O25)</f>
        <v>0</v>
      </c>
    </row>
    <row r="26" spans="1:28">
      <c r="A26" s="1" t="s">
        <v>95</v>
      </c>
      <c r="B26">
        <v>0.92700005</v>
      </c>
      <c r="C26">
        <v>1.4260001</v>
      </c>
      <c r="D26">
        <v>1.894</v>
      </c>
      <c r="E26">
        <v>2.2020202</v>
      </c>
      <c r="F26">
        <v>4.8880534</v>
      </c>
      <c r="G26">
        <v>7.633116</v>
      </c>
      <c r="H26">
        <v>10.129156</v>
      </c>
      <c r="I26">
        <v>12.304273</v>
      </c>
      <c r="J26">
        <v>14.843095</v>
      </c>
      <c r="K26">
        <v>15.438379</v>
      </c>
      <c r="L26">
        <v>17.198324</v>
      </c>
      <c r="M26">
        <v>21.16127</v>
      </c>
      <c r="N26">
        <v>24.16313</v>
      </c>
      <c r="O26" s="1" t="s">
        <v>95</v>
      </c>
      <c r="P26">
        <f t="shared" si="1"/>
        <v>0.49900005</v>
      </c>
      <c r="Q26">
        <f t="shared" ref="Q26:AA26" si="24">D26-C26</f>
        <v>0.4679999</v>
      </c>
      <c r="R26">
        <f t="shared" si="24"/>
        <v>0.3080202</v>
      </c>
      <c r="S26">
        <f t="shared" si="24"/>
        <v>2.6860332</v>
      </c>
      <c r="T26">
        <f t="shared" si="24"/>
        <v>2.7450626</v>
      </c>
      <c r="U26">
        <f t="shared" si="24"/>
        <v>2.49604</v>
      </c>
      <c r="V26">
        <f t="shared" si="24"/>
        <v>2.175117</v>
      </c>
      <c r="W26">
        <f t="shared" si="24"/>
        <v>2.538822</v>
      </c>
      <c r="X26">
        <f t="shared" si="24"/>
        <v>0.595283999999999</v>
      </c>
      <c r="Y26">
        <f t="shared" si="24"/>
        <v>1.759945</v>
      </c>
      <c r="Z26">
        <f t="shared" si="24"/>
        <v>3.962946</v>
      </c>
      <c r="AA26">
        <f t="shared" si="24"/>
        <v>3.00186</v>
      </c>
      <c r="AB26">
        <f>COUNTIF(CostRed_wind!A$2:A$15,O26)</f>
        <v>1</v>
      </c>
    </row>
    <row r="27" spans="1:28">
      <c r="A27" s="1" t="s">
        <v>447</v>
      </c>
      <c r="B27">
        <v>0.0005</v>
      </c>
      <c r="C27">
        <v>0.0005</v>
      </c>
      <c r="D27">
        <v>0.0005</v>
      </c>
      <c r="E27">
        <v>0.0005</v>
      </c>
      <c r="F27">
        <v>0.0005</v>
      </c>
      <c r="G27">
        <v>0.0005</v>
      </c>
      <c r="H27">
        <v>0.0005</v>
      </c>
      <c r="I27">
        <v>0.0005</v>
      </c>
      <c r="J27">
        <v>0.0005</v>
      </c>
      <c r="K27">
        <v>0.000801</v>
      </c>
      <c r="L27">
        <v>0.000801</v>
      </c>
      <c r="M27">
        <v>0.000801</v>
      </c>
      <c r="N27">
        <v>0.000801</v>
      </c>
      <c r="O27" s="1" t="s">
        <v>447</v>
      </c>
      <c r="P27">
        <f t="shared" si="1"/>
        <v>0</v>
      </c>
      <c r="Q27">
        <f t="shared" ref="Q27:AA27" si="25">D27-C27</f>
        <v>0</v>
      </c>
      <c r="R27">
        <f t="shared" si="25"/>
        <v>0</v>
      </c>
      <c r="S27">
        <f t="shared" si="25"/>
        <v>0</v>
      </c>
      <c r="T27">
        <f t="shared" si="25"/>
        <v>0</v>
      </c>
      <c r="U27">
        <f t="shared" si="25"/>
        <v>0</v>
      </c>
      <c r="V27">
        <f t="shared" si="25"/>
        <v>0</v>
      </c>
      <c r="W27">
        <f t="shared" si="25"/>
        <v>0</v>
      </c>
      <c r="X27">
        <f t="shared" si="25"/>
        <v>0.000301</v>
      </c>
      <c r="Y27">
        <f t="shared" si="25"/>
        <v>0</v>
      </c>
      <c r="Z27">
        <f t="shared" si="25"/>
        <v>0</v>
      </c>
      <c r="AA27">
        <f t="shared" si="25"/>
        <v>0</v>
      </c>
      <c r="AB27">
        <f>COUNTIF(CostRed_wind!A$2:A$15,O27)</f>
        <v>0</v>
      </c>
    </row>
    <row r="28" spans="1:28">
      <c r="A28" s="1" t="s">
        <v>81</v>
      </c>
      <c r="B28">
        <v>0.48800004</v>
      </c>
      <c r="C28">
        <v>0.541</v>
      </c>
      <c r="D28">
        <v>0.67700005</v>
      </c>
      <c r="E28">
        <v>0.683</v>
      </c>
      <c r="F28">
        <v>0.69900006</v>
      </c>
      <c r="G28">
        <v>0.69900006</v>
      </c>
      <c r="H28">
        <v>0.69900006</v>
      </c>
      <c r="I28">
        <v>0.69839007</v>
      </c>
      <c r="J28">
        <v>0.69892</v>
      </c>
      <c r="K28">
        <v>0.70312005</v>
      </c>
      <c r="L28">
        <v>0.70280004</v>
      </c>
      <c r="M28">
        <v>0.704375</v>
      </c>
      <c r="N28">
        <v>0.704375</v>
      </c>
      <c r="O28" s="1" t="s">
        <v>81</v>
      </c>
      <c r="P28">
        <f t="shared" si="1"/>
        <v>0.05299996</v>
      </c>
      <c r="Q28">
        <f t="shared" ref="Q28:AA28" si="26">D28-C28</f>
        <v>0.13600005</v>
      </c>
      <c r="R28">
        <f t="shared" si="26"/>
        <v>0.00599995000000009</v>
      </c>
      <c r="S28">
        <f t="shared" si="26"/>
        <v>0.01600006</v>
      </c>
      <c r="T28">
        <f t="shared" si="26"/>
        <v>0</v>
      </c>
      <c r="U28">
        <f t="shared" si="26"/>
        <v>0</v>
      </c>
      <c r="V28">
        <f t="shared" si="26"/>
        <v>-0.00060999000000006</v>
      </c>
      <c r="W28">
        <f t="shared" si="26"/>
        <v>0.000529930000000012</v>
      </c>
      <c r="X28">
        <f t="shared" si="26"/>
        <v>0.00420005000000001</v>
      </c>
      <c r="Y28">
        <f t="shared" si="26"/>
        <v>-0.000320010000000037</v>
      </c>
      <c r="Z28">
        <f t="shared" si="26"/>
        <v>0.00157496000000001</v>
      </c>
      <c r="AA28">
        <f t="shared" si="26"/>
        <v>0</v>
      </c>
      <c r="AB28">
        <f>COUNTIF(CostRed_wind!A$2:A$15,O28)</f>
        <v>0</v>
      </c>
    </row>
    <row r="29" spans="1:28">
      <c r="A29" s="1" t="s">
        <v>230</v>
      </c>
      <c r="B29">
        <v>0.00025</v>
      </c>
      <c r="C29">
        <v>0.00025</v>
      </c>
      <c r="D29">
        <v>0.00025</v>
      </c>
      <c r="E29">
        <v>0.00025</v>
      </c>
      <c r="F29">
        <v>0.00025</v>
      </c>
      <c r="G29">
        <v>0.00025</v>
      </c>
      <c r="H29">
        <v>0.00025</v>
      </c>
      <c r="I29">
        <v>0.00025</v>
      </c>
      <c r="J29">
        <v>0.00025</v>
      </c>
      <c r="K29">
        <v>0.00025</v>
      </c>
      <c r="L29">
        <v>0.00025</v>
      </c>
      <c r="M29">
        <v>0.00025</v>
      </c>
      <c r="N29">
        <v>0.00025</v>
      </c>
      <c r="O29" s="1" t="s">
        <v>230</v>
      </c>
      <c r="P29">
        <f t="shared" si="1"/>
        <v>0</v>
      </c>
      <c r="Q29">
        <f t="shared" ref="Q29:AA29" si="27">D29-C29</f>
        <v>0</v>
      </c>
      <c r="R29">
        <f t="shared" si="27"/>
        <v>0</v>
      </c>
      <c r="S29">
        <f t="shared" si="27"/>
        <v>0</v>
      </c>
      <c r="T29">
        <f t="shared" si="27"/>
        <v>0</v>
      </c>
      <c r="U29">
        <f t="shared" si="27"/>
        <v>0</v>
      </c>
      <c r="V29">
        <f t="shared" si="27"/>
        <v>0</v>
      </c>
      <c r="W29">
        <f t="shared" si="27"/>
        <v>0</v>
      </c>
      <c r="X29">
        <f t="shared" si="27"/>
        <v>0</v>
      </c>
      <c r="Y29">
        <f t="shared" si="27"/>
        <v>0</v>
      </c>
      <c r="Z29">
        <f t="shared" si="27"/>
        <v>0</v>
      </c>
      <c r="AA29">
        <f t="shared" si="27"/>
        <v>0</v>
      </c>
      <c r="AB29">
        <f>COUNTIF(CostRed_wind!A$2:A$15,O29)</f>
        <v>0</v>
      </c>
    </row>
    <row r="30" spans="1:28">
      <c r="A30" s="1" t="s">
        <v>107</v>
      </c>
      <c r="B30">
        <v>3.9670002</v>
      </c>
      <c r="C30">
        <v>5.2650003</v>
      </c>
      <c r="D30">
        <v>6.201</v>
      </c>
      <c r="E30">
        <v>7.8010006</v>
      </c>
      <c r="F30">
        <v>9.694</v>
      </c>
      <c r="G30">
        <v>11.214001</v>
      </c>
      <c r="H30">
        <v>11.973001</v>
      </c>
      <c r="I30">
        <v>12.250001</v>
      </c>
      <c r="J30">
        <v>12.816001</v>
      </c>
      <c r="K30">
        <v>13.413001</v>
      </c>
      <c r="L30">
        <v>13.626961</v>
      </c>
      <c r="M30">
        <v>14.30356</v>
      </c>
      <c r="N30">
        <v>15.295461</v>
      </c>
      <c r="O30" s="1" t="s">
        <v>107</v>
      </c>
      <c r="P30">
        <f t="shared" si="1"/>
        <v>1.2980001</v>
      </c>
      <c r="Q30">
        <f t="shared" ref="Q30:AA30" si="28">D30-C30</f>
        <v>0.9359997</v>
      </c>
      <c r="R30">
        <f t="shared" si="28"/>
        <v>1.6000006</v>
      </c>
      <c r="S30">
        <f t="shared" si="28"/>
        <v>1.8929994</v>
      </c>
      <c r="T30">
        <f t="shared" si="28"/>
        <v>1.520001</v>
      </c>
      <c r="U30">
        <f t="shared" si="28"/>
        <v>0.759</v>
      </c>
      <c r="V30">
        <f t="shared" si="28"/>
        <v>0.276999999999999</v>
      </c>
      <c r="W30">
        <f t="shared" si="28"/>
        <v>0.566000000000001</v>
      </c>
      <c r="X30">
        <f t="shared" si="28"/>
        <v>0.597</v>
      </c>
      <c r="Y30">
        <f t="shared" si="28"/>
        <v>0.21396</v>
      </c>
      <c r="Z30">
        <f t="shared" si="28"/>
        <v>0.676599</v>
      </c>
      <c r="AA30">
        <f t="shared" si="28"/>
        <v>0.991901</v>
      </c>
      <c r="AB30">
        <f>COUNTIF(CostRed_wind!A$2:A$15,O30)</f>
        <v>1</v>
      </c>
    </row>
    <row r="31" spans="1:28">
      <c r="A31" s="1" t="s">
        <v>129</v>
      </c>
      <c r="B31">
        <v>0.0018</v>
      </c>
      <c r="C31">
        <v>0.017</v>
      </c>
      <c r="D31">
        <v>0.027200002</v>
      </c>
      <c r="E31">
        <v>0.027200002</v>
      </c>
      <c r="F31">
        <v>0.027200002</v>
      </c>
      <c r="G31">
        <v>0.027200002</v>
      </c>
      <c r="H31">
        <v>0.027200002</v>
      </c>
      <c r="I31">
        <v>0.027200002</v>
      </c>
      <c r="J31">
        <v>0.027800001</v>
      </c>
      <c r="K31">
        <v>0.027800001</v>
      </c>
      <c r="L31">
        <v>0.027800001</v>
      </c>
      <c r="M31">
        <v>0.027800001</v>
      </c>
      <c r="N31">
        <v>0.027800001</v>
      </c>
      <c r="O31" s="1" t="s">
        <v>129</v>
      </c>
      <c r="P31">
        <f t="shared" si="1"/>
        <v>0.0152</v>
      </c>
      <c r="Q31">
        <f t="shared" ref="Q31:AA31" si="29">D31-C31</f>
        <v>0.010200002</v>
      </c>
      <c r="R31">
        <f t="shared" si="29"/>
        <v>0</v>
      </c>
      <c r="S31">
        <f t="shared" si="29"/>
        <v>0</v>
      </c>
      <c r="T31">
        <f t="shared" si="29"/>
        <v>0</v>
      </c>
      <c r="U31">
        <f t="shared" si="29"/>
        <v>0</v>
      </c>
      <c r="V31">
        <f t="shared" si="29"/>
        <v>0</v>
      </c>
      <c r="W31">
        <f t="shared" si="29"/>
        <v>0.000599999</v>
      </c>
      <c r="X31">
        <f t="shared" si="29"/>
        <v>0</v>
      </c>
      <c r="Y31">
        <f t="shared" si="29"/>
        <v>0</v>
      </c>
      <c r="Z31">
        <f t="shared" si="29"/>
        <v>0</v>
      </c>
      <c r="AA31">
        <f t="shared" si="29"/>
        <v>0</v>
      </c>
      <c r="AB31">
        <f>COUNTIF(CostRed_wind!A$2:A$15,O31)</f>
        <v>0</v>
      </c>
    </row>
    <row r="32" spans="1:28">
      <c r="A32" s="1" t="s">
        <v>450</v>
      </c>
      <c r="B32">
        <v>0.30446002</v>
      </c>
      <c r="C32">
        <v>0.457215</v>
      </c>
      <c r="D32">
        <v>0.725915</v>
      </c>
      <c r="E32">
        <v>0.796912</v>
      </c>
      <c r="F32">
        <v>0.92023206</v>
      </c>
      <c r="G32">
        <v>1.2815421</v>
      </c>
      <c r="H32">
        <v>1.522662</v>
      </c>
      <c r="I32">
        <v>1.602632</v>
      </c>
      <c r="J32">
        <v>1.712126</v>
      </c>
      <c r="K32">
        <v>1.9404771</v>
      </c>
      <c r="L32">
        <v>1.964804</v>
      </c>
      <c r="M32">
        <v>1.9916041</v>
      </c>
      <c r="N32">
        <v>2.036154</v>
      </c>
      <c r="O32" s="1" t="s">
        <v>450</v>
      </c>
      <c r="P32">
        <f t="shared" si="1"/>
        <v>0.15275498</v>
      </c>
      <c r="Q32">
        <f t="shared" ref="Q32:AA32" si="30">D32-C32</f>
        <v>0.2687</v>
      </c>
      <c r="R32">
        <f t="shared" si="30"/>
        <v>0.070997</v>
      </c>
      <c r="S32">
        <f t="shared" si="30"/>
        <v>0.12332006</v>
      </c>
      <c r="T32">
        <f t="shared" si="30"/>
        <v>0.36131004</v>
      </c>
      <c r="U32">
        <f t="shared" si="30"/>
        <v>0.2411199</v>
      </c>
      <c r="V32">
        <f t="shared" si="30"/>
        <v>0.0799700000000001</v>
      </c>
      <c r="W32">
        <f t="shared" si="30"/>
        <v>0.109494</v>
      </c>
      <c r="X32">
        <f t="shared" si="30"/>
        <v>0.2283511</v>
      </c>
      <c r="Y32">
        <f t="shared" si="30"/>
        <v>0.0243268999999999</v>
      </c>
      <c r="Z32">
        <f t="shared" si="30"/>
        <v>0.0268001</v>
      </c>
      <c r="AA32">
        <f t="shared" si="30"/>
        <v>0.0445498999999998</v>
      </c>
      <c r="AB32">
        <f>COUNTIF(CostRed_wind!A$2:A$15,O32)</f>
        <v>0</v>
      </c>
    </row>
    <row r="33" spans="1:28">
      <c r="A33" s="1" t="s">
        <v>386</v>
      </c>
      <c r="H33">
        <v>0.0011</v>
      </c>
      <c r="I33">
        <v>0.0011</v>
      </c>
      <c r="J33">
        <v>0.0011</v>
      </c>
      <c r="K33">
        <v>0.0011</v>
      </c>
      <c r="L33">
        <v>0.0011</v>
      </c>
      <c r="M33">
        <v>0.0011</v>
      </c>
      <c r="N33">
        <v>0.0011</v>
      </c>
      <c r="O33" s="1" t="s">
        <v>386</v>
      </c>
      <c r="P33">
        <f t="shared" si="1"/>
        <v>0</v>
      </c>
      <c r="Q33">
        <f t="shared" ref="Q33:AA33" si="31">D33-C33</f>
        <v>0</v>
      </c>
      <c r="R33">
        <f t="shared" si="31"/>
        <v>0</v>
      </c>
      <c r="S33">
        <f t="shared" si="31"/>
        <v>0</v>
      </c>
      <c r="T33">
        <f t="shared" si="31"/>
        <v>0</v>
      </c>
      <c r="U33">
        <f t="shared" si="31"/>
        <v>0.0011</v>
      </c>
      <c r="V33">
        <f t="shared" si="31"/>
        <v>0</v>
      </c>
      <c r="W33">
        <f t="shared" si="31"/>
        <v>0</v>
      </c>
      <c r="X33">
        <f t="shared" si="31"/>
        <v>0</v>
      </c>
      <c r="Y33">
        <f t="shared" si="31"/>
        <v>0</v>
      </c>
      <c r="Z33">
        <f t="shared" si="31"/>
        <v>0</v>
      </c>
      <c r="AA33">
        <f t="shared" si="31"/>
        <v>0</v>
      </c>
      <c r="AB33">
        <f>COUNTIF(CostRed_wind!A$2:A$15,O33)</f>
        <v>0</v>
      </c>
    </row>
    <row r="34" spans="1:28">
      <c r="A34" s="1" t="s">
        <v>111</v>
      </c>
      <c r="B34">
        <v>0.163</v>
      </c>
      <c r="C34">
        <v>0.18400002</v>
      </c>
      <c r="D34">
        <v>0.202</v>
      </c>
      <c r="E34">
        <v>0.30100003</v>
      </c>
      <c r="F34">
        <v>0.73600006</v>
      </c>
      <c r="G34">
        <v>0.91</v>
      </c>
      <c r="H34">
        <v>1.039</v>
      </c>
      <c r="I34">
        <v>1.3050001</v>
      </c>
      <c r="J34">
        <v>1.524</v>
      </c>
      <c r="K34">
        <v>1.620074</v>
      </c>
      <c r="L34">
        <v>2.148996</v>
      </c>
      <c r="M34">
        <v>3.1370063</v>
      </c>
      <c r="N34">
        <v>3.8296793</v>
      </c>
      <c r="O34" s="1" t="s">
        <v>111</v>
      </c>
      <c r="P34">
        <f t="shared" si="1"/>
        <v>0.02100002</v>
      </c>
      <c r="Q34">
        <f t="shared" ref="Q34:AA34" si="32">D34-C34</f>
        <v>0.01799998</v>
      </c>
      <c r="R34">
        <f t="shared" si="32"/>
        <v>0.09900003</v>
      </c>
      <c r="S34">
        <f t="shared" si="32"/>
        <v>0.43500003</v>
      </c>
      <c r="T34">
        <f t="shared" si="32"/>
        <v>0.17399994</v>
      </c>
      <c r="U34">
        <f t="shared" si="32"/>
        <v>0.129</v>
      </c>
      <c r="V34">
        <f t="shared" si="32"/>
        <v>0.2660001</v>
      </c>
      <c r="W34">
        <f t="shared" si="32"/>
        <v>0.2189999</v>
      </c>
      <c r="X34">
        <f t="shared" si="32"/>
        <v>0.096074</v>
      </c>
      <c r="Y34">
        <f t="shared" si="32"/>
        <v>0.528922</v>
      </c>
      <c r="Z34">
        <f t="shared" si="32"/>
        <v>0.9880103</v>
      </c>
      <c r="AA34">
        <f t="shared" si="32"/>
        <v>0.692673</v>
      </c>
      <c r="AB34">
        <f>COUNTIF(CostRed_wind!A$2:A$15,O34)</f>
        <v>0</v>
      </c>
    </row>
    <row r="35" spans="1:28">
      <c r="A35" s="1" t="s">
        <v>12</v>
      </c>
      <c r="B35">
        <v>29.63348</v>
      </c>
      <c r="C35">
        <v>46.354603</v>
      </c>
      <c r="D35">
        <v>61.596874</v>
      </c>
      <c r="E35">
        <v>76.73054</v>
      </c>
      <c r="F35">
        <v>96.81914</v>
      </c>
      <c r="G35">
        <v>131.04773</v>
      </c>
      <c r="H35">
        <v>148.51689</v>
      </c>
      <c r="I35">
        <v>164.3745</v>
      </c>
      <c r="J35">
        <v>184.66489</v>
      </c>
      <c r="K35">
        <v>209.58191</v>
      </c>
      <c r="L35">
        <v>282.11267</v>
      </c>
      <c r="M35">
        <v>328.97345</v>
      </c>
      <c r="N35">
        <v>365.9642</v>
      </c>
      <c r="O35" s="1" t="s">
        <v>12</v>
      </c>
      <c r="P35">
        <f t="shared" si="1"/>
        <v>16.721123</v>
      </c>
      <c r="Q35">
        <f t="shared" ref="Q35:AA35" si="33">D35-C35</f>
        <v>15.242271</v>
      </c>
      <c r="R35">
        <f t="shared" si="33"/>
        <v>15.133666</v>
      </c>
      <c r="S35">
        <f t="shared" si="33"/>
        <v>20.0886</v>
      </c>
      <c r="T35">
        <f t="shared" si="33"/>
        <v>34.22859</v>
      </c>
      <c r="U35">
        <f t="shared" si="33"/>
        <v>17.46916</v>
      </c>
      <c r="V35">
        <f t="shared" si="33"/>
        <v>15.85761</v>
      </c>
      <c r="W35">
        <f t="shared" si="33"/>
        <v>20.29039</v>
      </c>
      <c r="X35">
        <f t="shared" si="33"/>
        <v>24.91702</v>
      </c>
      <c r="Y35">
        <f t="shared" si="33"/>
        <v>72.53076</v>
      </c>
      <c r="Z35">
        <f t="shared" si="33"/>
        <v>46.86078</v>
      </c>
      <c r="AA35">
        <f t="shared" si="33"/>
        <v>36.99075</v>
      </c>
      <c r="AB35">
        <f>COUNTIF(CostRed_wind!A$2:A$15,O35)</f>
        <v>1</v>
      </c>
    </row>
    <row r="36" spans="1:28">
      <c r="A36" s="1" t="s">
        <v>125</v>
      </c>
      <c r="B36">
        <v>0.018420001</v>
      </c>
      <c r="C36">
        <v>0.018420001</v>
      </c>
      <c r="D36">
        <v>0.018420001</v>
      </c>
      <c r="E36">
        <v>0.018420001</v>
      </c>
      <c r="F36">
        <v>0.018420001</v>
      </c>
      <c r="G36">
        <v>0.018420001</v>
      </c>
      <c r="H36">
        <v>0.018420001</v>
      </c>
      <c r="I36">
        <v>0.018420001</v>
      </c>
      <c r="J36">
        <v>0.018420001</v>
      </c>
      <c r="K36">
        <v>0.018420001</v>
      </c>
      <c r="L36">
        <v>0.018420001</v>
      </c>
      <c r="M36">
        <v>0.018420001</v>
      </c>
      <c r="N36">
        <v>0.018420001</v>
      </c>
      <c r="O36" s="1" t="s">
        <v>125</v>
      </c>
      <c r="P36">
        <f t="shared" ref="P36:P67" si="34">C36-B36</f>
        <v>0</v>
      </c>
      <c r="Q36">
        <f t="shared" ref="Q36:AA36" si="35">D36-C36</f>
        <v>0</v>
      </c>
      <c r="R36">
        <f t="shared" si="35"/>
        <v>0</v>
      </c>
      <c r="S36">
        <f t="shared" si="35"/>
        <v>0</v>
      </c>
      <c r="T36">
        <f t="shared" si="35"/>
        <v>0</v>
      </c>
      <c r="U36">
        <f t="shared" si="35"/>
        <v>0</v>
      </c>
      <c r="V36">
        <f t="shared" si="35"/>
        <v>0</v>
      </c>
      <c r="W36">
        <f t="shared" si="35"/>
        <v>0</v>
      </c>
      <c r="X36">
        <f t="shared" si="35"/>
        <v>0</v>
      </c>
      <c r="Y36">
        <f t="shared" si="35"/>
        <v>0</v>
      </c>
      <c r="Z36">
        <f t="shared" si="35"/>
        <v>0</v>
      </c>
      <c r="AA36">
        <f t="shared" si="35"/>
        <v>0</v>
      </c>
      <c r="AB36">
        <f>COUNTIF(CostRed_wind!A$2:A$15,O36)</f>
        <v>0</v>
      </c>
    </row>
    <row r="37" spans="1:28">
      <c r="A37" s="1" t="s">
        <v>122</v>
      </c>
      <c r="B37">
        <v>4e-5</v>
      </c>
      <c r="C37">
        <v>4e-5</v>
      </c>
      <c r="D37">
        <v>4e-5</v>
      </c>
      <c r="E37">
        <v>4e-5</v>
      </c>
      <c r="F37">
        <v>4e-5</v>
      </c>
      <c r="G37">
        <v>4e-5</v>
      </c>
      <c r="H37">
        <v>4e-5</v>
      </c>
      <c r="I37">
        <v>4e-5</v>
      </c>
      <c r="J37">
        <v>4e-5</v>
      </c>
      <c r="K37">
        <v>4e-5</v>
      </c>
      <c r="L37">
        <v>4e-5</v>
      </c>
      <c r="M37">
        <v>4e-5</v>
      </c>
      <c r="N37">
        <v>4e-5</v>
      </c>
      <c r="O37" s="1" t="s">
        <v>122</v>
      </c>
      <c r="P37">
        <f t="shared" si="34"/>
        <v>0</v>
      </c>
      <c r="Q37">
        <f t="shared" ref="Q37:AA37" si="36">D37-C37</f>
        <v>0</v>
      </c>
      <c r="R37">
        <f t="shared" si="36"/>
        <v>0</v>
      </c>
      <c r="S37">
        <f t="shared" si="36"/>
        <v>0</v>
      </c>
      <c r="T37">
        <f t="shared" si="36"/>
        <v>0</v>
      </c>
      <c r="U37">
        <f t="shared" si="36"/>
        <v>0</v>
      </c>
      <c r="V37">
        <f t="shared" si="36"/>
        <v>0</v>
      </c>
      <c r="W37">
        <f t="shared" si="36"/>
        <v>0</v>
      </c>
      <c r="X37">
        <f t="shared" si="36"/>
        <v>0</v>
      </c>
      <c r="Y37">
        <f t="shared" si="36"/>
        <v>0</v>
      </c>
      <c r="Z37">
        <f t="shared" si="36"/>
        <v>0</v>
      </c>
      <c r="AA37">
        <f t="shared" si="36"/>
        <v>0</v>
      </c>
      <c r="AB37">
        <f>COUNTIF(CostRed_wind!A$2:A$15,O37)</f>
        <v>0</v>
      </c>
    </row>
    <row r="38" spans="1:28">
      <c r="A38" s="1" t="s">
        <v>131</v>
      </c>
      <c r="B38">
        <v>0.1155</v>
      </c>
      <c r="C38">
        <v>0.12830001</v>
      </c>
      <c r="D38">
        <v>0.14360002</v>
      </c>
      <c r="E38">
        <v>0.14360002</v>
      </c>
      <c r="F38">
        <v>0.19310002</v>
      </c>
      <c r="G38">
        <v>0.27210003</v>
      </c>
      <c r="H38">
        <v>0.36510003</v>
      </c>
      <c r="I38">
        <v>0.37782001</v>
      </c>
      <c r="J38">
        <v>0.40777</v>
      </c>
      <c r="K38">
        <v>0.41092002</v>
      </c>
      <c r="L38">
        <v>0.39352</v>
      </c>
      <c r="M38">
        <v>0.39352</v>
      </c>
      <c r="N38">
        <v>0.39022002</v>
      </c>
      <c r="O38" s="1" t="s">
        <v>131</v>
      </c>
      <c r="P38">
        <f t="shared" si="34"/>
        <v>0.01280001</v>
      </c>
      <c r="Q38">
        <f t="shared" ref="Q38:AA38" si="37">D38-C38</f>
        <v>0.01530001</v>
      </c>
      <c r="R38">
        <f t="shared" si="37"/>
        <v>0</v>
      </c>
      <c r="S38">
        <f t="shared" si="37"/>
        <v>0.0495</v>
      </c>
      <c r="T38">
        <f t="shared" si="37"/>
        <v>0.07900001</v>
      </c>
      <c r="U38">
        <f t="shared" si="37"/>
        <v>0.093</v>
      </c>
      <c r="V38">
        <f t="shared" si="37"/>
        <v>0.01271998</v>
      </c>
      <c r="W38">
        <f t="shared" si="37"/>
        <v>0.02994999</v>
      </c>
      <c r="X38">
        <f t="shared" si="37"/>
        <v>0.00315001999999998</v>
      </c>
      <c r="Y38">
        <f t="shared" si="37"/>
        <v>-0.01740002</v>
      </c>
      <c r="Z38">
        <f t="shared" si="37"/>
        <v>0</v>
      </c>
      <c r="AA38">
        <f t="shared" si="37"/>
        <v>-0.00329997999999998</v>
      </c>
      <c r="AB38">
        <f>COUNTIF(CostRed_wind!A$2:A$15,O38)</f>
        <v>0</v>
      </c>
    </row>
    <row r="39" spans="1:28">
      <c r="A39" s="1" t="s">
        <v>197</v>
      </c>
      <c r="B39">
        <v>0.079</v>
      </c>
      <c r="C39">
        <v>0.13000001</v>
      </c>
      <c r="D39">
        <v>0.18</v>
      </c>
      <c r="E39">
        <v>0.254</v>
      </c>
      <c r="F39">
        <v>0.33900002</v>
      </c>
      <c r="G39">
        <v>0.418</v>
      </c>
      <c r="H39">
        <v>0.483</v>
      </c>
      <c r="I39">
        <v>0.5761</v>
      </c>
      <c r="J39">
        <v>0.5863</v>
      </c>
      <c r="K39">
        <v>0.6463</v>
      </c>
      <c r="L39">
        <v>0.80130005</v>
      </c>
      <c r="M39">
        <v>0.9869001</v>
      </c>
      <c r="N39">
        <v>1.0429001</v>
      </c>
      <c r="O39" s="1" t="s">
        <v>197</v>
      </c>
      <c r="P39">
        <f t="shared" si="34"/>
        <v>0.05100001</v>
      </c>
      <c r="Q39">
        <f t="shared" ref="Q39:AA39" si="38">D39-C39</f>
        <v>0.04999999</v>
      </c>
      <c r="R39">
        <f t="shared" si="38"/>
        <v>0.074</v>
      </c>
      <c r="S39">
        <f t="shared" si="38"/>
        <v>0.08500002</v>
      </c>
      <c r="T39">
        <f t="shared" si="38"/>
        <v>0.07899998</v>
      </c>
      <c r="U39">
        <f t="shared" si="38"/>
        <v>0.065</v>
      </c>
      <c r="V39">
        <f t="shared" si="38"/>
        <v>0.0931</v>
      </c>
      <c r="W39">
        <f t="shared" si="38"/>
        <v>0.0102000000000001</v>
      </c>
      <c r="X39">
        <f t="shared" si="38"/>
        <v>0.0599999999999999</v>
      </c>
      <c r="Y39">
        <f t="shared" si="38"/>
        <v>0.15500005</v>
      </c>
      <c r="Z39">
        <f t="shared" si="38"/>
        <v>0.18560005</v>
      </c>
      <c r="AA39">
        <f t="shared" si="38"/>
        <v>0.056</v>
      </c>
      <c r="AB39">
        <f>COUNTIF(CostRed_wind!A$2:A$15,O39)</f>
        <v>0</v>
      </c>
    </row>
    <row r="40" spans="1:28">
      <c r="A40" s="1" t="s">
        <v>133</v>
      </c>
      <c r="B40">
        <v>0.00725</v>
      </c>
      <c r="C40">
        <v>0.011750001</v>
      </c>
      <c r="D40">
        <v>0.011750001</v>
      </c>
      <c r="E40">
        <v>0.011750001</v>
      </c>
      <c r="F40">
        <v>0.011750001</v>
      </c>
      <c r="G40">
        <v>0.011750001</v>
      </c>
      <c r="H40">
        <v>0.011750001</v>
      </c>
      <c r="I40">
        <v>0.011750001</v>
      </c>
      <c r="J40">
        <v>0.011750001</v>
      </c>
      <c r="K40">
        <v>0.011750001</v>
      </c>
      <c r="L40">
        <v>0.011750001</v>
      </c>
      <c r="M40">
        <v>0.011750001</v>
      </c>
      <c r="N40">
        <v>0.011750001</v>
      </c>
      <c r="O40" s="1" t="s">
        <v>133</v>
      </c>
      <c r="P40">
        <f t="shared" si="34"/>
        <v>0.004500001</v>
      </c>
      <c r="Q40">
        <f t="shared" ref="Q40:AA40" si="39">D40-C40</f>
        <v>0</v>
      </c>
      <c r="R40">
        <f t="shared" si="39"/>
        <v>0</v>
      </c>
      <c r="S40">
        <f t="shared" si="39"/>
        <v>0</v>
      </c>
      <c r="T40">
        <f t="shared" si="39"/>
        <v>0</v>
      </c>
      <c r="U40">
        <f t="shared" si="39"/>
        <v>0</v>
      </c>
      <c r="V40">
        <f t="shared" si="39"/>
        <v>0</v>
      </c>
      <c r="W40">
        <f t="shared" si="39"/>
        <v>0</v>
      </c>
      <c r="X40">
        <f t="shared" si="39"/>
        <v>0</v>
      </c>
      <c r="Y40">
        <f t="shared" si="39"/>
        <v>0</v>
      </c>
      <c r="Z40">
        <f t="shared" si="39"/>
        <v>0</v>
      </c>
      <c r="AA40">
        <f t="shared" si="39"/>
        <v>0</v>
      </c>
      <c r="AB40">
        <f>COUNTIF(CostRed_wind!A$2:A$15,O40)</f>
        <v>0</v>
      </c>
    </row>
    <row r="41" spans="1:28">
      <c r="A41" s="1" t="s">
        <v>452</v>
      </c>
      <c r="B41">
        <v>0.012</v>
      </c>
      <c r="C41">
        <v>0.012</v>
      </c>
      <c r="D41">
        <v>0.030000001</v>
      </c>
      <c r="E41">
        <v>0.030000001</v>
      </c>
      <c r="F41">
        <v>0.030000001</v>
      </c>
      <c r="G41">
        <v>0.030000001</v>
      </c>
      <c r="H41">
        <v>0.030000001</v>
      </c>
      <c r="I41">
        <v>0.047250003</v>
      </c>
      <c r="J41">
        <v>0.047250003</v>
      </c>
      <c r="K41">
        <v>0.047250003</v>
      </c>
      <c r="L41">
        <v>0.047250003</v>
      </c>
      <c r="M41">
        <v>0.047250003</v>
      </c>
      <c r="N41">
        <v>0.047250003</v>
      </c>
      <c r="O41" s="1" t="s">
        <v>452</v>
      </c>
      <c r="P41">
        <f t="shared" si="34"/>
        <v>0</v>
      </c>
      <c r="Q41">
        <f t="shared" ref="Q41:AA41" si="40">D41-C41</f>
        <v>0.018000001</v>
      </c>
      <c r="R41">
        <f t="shared" si="40"/>
        <v>0</v>
      </c>
      <c r="S41">
        <f t="shared" si="40"/>
        <v>0</v>
      </c>
      <c r="T41">
        <f t="shared" si="40"/>
        <v>0</v>
      </c>
      <c r="U41">
        <f t="shared" si="40"/>
        <v>0</v>
      </c>
      <c r="V41">
        <f t="shared" si="40"/>
        <v>0.017250002</v>
      </c>
      <c r="W41">
        <f t="shared" si="40"/>
        <v>0</v>
      </c>
      <c r="X41">
        <f t="shared" si="40"/>
        <v>0</v>
      </c>
      <c r="Y41">
        <f t="shared" si="40"/>
        <v>0</v>
      </c>
      <c r="Z41">
        <f t="shared" si="40"/>
        <v>0</v>
      </c>
      <c r="AA41">
        <f t="shared" si="40"/>
        <v>0</v>
      </c>
      <c r="AB41">
        <f>COUNTIF(CostRed_wind!A$2:A$15,O41)</f>
        <v>0</v>
      </c>
    </row>
    <row r="42" spans="1:28">
      <c r="A42" s="1" t="s">
        <v>135</v>
      </c>
      <c r="B42">
        <v>0.082225</v>
      </c>
      <c r="C42">
        <v>0.13422501</v>
      </c>
      <c r="D42">
        <v>0.147225</v>
      </c>
      <c r="E42">
        <v>0.147225</v>
      </c>
      <c r="F42">
        <v>0.147225</v>
      </c>
      <c r="G42">
        <v>0.157725</v>
      </c>
      <c r="H42">
        <v>0.157725</v>
      </c>
      <c r="I42">
        <v>0.157725</v>
      </c>
      <c r="J42">
        <v>0.157725</v>
      </c>
      <c r="K42">
        <v>0.157725</v>
      </c>
      <c r="L42">
        <v>0.157725</v>
      </c>
      <c r="M42">
        <v>0.15750001</v>
      </c>
      <c r="N42">
        <v>0.15750001</v>
      </c>
      <c r="O42" s="1" t="s">
        <v>135</v>
      </c>
      <c r="P42">
        <f t="shared" si="34"/>
        <v>0.05200001</v>
      </c>
      <c r="Q42">
        <f t="shared" ref="Q42:AA42" si="41">D42-C42</f>
        <v>0.01299999</v>
      </c>
      <c r="R42">
        <f t="shared" si="41"/>
        <v>0</v>
      </c>
      <c r="S42">
        <f t="shared" si="41"/>
        <v>0</v>
      </c>
      <c r="T42">
        <f t="shared" si="41"/>
        <v>0.0105</v>
      </c>
      <c r="U42">
        <f t="shared" si="41"/>
        <v>0</v>
      </c>
      <c r="V42">
        <f t="shared" si="41"/>
        <v>0</v>
      </c>
      <c r="W42">
        <f t="shared" si="41"/>
        <v>0</v>
      </c>
      <c r="X42">
        <f t="shared" si="41"/>
        <v>0</v>
      </c>
      <c r="Y42">
        <f t="shared" si="41"/>
        <v>0</v>
      </c>
      <c r="Z42">
        <f t="shared" si="41"/>
        <v>-0.000224990000000008</v>
      </c>
      <c r="AA42">
        <f t="shared" si="41"/>
        <v>0</v>
      </c>
      <c r="AB42">
        <f>COUNTIF(CostRed_wind!A$2:A$15,O42)</f>
        <v>0</v>
      </c>
    </row>
    <row r="43" spans="1:28">
      <c r="A43" s="1" t="s">
        <v>137</v>
      </c>
      <c r="B43">
        <v>0.21300001</v>
      </c>
      <c r="C43">
        <v>0.21300001</v>
      </c>
      <c r="D43">
        <v>0.25800002</v>
      </c>
      <c r="E43">
        <v>0.26200002</v>
      </c>
      <c r="F43">
        <v>0.27800003</v>
      </c>
      <c r="G43">
        <v>0.28100002</v>
      </c>
      <c r="H43">
        <v>0.282</v>
      </c>
      <c r="I43">
        <v>0.308205</v>
      </c>
      <c r="J43">
        <v>0.31620002</v>
      </c>
      <c r="K43">
        <v>0.33941403</v>
      </c>
      <c r="L43">
        <v>0.339424</v>
      </c>
      <c r="M43">
        <v>0.33941403</v>
      </c>
      <c r="N43">
        <v>0.33941403</v>
      </c>
      <c r="O43" s="1" t="s">
        <v>137</v>
      </c>
      <c r="P43">
        <f t="shared" si="34"/>
        <v>0</v>
      </c>
      <c r="Q43">
        <f t="shared" ref="Q43:AA43" si="42">D43-C43</f>
        <v>0.04500001</v>
      </c>
      <c r="R43">
        <f t="shared" si="42"/>
        <v>0.004</v>
      </c>
      <c r="S43">
        <f t="shared" si="42"/>
        <v>0.01600001</v>
      </c>
      <c r="T43">
        <f t="shared" si="42"/>
        <v>0.00299999000000001</v>
      </c>
      <c r="U43">
        <f t="shared" si="42"/>
        <v>0.000999979999999956</v>
      </c>
      <c r="V43">
        <f t="shared" si="42"/>
        <v>0.026205</v>
      </c>
      <c r="W43">
        <f t="shared" si="42"/>
        <v>0.00799502000000002</v>
      </c>
      <c r="X43">
        <f t="shared" si="42"/>
        <v>0.02321401</v>
      </c>
      <c r="Y43">
        <f t="shared" si="42"/>
        <v>9.97000000002579e-6</v>
      </c>
      <c r="Z43">
        <f t="shared" si="42"/>
        <v>-9.97000000002579e-6</v>
      </c>
      <c r="AA43">
        <f t="shared" si="42"/>
        <v>0</v>
      </c>
      <c r="AB43">
        <f>COUNTIF(CostRed_wind!A$2:A$15,O43)</f>
        <v>0</v>
      </c>
    </row>
    <row r="44" spans="1:28">
      <c r="A44" s="1" t="s">
        <v>145</v>
      </c>
      <c r="B44">
        <v>3.8018293</v>
      </c>
      <c r="C44">
        <v>3.951981</v>
      </c>
      <c r="D44">
        <v>4.161941</v>
      </c>
      <c r="E44">
        <v>4.818923</v>
      </c>
      <c r="F44">
        <v>4.886403</v>
      </c>
      <c r="G44">
        <v>5.0769663</v>
      </c>
      <c r="H44">
        <v>5.2451425</v>
      </c>
      <c r="I44">
        <v>5.4889493</v>
      </c>
      <c r="J44">
        <v>6.1226606</v>
      </c>
      <c r="K44">
        <v>6.1105433</v>
      </c>
      <c r="L44">
        <v>6.2670336</v>
      </c>
      <c r="M44">
        <v>7.02084</v>
      </c>
      <c r="N44">
        <v>7.08784</v>
      </c>
      <c r="O44" s="1" t="s">
        <v>145</v>
      </c>
      <c r="P44">
        <f t="shared" si="34"/>
        <v>0.1501517</v>
      </c>
      <c r="Q44">
        <f t="shared" ref="Q44:AA44" si="43">D44-C44</f>
        <v>0.20996</v>
      </c>
      <c r="R44">
        <f t="shared" si="43"/>
        <v>0.656982</v>
      </c>
      <c r="S44">
        <f t="shared" si="43"/>
        <v>0.0674799999999998</v>
      </c>
      <c r="T44">
        <f t="shared" si="43"/>
        <v>0.1905633</v>
      </c>
      <c r="U44">
        <f t="shared" si="43"/>
        <v>0.1681762</v>
      </c>
      <c r="V44">
        <f t="shared" si="43"/>
        <v>0.2438068</v>
      </c>
      <c r="W44">
        <f t="shared" si="43"/>
        <v>0.6337113</v>
      </c>
      <c r="X44">
        <f t="shared" si="43"/>
        <v>-0.0121172999999999</v>
      </c>
      <c r="Y44">
        <f t="shared" si="43"/>
        <v>0.156490300000001</v>
      </c>
      <c r="Z44">
        <f t="shared" si="43"/>
        <v>0.753806399999999</v>
      </c>
      <c r="AA44">
        <f t="shared" si="43"/>
        <v>0.0670000000000002</v>
      </c>
      <c r="AB44">
        <f>COUNTIF(CostRed_wind!A$2:A$15,O44)</f>
        <v>1</v>
      </c>
    </row>
    <row r="45" spans="1:28">
      <c r="A45" s="1" t="s">
        <v>141</v>
      </c>
      <c r="M45">
        <v>0.020000001</v>
      </c>
      <c r="N45">
        <v>0.020000001</v>
      </c>
      <c r="O45" s="1" t="s">
        <v>141</v>
      </c>
      <c r="P45">
        <f t="shared" si="34"/>
        <v>0</v>
      </c>
      <c r="Q45">
        <f t="shared" ref="Q45:AA45" si="44">D45-C45</f>
        <v>0</v>
      </c>
      <c r="R45">
        <f t="shared" si="44"/>
        <v>0</v>
      </c>
      <c r="S45">
        <f t="shared" si="44"/>
        <v>0</v>
      </c>
      <c r="T45">
        <f t="shared" si="44"/>
        <v>0</v>
      </c>
      <c r="U45">
        <f t="shared" si="44"/>
        <v>0</v>
      </c>
      <c r="V45">
        <f t="shared" si="44"/>
        <v>0</v>
      </c>
      <c r="W45">
        <f t="shared" si="44"/>
        <v>0</v>
      </c>
      <c r="X45">
        <f t="shared" si="44"/>
        <v>0</v>
      </c>
      <c r="Y45">
        <f t="shared" si="44"/>
        <v>0</v>
      </c>
      <c r="Z45">
        <f t="shared" si="44"/>
        <v>0.020000001</v>
      </c>
      <c r="AA45">
        <f t="shared" si="44"/>
        <v>0</v>
      </c>
      <c r="AB45">
        <f>COUNTIF(CostRed_wind!A$2:A$15,O45)</f>
        <v>0</v>
      </c>
    </row>
    <row r="46" spans="1:28">
      <c r="A46" s="1" t="s">
        <v>143</v>
      </c>
      <c r="B46">
        <v>0.00024</v>
      </c>
      <c r="C46">
        <v>0.00024</v>
      </c>
      <c r="D46">
        <v>0.00024</v>
      </c>
      <c r="E46">
        <v>0.00024</v>
      </c>
      <c r="F46">
        <v>0.00024</v>
      </c>
      <c r="G46">
        <v>0.00024</v>
      </c>
      <c r="H46">
        <v>0.00024</v>
      </c>
      <c r="I46">
        <v>0.00024</v>
      </c>
      <c r="J46">
        <v>0.00024</v>
      </c>
      <c r="K46">
        <v>0.00024</v>
      </c>
      <c r="L46">
        <v>0.00024</v>
      </c>
      <c r="M46">
        <v>0.00024</v>
      </c>
      <c r="N46">
        <v>0.00024</v>
      </c>
      <c r="O46" s="1" t="s">
        <v>143</v>
      </c>
      <c r="P46">
        <f t="shared" si="34"/>
        <v>0</v>
      </c>
      <c r="Q46">
        <f t="shared" ref="Q46:AA46" si="45">D46-C46</f>
        <v>0</v>
      </c>
      <c r="R46">
        <f t="shared" si="45"/>
        <v>0</v>
      </c>
      <c r="S46">
        <f t="shared" si="45"/>
        <v>0</v>
      </c>
      <c r="T46">
        <f t="shared" si="45"/>
        <v>0</v>
      </c>
      <c r="U46">
        <f t="shared" si="45"/>
        <v>0</v>
      </c>
      <c r="V46">
        <f t="shared" si="45"/>
        <v>0</v>
      </c>
      <c r="W46">
        <f t="shared" si="45"/>
        <v>0</v>
      </c>
      <c r="X46">
        <f t="shared" si="45"/>
        <v>0</v>
      </c>
      <c r="Y46">
        <f t="shared" si="45"/>
        <v>0</v>
      </c>
      <c r="Z46">
        <f t="shared" si="45"/>
        <v>0</v>
      </c>
      <c r="AA46">
        <f t="shared" si="45"/>
        <v>0</v>
      </c>
      <c r="AB46">
        <f>COUNTIF(CostRed_wind!A$2:A$15,O46)</f>
        <v>0</v>
      </c>
    </row>
    <row r="47" spans="1:28">
      <c r="A47" s="1" t="s">
        <v>147</v>
      </c>
      <c r="B47">
        <v>0</v>
      </c>
      <c r="C47">
        <v>0.033450004</v>
      </c>
      <c r="D47">
        <v>0.08545</v>
      </c>
      <c r="E47">
        <v>0.08545</v>
      </c>
      <c r="F47">
        <v>0.08545</v>
      </c>
      <c r="G47">
        <v>0.08545</v>
      </c>
      <c r="H47">
        <v>0.13495</v>
      </c>
      <c r="I47">
        <v>0.13495</v>
      </c>
      <c r="J47">
        <v>0.18295</v>
      </c>
      <c r="K47">
        <v>0.36995003</v>
      </c>
      <c r="L47">
        <v>0.3703</v>
      </c>
      <c r="M47">
        <v>0.3703</v>
      </c>
      <c r="N47">
        <v>0.41705</v>
      </c>
      <c r="O47" s="1" t="s">
        <v>147</v>
      </c>
      <c r="P47">
        <f t="shared" si="34"/>
        <v>0.033450004</v>
      </c>
      <c r="Q47">
        <f t="shared" ref="Q47:AA47" si="46">D47-C47</f>
        <v>0.051999996</v>
      </c>
      <c r="R47">
        <f t="shared" si="46"/>
        <v>0</v>
      </c>
      <c r="S47">
        <f t="shared" si="46"/>
        <v>0</v>
      </c>
      <c r="T47">
        <f t="shared" si="46"/>
        <v>0</v>
      </c>
      <c r="U47">
        <f t="shared" si="46"/>
        <v>0.0495</v>
      </c>
      <c r="V47">
        <f t="shared" si="46"/>
        <v>0</v>
      </c>
      <c r="W47">
        <f t="shared" si="46"/>
        <v>0.048</v>
      </c>
      <c r="X47">
        <f t="shared" si="46"/>
        <v>0.18700003</v>
      </c>
      <c r="Y47">
        <f t="shared" si="46"/>
        <v>0.000349970000000033</v>
      </c>
      <c r="Z47">
        <f t="shared" si="46"/>
        <v>0</v>
      </c>
      <c r="AA47">
        <f t="shared" si="46"/>
        <v>0.04675</v>
      </c>
      <c r="AB47">
        <f>COUNTIF(CostRed_wind!A$2:A$15,O47)</f>
        <v>0</v>
      </c>
    </row>
    <row r="48" spans="1:28">
      <c r="A48" s="1" t="s">
        <v>151</v>
      </c>
      <c r="B48">
        <v>0.0024</v>
      </c>
      <c r="C48">
        <v>0.0024</v>
      </c>
      <c r="D48">
        <v>0.0024</v>
      </c>
      <c r="E48">
        <v>0.018900001</v>
      </c>
      <c r="F48">
        <v>0.02115</v>
      </c>
      <c r="G48">
        <v>0.02115</v>
      </c>
      <c r="H48">
        <v>0.02115</v>
      </c>
      <c r="I48">
        <v>0.02115</v>
      </c>
      <c r="J48">
        <v>0.02115</v>
      </c>
      <c r="K48">
        <v>0.02115</v>
      </c>
      <c r="L48">
        <v>0.02115</v>
      </c>
      <c r="M48">
        <v>0.02115</v>
      </c>
      <c r="N48">
        <v>0.02115</v>
      </c>
      <c r="O48" s="1" t="s">
        <v>151</v>
      </c>
      <c r="P48">
        <f t="shared" si="34"/>
        <v>0</v>
      </c>
      <c r="Q48">
        <f t="shared" ref="Q48:AA48" si="47">D48-C48</f>
        <v>0</v>
      </c>
      <c r="R48">
        <f t="shared" si="47"/>
        <v>0.016500001</v>
      </c>
      <c r="S48">
        <f t="shared" si="47"/>
        <v>0.002249999</v>
      </c>
      <c r="T48">
        <f t="shared" si="47"/>
        <v>0</v>
      </c>
      <c r="U48">
        <f t="shared" si="47"/>
        <v>0</v>
      </c>
      <c r="V48">
        <f t="shared" si="47"/>
        <v>0</v>
      </c>
      <c r="W48">
        <f t="shared" si="47"/>
        <v>0</v>
      </c>
      <c r="X48">
        <f t="shared" si="47"/>
        <v>0</v>
      </c>
      <c r="Y48">
        <f t="shared" si="47"/>
        <v>0</v>
      </c>
      <c r="Z48">
        <f t="shared" si="47"/>
        <v>0</v>
      </c>
      <c r="AA48">
        <f t="shared" si="47"/>
        <v>0</v>
      </c>
      <c r="AB48">
        <f>COUNTIF(CostRed_wind!A$2:A$15,O48)</f>
        <v>0</v>
      </c>
    </row>
    <row r="49" spans="1:28">
      <c r="A49" s="1" t="s">
        <v>153</v>
      </c>
      <c r="B49">
        <v>0.555</v>
      </c>
      <c r="C49">
        <v>0.555</v>
      </c>
      <c r="D49">
        <v>0.555</v>
      </c>
      <c r="E49">
        <v>0.555</v>
      </c>
      <c r="F49">
        <v>0.555</v>
      </c>
      <c r="G49">
        <v>0.75500005</v>
      </c>
      <c r="H49">
        <v>0.75500005</v>
      </c>
      <c r="I49">
        <v>0.75500005</v>
      </c>
      <c r="J49">
        <v>1.13</v>
      </c>
      <c r="K49">
        <v>1.1320001</v>
      </c>
      <c r="L49">
        <v>1.3800001</v>
      </c>
      <c r="M49">
        <v>1.6400001</v>
      </c>
      <c r="N49">
        <v>1.6425</v>
      </c>
      <c r="O49" s="1" t="s">
        <v>153</v>
      </c>
      <c r="P49">
        <f t="shared" si="34"/>
        <v>0</v>
      </c>
      <c r="Q49">
        <f t="shared" ref="Q49:AA49" si="48">D49-C49</f>
        <v>0</v>
      </c>
      <c r="R49">
        <f t="shared" si="48"/>
        <v>0</v>
      </c>
      <c r="S49">
        <f t="shared" si="48"/>
        <v>0</v>
      </c>
      <c r="T49">
        <f t="shared" si="48"/>
        <v>0.20000005</v>
      </c>
      <c r="U49">
        <f t="shared" si="48"/>
        <v>0</v>
      </c>
      <c r="V49">
        <f t="shared" si="48"/>
        <v>0</v>
      </c>
      <c r="W49">
        <f t="shared" si="48"/>
        <v>0.37499995</v>
      </c>
      <c r="X49">
        <f t="shared" si="48"/>
        <v>0.00200010000000006</v>
      </c>
      <c r="Y49">
        <f t="shared" si="48"/>
        <v>0.248</v>
      </c>
      <c r="Z49">
        <f t="shared" si="48"/>
        <v>0.26</v>
      </c>
      <c r="AA49">
        <f t="shared" si="48"/>
        <v>0.00249990000000011</v>
      </c>
      <c r="AB49">
        <f>COUNTIF(CostRed_wind!A$2:A$15,O49)</f>
        <v>0</v>
      </c>
    </row>
    <row r="50" spans="1:28">
      <c r="A50" s="1" t="s">
        <v>360</v>
      </c>
      <c r="L50">
        <v>0.036000002</v>
      </c>
      <c r="M50">
        <v>0.054</v>
      </c>
      <c r="N50">
        <v>0.054</v>
      </c>
      <c r="O50" s="1" t="s">
        <v>360</v>
      </c>
      <c r="P50">
        <f t="shared" si="34"/>
        <v>0</v>
      </c>
      <c r="Q50">
        <f t="shared" ref="Q50:AA50" si="49">D50-C50</f>
        <v>0</v>
      </c>
      <c r="R50">
        <f t="shared" si="49"/>
        <v>0</v>
      </c>
      <c r="S50">
        <f t="shared" si="49"/>
        <v>0</v>
      </c>
      <c r="T50">
        <f t="shared" si="49"/>
        <v>0</v>
      </c>
      <c r="U50">
        <f t="shared" si="49"/>
        <v>0</v>
      </c>
      <c r="V50">
        <f t="shared" si="49"/>
        <v>0</v>
      </c>
      <c r="W50">
        <f t="shared" si="49"/>
        <v>0</v>
      </c>
      <c r="X50">
        <f t="shared" si="49"/>
        <v>0</v>
      </c>
      <c r="Y50">
        <f t="shared" si="49"/>
        <v>0.036000002</v>
      </c>
      <c r="Z50">
        <f t="shared" si="49"/>
        <v>0.017999998</v>
      </c>
      <c r="AA50">
        <f t="shared" si="49"/>
        <v>0</v>
      </c>
      <c r="AB50">
        <f>COUNTIF(CostRed_wind!A$2:A$15,O50)</f>
        <v>0</v>
      </c>
    </row>
    <row r="51" spans="1:28">
      <c r="A51" s="1" t="s">
        <v>155</v>
      </c>
      <c r="B51">
        <v>0.000825</v>
      </c>
      <c r="C51">
        <v>0.000825</v>
      </c>
      <c r="D51">
        <v>0.000825</v>
      </c>
      <c r="E51">
        <v>0.000825</v>
      </c>
      <c r="F51">
        <v>0.000825</v>
      </c>
      <c r="G51">
        <v>0.000825</v>
      </c>
      <c r="H51">
        <v>0.000825</v>
      </c>
      <c r="I51">
        <v>0.000825</v>
      </c>
      <c r="J51">
        <v>0.000825</v>
      </c>
      <c r="K51">
        <v>0.000825</v>
      </c>
      <c r="L51">
        <v>0.000825</v>
      </c>
      <c r="M51">
        <v>0.000825</v>
      </c>
      <c r="N51">
        <v>0.000825</v>
      </c>
      <c r="O51" s="1" t="s">
        <v>155</v>
      </c>
      <c r="P51">
        <f t="shared" si="34"/>
        <v>0</v>
      </c>
      <c r="Q51">
        <f t="shared" ref="Q51:AA51" si="50">D51-C51</f>
        <v>0</v>
      </c>
      <c r="R51">
        <f t="shared" si="50"/>
        <v>0</v>
      </c>
      <c r="S51">
        <f t="shared" si="50"/>
        <v>0</v>
      </c>
      <c r="T51">
        <f t="shared" si="50"/>
        <v>0</v>
      </c>
      <c r="U51">
        <f t="shared" si="50"/>
        <v>0</v>
      </c>
      <c r="V51">
        <f t="shared" si="50"/>
        <v>0</v>
      </c>
      <c r="W51">
        <f t="shared" si="50"/>
        <v>0</v>
      </c>
      <c r="X51">
        <f t="shared" si="50"/>
        <v>0</v>
      </c>
      <c r="Y51">
        <f t="shared" si="50"/>
        <v>0</v>
      </c>
      <c r="Z51">
        <f t="shared" si="50"/>
        <v>0</v>
      </c>
      <c r="AA51">
        <f t="shared" si="50"/>
        <v>0</v>
      </c>
      <c r="AB51">
        <f>COUNTIF(CostRed_wind!A$2:A$15,O51)</f>
        <v>0</v>
      </c>
    </row>
    <row r="52" spans="1:28">
      <c r="A52" s="1" t="s">
        <v>159</v>
      </c>
      <c r="B52">
        <v>0.108</v>
      </c>
      <c r="C52">
        <v>0.18</v>
      </c>
      <c r="D52">
        <v>0.266</v>
      </c>
      <c r="E52">
        <v>0.24800001</v>
      </c>
      <c r="F52">
        <v>0.275</v>
      </c>
      <c r="G52">
        <v>0.3</v>
      </c>
      <c r="H52">
        <v>0.31</v>
      </c>
      <c r="I52">
        <v>0.3118</v>
      </c>
      <c r="J52">
        <v>0.31</v>
      </c>
      <c r="K52">
        <v>0.316</v>
      </c>
      <c r="L52">
        <v>0.317</v>
      </c>
      <c r="M52">
        <v>0.31500003</v>
      </c>
      <c r="N52">
        <v>0.31500003</v>
      </c>
      <c r="O52" s="1" t="s">
        <v>159</v>
      </c>
      <c r="P52">
        <f t="shared" si="34"/>
        <v>0.072</v>
      </c>
      <c r="Q52">
        <f t="shared" ref="Q52:AA52" si="51">D52-C52</f>
        <v>0.086</v>
      </c>
      <c r="R52">
        <f t="shared" si="51"/>
        <v>-0.01799999</v>
      </c>
      <c r="S52">
        <f t="shared" si="51"/>
        <v>0.02699999</v>
      </c>
      <c r="T52">
        <f t="shared" si="51"/>
        <v>0.025</v>
      </c>
      <c r="U52">
        <f t="shared" si="51"/>
        <v>0.01</v>
      </c>
      <c r="V52">
        <f t="shared" si="51"/>
        <v>0.00180000000000002</v>
      </c>
      <c r="W52">
        <f t="shared" si="51"/>
        <v>-0.00180000000000002</v>
      </c>
      <c r="X52">
        <f t="shared" si="51"/>
        <v>0.00600000000000001</v>
      </c>
      <c r="Y52">
        <f t="shared" si="51"/>
        <v>0.001</v>
      </c>
      <c r="Z52">
        <f t="shared" si="51"/>
        <v>-0.00199997000000002</v>
      </c>
      <c r="AA52">
        <f t="shared" si="51"/>
        <v>0</v>
      </c>
      <c r="AB52">
        <f>COUNTIF(CostRed_wind!A$2:A$15,O52)</f>
        <v>0</v>
      </c>
    </row>
    <row r="53" spans="1:28">
      <c r="A53" s="1" t="s">
        <v>161</v>
      </c>
      <c r="C53">
        <v>0.081</v>
      </c>
      <c r="D53">
        <v>0.081</v>
      </c>
      <c r="E53">
        <v>0.171</v>
      </c>
      <c r="F53">
        <v>0.171</v>
      </c>
      <c r="G53">
        <v>0.324</v>
      </c>
      <c r="H53">
        <v>0.32400602</v>
      </c>
      <c r="I53">
        <v>0.32400602</v>
      </c>
      <c r="J53">
        <v>0.32400602</v>
      </c>
      <c r="K53">
        <v>0.32400602</v>
      </c>
      <c r="L53">
        <v>0.32400602</v>
      </c>
      <c r="M53">
        <v>0.32400602</v>
      </c>
      <c r="N53">
        <v>0.40400603</v>
      </c>
      <c r="O53" s="1" t="s">
        <v>161</v>
      </c>
      <c r="P53">
        <f t="shared" si="34"/>
        <v>0.081</v>
      </c>
      <c r="Q53">
        <f t="shared" ref="Q53:AA53" si="52">D53-C53</f>
        <v>0</v>
      </c>
      <c r="R53">
        <f t="shared" si="52"/>
        <v>0.09</v>
      </c>
      <c r="S53">
        <f t="shared" si="52"/>
        <v>0</v>
      </c>
      <c r="T53">
        <f t="shared" si="52"/>
        <v>0.153</v>
      </c>
      <c r="U53">
        <f t="shared" si="52"/>
        <v>6.01999999999547e-6</v>
      </c>
      <c r="V53">
        <f t="shared" si="52"/>
        <v>0</v>
      </c>
      <c r="W53">
        <f t="shared" si="52"/>
        <v>0</v>
      </c>
      <c r="X53">
        <f t="shared" si="52"/>
        <v>0</v>
      </c>
      <c r="Y53">
        <f t="shared" si="52"/>
        <v>0</v>
      </c>
      <c r="Z53">
        <f t="shared" si="52"/>
        <v>0</v>
      </c>
      <c r="AA53">
        <f t="shared" si="52"/>
        <v>0.08000001</v>
      </c>
      <c r="AB53">
        <f>COUNTIF(CostRed_wind!A$2:A$15,O53)</f>
        <v>0</v>
      </c>
    </row>
    <row r="54" spans="1:28">
      <c r="A54" s="1" t="s">
        <v>455</v>
      </c>
      <c r="B54">
        <v>1.33464</v>
      </c>
      <c r="C54">
        <v>1.7436401</v>
      </c>
      <c r="D54">
        <v>2.27564</v>
      </c>
      <c r="E54">
        <v>2.7753403</v>
      </c>
      <c r="F54">
        <v>3.6453402</v>
      </c>
      <c r="G54">
        <v>4.5245004</v>
      </c>
      <c r="H54">
        <v>5.800525</v>
      </c>
      <c r="I54">
        <v>6.5656753</v>
      </c>
      <c r="J54">
        <v>7.146211</v>
      </c>
      <c r="K54">
        <v>7.7829814</v>
      </c>
      <c r="L54">
        <v>9.86762</v>
      </c>
      <c r="M54">
        <v>12.65192</v>
      </c>
      <c r="N54">
        <v>13.712121</v>
      </c>
      <c r="O54" s="1" t="s">
        <v>455</v>
      </c>
      <c r="P54">
        <f t="shared" si="34"/>
        <v>0.4090001</v>
      </c>
      <c r="Q54">
        <f t="shared" ref="Q54:AA54" si="53">D54-C54</f>
        <v>0.5319999</v>
      </c>
      <c r="R54">
        <f t="shared" si="53"/>
        <v>0.4997003</v>
      </c>
      <c r="S54">
        <f t="shared" si="53"/>
        <v>0.8699999</v>
      </c>
      <c r="T54">
        <f t="shared" si="53"/>
        <v>0.8791602</v>
      </c>
      <c r="U54">
        <f t="shared" si="53"/>
        <v>1.2760246</v>
      </c>
      <c r="V54">
        <f t="shared" si="53"/>
        <v>0.765150299999999</v>
      </c>
      <c r="W54">
        <f t="shared" si="53"/>
        <v>0.5805357</v>
      </c>
      <c r="X54">
        <f t="shared" si="53"/>
        <v>0.6367704</v>
      </c>
      <c r="Y54">
        <f t="shared" si="53"/>
        <v>2.0846386</v>
      </c>
      <c r="Z54">
        <f t="shared" si="53"/>
        <v>2.7843</v>
      </c>
      <c r="AA54">
        <f t="shared" si="53"/>
        <v>1.060201</v>
      </c>
      <c r="AB54">
        <f>COUNTIF(CostRed_wind!A$2:A$15,O54)</f>
        <v>0</v>
      </c>
    </row>
    <row r="55" spans="1:28">
      <c r="A55" s="1" t="s">
        <v>456</v>
      </c>
      <c r="B55">
        <v>84.93002</v>
      </c>
      <c r="C55">
        <v>94.723946</v>
      </c>
      <c r="D55">
        <v>107.20246</v>
      </c>
      <c r="E55">
        <v>118.179634</v>
      </c>
      <c r="F55">
        <v>130.2082</v>
      </c>
      <c r="G55">
        <v>143.0263</v>
      </c>
      <c r="H55">
        <v>155.73802</v>
      </c>
      <c r="I55">
        <v>170.62717</v>
      </c>
      <c r="J55">
        <v>181.839</v>
      </c>
      <c r="K55">
        <v>196.2056</v>
      </c>
      <c r="L55">
        <v>208.85567</v>
      </c>
      <c r="M55">
        <v>223.98917</v>
      </c>
      <c r="N55">
        <v>242.84172</v>
      </c>
      <c r="O55" s="1" t="s">
        <v>456</v>
      </c>
      <c r="P55">
        <f t="shared" si="34"/>
        <v>9.793926</v>
      </c>
      <c r="Q55">
        <f t="shared" ref="Q55:AA55" si="54">D55-C55</f>
        <v>12.478514</v>
      </c>
      <c r="R55">
        <f t="shared" si="54"/>
        <v>10.977174</v>
      </c>
      <c r="S55">
        <f t="shared" si="54"/>
        <v>12.028566</v>
      </c>
      <c r="T55">
        <f t="shared" si="54"/>
        <v>12.8181</v>
      </c>
      <c r="U55">
        <f t="shared" si="54"/>
        <v>12.71172</v>
      </c>
      <c r="V55">
        <f t="shared" si="54"/>
        <v>14.88915</v>
      </c>
      <c r="W55">
        <f t="shared" si="54"/>
        <v>11.21183</v>
      </c>
      <c r="X55">
        <f t="shared" si="54"/>
        <v>14.3666</v>
      </c>
      <c r="Y55">
        <f t="shared" si="54"/>
        <v>12.65007</v>
      </c>
      <c r="Z55">
        <f t="shared" si="54"/>
        <v>15.1335</v>
      </c>
      <c r="AA55">
        <f t="shared" si="54"/>
        <v>18.85255</v>
      </c>
      <c r="AB55">
        <f>COUNTIF(CostRed_wind!A$2:A$15,O55)</f>
        <v>0</v>
      </c>
    </row>
    <row r="56" spans="1:28">
      <c r="A56" s="1" t="s">
        <v>457</v>
      </c>
      <c r="B56">
        <v>84.92002</v>
      </c>
      <c r="C56">
        <v>94.71394</v>
      </c>
      <c r="D56">
        <v>107.19246</v>
      </c>
      <c r="E56">
        <v>118.16963</v>
      </c>
      <c r="F56">
        <v>130.19821</v>
      </c>
      <c r="G56">
        <v>143.01541</v>
      </c>
      <c r="H56">
        <v>155.72711</v>
      </c>
      <c r="I56">
        <v>170.61627</v>
      </c>
      <c r="J56">
        <v>181.78711</v>
      </c>
      <c r="K56">
        <v>196.1037</v>
      </c>
      <c r="L56">
        <v>207.91037</v>
      </c>
      <c r="M56">
        <v>222.03416</v>
      </c>
      <c r="N56">
        <v>240.62372</v>
      </c>
      <c r="O56" s="1" t="s">
        <v>457</v>
      </c>
      <c r="P56">
        <f t="shared" si="34"/>
        <v>9.79392</v>
      </c>
      <c r="Q56">
        <f t="shared" ref="Q56:AA56" si="55">D56-C56</f>
        <v>12.47852</v>
      </c>
      <c r="R56">
        <f t="shared" si="55"/>
        <v>10.97717</v>
      </c>
      <c r="S56">
        <f t="shared" si="55"/>
        <v>12.02858</v>
      </c>
      <c r="T56">
        <f t="shared" si="55"/>
        <v>12.8172</v>
      </c>
      <c r="U56">
        <f t="shared" si="55"/>
        <v>12.7117</v>
      </c>
      <c r="V56">
        <f t="shared" si="55"/>
        <v>14.88916</v>
      </c>
      <c r="W56">
        <f t="shared" si="55"/>
        <v>11.17084</v>
      </c>
      <c r="X56">
        <f t="shared" si="55"/>
        <v>14.31659</v>
      </c>
      <c r="Y56">
        <f t="shared" si="55"/>
        <v>11.80667</v>
      </c>
      <c r="Z56">
        <f t="shared" si="55"/>
        <v>14.12379</v>
      </c>
      <c r="AA56">
        <f t="shared" si="55"/>
        <v>18.58956</v>
      </c>
      <c r="AB56">
        <f>COUNTIF(CostRed_wind!A$2:A$15,O56)</f>
        <v>0</v>
      </c>
    </row>
    <row r="57" spans="1:28">
      <c r="A57" s="1" t="s">
        <v>458</v>
      </c>
      <c r="B57">
        <v>78.97634</v>
      </c>
      <c r="C57">
        <v>87.44586</v>
      </c>
      <c r="D57">
        <v>97.18437</v>
      </c>
      <c r="E57">
        <v>105.66655</v>
      </c>
      <c r="F57">
        <v>115.65853</v>
      </c>
      <c r="G57">
        <v>127.21668</v>
      </c>
      <c r="H57">
        <v>138.0188</v>
      </c>
      <c r="I57">
        <v>148.95628</v>
      </c>
      <c r="J57">
        <v>157.2555</v>
      </c>
      <c r="K57">
        <v>167.21098</v>
      </c>
      <c r="L57">
        <v>177.13213</v>
      </c>
      <c r="M57">
        <v>188.45285</v>
      </c>
      <c r="N57">
        <v>204.12202</v>
      </c>
      <c r="O57" s="1" t="s">
        <v>458</v>
      </c>
      <c r="P57">
        <f t="shared" si="34"/>
        <v>8.46952</v>
      </c>
      <c r="Q57">
        <f t="shared" ref="Q57:AA57" si="56">D57-C57</f>
        <v>9.73851000000001</v>
      </c>
      <c r="R57">
        <f t="shared" si="56"/>
        <v>8.48218</v>
      </c>
      <c r="S57">
        <f t="shared" si="56"/>
        <v>9.99198</v>
      </c>
      <c r="T57">
        <f t="shared" si="56"/>
        <v>11.55815</v>
      </c>
      <c r="U57">
        <f t="shared" si="56"/>
        <v>10.80212</v>
      </c>
      <c r="V57">
        <f t="shared" si="56"/>
        <v>10.93748</v>
      </c>
      <c r="W57">
        <f t="shared" si="56"/>
        <v>8.29922000000002</v>
      </c>
      <c r="X57">
        <f t="shared" si="56"/>
        <v>9.95547999999999</v>
      </c>
      <c r="Y57">
        <f t="shared" si="56"/>
        <v>9.92114999999998</v>
      </c>
      <c r="Z57">
        <f t="shared" si="56"/>
        <v>11.32072</v>
      </c>
      <c r="AA57">
        <f t="shared" si="56"/>
        <v>15.66917</v>
      </c>
      <c r="AB57">
        <f>COUNTIF(CostRed_wind!A$2:A$15,O57)</f>
        <v>0</v>
      </c>
    </row>
    <row r="58" spans="1:28">
      <c r="A58" s="1" t="s">
        <v>459</v>
      </c>
      <c r="B58">
        <v>0.00133</v>
      </c>
      <c r="C58">
        <v>0.00133</v>
      </c>
      <c r="D58">
        <v>0.00133</v>
      </c>
      <c r="E58">
        <v>0.00133</v>
      </c>
      <c r="F58">
        <v>0.00133</v>
      </c>
      <c r="G58">
        <v>0.00133</v>
      </c>
      <c r="H58">
        <v>0.00133</v>
      </c>
      <c r="I58">
        <v>0.00133</v>
      </c>
      <c r="J58">
        <v>0.00133</v>
      </c>
      <c r="K58">
        <v>0.00331</v>
      </c>
      <c r="L58">
        <v>0.00331</v>
      </c>
      <c r="M58">
        <v>0.00331</v>
      </c>
      <c r="N58">
        <v>0.00331</v>
      </c>
      <c r="O58" s="1" t="s">
        <v>459</v>
      </c>
      <c r="P58">
        <f t="shared" si="34"/>
        <v>0</v>
      </c>
      <c r="Q58">
        <f t="shared" ref="Q58:AA58" si="57">D58-C58</f>
        <v>0</v>
      </c>
      <c r="R58">
        <f t="shared" si="57"/>
        <v>0</v>
      </c>
      <c r="S58">
        <f t="shared" si="57"/>
        <v>0</v>
      </c>
      <c r="T58">
        <f t="shared" si="57"/>
        <v>0</v>
      </c>
      <c r="U58">
        <f t="shared" si="57"/>
        <v>0</v>
      </c>
      <c r="V58">
        <f t="shared" si="57"/>
        <v>0</v>
      </c>
      <c r="W58">
        <f t="shared" si="57"/>
        <v>0</v>
      </c>
      <c r="X58">
        <f t="shared" si="57"/>
        <v>0.00198</v>
      </c>
      <c r="Y58">
        <f t="shared" si="57"/>
        <v>0</v>
      </c>
      <c r="Z58">
        <f t="shared" si="57"/>
        <v>0</v>
      </c>
      <c r="AA58">
        <f t="shared" si="57"/>
        <v>0</v>
      </c>
      <c r="AB58">
        <f>COUNTIF(CostRed_wind!A$2:A$15,O58)</f>
        <v>0</v>
      </c>
    </row>
    <row r="59" spans="1:28">
      <c r="A59" s="1" t="s">
        <v>460</v>
      </c>
      <c r="B59">
        <v>0.00411</v>
      </c>
      <c r="C59">
        <v>0.00411</v>
      </c>
      <c r="D59">
        <v>0.00861</v>
      </c>
      <c r="E59">
        <v>0.00861</v>
      </c>
      <c r="F59">
        <v>0.02031</v>
      </c>
      <c r="G59">
        <v>0.02031</v>
      </c>
      <c r="H59">
        <v>0.02031</v>
      </c>
      <c r="I59">
        <v>0.02031</v>
      </c>
      <c r="J59">
        <v>0.016350001</v>
      </c>
      <c r="K59">
        <v>0.012750001</v>
      </c>
      <c r="L59">
        <v>0.01905</v>
      </c>
      <c r="M59">
        <v>0.0225</v>
      </c>
      <c r="N59">
        <v>0.0225</v>
      </c>
      <c r="O59" s="1" t="s">
        <v>460</v>
      </c>
      <c r="P59">
        <f t="shared" si="34"/>
        <v>0</v>
      </c>
      <c r="Q59">
        <f t="shared" ref="Q59:AA59" si="58">D59-C59</f>
        <v>0.0045</v>
      </c>
      <c r="R59">
        <f t="shared" si="58"/>
        <v>0</v>
      </c>
      <c r="S59">
        <f t="shared" si="58"/>
        <v>0.0117</v>
      </c>
      <c r="T59">
        <f t="shared" si="58"/>
        <v>0</v>
      </c>
      <c r="U59">
        <f t="shared" si="58"/>
        <v>0</v>
      </c>
      <c r="V59">
        <f t="shared" si="58"/>
        <v>0</v>
      </c>
      <c r="W59">
        <f t="shared" si="58"/>
        <v>-0.003959999</v>
      </c>
      <c r="X59">
        <f t="shared" si="58"/>
        <v>-0.0036</v>
      </c>
      <c r="Y59">
        <f t="shared" si="58"/>
        <v>0.006299999</v>
      </c>
      <c r="Z59">
        <f t="shared" si="58"/>
        <v>0.00345</v>
      </c>
      <c r="AA59">
        <f t="shared" si="58"/>
        <v>0</v>
      </c>
      <c r="AB59">
        <f>COUNTIF(CostRed_wind!A$2:A$15,O59)</f>
        <v>0</v>
      </c>
    </row>
    <row r="60" spans="1:28">
      <c r="A60" s="1" t="s">
        <v>165</v>
      </c>
      <c r="B60">
        <v>0.010175001</v>
      </c>
      <c r="C60">
        <v>0.010175001</v>
      </c>
      <c r="D60">
        <v>0.010175001</v>
      </c>
      <c r="E60">
        <v>0.010175001</v>
      </c>
      <c r="F60">
        <v>0.010175001</v>
      </c>
      <c r="G60">
        <v>0.010175001</v>
      </c>
      <c r="H60">
        <v>0.010175001</v>
      </c>
      <c r="I60">
        <v>0.010175001</v>
      </c>
      <c r="J60">
        <v>0.010175001</v>
      </c>
      <c r="K60">
        <v>0.010175001</v>
      </c>
      <c r="L60">
        <v>0.010175001</v>
      </c>
      <c r="M60">
        <v>0.010175001</v>
      </c>
      <c r="N60">
        <v>0.010175001</v>
      </c>
      <c r="O60" s="1" t="s">
        <v>165</v>
      </c>
      <c r="P60">
        <f t="shared" si="34"/>
        <v>0</v>
      </c>
      <c r="Q60">
        <f t="shared" ref="Q60:AA60" si="59">D60-C60</f>
        <v>0</v>
      </c>
      <c r="R60">
        <f t="shared" si="59"/>
        <v>0</v>
      </c>
      <c r="S60">
        <f t="shared" si="59"/>
        <v>0</v>
      </c>
      <c r="T60">
        <f t="shared" si="59"/>
        <v>0</v>
      </c>
      <c r="U60">
        <f t="shared" si="59"/>
        <v>0</v>
      </c>
      <c r="V60">
        <f t="shared" si="59"/>
        <v>0</v>
      </c>
      <c r="W60">
        <f t="shared" si="59"/>
        <v>0</v>
      </c>
      <c r="X60">
        <f t="shared" si="59"/>
        <v>0</v>
      </c>
      <c r="Y60">
        <f t="shared" si="59"/>
        <v>0</v>
      </c>
      <c r="Z60">
        <f t="shared" si="59"/>
        <v>0</v>
      </c>
      <c r="AA60">
        <f t="shared" si="59"/>
        <v>0</v>
      </c>
      <c r="AB60">
        <f>COUNTIF(CostRed_wind!A$2:A$15,O60)</f>
        <v>0</v>
      </c>
    </row>
    <row r="61" spans="1:28">
      <c r="A61" s="1" t="s">
        <v>163</v>
      </c>
      <c r="B61">
        <v>0.19700001</v>
      </c>
      <c r="C61">
        <v>0.19900002</v>
      </c>
      <c r="D61">
        <v>0.257</v>
      </c>
      <c r="E61">
        <v>0.44700003</v>
      </c>
      <c r="F61">
        <v>0.62700003</v>
      </c>
      <c r="G61">
        <v>1.005</v>
      </c>
      <c r="H61">
        <v>1.565</v>
      </c>
      <c r="I61">
        <v>2.0440001</v>
      </c>
      <c r="J61">
        <v>2.0410001</v>
      </c>
      <c r="K61">
        <v>2.2840002</v>
      </c>
      <c r="L61">
        <v>2.5860002</v>
      </c>
      <c r="M61">
        <v>3.2570002</v>
      </c>
      <c r="N61">
        <v>5.6140003</v>
      </c>
      <c r="O61" s="1" t="s">
        <v>163</v>
      </c>
      <c r="P61">
        <f t="shared" si="34"/>
        <v>0.00200001</v>
      </c>
      <c r="Q61">
        <f t="shared" ref="Q61:AA61" si="60">D61-C61</f>
        <v>0.05799998</v>
      </c>
      <c r="R61">
        <f t="shared" si="60"/>
        <v>0.19000003</v>
      </c>
      <c r="S61">
        <f t="shared" si="60"/>
        <v>0.18</v>
      </c>
      <c r="T61">
        <f t="shared" si="60"/>
        <v>0.37799997</v>
      </c>
      <c r="U61">
        <f t="shared" si="60"/>
        <v>0.56</v>
      </c>
      <c r="V61">
        <f t="shared" si="60"/>
        <v>0.4790001</v>
      </c>
      <c r="W61">
        <f t="shared" si="60"/>
        <v>-0.00299999999999967</v>
      </c>
      <c r="X61">
        <f t="shared" si="60"/>
        <v>0.2430001</v>
      </c>
      <c r="Y61">
        <f t="shared" si="60"/>
        <v>0.302</v>
      </c>
      <c r="Z61">
        <f t="shared" si="60"/>
        <v>0.671</v>
      </c>
      <c r="AA61">
        <f t="shared" si="60"/>
        <v>2.3570001</v>
      </c>
      <c r="AB61">
        <f>COUNTIF(CostRed_wind!A$2:A$15,O61)</f>
        <v>0</v>
      </c>
    </row>
    <row r="62" spans="1:28">
      <c r="A62" s="1" t="s">
        <v>167</v>
      </c>
      <c r="B62">
        <v>5.912</v>
      </c>
      <c r="C62">
        <v>6.7580166</v>
      </c>
      <c r="D62">
        <v>7.6074963</v>
      </c>
      <c r="E62">
        <v>8.155961</v>
      </c>
      <c r="F62">
        <v>9.201426</v>
      </c>
      <c r="G62">
        <v>10.298178</v>
      </c>
      <c r="H62">
        <v>11.566562</v>
      </c>
      <c r="I62">
        <v>13.499352</v>
      </c>
      <c r="J62">
        <v>14.900144</v>
      </c>
      <c r="K62">
        <v>16.426853</v>
      </c>
      <c r="L62">
        <v>17.513998</v>
      </c>
      <c r="M62">
        <v>18.739979</v>
      </c>
      <c r="N62">
        <v>21.11998</v>
      </c>
      <c r="O62" s="1" t="s">
        <v>167</v>
      </c>
      <c r="P62">
        <f t="shared" si="34"/>
        <v>0.8460166</v>
      </c>
      <c r="Q62">
        <f t="shared" ref="Q62:AA62" si="61">D62-C62</f>
        <v>0.8494797</v>
      </c>
      <c r="R62">
        <f t="shared" si="61"/>
        <v>0.548464699999999</v>
      </c>
      <c r="S62">
        <f t="shared" si="61"/>
        <v>1.045465</v>
      </c>
      <c r="T62">
        <f t="shared" si="61"/>
        <v>1.096752</v>
      </c>
      <c r="U62">
        <f t="shared" si="61"/>
        <v>1.268384</v>
      </c>
      <c r="V62">
        <f t="shared" si="61"/>
        <v>1.93279</v>
      </c>
      <c r="W62">
        <f t="shared" si="61"/>
        <v>1.400792</v>
      </c>
      <c r="X62">
        <f t="shared" si="61"/>
        <v>1.526709</v>
      </c>
      <c r="Y62">
        <f t="shared" si="61"/>
        <v>1.087145</v>
      </c>
      <c r="Z62">
        <f t="shared" si="61"/>
        <v>1.225981</v>
      </c>
      <c r="AA62">
        <f t="shared" si="61"/>
        <v>2.380001</v>
      </c>
      <c r="AB62">
        <f>COUNTIF(CostRed_wind!A$2:A$15,O62)</f>
        <v>1</v>
      </c>
    </row>
    <row r="63" spans="1:28">
      <c r="A63" s="1" t="s">
        <v>462</v>
      </c>
      <c r="B63">
        <v>0.000248</v>
      </c>
      <c r="C63">
        <v>0.000248</v>
      </c>
      <c r="D63">
        <v>0.000248</v>
      </c>
      <c r="E63">
        <v>0.000248</v>
      </c>
      <c r="F63">
        <v>0.000248</v>
      </c>
      <c r="G63">
        <v>0.000248</v>
      </c>
      <c r="H63">
        <v>0.000248</v>
      </c>
      <c r="I63">
        <v>0.000248</v>
      </c>
      <c r="J63">
        <v>0.000248</v>
      </c>
      <c r="K63">
        <v>0.000248</v>
      </c>
      <c r="L63">
        <v>0.000248</v>
      </c>
      <c r="M63">
        <v>0.000248</v>
      </c>
      <c r="N63">
        <v>0.000248</v>
      </c>
      <c r="O63" s="1" t="s">
        <v>462</v>
      </c>
      <c r="P63">
        <f t="shared" si="34"/>
        <v>0</v>
      </c>
      <c r="Q63">
        <f t="shared" ref="Q63:AA63" si="62">D63-C63</f>
        <v>0</v>
      </c>
      <c r="R63">
        <f t="shared" si="62"/>
        <v>0</v>
      </c>
      <c r="S63">
        <f t="shared" si="62"/>
        <v>0</v>
      </c>
      <c r="T63">
        <f t="shared" si="62"/>
        <v>0</v>
      </c>
      <c r="U63">
        <f t="shared" si="62"/>
        <v>0</v>
      </c>
      <c r="V63">
        <f t="shared" si="62"/>
        <v>0</v>
      </c>
      <c r="W63">
        <f t="shared" si="62"/>
        <v>0</v>
      </c>
      <c r="X63">
        <f t="shared" si="62"/>
        <v>0</v>
      </c>
      <c r="Y63">
        <f t="shared" si="62"/>
        <v>0</v>
      </c>
      <c r="Z63">
        <f t="shared" si="62"/>
        <v>0</v>
      </c>
      <c r="AA63">
        <f t="shared" si="62"/>
        <v>0</v>
      </c>
      <c r="AB63">
        <f>COUNTIF(CostRed_wind!A$2:A$15,O63)</f>
        <v>0</v>
      </c>
    </row>
    <row r="64" spans="1:28">
      <c r="A64" s="1" t="s">
        <v>181</v>
      </c>
      <c r="B64">
        <v>0.00015</v>
      </c>
      <c r="C64">
        <v>0.00015</v>
      </c>
      <c r="D64">
        <v>0.00105</v>
      </c>
      <c r="E64">
        <v>0.00105</v>
      </c>
      <c r="F64">
        <v>0.001214</v>
      </c>
      <c r="G64">
        <v>0.001214</v>
      </c>
      <c r="H64">
        <v>0.001214</v>
      </c>
      <c r="I64">
        <v>0.001214</v>
      </c>
      <c r="J64">
        <v>0.001214</v>
      </c>
      <c r="K64">
        <v>0.001214</v>
      </c>
      <c r="L64">
        <v>0.001214</v>
      </c>
      <c r="M64">
        <v>0.001214</v>
      </c>
      <c r="N64">
        <v>0.001214</v>
      </c>
      <c r="O64" s="1" t="s">
        <v>181</v>
      </c>
      <c r="P64">
        <f t="shared" si="34"/>
        <v>0</v>
      </c>
      <c r="Q64">
        <f t="shared" ref="Q64:AA64" si="63">D64-C64</f>
        <v>0.0009</v>
      </c>
      <c r="R64">
        <f t="shared" si="63"/>
        <v>0</v>
      </c>
      <c r="S64">
        <f t="shared" si="63"/>
        <v>0.000164</v>
      </c>
      <c r="T64">
        <f t="shared" si="63"/>
        <v>0</v>
      </c>
      <c r="U64">
        <f t="shared" si="63"/>
        <v>0</v>
      </c>
      <c r="V64">
        <f t="shared" si="63"/>
        <v>0</v>
      </c>
      <c r="W64">
        <f t="shared" si="63"/>
        <v>0</v>
      </c>
      <c r="X64">
        <f t="shared" si="63"/>
        <v>0</v>
      </c>
      <c r="Y64">
        <f t="shared" si="63"/>
        <v>0</v>
      </c>
      <c r="Z64">
        <f t="shared" si="63"/>
        <v>0</v>
      </c>
      <c r="AA64">
        <f t="shared" si="63"/>
        <v>0</v>
      </c>
      <c r="AB64">
        <f>COUNTIF(CostRed_wind!A$2:A$15,O64)</f>
        <v>0</v>
      </c>
    </row>
    <row r="65" spans="1:28">
      <c r="A65" s="1" t="s">
        <v>175</v>
      </c>
      <c r="H65">
        <v>0.020000001</v>
      </c>
      <c r="I65">
        <v>0.020000001</v>
      </c>
      <c r="J65">
        <v>0.020000001</v>
      </c>
      <c r="K65">
        <v>0.021000002</v>
      </c>
      <c r="L65">
        <v>0.021000002</v>
      </c>
      <c r="M65">
        <v>0.021000002</v>
      </c>
      <c r="N65">
        <v>0.029000001</v>
      </c>
      <c r="O65" s="1" t="s">
        <v>175</v>
      </c>
      <c r="P65">
        <f t="shared" si="34"/>
        <v>0</v>
      </c>
      <c r="Q65">
        <f t="shared" ref="Q65:AA65" si="64">D65-C65</f>
        <v>0</v>
      </c>
      <c r="R65">
        <f t="shared" si="64"/>
        <v>0</v>
      </c>
      <c r="S65">
        <f t="shared" si="64"/>
        <v>0</v>
      </c>
      <c r="T65">
        <f t="shared" si="64"/>
        <v>0</v>
      </c>
      <c r="U65">
        <f t="shared" si="64"/>
        <v>0.020000001</v>
      </c>
      <c r="V65">
        <f t="shared" si="64"/>
        <v>0</v>
      </c>
      <c r="W65">
        <f t="shared" si="64"/>
        <v>0</v>
      </c>
      <c r="X65">
        <f t="shared" si="64"/>
        <v>0.001000001</v>
      </c>
      <c r="Y65">
        <f t="shared" si="64"/>
        <v>0</v>
      </c>
      <c r="Z65">
        <f t="shared" si="64"/>
        <v>0</v>
      </c>
      <c r="AA65">
        <f t="shared" si="64"/>
        <v>0.007999999</v>
      </c>
      <c r="AB65">
        <f>COUNTIF(CostRed_wind!A$2:A$15,O65)</f>
        <v>0</v>
      </c>
    </row>
    <row r="66" spans="1:28">
      <c r="A66" s="1" t="s">
        <v>139</v>
      </c>
      <c r="B66">
        <v>26.903002</v>
      </c>
      <c r="C66">
        <v>28.712002</v>
      </c>
      <c r="D66">
        <v>30.979002</v>
      </c>
      <c r="E66">
        <v>33.477</v>
      </c>
      <c r="F66">
        <v>38.614002</v>
      </c>
      <c r="G66">
        <v>44.58</v>
      </c>
      <c r="H66">
        <v>49.435</v>
      </c>
      <c r="I66">
        <v>55.58</v>
      </c>
      <c r="J66">
        <v>58.721004</v>
      </c>
      <c r="K66">
        <v>60.742004</v>
      </c>
      <c r="L66">
        <v>62.201004</v>
      </c>
      <c r="M66">
        <v>63.833004</v>
      </c>
      <c r="N66">
        <v>66.315</v>
      </c>
      <c r="O66" s="1" t="s">
        <v>139</v>
      </c>
      <c r="P66">
        <f t="shared" si="34"/>
        <v>1.809</v>
      </c>
      <c r="Q66">
        <f t="shared" ref="Q66:AA66" si="65">D66-C66</f>
        <v>2.267</v>
      </c>
      <c r="R66">
        <f t="shared" si="65"/>
        <v>2.497998</v>
      </c>
      <c r="S66">
        <f t="shared" si="65"/>
        <v>5.137002</v>
      </c>
      <c r="T66">
        <f t="shared" si="65"/>
        <v>5.965998</v>
      </c>
      <c r="U66">
        <f t="shared" si="65"/>
        <v>4.855</v>
      </c>
      <c r="V66">
        <f t="shared" si="65"/>
        <v>6.145</v>
      </c>
      <c r="W66">
        <f t="shared" si="65"/>
        <v>3.141004</v>
      </c>
      <c r="X66">
        <f t="shared" si="65"/>
        <v>2.021</v>
      </c>
      <c r="Y66">
        <f t="shared" si="65"/>
        <v>1.459</v>
      </c>
      <c r="Z66">
        <f t="shared" si="65"/>
        <v>1.63200000000001</v>
      </c>
      <c r="AA66">
        <f t="shared" si="65"/>
        <v>2.481996</v>
      </c>
      <c r="AB66">
        <f>COUNTIF(CostRed_wind!A$2:A$15,O66)</f>
        <v>1</v>
      </c>
    </row>
    <row r="67" spans="1:28">
      <c r="A67" s="1" t="s">
        <v>177</v>
      </c>
      <c r="G67">
        <v>2e-5</v>
      </c>
      <c r="H67">
        <v>2e-5</v>
      </c>
      <c r="I67">
        <v>2e-5</v>
      </c>
      <c r="J67">
        <v>2e-5</v>
      </c>
      <c r="K67">
        <v>2e-5</v>
      </c>
      <c r="L67">
        <v>2e-5</v>
      </c>
      <c r="M67">
        <v>2e-5</v>
      </c>
      <c r="N67">
        <v>2e-5</v>
      </c>
      <c r="O67" s="1" t="s">
        <v>177</v>
      </c>
      <c r="P67">
        <f t="shared" si="34"/>
        <v>0</v>
      </c>
      <c r="Q67">
        <f t="shared" ref="Q67:AA67" si="66">D67-C67</f>
        <v>0</v>
      </c>
      <c r="R67">
        <f t="shared" si="66"/>
        <v>0</v>
      </c>
      <c r="S67">
        <f t="shared" si="66"/>
        <v>0</v>
      </c>
      <c r="T67">
        <f t="shared" si="66"/>
        <v>2e-5</v>
      </c>
      <c r="U67">
        <f t="shared" si="66"/>
        <v>0</v>
      </c>
      <c r="V67">
        <f t="shared" si="66"/>
        <v>0</v>
      </c>
      <c r="W67">
        <f t="shared" si="66"/>
        <v>0</v>
      </c>
      <c r="X67">
        <f t="shared" si="66"/>
        <v>0</v>
      </c>
      <c r="Y67">
        <f t="shared" si="66"/>
        <v>0</v>
      </c>
      <c r="Z67">
        <f t="shared" si="66"/>
        <v>0</v>
      </c>
      <c r="AA67">
        <f t="shared" si="66"/>
        <v>0</v>
      </c>
      <c r="AB67">
        <f>COUNTIF(CostRed_wind!A$2:A$15,O67)</f>
        <v>0</v>
      </c>
    </row>
    <row r="68" spans="1:28">
      <c r="A68" s="1" t="s">
        <v>187</v>
      </c>
      <c r="B68">
        <v>1.2980001</v>
      </c>
      <c r="C68">
        <v>1.6400001</v>
      </c>
      <c r="D68">
        <v>1.7530001</v>
      </c>
      <c r="E68">
        <v>1.8090001</v>
      </c>
      <c r="F68">
        <v>1.978</v>
      </c>
      <c r="G68">
        <v>2.091</v>
      </c>
      <c r="H68">
        <v>2.3700001</v>
      </c>
      <c r="I68">
        <v>2.624</v>
      </c>
      <c r="J68">
        <v>2.8774953</v>
      </c>
      <c r="K68">
        <v>3.5890002</v>
      </c>
      <c r="L68">
        <v>4.1192503</v>
      </c>
      <c r="M68">
        <v>4.64913</v>
      </c>
      <c r="N68">
        <v>4.87913</v>
      </c>
      <c r="O68" s="1" t="s">
        <v>187</v>
      </c>
      <c r="P68">
        <f t="shared" ref="P68:P99" si="67">C68-B68</f>
        <v>0.342</v>
      </c>
      <c r="Q68">
        <f t="shared" ref="Q68:AA68" si="68">D68-C68</f>
        <v>0.113</v>
      </c>
      <c r="R68">
        <f t="shared" si="68"/>
        <v>0.056</v>
      </c>
      <c r="S68">
        <f t="shared" si="68"/>
        <v>0.1689999</v>
      </c>
      <c r="T68">
        <f t="shared" si="68"/>
        <v>0.113</v>
      </c>
      <c r="U68">
        <f t="shared" si="68"/>
        <v>0.2790001</v>
      </c>
      <c r="V68">
        <f t="shared" si="68"/>
        <v>0.2539999</v>
      </c>
      <c r="W68">
        <f t="shared" si="68"/>
        <v>0.2534953</v>
      </c>
      <c r="X68">
        <f t="shared" si="68"/>
        <v>0.7115049</v>
      </c>
      <c r="Y68">
        <f t="shared" si="68"/>
        <v>0.5302501</v>
      </c>
      <c r="Z68">
        <f t="shared" si="68"/>
        <v>0.5298797</v>
      </c>
      <c r="AA68">
        <f t="shared" si="68"/>
        <v>0.23</v>
      </c>
      <c r="AB68">
        <f>COUNTIF(CostRed_wind!A$2:A$15,O68)</f>
        <v>0</v>
      </c>
    </row>
    <row r="69" spans="1:28">
      <c r="A69" s="1" t="s">
        <v>463</v>
      </c>
      <c r="J69">
        <v>5e-5</v>
      </c>
      <c r="K69">
        <v>5e-5</v>
      </c>
      <c r="L69">
        <v>5e-5</v>
      </c>
      <c r="M69">
        <v>5e-5</v>
      </c>
      <c r="N69">
        <v>5e-5</v>
      </c>
      <c r="O69" s="1" t="s">
        <v>463</v>
      </c>
      <c r="P69">
        <f t="shared" si="67"/>
        <v>0</v>
      </c>
      <c r="Q69">
        <f t="shared" ref="Q69:AA69" si="69">D69-C69</f>
        <v>0</v>
      </c>
      <c r="R69">
        <f t="shared" si="69"/>
        <v>0</v>
      </c>
      <c r="S69">
        <f t="shared" si="69"/>
        <v>0</v>
      </c>
      <c r="T69">
        <f t="shared" si="69"/>
        <v>0</v>
      </c>
      <c r="U69">
        <f t="shared" si="69"/>
        <v>0</v>
      </c>
      <c r="V69">
        <f t="shared" si="69"/>
        <v>0</v>
      </c>
      <c r="W69">
        <f t="shared" si="69"/>
        <v>5e-5</v>
      </c>
      <c r="X69">
        <f t="shared" si="69"/>
        <v>0</v>
      </c>
      <c r="Y69">
        <f t="shared" si="69"/>
        <v>0</v>
      </c>
      <c r="Z69">
        <f t="shared" si="69"/>
        <v>0</v>
      </c>
      <c r="AA69">
        <f t="shared" si="69"/>
        <v>0</v>
      </c>
      <c r="AB69">
        <f>COUNTIF(CostRed_wind!A$2:A$15,O69)</f>
        <v>0</v>
      </c>
    </row>
    <row r="70" spans="1:28">
      <c r="A70" s="1" t="s">
        <v>189</v>
      </c>
      <c r="B70">
        <v>8e-5</v>
      </c>
      <c r="C70">
        <v>8e-5</v>
      </c>
      <c r="D70">
        <v>8e-5</v>
      </c>
      <c r="E70">
        <v>8e-5</v>
      </c>
      <c r="F70">
        <v>8e-5</v>
      </c>
      <c r="G70">
        <v>8e-5</v>
      </c>
      <c r="H70">
        <v>8e-5</v>
      </c>
      <c r="I70">
        <v>8e-5</v>
      </c>
      <c r="J70">
        <v>8e-5</v>
      </c>
      <c r="K70">
        <v>8e-5</v>
      </c>
      <c r="L70">
        <v>8e-5</v>
      </c>
      <c r="M70">
        <v>8e-5</v>
      </c>
      <c r="N70">
        <v>8e-5</v>
      </c>
      <c r="O70" s="1" t="s">
        <v>189</v>
      </c>
      <c r="P70">
        <f t="shared" si="67"/>
        <v>0</v>
      </c>
      <c r="Q70">
        <f t="shared" ref="Q70:AA70" si="70">D70-C70</f>
        <v>0</v>
      </c>
      <c r="R70">
        <f t="shared" si="70"/>
        <v>0</v>
      </c>
      <c r="S70">
        <f t="shared" si="70"/>
        <v>0</v>
      </c>
      <c r="T70">
        <f t="shared" si="70"/>
        <v>0</v>
      </c>
      <c r="U70">
        <f t="shared" si="70"/>
        <v>0</v>
      </c>
      <c r="V70">
        <f t="shared" si="70"/>
        <v>0</v>
      </c>
      <c r="W70">
        <f t="shared" si="70"/>
        <v>0</v>
      </c>
      <c r="X70">
        <f t="shared" si="70"/>
        <v>0</v>
      </c>
      <c r="Y70">
        <f t="shared" si="70"/>
        <v>0</v>
      </c>
      <c r="Z70">
        <f t="shared" si="70"/>
        <v>0</v>
      </c>
      <c r="AA70">
        <f t="shared" si="70"/>
        <v>0</v>
      </c>
      <c r="AB70">
        <f>COUNTIF(CostRed_wind!A$2:A$15,O70)</f>
        <v>0</v>
      </c>
    </row>
    <row r="71" spans="1:28">
      <c r="A71" s="1" t="s">
        <v>464</v>
      </c>
      <c r="B71">
        <v>0.023400001</v>
      </c>
      <c r="C71">
        <v>0.023400001</v>
      </c>
      <c r="D71">
        <v>0.023400001</v>
      </c>
      <c r="E71">
        <v>0.023400001</v>
      </c>
      <c r="F71">
        <v>0.023400001</v>
      </c>
      <c r="G71">
        <v>0.027</v>
      </c>
      <c r="H71">
        <v>0.026400002</v>
      </c>
      <c r="I71">
        <v>0.026400002</v>
      </c>
      <c r="J71">
        <v>0.026400002</v>
      </c>
      <c r="K71">
        <v>0.042400002</v>
      </c>
      <c r="L71">
        <v>0.041675</v>
      </c>
      <c r="M71">
        <v>0.051575005</v>
      </c>
      <c r="N71">
        <v>0.051575005</v>
      </c>
      <c r="O71" s="1" t="s">
        <v>464</v>
      </c>
      <c r="P71">
        <f t="shared" si="67"/>
        <v>0</v>
      </c>
      <c r="Q71">
        <f t="shared" ref="Q71:AA71" si="71">D71-C71</f>
        <v>0</v>
      </c>
      <c r="R71">
        <f t="shared" si="71"/>
        <v>0</v>
      </c>
      <c r="S71">
        <f t="shared" si="71"/>
        <v>0</v>
      </c>
      <c r="T71">
        <f t="shared" si="71"/>
        <v>0.003599999</v>
      </c>
      <c r="U71">
        <f t="shared" si="71"/>
        <v>-0.000599998000000001</v>
      </c>
      <c r="V71">
        <f t="shared" si="71"/>
        <v>0</v>
      </c>
      <c r="W71">
        <f t="shared" si="71"/>
        <v>0</v>
      </c>
      <c r="X71">
        <f t="shared" si="71"/>
        <v>0.016</v>
      </c>
      <c r="Y71">
        <f t="shared" si="71"/>
        <v>-0.000725002000000002</v>
      </c>
      <c r="Z71">
        <f t="shared" si="71"/>
        <v>0.009900005</v>
      </c>
      <c r="AA71">
        <f t="shared" si="71"/>
        <v>0</v>
      </c>
      <c r="AB71">
        <f>COUNTIF(CostRed_wind!A$2:A$15,O71)</f>
        <v>0</v>
      </c>
    </row>
    <row r="72" spans="1:28">
      <c r="A72" s="1" t="s">
        <v>465</v>
      </c>
      <c r="H72">
        <v>0.000275</v>
      </c>
      <c r="I72">
        <v>0.000275</v>
      </c>
      <c r="J72">
        <v>0.000275</v>
      </c>
      <c r="K72">
        <v>0.000275</v>
      </c>
      <c r="L72">
        <v>0.000275</v>
      </c>
      <c r="M72">
        <v>0.000275</v>
      </c>
      <c r="N72">
        <v>0.000275</v>
      </c>
      <c r="O72" s="1" t="s">
        <v>465</v>
      </c>
      <c r="P72">
        <f t="shared" si="67"/>
        <v>0</v>
      </c>
      <c r="Q72">
        <f t="shared" ref="Q72:AA72" si="72">D72-C72</f>
        <v>0</v>
      </c>
      <c r="R72">
        <f t="shared" si="72"/>
        <v>0</v>
      </c>
      <c r="S72">
        <f t="shared" si="72"/>
        <v>0</v>
      </c>
      <c r="T72">
        <f t="shared" si="72"/>
        <v>0</v>
      </c>
      <c r="U72">
        <f t="shared" si="72"/>
        <v>0.000275</v>
      </c>
      <c r="V72">
        <f t="shared" si="72"/>
        <v>0</v>
      </c>
      <c r="W72">
        <f t="shared" si="72"/>
        <v>0</v>
      </c>
      <c r="X72">
        <f t="shared" si="72"/>
        <v>0</v>
      </c>
      <c r="Y72">
        <f t="shared" si="72"/>
        <v>0</v>
      </c>
      <c r="Z72">
        <f t="shared" si="72"/>
        <v>0</v>
      </c>
      <c r="AA72">
        <f t="shared" si="72"/>
        <v>0</v>
      </c>
      <c r="AB72">
        <f>COUNTIF(CostRed_wind!A$2:A$15,O72)</f>
        <v>0</v>
      </c>
    </row>
    <row r="73" spans="1:28">
      <c r="A73" s="1" t="s">
        <v>191</v>
      </c>
      <c r="G73">
        <v>0.0759</v>
      </c>
      <c r="H73">
        <v>0.0759</v>
      </c>
      <c r="I73">
        <v>0.0759</v>
      </c>
      <c r="J73">
        <v>0.10740001</v>
      </c>
      <c r="K73">
        <v>0.10740001</v>
      </c>
      <c r="L73">
        <v>0.10740001</v>
      </c>
      <c r="M73">
        <v>0.10740001</v>
      </c>
      <c r="N73">
        <v>0.10740001</v>
      </c>
      <c r="O73" s="1" t="s">
        <v>191</v>
      </c>
      <c r="P73">
        <f t="shared" si="67"/>
        <v>0</v>
      </c>
      <c r="Q73">
        <f t="shared" ref="Q73:AA73" si="73">D73-C73</f>
        <v>0</v>
      </c>
      <c r="R73">
        <f t="shared" si="73"/>
        <v>0</v>
      </c>
      <c r="S73">
        <f t="shared" si="73"/>
        <v>0</v>
      </c>
      <c r="T73">
        <f t="shared" si="73"/>
        <v>0.0759</v>
      </c>
      <c r="U73">
        <f t="shared" si="73"/>
        <v>0</v>
      </c>
      <c r="V73">
        <f t="shared" si="73"/>
        <v>0</v>
      </c>
      <c r="W73">
        <f t="shared" si="73"/>
        <v>0.03150001</v>
      </c>
      <c r="X73">
        <f t="shared" si="73"/>
        <v>0</v>
      </c>
      <c r="Y73">
        <f t="shared" si="73"/>
        <v>0</v>
      </c>
      <c r="Z73">
        <f t="shared" si="73"/>
        <v>0</v>
      </c>
      <c r="AA73">
        <f t="shared" si="73"/>
        <v>0</v>
      </c>
      <c r="AB73">
        <f>COUNTIF(CostRed_wind!A$2:A$15,O73)</f>
        <v>0</v>
      </c>
    </row>
    <row r="74" spans="1:28">
      <c r="A74" s="1" t="s">
        <v>193</v>
      </c>
      <c r="B74">
        <v>1e-5</v>
      </c>
      <c r="C74">
        <v>1e-5</v>
      </c>
      <c r="D74">
        <v>1e-5</v>
      </c>
      <c r="E74">
        <v>3e-5</v>
      </c>
      <c r="F74">
        <v>4e-5</v>
      </c>
      <c r="G74">
        <v>8e-5</v>
      </c>
      <c r="H74">
        <v>8e-5</v>
      </c>
      <c r="I74">
        <v>8e-5</v>
      </c>
      <c r="J74">
        <v>8e-5</v>
      </c>
      <c r="K74">
        <v>8e-5</v>
      </c>
      <c r="L74">
        <v>8e-5</v>
      </c>
      <c r="M74">
        <v>8e-5</v>
      </c>
      <c r="N74">
        <v>8e-5</v>
      </c>
      <c r="O74" s="1" t="s">
        <v>193</v>
      </c>
      <c r="P74">
        <f t="shared" si="67"/>
        <v>0</v>
      </c>
      <c r="Q74">
        <f t="shared" ref="Q74:AA74" si="74">D74-C74</f>
        <v>0</v>
      </c>
      <c r="R74">
        <f t="shared" si="74"/>
        <v>2e-5</v>
      </c>
      <c r="S74">
        <f t="shared" si="74"/>
        <v>1e-5</v>
      </c>
      <c r="T74">
        <f t="shared" si="74"/>
        <v>4e-5</v>
      </c>
      <c r="U74">
        <f t="shared" si="74"/>
        <v>0</v>
      </c>
      <c r="V74">
        <f t="shared" si="74"/>
        <v>0</v>
      </c>
      <c r="W74">
        <f t="shared" si="74"/>
        <v>0</v>
      </c>
      <c r="X74">
        <f t="shared" si="74"/>
        <v>0</v>
      </c>
      <c r="Y74">
        <f t="shared" si="74"/>
        <v>0</v>
      </c>
      <c r="Z74">
        <f t="shared" si="74"/>
        <v>0</v>
      </c>
      <c r="AA74">
        <f t="shared" si="74"/>
        <v>0</v>
      </c>
      <c r="AB74">
        <f>COUNTIF(CostRed_wind!A$2:A$15,O74)</f>
        <v>0</v>
      </c>
    </row>
    <row r="75" spans="1:28">
      <c r="A75" s="1" t="s">
        <v>199</v>
      </c>
      <c r="J75">
        <v>2.4e-5</v>
      </c>
      <c r="K75">
        <v>2.4e-5</v>
      </c>
      <c r="L75">
        <v>2.4e-5</v>
      </c>
      <c r="M75">
        <v>2.4e-5</v>
      </c>
      <c r="N75">
        <v>2.4e-5</v>
      </c>
      <c r="O75" s="1" t="s">
        <v>199</v>
      </c>
      <c r="P75">
        <f t="shared" si="67"/>
        <v>0</v>
      </c>
      <c r="Q75">
        <f t="shared" ref="Q75:AA75" si="75">D75-C75</f>
        <v>0</v>
      </c>
      <c r="R75">
        <f t="shared" si="75"/>
        <v>0</v>
      </c>
      <c r="S75">
        <f t="shared" si="75"/>
        <v>0</v>
      </c>
      <c r="T75">
        <f t="shared" si="75"/>
        <v>0</v>
      </c>
      <c r="U75">
        <f t="shared" si="75"/>
        <v>0</v>
      </c>
      <c r="V75">
        <f t="shared" si="75"/>
        <v>0</v>
      </c>
      <c r="W75">
        <f t="shared" si="75"/>
        <v>2.4e-5</v>
      </c>
      <c r="X75">
        <f t="shared" si="75"/>
        <v>0</v>
      </c>
      <c r="Y75">
        <f t="shared" si="75"/>
        <v>0</v>
      </c>
      <c r="Z75">
        <f t="shared" si="75"/>
        <v>0</v>
      </c>
      <c r="AA75">
        <f t="shared" si="75"/>
        <v>0</v>
      </c>
      <c r="AB75">
        <f>COUNTIF(CostRed_wind!A$2:A$15,O75)</f>
        <v>0</v>
      </c>
    </row>
    <row r="76" spans="1:28">
      <c r="A76" s="1" t="s">
        <v>466</v>
      </c>
      <c r="B76">
        <v>133.5053</v>
      </c>
      <c r="C76">
        <v>151.51616</v>
      </c>
      <c r="D76">
        <v>179.15662</v>
      </c>
      <c r="E76">
        <v>193.39001</v>
      </c>
      <c r="F76">
        <v>213.02963</v>
      </c>
      <c r="G76">
        <v>237.11989</v>
      </c>
      <c r="H76">
        <v>260.6243</v>
      </c>
      <c r="I76">
        <v>283.42874</v>
      </c>
      <c r="J76">
        <v>302.73798</v>
      </c>
      <c r="K76">
        <v>327.55396</v>
      </c>
      <c r="L76">
        <v>357.75632</v>
      </c>
      <c r="M76">
        <v>388.19394</v>
      </c>
      <c r="N76">
        <v>418.3089</v>
      </c>
      <c r="O76" s="1" t="s">
        <v>466</v>
      </c>
      <c r="P76">
        <f t="shared" si="67"/>
        <v>18.01086</v>
      </c>
      <c r="Q76">
        <f t="shared" ref="Q76:AA76" si="76">D76-C76</f>
        <v>27.64046</v>
      </c>
      <c r="R76">
        <f t="shared" si="76"/>
        <v>14.23339</v>
      </c>
      <c r="S76">
        <f t="shared" si="76"/>
        <v>19.63962</v>
      </c>
      <c r="T76">
        <f t="shared" si="76"/>
        <v>24.09026</v>
      </c>
      <c r="U76">
        <f t="shared" si="76"/>
        <v>23.50441</v>
      </c>
      <c r="V76">
        <f t="shared" si="76"/>
        <v>22.80444</v>
      </c>
      <c r="W76">
        <f t="shared" si="76"/>
        <v>19.30924</v>
      </c>
      <c r="X76">
        <f t="shared" si="76"/>
        <v>24.81598</v>
      </c>
      <c r="Y76">
        <f t="shared" si="76"/>
        <v>30.20236</v>
      </c>
      <c r="Z76">
        <f t="shared" si="76"/>
        <v>30.43762</v>
      </c>
      <c r="AA76">
        <f t="shared" si="76"/>
        <v>30.11496</v>
      </c>
      <c r="AB76">
        <f>COUNTIF(CostRed_wind!A$2:A$15,O76)</f>
        <v>0</v>
      </c>
    </row>
    <row r="77" spans="1:28">
      <c r="A77" s="1" t="s">
        <v>195</v>
      </c>
      <c r="C77">
        <v>0.102000006</v>
      </c>
      <c r="D77">
        <v>0.102000006</v>
      </c>
      <c r="E77">
        <v>0.15200001</v>
      </c>
      <c r="F77">
        <v>0.15200001</v>
      </c>
      <c r="G77">
        <v>0.1559</v>
      </c>
      <c r="H77">
        <v>0.1789</v>
      </c>
      <c r="I77">
        <v>0.2289</v>
      </c>
      <c r="J77">
        <v>0.2289</v>
      </c>
      <c r="K77">
        <v>0.2389</v>
      </c>
      <c r="L77">
        <v>0.2389</v>
      </c>
      <c r="M77">
        <v>0.2389</v>
      </c>
      <c r="N77">
        <v>0.2389</v>
      </c>
      <c r="O77" s="1" t="s">
        <v>195</v>
      </c>
      <c r="P77">
        <f t="shared" si="67"/>
        <v>0.102000006</v>
      </c>
      <c r="Q77">
        <f t="shared" ref="Q77:AA77" si="77">D77-C77</f>
        <v>0</v>
      </c>
      <c r="R77">
        <f t="shared" si="77"/>
        <v>0.050000004</v>
      </c>
      <c r="S77">
        <f t="shared" si="77"/>
        <v>0</v>
      </c>
      <c r="T77">
        <f t="shared" si="77"/>
        <v>0.00389999000000002</v>
      </c>
      <c r="U77">
        <f t="shared" si="77"/>
        <v>0.023</v>
      </c>
      <c r="V77">
        <f t="shared" si="77"/>
        <v>0.05</v>
      </c>
      <c r="W77">
        <f t="shared" si="77"/>
        <v>0</v>
      </c>
      <c r="X77">
        <f t="shared" si="77"/>
        <v>0.01</v>
      </c>
      <c r="Y77">
        <f t="shared" si="77"/>
        <v>0</v>
      </c>
      <c r="Z77">
        <f t="shared" si="77"/>
        <v>0</v>
      </c>
      <c r="AA77">
        <f t="shared" si="77"/>
        <v>0</v>
      </c>
      <c r="AB77">
        <f>COUNTIF(CostRed_wind!A$2:A$15,O77)</f>
        <v>0</v>
      </c>
    </row>
    <row r="78" spans="1:28">
      <c r="A78" s="1" t="s">
        <v>467</v>
      </c>
      <c r="I78">
        <v>0.000803</v>
      </c>
      <c r="J78">
        <v>0.000803</v>
      </c>
      <c r="K78">
        <v>0.000803</v>
      </c>
      <c r="L78">
        <v>0.000803</v>
      </c>
      <c r="M78">
        <v>0.000803</v>
      </c>
      <c r="N78">
        <v>0.000803</v>
      </c>
      <c r="O78" s="1" t="s">
        <v>467</v>
      </c>
      <c r="P78">
        <f t="shared" si="67"/>
        <v>0</v>
      </c>
      <c r="Q78">
        <f t="shared" ref="Q78:AA78" si="78">D78-C78</f>
        <v>0</v>
      </c>
      <c r="R78">
        <f t="shared" si="78"/>
        <v>0</v>
      </c>
      <c r="S78">
        <f t="shared" si="78"/>
        <v>0</v>
      </c>
      <c r="T78">
        <f t="shared" si="78"/>
        <v>0</v>
      </c>
      <c r="U78">
        <f t="shared" si="78"/>
        <v>0</v>
      </c>
      <c r="V78">
        <f t="shared" si="78"/>
        <v>0.000803</v>
      </c>
      <c r="W78">
        <f t="shared" si="78"/>
        <v>0</v>
      </c>
      <c r="X78">
        <f t="shared" si="78"/>
        <v>0</v>
      </c>
      <c r="Y78">
        <f t="shared" si="78"/>
        <v>0</v>
      </c>
      <c r="Z78">
        <f t="shared" si="78"/>
        <v>0</v>
      </c>
      <c r="AA78">
        <f t="shared" si="78"/>
        <v>0</v>
      </c>
      <c r="AB78">
        <f>COUNTIF(CostRed_wind!A$2:A$15,O78)</f>
        <v>0</v>
      </c>
    </row>
    <row r="79" spans="1:28">
      <c r="A79" s="1" t="s">
        <v>201</v>
      </c>
      <c r="B79">
        <v>0.293</v>
      </c>
      <c r="C79">
        <v>0.33100003</v>
      </c>
      <c r="D79">
        <v>0.32500002</v>
      </c>
      <c r="E79">
        <v>0.32900003</v>
      </c>
      <c r="F79">
        <v>0.32900003</v>
      </c>
      <c r="G79">
        <v>0.32900003</v>
      </c>
      <c r="H79">
        <v>0.32900003</v>
      </c>
      <c r="I79">
        <v>0.32900003</v>
      </c>
      <c r="J79">
        <v>0.32900003</v>
      </c>
      <c r="K79">
        <v>0.323</v>
      </c>
      <c r="L79">
        <v>0.323</v>
      </c>
      <c r="M79">
        <v>0.324</v>
      </c>
      <c r="N79">
        <v>0.324</v>
      </c>
      <c r="O79" s="1" t="s">
        <v>201</v>
      </c>
      <c r="P79">
        <f t="shared" si="67"/>
        <v>0.03800003</v>
      </c>
      <c r="Q79">
        <f t="shared" ref="Q79:AA79" si="79">D79-C79</f>
        <v>-0.00600001</v>
      </c>
      <c r="R79">
        <f t="shared" si="79"/>
        <v>0.00400001</v>
      </c>
      <c r="S79">
        <f t="shared" si="79"/>
        <v>0</v>
      </c>
      <c r="T79">
        <f t="shared" si="79"/>
        <v>0</v>
      </c>
      <c r="U79">
        <f t="shared" si="79"/>
        <v>0</v>
      </c>
      <c r="V79">
        <f t="shared" si="79"/>
        <v>0</v>
      </c>
      <c r="W79">
        <f t="shared" si="79"/>
        <v>0</v>
      </c>
      <c r="X79">
        <f t="shared" si="79"/>
        <v>-0.00600002999999999</v>
      </c>
      <c r="Y79">
        <f t="shared" si="79"/>
        <v>0</v>
      </c>
      <c r="Z79">
        <f t="shared" si="79"/>
        <v>0.001</v>
      </c>
      <c r="AA79">
        <f t="shared" si="79"/>
        <v>0</v>
      </c>
      <c r="AB79">
        <f>COUNTIF(CostRed_wind!A$2:A$15,O79)</f>
        <v>0</v>
      </c>
    </row>
    <row r="80" spans="1:28">
      <c r="A80" s="1" t="s">
        <v>212</v>
      </c>
      <c r="E80">
        <v>0.002</v>
      </c>
      <c r="F80">
        <v>0.003</v>
      </c>
      <c r="G80">
        <v>0.003</v>
      </c>
      <c r="H80">
        <v>0.003</v>
      </c>
      <c r="I80">
        <v>0.00243</v>
      </c>
      <c r="J80">
        <v>0.0024</v>
      </c>
      <c r="K80">
        <v>0.0024</v>
      </c>
      <c r="L80">
        <v>0.0018</v>
      </c>
      <c r="M80">
        <v>0.0018</v>
      </c>
      <c r="N80">
        <v>0.0018</v>
      </c>
      <c r="O80" s="1" t="s">
        <v>212</v>
      </c>
      <c r="P80">
        <f t="shared" si="67"/>
        <v>0</v>
      </c>
      <c r="Q80">
        <f t="shared" ref="Q80:AA80" si="80">D80-C80</f>
        <v>0</v>
      </c>
      <c r="R80">
        <f t="shared" si="80"/>
        <v>0.002</v>
      </c>
      <c r="S80">
        <f t="shared" si="80"/>
        <v>0.001</v>
      </c>
      <c r="T80">
        <f t="shared" si="80"/>
        <v>0</v>
      </c>
      <c r="U80">
        <f t="shared" si="80"/>
        <v>0</v>
      </c>
      <c r="V80">
        <f t="shared" si="80"/>
        <v>-0.00057</v>
      </c>
      <c r="W80">
        <f t="shared" si="80"/>
        <v>-3.00000000000001e-5</v>
      </c>
      <c r="X80">
        <f t="shared" si="80"/>
        <v>0</v>
      </c>
      <c r="Y80">
        <f t="shared" si="80"/>
        <v>-0.0006</v>
      </c>
      <c r="Z80">
        <f t="shared" si="80"/>
        <v>0</v>
      </c>
      <c r="AA80">
        <f t="shared" si="80"/>
        <v>0</v>
      </c>
      <c r="AB80">
        <f>COUNTIF(CostRed_wind!A$2:A$15,O80)</f>
        <v>0</v>
      </c>
    </row>
    <row r="81" spans="1:28">
      <c r="A81" s="1" t="s">
        <v>13</v>
      </c>
      <c r="B81">
        <v>13.184001</v>
      </c>
      <c r="C81">
        <v>16.179</v>
      </c>
      <c r="D81">
        <v>17.2997</v>
      </c>
      <c r="E81">
        <v>18.4204</v>
      </c>
      <c r="F81">
        <v>22.465302</v>
      </c>
      <c r="G81">
        <v>25.08819</v>
      </c>
      <c r="H81">
        <v>28.700441</v>
      </c>
      <c r="I81">
        <v>32.84846</v>
      </c>
      <c r="J81">
        <v>35.288105</v>
      </c>
      <c r="K81">
        <v>37.50518</v>
      </c>
      <c r="L81">
        <v>38.558605</v>
      </c>
      <c r="M81">
        <v>40.06727</v>
      </c>
      <c r="N81">
        <v>41.929783</v>
      </c>
      <c r="O81" s="1" t="s">
        <v>13</v>
      </c>
      <c r="P81">
        <f t="shared" si="67"/>
        <v>2.994999</v>
      </c>
      <c r="Q81">
        <f t="shared" ref="Q81:AA81" si="81">D81-C81</f>
        <v>1.1207</v>
      </c>
      <c r="R81">
        <f t="shared" si="81"/>
        <v>1.1207</v>
      </c>
      <c r="S81">
        <f t="shared" si="81"/>
        <v>4.044902</v>
      </c>
      <c r="T81">
        <f t="shared" si="81"/>
        <v>2.622888</v>
      </c>
      <c r="U81">
        <f t="shared" si="81"/>
        <v>3.612251</v>
      </c>
      <c r="V81">
        <f t="shared" si="81"/>
        <v>4.148019</v>
      </c>
      <c r="W81">
        <f t="shared" si="81"/>
        <v>2.439645</v>
      </c>
      <c r="X81">
        <f t="shared" si="81"/>
        <v>2.217075</v>
      </c>
      <c r="Y81">
        <f t="shared" si="81"/>
        <v>1.053425</v>
      </c>
      <c r="Z81">
        <f t="shared" si="81"/>
        <v>1.508665</v>
      </c>
      <c r="AA81">
        <f t="shared" si="81"/>
        <v>1.862513</v>
      </c>
      <c r="AB81">
        <f>COUNTIF(CostRed_wind!A$2:A$15,O81)</f>
        <v>1</v>
      </c>
    </row>
    <row r="82" spans="1:28">
      <c r="A82" s="1" t="s">
        <v>203</v>
      </c>
      <c r="B82">
        <v>0.00034</v>
      </c>
      <c r="C82">
        <v>0.00093</v>
      </c>
      <c r="D82">
        <v>0.00093</v>
      </c>
      <c r="E82">
        <v>0.00063</v>
      </c>
      <c r="F82">
        <v>0.00112</v>
      </c>
      <c r="G82">
        <v>0.00146</v>
      </c>
      <c r="H82">
        <v>0.00146</v>
      </c>
      <c r="I82">
        <v>0.00146</v>
      </c>
      <c r="J82">
        <v>0.14351</v>
      </c>
      <c r="K82">
        <v>0.15431</v>
      </c>
      <c r="L82">
        <v>0.15431</v>
      </c>
      <c r="M82">
        <v>0.15431</v>
      </c>
      <c r="N82">
        <v>0.15431</v>
      </c>
      <c r="O82" s="1" t="s">
        <v>203</v>
      </c>
      <c r="P82">
        <f t="shared" si="67"/>
        <v>0.00059</v>
      </c>
      <c r="Q82">
        <f t="shared" ref="Q82:AA82" si="82">D82-C82</f>
        <v>0</v>
      </c>
      <c r="R82">
        <f t="shared" si="82"/>
        <v>-0.0003</v>
      </c>
      <c r="S82">
        <f t="shared" si="82"/>
        <v>0.00049</v>
      </c>
      <c r="T82">
        <f t="shared" si="82"/>
        <v>0.00034</v>
      </c>
      <c r="U82">
        <f t="shared" si="82"/>
        <v>0</v>
      </c>
      <c r="V82">
        <f t="shared" si="82"/>
        <v>0</v>
      </c>
      <c r="W82">
        <f t="shared" si="82"/>
        <v>0.14205</v>
      </c>
      <c r="X82">
        <f t="shared" si="82"/>
        <v>0.0108</v>
      </c>
      <c r="Y82">
        <f t="shared" si="82"/>
        <v>0</v>
      </c>
      <c r="Z82">
        <f t="shared" si="82"/>
        <v>0</v>
      </c>
      <c r="AA82">
        <f t="shared" si="82"/>
        <v>0</v>
      </c>
      <c r="AB82">
        <f>COUNTIF(CostRed_wind!A$2:A$15,O82)</f>
        <v>0</v>
      </c>
    </row>
    <row r="83" spans="1:28">
      <c r="A83" s="1" t="s">
        <v>208</v>
      </c>
      <c r="B83">
        <v>0.095000006</v>
      </c>
      <c r="C83">
        <v>0.09821001</v>
      </c>
      <c r="D83">
        <v>0.106130004</v>
      </c>
      <c r="E83">
        <v>0.10763</v>
      </c>
      <c r="F83">
        <v>0.14878</v>
      </c>
      <c r="G83">
        <v>0.15344001</v>
      </c>
      <c r="H83">
        <v>0.19094001</v>
      </c>
      <c r="I83">
        <v>0.259</v>
      </c>
      <c r="J83">
        <v>0.282</v>
      </c>
      <c r="K83">
        <v>0.30492002</v>
      </c>
      <c r="L83">
        <v>0.30808</v>
      </c>
      <c r="M83">
        <v>0.31020004</v>
      </c>
      <c r="N83">
        <v>0.342</v>
      </c>
      <c r="O83" s="1" t="s">
        <v>208</v>
      </c>
      <c r="P83">
        <f t="shared" si="67"/>
        <v>0.003210004</v>
      </c>
      <c r="Q83">
        <f t="shared" ref="Q83:AA83" si="83">D83-C83</f>
        <v>0.007919994</v>
      </c>
      <c r="R83">
        <f t="shared" si="83"/>
        <v>0.001499996</v>
      </c>
      <c r="S83">
        <f t="shared" si="83"/>
        <v>0.04115</v>
      </c>
      <c r="T83">
        <f t="shared" si="83"/>
        <v>0.00466000999999999</v>
      </c>
      <c r="U83">
        <f t="shared" si="83"/>
        <v>0.0375</v>
      </c>
      <c r="V83">
        <f t="shared" si="83"/>
        <v>0.06805999</v>
      </c>
      <c r="W83">
        <f t="shared" si="83"/>
        <v>0.023</v>
      </c>
      <c r="X83">
        <f t="shared" si="83"/>
        <v>0.02292002</v>
      </c>
      <c r="Y83">
        <f t="shared" si="83"/>
        <v>0.00315998000000001</v>
      </c>
      <c r="Z83">
        <f t="shared" si="83"/>
        <v>0.00212003999999999</v>
      </c>
      <c r="AA83">
        <f t="shared" si="83"/>
        <v>0.03179996</v>
      </c>
      <c r="AB83">
        <f>COUNTIF(CostRed_wind!A$2:A$15,O83)</f>
        <v>0</v>
      </c>
    </row>
    <row r="84" spans="1:28">
      <c r="A84" s="1" t="s">
        <v>206</v>
      </c>
      <c r="B84">
        <v>1.3904</v>
      </c>
      <c r="C84">
        <v>1.5846001</v>
      </c>
      <c r="D84">
        <v>1.7043501</v>
      </c>
      <c r="E84">
        <v>1.9233001</v>
      </c>
      <c r="F84">
        <v>2.28325</v>
      </c>
      <c r="G84">
        <v>2.45115</v>
      </c>
      <c r="H84">
        <v>2.80165</v>
      </c>
      <c r="I84">
        <v>3.31915</v>
      </c>
      <c r="J84">
        <v>3.6738503</v>
      </c>
      <c r="K84">
        <v>4.1264505</v>
      </c>
      <c r="L84">
        <v>4.3067</v>
      </c>
      <c r="M84">
        <v>4.339041</v>
      </c>
      <c r="N84">
        <v>4.6190414</v>
      </c>
      <c r="O84" s="1" t="s">
        <v>206</v>
      </c>
      <c r="P84">
        <f t="shared" si="67"/>
        <v>0.1942001</v>
      </c>
      <c r="Q84">
        <f t="shared" ref="Q84:AA84" si="84">D84-C84</f>
        <v>0.11975</v>
      </c>
      <c r="R84">
        <f t="shared" si="84"/>
        <v>0.21895</v>
      </c>
      <c r="S84">
        <f t="shared" si="84"/>
        <v>0.3599499</v>
      </c>
      <c r="T84">
        <f t="shared" si="84"/>
        <v>0.1679</v>
      </c>
      <c r="U84">
        <f t="shared" si="84"/>
        <v>0.3505</v>
      </c>
      <c r="V84">
        <f t="shared" si="84"/>
        <v>0.5175</v>
      </c>
      <c r="W84">
        <f t="shared" si="84"/>
        <v>0.3547003</v>
      </c>
      <c r="X84">
        <f t="shared" si="84"/>
        <v>0.4526002</v>
      </c>
      <c r="Y84">
        <f t="shared" si="84"/>
        <v>0.1802495</v>
      </c>
      <c r="Z84">
        <f t="shared" si="84"/>
        <v>0.0323409999999997</v>
      </c>
      <c r="AA84">
        <f t="shared" si="84"/>
        <v>0.2800004</v>
      </c>
      <c r="AB84">
        <f>COUNTIF(CostRed_wind!A$2:A$15,O84)</f>
        <v>0</v>
      </c>
    </row>
    <row r="85" spans="1:28">
      <c r="A85" s="1" t="s">
        <v>214</v>
      </c>
      <c r="B85">
        <v>0.006</v>
      </c>
      <c r="C85">
        <v>0.006</v>
      </c>
      <c r="D85">
        <v>0.006</v>
      </c>
      <c r="E85">
        <v>0.006</v>
      </c>
      <c r="F85">
        <v>0.006</v>
      </c>
      <c r="G85">
        <v>0.006</v>
      </c>
      <c r="H85">
        <v>0.027250001</v>
      </c>
      <c r="I85">
        <v>0.027250001</v>
      </c>
      <c r="J85">
        <v>0.027250001</v>
      </c>
      <c r="K85">
        <v>0.027250001</v>
      </c>
      <c r="L85">
        <v>0.027250001</v>
      </c>
      <c r="M85">
        <v>0.027250001</v>
      </c>
      <c r="N85">
        <v>0.027250001</v>
      </c>
      <c r="O85" s="1" t="s">
        <v>214</v>
      </c>
      <c r="P85">
        <f t="shared" si="67"/>
        <v>0</v>
      </c>
      <c r="Q85">
        <f t="shared" ref="Q85:AA85" si="85">D85-C85</f>
        <v>0</v>
      </c>
      <c r="R85">
        <f t="shared" si="85"/>
        <v>0</v>
      </c>
      <c r="S85">
        <f t="shared" si="85"/>
        <v>0</v>
      </c>
      <c r="T85">
        <f t="shared" si="85"/>
        <v>0</v>
      </c>
      <c r="U85">
        <f t="shared" si="85"/>
        <v>0.021250001</v>
      </c>
      <c r="V85">
        <f t="shared" si="85"/>
        <v>0</v>
      </c>
      <c r="W85">
        <f t="shared" si="85"/>
        <v>0</v>
      </c>
      <c r="X85">
        <f t="shared" si="85"/>
        <v>0</v>
      </c>
      <c r="Y85">
        <f t="shared" si="85"/>
        <v>0</v>
      </c>
      <c r="Z85">
        <f t="shared" si="85"/>
        <v>0</v>
      </c>
      <c r="AA85">
        <f t="shared" si="85"/>
        <v>0</v>
      </c>
      <c r="AB85">
        <f>COUNTIF(CostRed_wind!A$2:A$15,O85)</f>
        <v>0</v>
      </c>
    </row>
    <row r="86" spans="1:28">
      <c r="A86" s="1" t="s">
        <v>216</v>
      </c>
      <c r="B86">
        <v>5.794</v>
      </c>
      <c r="C86">
        <v>6.918</v>
      </c>
      <c r="D86">
        <v>8.102</v>
      </c>
      <c r="E86">
        <v>8.542001</v>
      </c>
      <c r="F86">
        <v>8.683001</v>
      </c>
      <c r="G86">
        <v>9.137</v>
      </c>
      <c r="H86">
        <v>9.384001</v>
      </c>
      <c r="I86">
        <v>9.736579</v>
      </c>
      <c r="J86">
        <v>10.230247</v>
      </c>
      <c r="K86">
        <v>10.679461</v>
      </c>
      <c r="L86">
        <v>10.870623</v>
      </c>
      <c r="M86">
        <v>11.253734</v>
      </c>
      <c r="N86">
        <v>11.779734</v>
      </c>
      <c r="O86" s="1" t="s">
        <v>216</v>
      </c>
      <c r="P86">
        <f t="shared" si="67"/>
        <v>1.124</v>
      </c>
      <c r="Q86">
        <f t="shared" ref="Q86:AA86" si="86">D86-C86</f>
        <v>1.184</v>
      </c>
      <c r="R86">
        <f t="shared" si="86"/>
        <v>0.440001000000001</v>
      </c>
      <c r="S86">
        <f t="shared" si="86"/>
        <v>0.141</v>
      </c>
      <c r="T86">
        <f t="shared" si="86"/>
        <v>0.453999</v>
      </c>
      <c r="U86">
        <f t="shared" si="86"/>
        <v>0.247000999999999</v>
      </c>
      <c r="V86">
        <f t="shared" si="86"/>
        <v>0.352578000000001</v>
      </c>
      <c r="W86">
        <f t="shared" si="86"/>
        <v>0.493668</v>
      </c>
      <c r="X86">
        <f t="shared" si="86"/>
        <v>0.449214</v>
      </c>
      <c r="Y86">
        <f t="shared" si="86"/>
        <v>0.191162</v>
      </c>
      <c r="Z86">
        <f t="shared" si="86"/>
        <v>0.383111</v>
      </c>
      <c r="AA86">
        <f t="shared" si="86"/>
        <v>0.526</v>
      </c>
      <c r="AB86">
        <f>COUNTIF(CostRed_wind!A$2:A$15,O86)</f>
        <v>1</v>
      </c>
    </row>
    <row r="87" spans="1:28">
      <c r="A87" s="1" t="s">
        <v>218</v>
      </c>
      <c r="B87">
        <v>0.038900003</v>
      </c>
      <c r="C87">
        <v>0.038900003</v>
      </c>
      <c r="D87">
        <v>0.038900003</v>
      </c>
      <c r="E87">
        <v>0.038900003</v>
      </c>
      <c r="F87">
        <v>0.038900003</v>
      </c>
      <c r="G87">
        <v>0.038900003</v>
      </c>
      <c r="H87">
        <v>0.09900001</v>
      </c>
      <c r="I87">
        <v>0.09900001</v>
      </c>
      <c r="J87">
        <v>0.09900001</v>
      </c>
      <c r="K87">
        <v>0.09900001</v>
      </c>
      <c r="L87">
        <v>0.09900001</v>
      </c>
      <c r="M87">
        <v>0.09900001</v>
      </c>
      <c r="N87">
        <v>0.09900001</v>
      </c>
      <c r="O87" s="1" t="s">
        <v>218</v>
      </c>
      <c r="P87">
        <f t="shared" si="67"/>
        <v>0</v>
      </c>
      <c r="Q87">
        <f t="shared" ref="Q87:AA87" si="87">D87-C87</f>
        <v>0</v>
      </c>
      <c r="R87">
        <f t="shared" si="87"/>
        <v>0</v>
      </c>
      <c r="S87">
        <f t="shared" si="87"/>
        <v>0</v>
      </c>
      <c r="T87">
        <f t="shared" si="87"/>
        <v>0</v>
      </c>
      <c r="U87">
        <f t="shared" si="87"/>
        <v>0.060100007</v>
      </c>
      <c r="V87">
        <f t="shared" si="87"/>
        <v>0</v>
      </c>
      <c r="W87">
        <f t="shared" si="87"/>
        <v>0</v>
      </c>
      <c r="X87">
        <f t="shared" si="87"/>
        <v>0</v>
      </c>
      <c r="Y87">
        <f t="shared" si="87"/>
        <v>0</v>
      </c>
      <c r="Z87">
        <f t="shared" si="87"/>
        <v>0</v>
      </c>
      <c r="AA87">
        <f t="shared" si="87"/>
        <v>0</v>
      </c>
      <c r="AB87">
        <f>COUNTIF(CostRed_wind!A$2:A$15,O87)</f>
        <v>0</v>
      </c>
    </row>
    <row r="88" spans="1:28">
      <c r="A88" s="1" t="s">
        <v>222</v>
      </c>
      <c r="B88">
        <v>2.2940001</v>
      </c>
      <c r="C88">
        <v>2.4190001</v>
      </c>
      <c r="D88">
        <v>2.562</v>
      </c>
      <c r="E88">
        <v>2.6460001</v>
      </c>
      <c r="F88">
        <v>2.753</v>
      </c>
      <c r="G88">
        <v>2.808</v>
      </c>
      <c r="H88">
        <v>3.2470002</v>
      </c>
      <c r="I88">
        <v>3.4830003</v>
      </c>
      <c r="J88">
        <v>3.4980001</v>
      </c>
      <c r="K88">
        <v>3.9540002</v>
      </c>
      <c r="L88">
        <v>4.367</v>
      </c>
      <c r="M88">
        <v>4.467</v>
      </c>
      <c r="N88">
        <v>4.577</v>
      </c>
      <c r="O88" s="1" t="s">
        <v>222</v>
      </c>
      <c r="P88">
        <f t="shared" si="67"/>
        <v>0.125</v>
      </c>
      <c r="Q88">
        <f t="shared" ref="Q88:AA88" si="88">D88-C88</f>
        <v>0.1429999</v>
      </c>
      <c r="R88">
        <f t="shared" si="88"/>
        <v>0.0840001000000004</v>
      </c>
      <c r="S88">
        <f t="shared" si="88"/>
        <v>0.1069999</v>
      </c>
      <c r="T88">
        <f t="shared" si="88"/>
        <v>0.0549999999999997</v>
      </c>
      <c r="U88">
        <f t="shared" si="88"/>
        <v>0.4390002</v>
      </c>
      <c r="V88">
        <f t="shared" si="88"/>
        <v>0.2360001</v>
      </c>
      <c r="W88">
        <f t="shared" si="88"/>
        <v>0.0149998</v>
      </c>
      <c r="X88">
        <f t="shared" si="88"/>
        <v>0.4560001</v>
      </c>
      <c r="Y88">
        <f t="shared" si="88"/>
        <v>0.4129998</v>
      </c>
      <c r="Z88">
        <f t="shared" si="88"/>
        <v>0.0999999999999996</v>
      </c>
      <c r="AA88">
        <f t="shared" si="88"/>
        <v>0.11</v>
      </c>
      <c r="AB88">
        <f>COUNTIF(CostRed_wind!A$2:A$15,O88)</f>
        <v>0</v>
      </c>
    </row>
    <row r="89" spans="1:28">
      <c r="A89" s="1" t="s">
        <v>220</v>
      </c>
      <c r="B89">
        <v>0.0014</v>
      </c>
      <c r="C89">
        <v>0.0014</v>
      </c>
      <c r="D89">
        <v>0.0014</v>
      </c>
      <c r="E89">
        <v>0.0014</v>
      </c>
      <c r="F89">
        <v>0.0014</v>
      </c>
      <c r="G89">
        <v>0.11840001</v>
      </c>
      <c r="H89">
        <v>0.1984</v>
      </c>
      <c r="I89">
        <v>0.1984</v>
      </c>
      <c r="J89">
        <v>0.2804</v>
      </c>
      <c r="K89">
        <v>0.37300003</v>
      </c>
      <c r="L89">
        <v>0.51801</v>
      </c>
      <c r="M89">
        <v>0.62151</v>
      </c>
      <c r="N89">
        <v>0.61401004</v>
      </c>
      <c r="O89" s="1" t="s">
        <v>220</v>
      </c>
      <c r="P89">
        <f t="shared" si="67"/>
        <v>0</v>
      </c>
      <c r="Q89">
        <f t="shared" ref="Q89:AA89" si="89">D89-C89</f>
        <v>0</v>
      </c>
      <c r="R89">
        <f t="shared" si="89"/>
        <v>0</v>
      </c>
      <c r="S89">
        <f t="shared" si="89"/>
        <v>0</v>
      </c>
      <c r="T89">
        <f t="shared" si="89"/>
        <v>0.11700001</v>
      </c>
      <c r="U89">
        <f t="shared" si="89"/>
        <v>0.07999999</v>
      </c>
      <c r="V89">
        <f t="shared" si="89"/>
        <v>0</v>
      </c>
      <c r="W89">
        <f t="shared" si="89"/>
        <v>0.082</v>
      </c>
      <c r="X89">
        <f t="shared" si="89"/>
        <v>0.09260003</v>
      </c>
      <c r="Y89">
        <f t="shared" si="89"/>
        <v>0.14500997</v>
      </c>
      <c r="Z89">
        <f t="shared" si="89"/>
        <v>0.1035</v>
      </c>
      <c r="AA89">
        <f t="shared" si="89"/>
        <v>-0.00749995999999997</v>
      </c>
      <c r="AB89">
        <f>COUNTIF(CostRed_wind!A$2:A$15,O89)</f>
        <v>0</v>
      </c>
    </row>
    <row r="90" spans="1:28">
      <c r="A90" s="1" t="s">
        <v>224</v>
      </c>
      <c r="D90">
        <v>0.0015</v>
      </c>
      <c r="E90">
        <v>0.004</v>
      </c>
      <c r="F90">
        <v>0.052810002</v>
      </c>
      <c r="G90">
        <v>0.071755</v>
      </c>
      <c r="H90">
        <v>0.098160006</v>
      </c>
      <c r="I90">
        <v>0.11240001</v>
      </c>
      <c r="J90">
        <v>0.12145</v>
      </c>
      <c r="K90">
        <v>0.2838</v>
      </c>
      <c r="L90">
        <v>0.48630002</v>
      </c>
      <c r="M90">
        <v>0.68395007</v>
      </c>
      <c r="N90">
        <v>1.10775</v>
      </c>
      <c r="O90" s="1" t="s">
        <v>224</v>
      </c>
      <c r="P90">
        <f t="shared" si="67"/>
        <v>0</v>
      </c>
      <c r="Q90">
        <f t="shared" ref="Q90:AA90" si="90">D90-C90</f>
        <v>0.0015</v>
      </c>
      <c r="R90">
        <f t="shared" si="90"/>
        <v>0.0025</v>
      </c>
      <c r="S90">
        <f t="shared" si="90"/>
        <v>0.048810002</v>
      </c>
      <c r="T90">
        <f t="shared" si="90"/>
        <v>0.018944998</v>
      </c>
      <c r="U90">
        <f t="shared" si="90"/>
        <v>0.026405006</v>
      </c>
      <c r="V90">
        <f t="shared" si="90"/>
        <v>0.014240004</v>
      </c>
      <c r="W90">
        <f t="shared" si="90"/>
        <v>0.00904999000000001</v>
      </c>
      <c r="X90">
        <f t="shared" si="90"/>
        <v>0.16235</v>
      </c>
      <c r="Y90">
        <f t="shared" si="90"/>
        <v>0.20250002</v>
      </c>
      <c r="Z90">
        <f t="shared" si="90"/>
        <v>0.19765005</v>
      </c>
      <c r="AA90">
        <f t="shared" si="90"/>
        <v>0.42379993</v>
      </c>
      <c r="AB90">
        <f>COUNTIF(CostRed_wind!A$2:A$15,O90)</f>
        <v>0</v>
      </c>
    </row>
    <row r="91" spans="1:28">
      <c r="A91" s="1" t="s">
        <v>226</v>
      </c>
      <c r="B91">
        <v>0.00565</v>
      </c>
      <c r="C91">
        <v>0.00565</v>
      </c>
      <c r="D91">
        <v>0.00565</v>
      </c>
      <c r="E91">
        <v>0.00565</v>
      </c>
      <c r="F91">
        <v>0.00585</v>
      </c>
      <c r="G91">
        <v>0.026100002</v>
      </c>
      <c r="H91">
        <v>0.026100002</v>
      </c>
      <c r="I91">
        <v>0.02621</v>
      </c>
      <c r="J91">
        <v>0.3361</v>
      </c>
      <c r="K91">
        <v>0.3361</v>
      </c>
      <c r="L91">
        <v>0.3361</v>
      </c>
      <c r="M91">
        <v>0.43610004</v>
      </c>
      <c r="N91">
        <v>0.43610004</v>
      </c>
      <c r="O91" s="1" t="s">
        <v>226</v>
      </c>
      <c r="P91">
        <f t="shared" si="67"/>
        <v>0</v>
      </c>
      <c r="Q91">
        <f t="shared" ref="Q91:AA91" si="91">D91-C91</f>
        <v>0</v>
      </c>
      <c r="R91">
        <f t="shared" si="91"/>
        <v>0</v>
      </c>
      <c r="S91">
        <f t="shared" si="91"/>
        <v>0.000200000000000001</v>
      </c>
      <c r="T91">
        <f t="shared" si="91"/>
        <v>0.020250002</v>
      </c>
      <c r="U91">
        <f t="shared" si="91"/>
        <v>0</v>
      </c>
      <c r="V91">
        <f t="shared" si="91"/>
        <v>0.000109998</v>
      </c>
      <c r="W91">
        <f t="shared" si="91"/>
        <v>0.30989</v>
      </c>
      <c r="X91">
        <f t="shared" si="91"/>
        <v>0</v>
      </c>
      <c r="Y91">
        <f t="shared" si="91"/>
        <v>0</v>
      </c>
      <c r="Z91">
        <f t="shared" si="91"/>
        <v>0.10000004</v>
      </c>
      <c r="AA91">
        <f t="shared" si="91"/>
        <v>0</v>
      </c>
      <c r="AB91">
        <f>COUNTIF(CostRed_wind!A$2:A$15,O91)</f>
        <v>0</v>
      </c>
    </row>
    <row r="92" spans="1:28">
      <c r="A92" s="1" t="s">
        <v>468</v>
      </c>
      <c r="B92">
        <v>0.001</v>
      </c>
      <c r="C92">
        <v>0.001</v>
      </c>
      <c r="D92">
        <v>0.001</v>
      </c>
      <c r="E92">
        <v>0.001</v>
      </c>
      <c r="F92">
        <v>0.001</v>
      </c>
      <c r="G92">
        <v>0.001</v>
      </c>
      <c r="H92">
        <v>0.001</v>
      </c>
      <c r="I92">
        <v>0.03375</v>
      </c>
      <c r="J92">
        <v>0.03375</v>
      </c>
      <c r="K92">
        <v>0.03375</v>
      </c>
      <c r="L92">
        <v>0.03375</v>
      </c>
      <c r="M92">
        <v>0.13875</v>
      </c>
      <c r="N92">
        <v>0.13875</v>
      </c>
      <c r="O92" s="1" t="s">
        <v>468</v>
      </c>
      <c r="P92">
        <f t="shared" si="67"/>
        <v>0</v>
      </c>
      <c r="Q92">
        <f t="shared" ref="Q92:AA92" si="92">D92-C92</f>
        <v>0</v>
      </c>
      <c r="R92">
        <f t="shared" si="92"/>
        <v>0</v>
      </c>
      <c r="S92">
        <f t="shared" si="92"/>
        <v>0</v>
      </c>
      <c r="T92">
        <f t="shared" si="92"/>
        <v>0</v>
      </c>
      <c r="U92">
        <f t="shared" si="92"/>
        <v>0</v>
      </c>
      <c r="V92">
        <f t="shared" si="92"/>
        <v>0.03275</v>
      </c>
      <c r="W92">
        <f t="shared" si="92"/>
        <v>0</v>
      </c>
      <c r="X92">
        <f t="shared" si="92"/>
        <v>0</v>
      </c>
      <c r="Y92">
        <f t="shared" si="92"/>
        <v>0</v>
      </c>
      <c r="Z92">
        <f t="shared" si="92"/>
        <v>0.105</v>
      </c>
      <c r="AA92">
        <f t="shared" si="92"/>
        <v>0</v>
      </c>
      <c r="AB92">
        <f>COUNTIF(CostRed_wind!A$2:A$15,O92)</f>
        <v>0</v>
      </c>
    </row>
    <row r="93" spans="1:28">
      <c r="A93" s="1" t="s">
        <v>238</v>
      </c>
      <c r="E93">
        <v>0.0024</v>
      </c>
      <c r="F93">
        <v>0.0024</v>
      </c>
      <c r="G93">
        <v>0.0024</v>
      </c>
      <c r="H93">
        <v>0.0024</v>
      </c>
      <c r="I93">
        <v>0.0124</v>
      </c>
      <c r="J93">
        <v>0.0124</v>
      </c>
      <c r="K93">
        <v>0.0124</v>
      </c>
      <c r="L93">
        <v>0.0124</v>
      </c>
      <c r="M93">
        <v>0.0124</v>
      </c>
      <c r="N93">
        <v>0.0124</v>
      </c>
      <c r="O93" s="1" t="s">
        <v>238</v>
      </c>
      <c r="P93">
        <f t="shared" si="67"/>
        <v>0</v>
      </c>
      <c r="Q93">
        <f t="shared" ref="Q93:AA93" si="93">D93-C93</f>
        <v>0</v>
      </c>
      <c r="R93">
        <f t="shared" si="93"/>
        <v>0.0024</v>
      </c>
      <c r="S93">
        <f t="shared" si="93"/>
        <v>0</v>
      </c>
      <c r="T93">
        <f t="shared" si="93"/>
        <v>0</v>
      </c>
      <c r="U93">
        <f t="shared" si="93"/>
        <v>0</v>
      </c>
      <c r="V93">
        <f t="shared" si="93"/>
        <v>0.01</v>
      </c>
      <c r="W93">
        <f t="shared" si="93"/>
        <v>0</v>
      </c>
      <c r="X93">
        <f t="shared" si="93"/>
        <v>0</v>
      </c>
      <c r="Y93">
        <f t="shared" si="93"/>
        <v>0</v>
      </c>
      <c r="Z93">
        <f t="shared" si="93"/>
        <v>0</v>
      </c>
      <c r="AA93">
        <f t="shared" si="93"/>
        <v>0</v>
      </c>
      <c r="AB93">
        <f>COUNTIF(CostRed_wind!A$2:A$15,O93)</f>
        <v>0</v>
      </c>
    </row>
    <row r="94" spans="1:28">
      <c r="A94" s="1" t="s">
        <v>260</v>
      </c>
      <c r="B94">
        <v>0.030000001</v>
      </c>
      <c r="C94">
        <v>0.036000002</v>
      </c>
      <c r="D94">
        <v>0.059000004</v>
      </c>
      <c r="E94">
        <v>0.065892</v>
      </c>
      <c r="F94">
        <v>0.068915</v>
      </c>
      <c r="G94">
        <v>0.068165004</v>
      </c>
      <c r="H94">
        <v>0.069905005</v>
      </c>
      <c r="I94">
        <v>0.07710501</v>
      </c>
      <c r="J94">
        <v>0.078172</v>
      </c>
      <c r="K94">
        <v>0.078072004</v>
      </c>
      <c r="L94">
        <v>0.078072004</v>
      </c>
      <c r="M94">
        <v>0.077129</v>
      </c>
      <c r="N94">
        <v>0.136129</v>
      </c>
      <c r="O94" s="1" t="s">
        <v>260</v>
      </c>
      <c r="P94">
        <f t="shared" si="67"/>
        <v>0.006000001</v>
      </c>
      <c r="Q94">
        <f t="shared" ref="Q94:AA94" si="94">D94-C94</f>
        <v>0.023000002</v>
      </c>
      <c r="R94">
        <f t="shared" si="94"/>
        <v>0.006891996</v>
      </c>
      <c r="S94">
        <f t="shared" si="94"/>
        <v>0.003023</v>
      </c>
      <c r="T94">
        <f t="shared" si="94"/>
        <v>-0.000749996000000003</v>
      </c>
      <c r="U94">
        <f t="shared" si="94"/>
        <v>0.001740001</v>
      </c>
      <c r="V94">
        <f t="shared" si="94"/>
        <v>0.007200005</v>
      </c>
      <c r="W94">
        <f t="shared" si="94"/>
        <v>0.00106699</v>
      </c>
      <c r="X94">
        <f t="shared" si="94"/>
        <v>-9.9996000000005e-5</v>
      </c>
      <c r="Y94">
        <f t="shared" si="94"/>
        <v>0</v>
      </c>
      <c r="Z94">
        <f t="shared" si="94"/>
        <v>-0.000943003999999997</v>
      </c>
      <c r="AA94">
        <f t="shared" si="94"/>
        <v>0.059</v>
      </c>
      <c r="AB94">
        <f>COUNTIF(CostRed_wind!A$2:A$15,O94)</f>
        <v>0</v>
      </c>
    </row>
    <row r="95" spans="1:28">
      <c r="A95" s="1" t="s">
        <v>242</v>
      </c>
      <c r="D95">
        <v>0.0005</v>
      </c>
      <c r="E95">
        <v>0.002</v>
      </c>
      <c r="F95">
        <v>0.003</v>
      </c>
      <c r="G95">
        <v>0.003</v>
      </c>
      <c r="H95">
        <v>0.003</v>
      </c>
      <c r="I95">
        <v>0.003</v>
      </c>
      <c r="J95">
        <v>0.003</v>
      </c>
      <c r="K95">
        <v>0.003</v>
      </c>
      <c r="L95">
        <v>0.003</v>
      </c>
      <c r="M95">
        <v>0.003</v>
      </c>
      <c r="N95">
        <v>0.003</v>
      </c>
      <c r="O95" s="1" t="s">
        <v>242</v>
      </c>
      <c r="P95">
        <f t="shared" si="67"/>
        <v>0</v>
      </c>
      <c r="Q95">
        <f t="shared" ref="Q95:AA95" si="95">D95-C95</f>
        <v>0.0005</v>
      </c>
      <c r="R95">
        <f t="shared" si="95"/>
        <v>0.0015</v>
      </c>
      <c r="S95">
        <f t="shared" si="95"/>
        <v>0.001</v>
      </c>
      <c r="T95">
        <f t="shared" si="95"/>
        <v>0</v>
      </c>
      <c r="U95">
        <f t="shared" si="95"/>
        <v>0</v>
      </c>
      <c r="V95">
        <f t="shared" si="95"/>
        <v>0</v>
      </c>
      <c r="W95">
        <f t="shared" si="95"/>
        <v>0</v>
      </c>
      <c r="X95">
        <f t="shared" si="95"/>
        <v>0</v>
      </c>
      <c r="Y95">
        <f t="shared" si="95"/>
        <v>0</v>
      </c>
      <c r="Z95">
        <f t="shared" si="95"/>
        <v>0</v>
      </c>
      <c r="AA95">
        <f t="shared" si="95"/>
        <v>0</v>
      </c>
      <c r="AB95">
        <f>COUNTIF(CostRed_wind!A$2:A$15,O95)</f>
        <v>0</v>
      </c>
    </row>
    <row r="96" spans="1:28">
      <c r="A96" s="1" t="s">
        <v>256</v>
      </c>
      <c r="B96">
        <v>0.133</v>
      </c>
      <c r="C96">
        <v>0.202</v>
      </c>
      <c r="D96">
        <v>0.275</v>
      </c>
      <c r="E96">
        <v>0.279</v>
      </c>
      <c r="F96">
        <v>0.28800002</v>
      </c>
      <c r="G96">
        <v>0.43600002</v>
      </c>
      <c r="H96">
        <v>0.509</v>
      </c>
      <c r="I96">
        <v>0.518</v>
      </c>
      <c r="J96">
        <v>0.53300005</v>
      </c>
      <c r="K96">
        <v>0.53400004</v>
      </c>
      <c r="L96">
        <v>0.54</v>
      </c>
      <c r="M96">
        <v>0.671</v>
      </c>
      <c r="N96">
        <v>0.814</v>
      </c>
      <c r="O96" s="1" t="s">
        <v>256</v>
      </c>
      <c r="P96">
        <f t="shared" si="67"/>
        <v>0.069</v>
      </c>
      <c r="Q96">
        <f t="shared" ref="Q96:AA96" si="96">D96-C96</f>
        <v>0.073</v>
      </c>
      <c r="R96">
        <f t="shared" si="96"/>
        <v>0.004</v>
      </c>
      <c r="S96">
        <f t="shared" si="96"/>
        <v>0.00900002</v>
      </c>
      <c r="T96">
        <f t="shared" si="96"/>
        <v>0.148</v>
      </c>
      <c r="U96">
        <f t="shared" si="96"/>
        <v>0.07299998</v>
      </c>
      <c r="V96">
        <f t="shared" si="96"/>
        <v>0.00900000000000001</v>
      </c>
      <c r="W96">
        <f t="shared" si="96"/>
        <v>0.0150000499999999</v>
      </c>
      <c r="X96">
        <f t="shared" si="96"/>
        <v>0.000999990000000062</v>
      </c>
      <c r="Y96">
        <f t="shared" si="96"/>
        <v>0.00599996000000003</v>
      </c>
      <c r="Z96">
        <f t="shared" si="96"/>
        <v>0.131</v>
      </c>
      <c r="AA96">
        <f t="shared" si="96"/>
        <v>0.143</v>
      </c>
      <c r="AB96">
        <f>COUNTIF(CostRed_wind!A$2:A$15,O96)</f>
        <v>0</v>
      </c>
    </row>
    <row r="97" spans="1:28">
      <c r="A97" s="1" t="s">
        <v>469</v>
      </c>
      <c r="B97">
        <v>14.377278</v>
      </c>
      <c r="C97">
        <v>17.595278</v>
      </c>
      <c r="D97">
        <v>19.122795</v>
      </c>
      <c r="E97">
        <v>20.807966</v>
      </c>
      <c r="F97">
        <v>25.879969</v>
      </c>
      <c r="G97">
        <v>29.056429</v>
      </c>
      <c r="H97">
        <v>33.17662</v>
      </c>
      <c r="I97">
        <v>37.88369</v>
      </c>
      <c r="J97">
        <v>41.931187</v>
      </c>
      <c r="K97">
        <v>45.090065</v>
      </c>
      <c r="L97">
        <v>47.08477</v>
      </c>
      <c r="M97">
        <v>53.26165</v>
      </c>
      <c r="N97">
        <v>55.85707</v>
      </c>
      <c r="O97" s="1" t="s">
        <v>469</v>
      </c>
      <c r="P97">
        <f t="shared" si="67"/>
        <v>3.218</v>
      </c>
      <c r="Q97">
        <f t="shared" ref="Q97:AA97" si="97">D97-C97</f>
        <v>1.527517</v>
      </c>
      <c r="R97">
        <f t="shared" si="97"/>
        <v>1.685171</v>
      </c>
      <c r="S97">
        <f t="shared" si="97"/>
        <v>5.072003</v>
      </c>
      <c r="T97">
        <f t="shared" si="97"/>
        <v>3.17646</v>
      </c>
      <c r="U97">
        <f t="shared" si="97"/>
        <v>4.120191</v>
      </c>
      <c r="V97">
        <f t="shared" si="97"/>
        <v>4.70707</v>
      </c>
      <c r="W97">
        <f t="shared" si="97"/>
        <v>4.047497</v>
      </c>
      <c r="X97">
        <f t="shared" si="97"/>
        <v>3.158878</v>
      </c>
      <c r="Y97">
        <f t="shared" si="97"/>
        <v>1.994705</v>
      </c>
      <c r="Z97">
        <f t="shared" si="97"/>
        <v>6.17688</v>
      </c>
      <c r="AA97">
        <f t="shared" si="97"/>
        <v>2.59542</v>
      </c>
      <c r="AB97">
        <f>COUNTIF(CostRed_wind!A$2:A$15,O97)</f>
        <v>0</v>
      </c>
    </row>
    <row r="98" spans="1:28">
      <c r="A98" s="1" t="s">
        <v>470</v>
      </c>
      <c r="B98">
        <v>0.001947</v>
      </c>
      <c r="C98">
        <v>0.082952</v>
      </c>
      <c r="D98">
        <v>0.086152</v>
      </c>
      <c r="E98">
        <v>0.17615202</v>
      </c>
      <c r="F98">
        <v>0.17631602</v>
      </c>
      <c r="G98">
        <v>0.329916</v>
      </c>
      <c r="H98">
        <v>0.33102202</v>
      </c>
      <c r="I98">
        <v>0.33247203</v>
      </c>
      <c r="J98">
        <v>0.33247203</v>
      </c>
      <c r="K98">
        <v>0.33247203</v>
      </c>
      <c r="L98">
        <v>0.33247203</v>
      </c>
      <c r="M98">
        <v>0.33247203</v>
      </c>
      <c r="N98">
        <v>0.41247204</v>
      </c>
      <c r="O98" s="1" t="s">
        <v>470</v>
      </c>
      <c r="P98">
        <f t="shared" si="67"/>
        <v>0.081005</v>
      </c>
      <c r="Q98">
        <f t="shared" ref="Q98:AA98" si="98">D98-C98</f>
        <v>0.00320000000000001</v>
      </c>
      <c r="R98">
        <f t="shared" si="98"/>
        <v>0.09000002</v>
      </c>
      <c r="S98">
        <f t="shared" si="98"/>
        <v>0.000163999999999997</v>
      </c>
      <c r="T98">
        <f t="shared" si="98"/>
        <v>0.15359998</v>
      </c>
      <c r="U98">
        <f t="shared" si="98"/>
        <v>0.00110601999999999</v>
      </c>
      <c r="V98">
        <f t="shared" si="98"/>
        <v>0.00145001</v>
      </c>
      <c r="W98">
        <f t="shared" si="98"/>
        <v>0</v>
      </c>
      <c r="X98">
        <f t="shared" si="98"/>
        <v>0</v>
      </c>
      <c r="Y98">
        <f t="shared" si="98"/>
        <v>0</v>
      </c>
      <c r="Z98">
        <f t="shared" si="98"/>
        <v>0</v>
      </c>
      <c r="AA98">
        <f t="shared" si="98"/>
        <v>0.08000001</v>
      </c>
      <c r="AB98">
        <f>COUNTIF(CostRed_wind!A$2:A$15,O98)</f>
        <v>0</v>
      </c>
    </row>
    <row r="99" spans="1:28">
      <c r="A99" s="1" t="s">
        <v>258</v>
      </c>
      <c r="B99">
        <v>0.043727003</v>
      </c>
      <c r="C99">
        <v>0.044527</v>
      </c>
      <c r="D99">
        <v>0.058327</v>
      </c>
      <c r="E99">
        <v>0.058327</v>
      </c>
      <c r="F99">
        <v>0.058342002</v>
      </c>
      <c r="G99">
        <v>0.063794</v>
      </c>
      <c r="H99">
        <v>0.11969401</v>
      </c>
      <c r="I99">
        <v>0.11969401</v>
      </c>
      <c r="J99">
        <v>0.122894004</v>
      </c>
      <c r="K99">
        <v>0.13579401</v>
      </c>
      <c r="L99">
        <v>0.15274401</v>
      </c>
      <c r="M99">
        <v>0.136444</v>
      </c>
      <c r="N99">
        <v>0.165444</v>
      </c>
      <c r="O99" s="1" t="s">
        <v>258</v>
      </c>
      <c r="P99">
        <f t="shared" si="67"/>
        <v>0.000799996999999997</v>
      </c>
      <c r="Q99">
        <f t="shared" ref="Q99:AA99" si="99">D99-C99</f>
        <v>0.0138</v>
      </c>
      <c r="R99">
        <f t="shared" si="99"/>
        <v>0</v>
      </c>
      <c r="S99">
        <f t="shared" si="99"/>
        <v>1.50020000000001e-5</v>
      </c>
      <c r="T99">
        <f t="shared" si="99"/>
        <v>0.00545199800000001</v>
      </c>
      <c r="U99">
        <f t="shared" si="99"/>
        <v>0.05590001</v>
      </c>
      <c r="V99">
        <f t="shared" si="99"/>
        <v>0</v>
      </c>
      <c r="W99">
        <f t="shared" si="99"/>
        <v>0.003199994</v>
      </c>
      <c r="X99">
        <f t="shared" si="99"/>
        <v>0.012900006</v>
      </c>
      <c r="Y99">
        <f t="shared" si="99"/>
        <v>0.01695</v>
      </c>
      <c r="Z99">
        <f t="shared" si="99"/>
        <v>-0.01630001</v>
      </c>
      <c r="AA99">
        <f t="shared" si="99"/>
        <v>0.029</v>
      </c>
      <c r="AB99">
        <f>COUNTIF(CostRed_wind!A$2:A$15,O99)</f>
        <v>0</v>
      </c>
    </row>
    <row r="100" spans="1:28">
      <c r="A100" s="1" t="s">
        <v>268</v>
      </c>
      <c r="B100">
        <v>0.000172</v>
      </c>
      <c r="C100">
        <v>0.000177</v>
      </c>
      <c r="D100">
        <v>0.000177</v>
      </c>
      <c r="E100">
        <v>0.000177</v>
      </c>
      <c r="F100">
        <v>0.000177</v>
      </c>
      <c r="G100">
        <v>0.000177</v>
      </c>
      <c r="H100">
        <v>0.000177</v>
      </c>
      <c r="I100">
        <v>0.000177</v>
      </c>
      <c r="J100">
        <v>0.000177</v>
      </c>
      <c r="K100">
        <v>0.000177</v>
      </c>
      <c r="L100">
        <v>0.000177</v>
      </c>
      <c r="M100">
        <v>0.000177</v>
      </c>
      <c r="N100">
        <v>0.000177</v>
      </c>
      <c r="O100" s="1" t="s">
        <v>268</v>
      </c>
      <c r="P100">
        <f t="shared" ref="P100:P131" si="100">C100-B100</f>
        <v>4.99999999999999e-6</v>
      </c>
      <c r="Q100">
        <f t="shared" ref="Q100:AA100" si="101">D100-C100</f>
        <v>0</v>
      </c>
      <c r="R100">
        <f t="shared" si="101"/>
        <v>0</v>
      </c>
      <c r="S100">
        <f t="shared" si="101"/>
        <v>0</v>
      </c>
      <c r="T100">
        <f t="shared" si="101"/>
        <v>0</v>
      </c>
      <c r="U100">
        <f t="shared" si="101"/>
        <v>0</v>
      </c>
      <c r="V100">
        <f t="shared" si="101"/>
        <v>0</v>
      </c>
      <c r="W100">
        <f t="shared" si="101"/>
        <v>0</v>
      </c>
      <c r="X100">
        <f t="shared" si="101"/>
        <v>0</v>
      </c>
      <c r="Y100">
        <f t="shared" si="101"/>
        <v>0</v>
      </c>
      <c r="Z100">
        <f t="shared" si="101"/>
        <v>0</v>
      </c>
      <c r="AA100">
        <f t="shared" si="101"/>
        <v>0</v>
      </c>
      <c r="AB100">
        <f>COUNTIF(CostRed_wind!A$2:A$15,O100)</f>
        <v>0</v>
      </c>
    </row>
    <row r="101" spans="1:28">
      <c r="A101" s="1" t="s">
        <v>270</v>
      </c>
      <c r="B101">
        <v>0.001407</v>
      </c>
      <c r="C101">
        <v>0.001407</v>
      </c>
      <c r="D101">
        <v>0.001407</v>
      </c>
      <c r="E101">
        <v>0.001407</v>
      </c>
      <c r="F101">
        <v>0.001407</v>
      </c>
      <c r="G101">
        <v>0.001407</v>
      </c>
      <c r="H101">
        <v>0.001407</v>
      </c>
      <c r="I101">
        <v>0.001407</v>
      </c>
      <c r="J101">
        <v>0.001407</v>
      </c>
      <c r="K101">
        <v>0.001407</v>
      </c>
      <c r="L101">
        <v>0.001407</v>
      </c>
      <c r="M101">
        <v>0.001407</v>
      </c>
      <c r="N101">
        <v>0.001407</v>
      </c>
      <c r="O101" s="1" t="s">
        <v>270</v>
      </c>
      <c r="P101">
        <f t="shared" si="100"/>
        <v>0</v>
      </c>
      <c r="Q101">
        <f t="shared" ref="Q101:AA101" si="102">D101-C101</f>
        <v>0</v>
      </c>
      <c r="R101">
        <f t="shared" si="102"/>
        <v>0</v>
      </c>
      <c r="S101">
        <f t="shared" si="102"/>
        <v>0</v>
      </c>
      <c r="T101">
        <f t="shared" si="102"/>
        <v>0</v>
      </c>
      <c r="U101">
        <f t="shared" si="102"/>
        <v>0</v>
      </c>
      <c r="V101">
        <f t="shared" si="102"/>
        <v>0</v>
      </c>
      <c r="W101">
        <f t="shared" si="102"/>
        <v>0</v>
      </c>
      <c r="X101">
        <f t="shared" si="102"/>
        <v>0</v>
      </c>
      <c r="Y101">
        <f t="shared" si="102"/>
        <v>0</v>
      </c>
      <c r="Z101">
        <f t="shared" si="102"/>
        <v>0</v>
      </c>
      <c r="AA101">
        <f t="shared" si="102"/>
        <v>0</v>
      </c>
      <c r="AB101">
        <f>COUNTIF(CostRed_wind!A$2:A$15,O101)</f>
        <v>0</v>
      </c>
    </row>
    <row r="102" spans="1:28">
      <c r="A102" s="1" t="s">
        <v>280</v>
      </c>
      <c r="D102">
        <v>0.0001</v>
      </c>
      <c r="E102">
        <v>0.0001</v>
      </c>
      <c r="F102">
        <v>0.0001</v>
      </c>
      <c r="G102">
        <v>7e-5</v>
      </c>
      <c r="H102">
        <v>0.0001</v>
      </c>
      <c r="I102">
        <v>0.0001</v>
      </c>
      <c r="J102">
        <v>0.0001</v>
      </c>
      <c r="K102">
        <v>0.0001</v>
      </c>
      <c r="L102">
        <v>0.0001</v>
      </c>
      <c r="M102">
        <v>0.0001</v>
      </c>
      <c r="N102">
        <v>0.0001</v>
      </c>
      <c r="O102" s="1" t="s">
        <v>280</v>
      </c>
      <c r="P102">
        <f t="shared" si="100"/>
        <v>0</v>
      </c>
      <c r="Q102">
        <f t="shared" ref="Q102:AA102" si="103">D102-C102</f>
        <v>0.0001</v>
      </c>
      <c r="R102">
        <f t="shared" si="103"/>
        <v>0</v>
      </c>
      <c r="S102">
        <f t="shared" si="103"/>
        <v>0</v>
      </c>
      <c r="T102">
        <f t="shared" si="103"/>
        <v>-3e-5</v>
      </c>
      <c r="U102">
        <f t="shared" si="103"/>
        <v>3e-5</v>
      </c>
      <c r="V102">
        <f t="shared" si="103"/>
        <v>0</v>
      </c>
      <c r="W102">
        <f t="shared" si="103"/>
        <v>0</v>
      </c>
      <c r="X102">
        <f t="shared" si="103"/>
        <v>0</v>
      </c>
      <c r="Y102">
        <f t="shared" si="103"/>
        <v>0</v>
      </c>
      <c r="Z102">
        <f t="shared" si="103"/>
        <v>0</v>
      </c>
      <c r="AA102">
        <f t="shared" si="103"/>
        <v>0</v>
      </c>
      <c r="AB102">
        <f>COUNTIF(CostRed_wind!A$2:A$15,O102)</f>
        <v>0</v>
      </c>
    </row>
    <row r="103" spans="1:28">
      <c r="A103" s="1" t="s">
        <v>274</v>
      </c>
      <c r="J103">
        <v>1e-6</v>
      </c>
      <c r="K103">
        <v>1e-6</v>
      </c>
      <c r="L103">
        <v>1e-6</v>
      </c>
      <c r="M103">
        <v>1e-6</v>
      </c>
      <c r="N103">
        <v>1e-6</v>
      </c>
      <c r="O103" s="1" t="s">
        <v>274</v>
      </c>
      <c r="P103">
        <f t="shared" si="100"/>
        <v>0</v>
      </c>
      <c r="Q103">
        <f t="shared" ref="Q103:AA103" si="104">D103-C103</f>
        <v>0</v>
      </c>
      <c r="R103">
        <f t="shared" si="104"/>
        <v>0</v>
      </c>
      <c r="S103">
        <f t="shared" si="104"/>
        <v>0</v>
      </c>
      <c r="T103">
        <f t="shared" si="104"/>
        <v>0</v>
      </c>
      <c r="U103">
        <f t="shared" si="104"/>
        <v>0</v>
      </c>
      <c r="V103">
        <f t="shared" si="104"/>
        <v>0</v>
      </c>
      <c r="W103">
        <f t="shared" si="104"/>
        <v>1e-6</v>
      </c>
      <c r="X103">
        <f t="shared" si="104"/>
        <v>0</v>
      </c>
      <c r="Y103">
        <f t="shared" si="104"/>
        <v>0</v>
      </c>
      <c r="Z103">
        <f t="shared" si="104"/>
        <v>0</v>
      </c>
      <c r="AA103">
        <f t="shared" si="104"/>
        <v>0</v>
      </c>
      <c r="AB103">
        <f>COUNTIF(CostRed_wind!A$2:A$15,O103)</f>
        <v>0</v>
      </c>
    </row>
    <row r="104" spans="1:28">
      <c r="A104" s="1" t="s">
        <v>471</v>
      </c>
      <c r="B104">
        <v>0.0011</v>
      </c>
      <c r="C104">
        <v>0.0011</v>
      </c>
      <c r="D104">
        <v>0.0011</v>
      </c>
      <c r="E104">
        <v>0.0011</v>
      </c>
      <c r="F104">
        <v>0.0011</v>
      </c>
      <c r="G104">
        <v>0.0011</v>
      </c>
      <c r="H104">
        <v>0.0011</v>
      </c>
      <c r="I104">
        <v>0.0011</v>
      </c>
      <c r="J104">
        <v>0.0011</v>
      </c>
      <c r="K104">
        <v>0.013</v>
      </c>
      <c r="L104">
        <v>0.015100001</v>
      </c>
      <c r="M104">
        <v>0.014</v>
      </c>
      <c r="N104">
        <v>0.014</v>
      </c>
      <c r="O104" s="1" t="s">
        <v>471</v>
      </c>
      <c r="P104">
        <f t="shared" si="100"/>
        <v>0</v>
      </c>
      <c r="Q104">
        <f t="shared" ref="Q104:AA104" si="105">D104-C104</f>
        <v>0</v>
      </c>
      <c r="R104">
        <f t="shared" si="105"/>
        <v>0</v>
      </c>
      <c r="S104">
        <f t="shared" si="105"/>
        <v>0</v>
      </c>
      <c r="T104">
        <f t="shared" si="105"/>
        <v>0</v>
      </c>
      <c r="U104">
        <f t="shared" si="105"/>
        <v>0</v>
      </c>
      <c r="V104">
        <f t="shared" si="105"/>
        <v>0</v>
      </c>
      <c r="W104">
        <f t="shared" si="105"/>
        <v>0</v>
      </c>
      <c r="X104">
        <f t="shared" si="105"/>
        <v>0.0119</v>
      </c>
      <c r="Y104">
        <f t="shared" si="105"/>
        <v>0.002100001</v>
      </c>
      <c r="Z104">
        <f t="shared" si="105"/>
        <v>-0.001100001</v>
      </c>
      <c r="AA104">
        <f t="shared" si="105"/>
        <v>0</v>
      </c>
      <c r="AB104">
        <f>COUNTIF(CostRed_wind!A$2:A$15,O104)</f>
        <v>0</v>
      </c>
    </row>
    <row r="105" spans="1:28">
      <c r="A105" s="1" t="s">
        <v>290</v>
      </c>
      <c r="E105">
        <v>0.0044</v>
      </c>
      <c r="F105">
        <v>0.0044</v>
      </c>
      <c r="G105">
        <v>0.034400005</v>
      </c>
      <c r="H105">
        <v>0.034400005</v>
      </c>
      <c r="I105">
        <v>0.034400005</v>
      </c>
      <c r="J105">
        <v>0.034400005</v>
      </c>
      <c r="K105">
        <v>0.034400005</v>
      </c>
      <c r="L105">
        <v>0.034400005</v>
      </c>
      <c r="M105">
        <v>0.034400005</v>
      </c>
      <c r="N105">
        <v>0.034400005</v>
      </c>
      <c r="O105" s="1" t="s">
        <v>290</v>
      </c>
      <c r="P105">
        <f t="shared" si="100"/>
        <v>0</v>
      </c>
      <c r="Q105">
        <f t="shared" ref="Q105:AA105" si="106">D105-C105</f>
        <v>0</v>
      </c>
      <c r="R105">
        <f t="shared" si="106"/>
        <v>0.0044</v>
      </c>
      <c r="S105">
        <f t="shared" si="106"/>
        <v>0</v>
      </c>
      <c r="T105">
        <f t="shared" si="106"/>
        <v>0.030000005</v>
      </c>
      <c r="U105">
        <f t="shared" si="106"/>
        <v>0</v>
      </c>
      <c r="V105">
        <f t="shared" si="106"/>
        <v>0</v>
      </c>
      <c r="W105">
        <f t="shared" si="106"/>
        <v>0</v>
      </c>
      <c r="X105">
        <f t="shared" si="106"/>
        <v>0</v>
      </c>
      <c r="Y105">
        <f t="shared" si="106"/>
        <v>0</v>
      </c>
      <c r="Z105">
        <f t="shared" si="106"/>
        <v>0</v>
      </c>
      <c r="AA105">
        <f t="shared" si="106"/>
        <v>0</v>
      </c>
      <c r="AB105">
        <f>COUNTIF(CostRed_wind!A$2:A$15,O105)</f>
        <v>0</v>
      </c>
    </row>
    <row r="106" spans="1:28">
      <c r="A106" s="1" t="s">
        <v>292</v>
      </c>
      <c r="B106">
        <v>0.00128</v>
      </c>
      <c r="C106">
        <v>0.00128</v>
      </c>
      <c r="D106">
        <v>0.00128</v>
      </c>
      <c r="E106">
        <v>0.00128</v>
      </c>
      <c r="F106">
        <v>0.00128</v>
      </c>
      <c r="G106">
        <v>0.00128</v>
      </c>
      <c r="H106">
        <v>0.01063</v>
      </c>
      <c r="I106">
        <v>0.01063</v>
      </c>
      <c r="J106">
        <v>0.01063</v>
      </c>
      <c r="K106">
        <v>0.01063</v>
      </c>
      <c r="L106">
        <v>0.01063</v>
      </c>
      <c r="M106">
        <v>0.01063</v>
      </c>
      <c r="N106">
        <v>0.01063</v>
      </c>
      <c r="O106" s="1" t="s">
        <v>292</v>
      </c>
      <c r="P106">
        <f t="shared" si="100"/>
        <v>0</v>
      </c>
      <c r="Q106">
        <f t="shared" ref="Q106:AA106" si="107">D106-C106</f>
        <v>0</v>
      </c>
      <c r="R106">
        <f t="shared" si="107"/>
        <v>0</v>
      </c>
      <c r="S106">
        <f t="shared" si="107"/>
        <v>0</v>
      </c>
      <c r="T106">
        <f t="shared" si="107"/>
        <v>0</v>
      </c>
      <c r="U106">
        <f t="shared" si="107"/>
        <v>0.00935</v>
      </c>
      <c r="V106">
        <f t="shared" si="107"/>
        <v>0</v>
      </c>
      <c r="W106">
        <f t="shared" si="107"/>
        <v>0</v>
      </c>
      <c r="X106">
        <f t="shared" si="107"/>
        <v>0</v>
      </c>
      <c r="Y106">
        <f t="shared" si="107"/>
        <v>0</v>
      </c>
      <c r="Z106">
        <f t="shared" si="107"/>
        <v>0</v>
      </c>
      <c r="AA106">
        <f t="shared" si="107"/>
        <v>0</v>
      </c>
      <c r="AB106">
        <f>COUNTIF(CostRed_wind!A$2:A$15,O106)</f>
        <v>0</v>
      </c>
    </row>
    <row r="107" spans="1:28">
      <c r="A107" s="1" t="s">
        <v>272</v>
      </c>
      <c r="B107">
        <v>0.51900005</v>
      </c>
      <c r="C107">
        <v>0.601</v>
      </c>
      <c r="D107">
        <v>1.815</v>
      </c>
      <c r="E107">
        <v>2.1220002</v>
      </c>
      <c r="F107">
        <v>2.569</v>
      </c>
      <c r="G107">
        <v>3.2710001</v>
      </c>
      <c r="H107">
        <v>4.051</v>
      </c>
      <c r="I107">
        <v>4.1800003</v>
      </c>
      <c r="J107">
        <v>5.887</v>
      </c>
      <c r="K107">
        <v>6.0730004</v>
      </c>
      <c r="L107">
        <v>6.504</v>
      </c>
      <c r="M107">
        <v>7.1541004</v>
      </c>
      <c r="N107">
        <v>7.3121004</v>
      </c>
      <c r="O107" s="1" t="s">
        <v>272</v>
      </c>
      <c r="P107">
        <f t="shared" si="100"/>
        <v>0.0819999499999999</v>
      </c>
      <c r="Q107">
        <f t="shared" ref="Q107:AA107" si="108">D107-C107</f>
        <v>1.214</v>
      </c>
      <c r="R107">
        <f t="shared" si="108"/>
        <v>0.3070002</v>
      </c>
      <c r="S107">
        <f t="shared" si="108"/>
        <v>0.4469998</v>
      </c>
      <c r="T107">
        <f t="shared" si="108"/>
        <v>0.7020001</v>
      </c>
      <c r="U107">
        <f t="shared" si="108"/>
        <v>0.7799999</v>
      </c>
      <c r="V107">
        <f t="shared" si="108"/>
        <v>0.1290003</v>
      </c>
      <c r="W107">
        <f t="shared" si="108"/>
        <v>1.7069997</v>
      </c>
      <c r="X107">
        <f t="shared" si="108"/>
        <v>0.1860004</v>
      </c>
      <c r="Y107">
        <f t="shared" si="108"/>
        <v>0.4309996</v>
      </c>
      <c r="Z107">
        <f t="shared" si="108"/>
        <v>0.6501004</v>
      </c>
      <c r="AA107">
        <f t="shared" si="108"/>
        <v>0.158</v>
      </c>
      <c r="AB107">
        <f>COUNTIF(CostRed_wind!A$2:A$15,O107)</f>
        <v>0</v>
      </c>
    </row>
    <row r="108" spans="1:28">
      <c r="A108" s="1" t="s">
        <v>169</v>
      </c>
      <c r="J108">
        <v>0.000825</v>
      </c>
      <c r="K108">
        <v>0.000825</v>
      </c>
      <c r="L108">
        <v>0.000825</v>
      </c>
      <c r="M108">
        <v>0.000825</v>
      </c>
      <c r="N108">
        <v>0.000825</v>
      </c>
      <c r="O108" s="1" t="s">
        <v>169</v>
      </c>
      <c r="P108">
        <f t="shared" si="100"/>
        <v>0</v>
      </c>
      <c r="Q108">
        <f t="shared" ref="Q108:AA108" si="109">D108-C108</f>
        <v>0</v>
      </c>
      <c r="R108">
        <f t="shared" si="109"/>
        <v>0</v>
      </c>
      <c r="S108">
        <f t="shared" si="109"/>
        <v>0</v>
      </c>
      <c r="T108">
        <f t="shared" si="109"/>
        <v>0</v>
      </c>
      <c r="U108">
        <f t="shared" si="109"/>
        <v>0</v>
      </c>
      <c r="V108">
        <f t="shared" si="109"/>
        <v>0</v>
      </c>
      <c r="W108">
        <f t="shared" si="109"/>
        <v>0.000825</v>
      </c>
      <c r="X108">
        <f t="shared" si="109"/>
        <v>0</v>
      </c>
      <c r="Y108">
        <f t="shared" si="109"/>
        <v>0</v>
      </c>
      <c r="Z108">
        <f t="shared" si="109"/>
        <v>0</v>
      </c>
      <c r="AA108">
        <f t="shared" si="109"/>
        <v>0</v>
      </c>
      <c r="AB108">
        <f>COUNTIF(CostRed_wind!A$2:A$15,O108)</f>
        <v>0</v>
      </c>
    </row>
    <row r="109" spans="1:28">
      <c r="A109" s="1" t="s">
        <v>473</v>
      </c>
      <c r="B109">
        <v>0.10368001</v>
      </c>
      <c r="C109">
        <v>0.10689001</v>
      </c>
      <c r="D109">
        <v>0.115310006</v>
      </c>
      <c r="E109">
        <v>0.12156</v>
      </c>
      <c r="F109">
        <v>0.16456</v>
      </c>
      <c r="G109">
        <v>0.28622</v>
      </c>
      <c r="H109">
        <v>0.42327002</v>
      </c>
      <c r="I109">
        <v>0.50408</v>
      </c>
      <c r="J109">
        <v>0.60908</v>
      </c>
      <c r="K109">
        <v>0.7751</v>
      </c>
      <c r="L109">
        <v>0.92327005</v>
      </c>
      <c r="M109">
        <v>1.02889</v>
      </c>
      <c r="N109">
        <v>1.0532501</v>
      </c>
      <c r="O109" s="1" t="s">
        <v>473</v>
      </c>
      <c r="P109">
        <f t="shared" si="100"/>
        <v>0.00320999999999999</v>
      </c>
      <c r="Q109">
        <f t="shared" ref="Q109:AA109" si="110">D109-C109</f>
        <v>0.00841999600000001</v>
      </c>
      <c r="R109">
        <f t="shared" si="110"/>
        <v>0.00624999399999999</v>
      </c>
      <c r="S109">
        <f t="shared" si="110"/>
        <v>0.043</v>
      </c>
      <c r="T109">
        <f t="shared" si="110"/>
        <v>0.12166</v>
      </c>
      <c r="U109">
        <f t="shared" si="110"/>
        <v>0.13705002</v>
      </c>
      <c r="V109">
        <f t="shared" si="110"/>
        <v>0.0808099799999999</v>
      </c>
      <c r="W109">
        <f t="shared" si="110"/>
        <v>0.105</v>
      </c>
      <c r="X109">
        <f t="shared" si="110"/>
        <v>0.16602</v>
      </c>
      <c r="Y109">
        <f t="shared" si="110"/>
        <v>0.14817005</v>
      </c>
      <c r="Z109">
        <f t="shared" si="110"/>
        <v>0.10561995</v>
      </c>
      <c r="AA109">
        <f t="shared" si="110"/>
        <v>0.0243601</v>
      </c>
      <c r="AB109">
        <f>COUNTIF(CostRed_wind!A$2:A$15,O109)</f>
        <v>0</v>
      </c>
    </row>
    <row r="110" spans="1:28">
      <c r="A110" s="1" t="s">
        <v>266</v>
      </c>
      <c r="E110">
        <v>0.001</v>
      </c>
      <c r="F110">
        <v>0.001</v>
      </c>
      <c r="G110">
        <v>0.001</v>
      </c>
      <c r="H110">
        <v>0.001778</v>
      </c>
      <c r="I110">
        <v>0.00919</v>
      </c>
      <c r="J110">
        <v>0.033</v>
      </c>
      <c r="K110">
        <v>0.035</v>
      </c>
      <c r="L110">
        <v>0.041</v>
      </c>
      <c r="M110">
        <v>0.073387004</v>
      </c>
      <c r="N110">
        <v>0.101550005</v>
      </c>
      <c r="O110" s="1" t="s">
        <v>266</v>
      </c>
      <c r="P110">
        <f t="shared" si="100"/>
        <v>0</v>
      </c>
      <c r="Q110">
        <f t="shared" ref="Q110:AA110" si="111">D110-C110</f>
        <v>0</v>
      </c>
      <c r="R110">
        <f t="shared" si="111"/>
        <v>0.001</v>
      </c>
      <c r="S110">
        <f t="shared" si="111"/>
        <v>0</v>
      </c>
      <c r="T110">
        <f t="shared" si="111"/>
        <v>0</v>
      </c>
      <c r="U110">
        <f t="shared" si="111"/>
        <v>0.000778</v>
      </c>
      <c r="V110">
        <f t="shared" si="111"/>
        <v>0.007412</v>
      </c>
      <c r="W110">
        <f t="shared" si="111"/>
        <v>0.02381</v>
      </c>
      <c r="X110">
        <f t="shared" si="111"/>
        <v>0.002</v>
      </c>
      <c r="Y110">
        <f t="shared" si="111"/>
        <v>0.006</v>
      </c>
      <c r="Z110">
        <f t="shared" si="111"/>
        <v>0.032387004</v>
      </c>
      <c r="AA110">
        <f t="shared" si="111"/>
        <v>0.028163001</v>
      </c>
      <c r="AB110">
        <f>COUNTIF(CostRed_wind!A$2:A$15,O110)</f>
        <v>0</v>
      </c>
    </row>
    <row r="111" spans="1:28">
      <c r="A111" s="1" t="s">
        <v>286</v>
      </c>
      <c r="B111">
        <v>0.000673</v>
      </c>
      <c r="C111">
        <v>0.000673</v>
      </c>
      <c r="D111">
        <v>0.001006</v>
      </c>
      <c r="E111">
        <v>0.050606</v>
      </c>
      <c r="F111">
        <v>0.050606</v>
      </c>
      <c r="G111">
        <v>0.050606</v>
      </c>
      <c r="H111">
        <v>0.050606</v>
      </c>
      <c r="I111">
        <v>0.101006</v>
      </c>
      <c r="J111">
        <v>0.15600601</v>
      </c>
      <c r="K111">
        <v>0.15600601</v>
      </c>
      <c r="L111">
        <v>0.156</v>
      </c>
      <c r="M111">
        <v>0.15599401</v>
      </c>
      <c r="N111">
        <v>0.15599401</v>
      </c>
      <c r="O111" s="1" t="s">
        <v>286</v>
      </c>
      <c r="P111">
        <f t="shared" si="100"/>
        <v>0</v>
      </c>
      <c r="Q111">
        <f t="shared" ref="Q111:AA111" si="112">D111-C111</f>
        <v>0.000333</v>
      </c>
      <c r="R111">
        <f t="shared" si="112"/>
        <v>0.0496</v>
      </c>
      <c r="S111">
        <f t="shared" si="112"/>
        <v>0</v>
      </c>
      <c r="T111">
        <f t="shared" si="112"/>
        <v>0</v>
      </c>
      <c r="U111">
        <f t="shared" si="112"/>
        <v>0</v>
      </c>
      <c r="V111">
        <f t="shared" si="112"/>
        <v>0.0504</v>
      </c>
      <c r="W111">
        <f t="shared" si="112"/>
        <v>0.05500001</v>
      </c>
      <c r="X111">
        <f t="shared" si="112"/>
        <v>0</v>
      </c>
      <c r="Y111">
        <f t="shared" si="112"/>
        <v>-6.01000000000074e-6</v>
      </c>
      <c r="Z111">
        <f t="shared" si="112"/>
        <v>-5.99000000001126e-6</v>
      </c>
      <c r="AA111">
        <f t="shared" si="112"/>
        <v>0</v>
      </c>
      <c r="AB111">
        <f>COUNTIF(CostRed_wind!A$2:A$15,O111)</f>
        <v>0</v>
      </c>
    </row>
    <row r="112" spans="1:28">
      <c r="A112" s="1" t="s">
        <v>284</v>
      </c>
      <c r="I112">
        <v>0.072000004</v>
      </c>
      <c r="J112">
        <v>0.072000004</v>
      </c>
      <c r="K112">
        <v>0.11800001</v>
      </c>
      <c r="L112">
        <v>0.11800001</v>
      </c>
      <c r="M112">
        <v>0.11800001</v>
      </c>
      <c r="N112">
        <v>0.11800001</v>
      </c>
      <c r="O112" s="1" t="s">
        <v>284</v>
      </c>
      <c r="P112">
        <f t="shared" si="100"/>
        <v>0</v>
      </c>
      <c r="Q112">
        <f t="shared" ref="Q112:AA112" si="113">D112-C112</f>
        <v>0</v>
      </c>
      <c r="R112">
        <f t="shared" si="113"/>
        <v>0</v>
      </c>
      <c r="S112">
        <f t="shared" si="113"/>
        <v>0</v>
      </c>
      <c r="T112">
        <f t="shared" si="113"/>
        <v>0</v>
      </c>
      <c r="U112">
        <f t="shared" si="113"/>
        <v>0</v>
      </c>
      <c r="V112">
        <f t="shared" si="113"/>
        <v>0.072000004</v>
      </c>
      <c r="W112">
        <f t="shared" si="113"/>
        <v>0</v>
      </c>
      <c r="X112">
        <f t="shared" si="113"/>
        <v>0.046000006</v>
      </c>
      <c r="Y112">
        <f t="shared" si="113"/>
        <v>0</v>
      </c>
      <c r="Z112">
        <f t="shared" si="113"/>
        <v>0</v>
      </c>
      <c r="AA112">
        <f t="shared" si="113"/>
        <v>0</v>
      </c>
      <c r="AB112">
        <f>COUNTIF(CostRed_wind!A$2:A$15,O112)</f>
        <v>0</v>
      </c>
    </row>
    <row r="113" spans="1:28">
      <c r="A113" s="1" t="s">
        <v>262</v>
      </c>
      <c r="B113">
        <v>0.22100002</v>
      </c>
      <c r="C113">
        <v>0.25500003</v>
      </c>
      <c r="D113">
        <v>0.25500003</v>
      </c>
      <c r="E113">
        <v>0.49500003</v>
      </c>
      <c r="F113">
        <v>0.79700005</v>
      </c>
      <c r="G113">
        <v>0.79700005</v>
      </c>
      <c r="H113">
        <v>0.90200007</v>
      </c>
      <c r="I113">
        <v>1.0220001</v>
      </c>
      <c r="J113">
        <v>1.225</v>
      </c>
      <c r="K113">
        <v>1.225</v>
      </c>
      <c r="L113">
        <v>1.4350001</v>
      </c>
      <c r="M113">
        <v>1.4710001</v>
      </c>
      <c r="N113">
        <v>1.5560001</v>
      </c>
      <c r="O113" s="1" t="s">
        <v>262</v>
      </c>
      <c r="P113">
        <f t="shared" si="100"/>
        <v>0.03400001</v>
      </c>
      <c r="Q113">
        <f t="shared" ref="Q113:AA113" si="114">D113-C113</f>
        <v>0</v>
      </c>
      <c r="R113">
        <f t="shared" si="114"/>
        <v>0.24</v>
      </c>
      <c r="S113">
        <f t="shared" si="114"/>
        <v>0.30200002</v>
      </c>
      <c r="T113">
        <f t="shared" si="114"/>
        <v>0</v>
      </c>
      <c r="U113">
        <f t="shared" si="114"/>
        <v>0.10500002</v>
      </c>
      <c r="V113">
        <f t="shared" si="114"/>
        <v>0.12000003</v>
      </c>
      <c r="W113">
        <f t="shared" si="114"/>
        <v>0.2029999</v>
      </c>
      <c r="X113">
        <f t="shared" si="114"/>
        <v>0</v>
      </c>
      <c r="Y113">
        <f t="shared" si="114"/>
        <v>0.2100001</v>
      </c>
      <c r="Z113">
        <f t="shared" si="114"/>
        <v>0.036</v>
      </c>
      <c r="AA113">
        <f t="shared" si="114"/>
        <v>0.0850000000000002</v>
      </c>
      <c r="AB113">
        <f>COUNTIF(CostRed_wind!A$2:A$15,O113)</f>
        <v>0</v>
      </c>
    </row>
    <row r="114" spans="1:28">
      <c r="A114" s="1" t="s">
        <v>282</v>
      </c>
      <c r="G114">
        <v>3e-6</v>
      </c>
      <c r="H114">
        <v>3e-6</v>
      </c>
      <c r="I114">
        <v>6e-6</v>
      </c>
      <c r="J114">
        <v>6e-6</v>
      </c>
      <c r="K114">
        <v>6e-6</v>
      </c>
      <c r="L114">
        <v>6e-6</v>
      </c>
      <c r="M114">
        <v>6e-6</v>
      </c>
      <c r="N114">
        <v>6e-6</v>
      </c>
      <c r="O114" s="1" t="s">
        <v>282</v>
      </c>
      <c r="P114">
        <f t="shared" si="100"/>
        <v>0</v>
      </c>
      <c r="Q114">
        <f t="shared" ref="Q114:AA114" si="115">D114-C114</f>
        <v>0</v>
      </c>
      <c r="R114">
        <f t="shared" si="115"/>
        <v>0</v>
      </c>
      <c r="S114">
        <f t="shared" si="115"/>
        <v>0</v>
      </c>
      <c r="T114">
        <f t="shared" si="115"/>
        <v>3e-6</v>
      </c>
      <c r="U114">
        <f t="shared" si="115"/>
        <v>0</v>
      </c>
      <c r="V114">
        <f t="shared" si="115"/>
        <v>3e-6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>COUNTIF(CostRed_wind!A$2:A$15,O114)</f>
        <v>0</v>
      </c>
    </row>
    <row r="115" spans="1:28">
      <c r="A115" s="1" t="s">
        <v>298</v>
      </c>
      <c r="B115">
        <v>0.00022</v>
      </c>
      <c r="C115">
        <v>0.00022</v>
      </c>
      <c r="D115">
        <v>0.000222</v>
      </c>
      <c r="E115">
        <v>0.000222</v>
      </c>
      <c r="F115">
        <v>0.000222</v>
      </c>
      <c r="G115">
        <v>0.000222</v>
      </c>
      <c r="H115">
        <v>0.000222</v>
      </c>
      <c r="I115">
        <v>0.005231</v>
      </c>
      <c r="J115">
        <v>0.005231</v>
      </c>
      <c r="K115">
        <v>0.005231</v>
      </c>
      <c r="L115">
        <v>0.005231</v>
      </c>
      <c r="M115">
        <v>0.005231</v>
      </c>
      <c r="N115">
        <v>0.005231</v>
      </c>
      <c r="O115" s="1" t="s">
        <v>298</v>
      </c>
      <c r="P115">
        <f t="shared" si="100"/>
        <v>0</v>
      </c>
      <c r="Q115">
        <f t="shared" ref="Q115:AA115" si="116">D115-C115</f>
        <v>1.99999999999999e-6</v>
      </c>
      <c r="R115">
        <f t="shared" si="116"/>
        <v>0</v>
      </c>
      <c r="S115">
        <f t="shared" si="116"/>
        <v>0</v>
      </c>
      <c r="T115">
        <f t="shared" si="116"/>
        <v>0</v>
      </c>
      <c r="U115">
        <f t="shared" si="116"/>
        <v>0</v>
      </c>
      <c r="V115">
        <f t="shared" si="116"/>
        <v>0.005009</v>
      </c>
      <c r="W115">
        <f t="shared" si="116"/>
        <v>0</v>
      </c>
      <c r="X115">
        <f t="shared" si="116"/>
        <v>0</v>
      </c>
      <c r="Y115">
        <f t="shared" si="116"/>
        <v>0</v>
      </c>
      <c r="Z115">
        <f t="shared" si="116"/>
        <v>0</v>
      </c>
      <c r="AA115">
        <f t="shared" si="116"/>
        <v>0</v>
      </c>
      <c r="AB115">
        <f>COUNTIF(CostRed_wind!A$2:A$15,O115)</f>
        <v>0</v>
      </c>
    </row>
    <row r="116" spans="1:28">
      <c r="A116" s="1" t="s">
        <v>312</v>
      </c>
      <c r="E116">
        <v>6.9e-5</v>
      </c>
      <c r="F116">
        <v>6.9e-5</v>
      </c>
      <c r="G116">
        <v>6.9e-5</v>
      </c>
      <c r="H116">
        <v>6.9e-5</v>
      </c>
      <c r="I116">
        <v>6.9e-5</v>
      </c>
      <c r="J116">
        <v>0.000169</v>
      </c>
      <c r="K116">
        <v>0.000199</v>
      </c>
      <c r="L116">
        <v>0.000199</v>
      </c>
      <c r="M116">
        <v>0.000199</v>
      </c>
      <c r="N116">
        <v>0.000199</v>
      </c>
      <c r="O116" s="1" t="s">
        <v>312</v>
      </c>
      <c r="P116">
        <f t="shared" si="100"/>
        <v>0</v>
      </c>
      <c r="Q116">
        <f t="shared" ref="Q116:AA116" si="117">D116-C116</f>
        <v>0</v>
      </c>
      <c r="R116">
        <f t="shared" si="117"/>
        <v>6.9e-5</v>
      </c>
      <c r="S116">
        <f t="shared" si="117"/>
        <v>0</v>
      </c>
      <c r="T116">
        <f t="shared" si="117"/>
        <v>0</v>
      </c>
      <c r="U116">
        <f t="shared" si="117"/>
        <v>0</v>
      </c>
      <c r="V116">
        <f t="shared" si="117"/>
        <v>0</v>
      </c>
      <c r="W116">
        <f t="shared" si="117"/>
        <v>0.0001</v>
      </c>
      <c r="X116">
        <f t="shared" si="117"/>
        <v>3e-5</v>
      </c>
      <c r="Y116">
        <f t="shared" si="117"/>
        <v>0</v>
      </c>
      <c r="Z116">
        <f t="shared" si="117"/>
        <v>0</v>
      </c>
      <c r="AA116">
        <f t="shared" si="117"/>
        <v>0</v>
      </c>
      <c r="AB116">
        <f>COUNTIF(CostRed_wind!A$2:A$15,O116)</f>
        <v>0</v>
      </c>
    </row>
    <row r="117" spans="1:28">
      <c r="A117" s="1" t="s">
        <v>308</v>
      </c>
      <c r="B117">
        <v>2.237</v>
      </c>
      <c r="C117">
        <v>2.3160002</v>
      </c>
      <c r="D117">
        <v>2.433</v>
      </c>
      <c r="E117">
        <v>2.713</v>
      </c>
      <c r="F117">
        <v>2.8650002</v>
      </c>
      <c r="G117">
        <v>3.3908403</v>
      </c>
      <c r="H117">
        <v>4.25712</v>
      </c>
      <c r="I117">
        <v>4.202</v>
      </c>
      <c r="J117">
        <v>4.3931103</v>
      </c>
      <c r="K117">
        <v>4.4841585</v>
      </c>
      <c r="L117">
        <v>6.6478753</v>
      </c>
      <c r="M117">
        <v>7.769366</v>
      </c>
      <c r="N117">
        <v>9.309365</v>
      </c>
      <c r="O117" s="1" t="s">
        <v>308</v>
      </c>
      <c r="P117">
        <f t="shared" si="100"/>
        <v>0.0790001999999999</v>
      </c>
      <c r="Q117">
        <f t="shared" ref="Q117:AA117" si="118">D117-C117</f>
        <v>0.1169998</v>
      </c>
      <c r="R117">
        <f t="shared" si="118"/>
        <v>0.28</v>
      </c>
      <c r="S117">
        <f t="shared" si="118"/>
        <v>0.1520002</v>
      </c>
      <c r="T117">
        <f t="shared" si="118"/>
        <v>0.5258401</v>
      </c>
      <c r="U117">
        <f t="shared" si="118"/>
        <v>0.8662797</v>
      </c>
      <c r="V117">
        <f t="shared" si="118"/>
        <v>-0.0551199999999996</v>
      </c>
      <c r="W117">
        <f t="shared" si="118"/>
        <v>0.1911103</v>
      </c>
      <c r="X117">
        <f t="shared" si="118"/>
        <v>0.0910482000000004</v>
      </c>
      <c r="Y117">
        <f t="shared" si="118"/>
        <v>2.1637168</v>
      </c>
      <c r="Z117">
        <f t="shared" si="118"/>
        <v>1.1214907</v>
      </c>
      <c r="AA117">
        <f t="shared" si="118"/>
        <v>1.539999</v>
      </c>
      <c r="AB117">
        <f>COUNTIF(CostRed_wind!A$2:A$15,O117)</f>
        <v>0</v>
      </c>
    </row>
    <row r="118" spans="1:28">
      <c r="A118" s="1" t="s">
        <v>475</v>
      </c>
      <c r="B118">
        <v>0.037310004</v>
      </c>
      <c r="C118">
        <v>0.037585</v>
      </c>
      <c r="D118">
        <v>0.037585</v>
      </c>
      <c r="E118">
        <v>0.037585</v>
      </c>
      <c r="F118">
        <v>0.037585</v>
      </c>
      <c r="G118">
        <v>0.037585</v>
      </c>
      <c r="H118">
        <v>0.037585</v>
      </c>
      <c r="I118">
        <v>0.037585</v>
      </c>
      <c r="J118">
        <v>0.037585</v>
      </c>
      <c r="K118">
        <v>0.037585</v>
      </c>
      <c r="L118">
        <v>0.037585</v>
      </c>
      <c r="M118">
        <v>0.037585</v>
      </c>
      <c r="N118">
        <v>0.037585</v>
      </c>
      <c r="O118" s="1" t="s">
        <v>475</v>
      </c>
      <c r="P118">
        <f t="shared" si="100"/>
        <v>0.000274996</v>
      </c>
      <c r="Q118">
        <f t="shared" ref="Q118:AA118" si="119">D118-C118</f>
        <v>0</v>
      </c>
      <c r="R118">
        <f t="shared" si="119"/>
        <v>0</v>
      </c>
      <c r="S118">
        <f t="shared" si="119"/>
        <v>0</v>
      </c>
      <c r="T118">
        <f t="shared" si="119"/>
        <v>0</v>
      </c>
      <c r="U118">
        <f t="shared" si="119"/>
        <v>0</v>
      </c>
      <c r="V118">
        <f t="shared" si="119"/>
        <v>0</v>
      </c>
      <c r="W118">
        <f t="shared" si="119"/>
        <v>0</v>
      </c>
      <c r="X118">
        <f t="shared" si="119"/>
        <v>0</v>
      </c>
      <c r="Y118">
        <f t="shared" si="119"/>
        <v>0</v>
      </c>
      <c r="Z118">
        <f t="shared" si="119"/>
        <v>0</v>
      </c>
      <c r="AA118">
        <f t="shared" si="119"/>
        <v>0</v>
      </c>
      <c r="AB118">
        <f>COUNTIF(CostRed_wind!A$2:A$15,O118)</f>
        <v>0</v>
      </c>
    </row>
    <row r="119" spans="1:28">
      <c r="A119" s="1" t="s">
        <v>316</v>
      </c>
      <c r="B119">
        <v>0.53900003</v>
      </c>
      <c r="C119">
        <v>0.62200004</v>
      </c>
      <c r="D119">
        <v>0.62200004</v>
      </c>
      <c r="E119">
        <v>0.62200004</v>
      </c>
      <c r="F119">
        <v>0.68100005</v>
      </c>
      <c r="G119">
        <v>0.688</v>
      </c>
      <c r="H119">
        <v>0.689</v>
      </c>
      <c r="I119">
        <v>0.689</v>
      </c>
      <c r="J119">
        <v>0.689</v>
      </c>
      <c r="K119">
        <v>0.689</v>
      </c>
      <c r="L119">
        <v>0.689</v>
      </c>
      <c r="M119">
        <v>0.91200006</v>
      </c>
      <c r="N119">
        <v>0.91200006</v>
      </c>
      <c r="O119" s="1" t="s">
        <v>316</v>
      </c>
      <c r="P119">
        <f t="shared" si="100"/>
        <v>0.08300001</v>
      </c>
      <c r="Q119">
        <f t="shared" ref="Q119:AA119" si="120">D119-C119</f>
        <v>0</v>
      </c>
      <c r="R119">
        <f t="shared" si="120"/>
        <v>0</v>
      </c>
      <c r="S119">
        <f t="shared" si="120"/>
        <v>0.05900001</v>
      </c>
      <c r="T119">
        <f t="shared" si="120"/>
        <v>0.00699994999999998</v>
      </c>
      <c r="U119">
        <f t="shared" si="120"/>
        <v>0.001</v>
      </c>
      <c r="V119">
        <f t="shared" si="120"/>
        <v>0</v>
      </c>
      <c r="W119">
        <f t="shared" si="120"/>
        <v>0</v>
      </c>
      <c r="X119">
        <f t="shared" si="120"/>
        <v>0</v>
      </c>
      <c r="Y119">
        <f t="shared" si="120"/>
        <v>0</v>
      </c>
      <c r="Z119">
        <f t="shared" si="120"/>
        <v>0.22300006</v>
      </c>
      <c r="AA119">
        <f t="shared" si="120"/>
        <v>0</v>
      </c>
      <c r="AB119">
        <f>COUNTIF(CostRed_wind!A$2:A$15,O119)</f>
        <v>0</v>
      </c>
    </row>
    <row r="120" spans="1:28">
      <c r="A120" s="1" t="s">
        <v>304</v>
      </c>
      <c r="B120">
        <v>0.063</v>
      </c>
      <c r="C120">
        <v>0.063</v>
      </c>
      <c r="D120">
        <v>0.14660001</v>
      </c>
      <c r="E120">
        <v>0.14660001</v>
      </c>
      <c r="F120">
        <v>0.18620001</v>
      </c>
      <c r="G120">
        <v>0.18620001</v>
      </c>
      <c r="H120">
        <v>0.18620001</v>
      </c>
      <c r="I120">
        <v>0.18620001</v>
      </c>
      <c r="J120">
        <v>0.18620001</v>
      </c>
      <c r="K120">
        <v>0.18620001</v>
      </c>
      <c r="L120">
        <v>0.18620001</v>
      </c>
      <c r="M120">
        <v>0.18620001</v>
      </c>
      <c r="N120">
        <v>0.18620001</v>
      </c>
      <c r="O120" s="1" t="s">
        <v>304</v>
      </c>
      <c r="P120">
        <f t="shared" si="100"/>
        <v>0</v>
      </c>
      <c r="Q120">
        <f t="shared" ref="Q120:AA120" si="121">D120-C120</f>
        <v>0.08360001</v>
      </c>
      <c r="R120">
        <f t="shared" si="121"/>
        <v>0</v>
      </c>
      <c r="S120">
        <f t="shared" si="121"/>
        <v>0.0396</v>
      </c>
      <c r="T120">
        <f t="shared" si="121"/>
        <v>0</v>
      </c>
      <c r="U120">
        <f t="shared" si="121"/>
        <v>0</v>
      </c>
      <c r="V120">
        <f t="shared" si="121"/>
        <v>0</v>
      </c>
      <c r="W120">
        <f t="shared" si="121"/>
        <v>0</v>
      </c>
      <c r="X120">
        <f t="shared" si="121"/>
        <v>0</v>
      </c>
      <c r="Y120">
        <f t="shared" si="121"/>
        <v>0</v>
      </c>
      <c r="Z120">
        <f t="shared" si="121"/>
        <v>0</v>
      </c>
      <c r="AA120">
        <f t="shared" si="121"/>
        <v>0</v>
      </c>
      <c r="AB120">
        <f>COUNTIF(CostRed_wind!A$2:A$15,O120)</f>
        <v>0</v>
      </c>
    </row>
    <row r="121" spans="1:28">
      <c r="A121" s="1" t="s">
        <v>302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O121" s="1" t="s">
        <v>302</v>
      </c>
      <c r="P121">
        <f t="shared" si="100"/>
        <v>0</v>
      </c>
      <c r="Q121">
        <f t="shared" ref="Q121:AA121" si="122">D121-C121</f>
        <v>0</v>
      </c>
      <c r="R121">
        <f t="shared" si="122"/>
        <v>0</v>
      </c>
      <c r="S121">
        <f t="shared" si="122"/>
        <v>0</v>
      </c>
      <c r="T121">
        <f t="shared" si="122"/>
        <v>0</v>
      </c>
      <c r="U121">
        <f t="shared" si="122"/>
        <v>0</v>
      </c>
      <c r="V121">
        <f t="shared" si="122"/>
        <v>0</v>
      </c>
      <c r="W121">
        <f t="shared" si="122"/>
        <v>0</v>
      </c>
      <c r="X121">
        <f t="shared" si="122"/>
        <v>0</v>
      </c>
      <c r="Y121">
        <f t="shared" si="122"/>
        <v>0</v>
      </c>
      <c r="Z121">
        <f t="shared" si="122"/>
        <v>0</v>
      </c>
      <c r="AA121">
        <f t="shared" si="122"/>
        <v>0</v>
      </c>
      <c r="AB121">
        <f>COUNTIF(CostRed_wind!A$2:A$15,O121)</f>
        <v>0</v>
      </c>
    </row>
    <row r="122" spans="1:28">
      <c r="A122" s="1" t="s">
        <v>476</v>
      </c>
      <c r="B122">
        <v>44.140755</v>
      </c>
      <c r="C122">
        <v>52.118786</v>
      </c>
      <c r="D122">
        <v>68.195816</v>
      </c>
      <c r="E122">
        <v>70.91868</v>
      </c>
      <c r="F122">
        <v>77.61343</v>
      </c>
      <c r="G122">
        <v>88.533775</v>
      </c>
      <c r="H122">
        <v>99.04903</v>
      </c>
      <c r="I122">
        <v>105.86342</v>
      </c>
      <c r="J122">
        <v>115.08137</v>
      </c>
      <c r="K122">
        <v>125.262085</v>
      </c>
      <c r="L122">
        <v>140.75937</v>
      </c>
      <c r="M122">
        <v>156.4686</v>
      </c>
      <c r="N122">
        <v>165.50539</v>
      </c>
      <c r="O122" s="1" t="s">
        <v>476</v>
      </c>
      <c r="P122">
        <f t="shared" si="100"/>
        <v>7.978031</v>
      </c>
      <c r="Q122">
        <f t="shared" ref="Q122:AA122" si="123">D122-C122</f>
        <v>16.07703</v>
      </c>
      <c r="R122">
        <f t="shared" si="123"/>
        <v>2.722864</v>
      </c>
      <c r="S122">
        <f t="shared" si="123"/>
        <v>6.69475</v>
      </c>
      <c r="T122">
        <f t="shared" si="123"/>
        <v>10.920345</v>
      </c>
      <c r="U122">
        <f t="shared" si="123"/>
        <v>10.515255</v>
      </c>
      <c r="V122">
        <f t="shared" si="123"/>
        <v>6.81439</v>
      </c>
      <c r="W122">
        <f t="shared" si="123"/>
        <v>9.21795</v>
      </c>
      <c r="X122">
        <f t="shared" si="123"/>
        <v>10.180715</v>
      </c>
      <c r="Y122">
        <f t="shared" si="123"/>
        <v>15.497285</v>
      </c>
      <c r="Z122">
        <f t="shared" si="123"/>
        <v>15.70923</v>
      </c>
      <c r="AA122">
        <f t="shared" si="123"/>
        <v>9.03679</v>
      </c>
      <c r="AB122">
        <f>COUNTIF(CostRed_wind!A$2:A$15,O122)</f>
        <v>0</v>
      </c>
    </row>
    <row r="123" spans="1:28">
      <c r="A123" s="1" t="s">
        <v>477</v>
      </c>
      <c r="B123">
        <v>43.8363</v>
      </c>
      <c r="C123">
        <v>51.661568</v>
      </c>
      <c r="D123">
        <v>67.4699</v>
      </c>
      <c r="E123">
        <v>70.12177</v>
      </c>
      <c r="F123">
        <v>76.69319</v>
      </c>
      <c r="G123">
        <v>87.252235</v>
      </c>
      <c r="H123">
        <v>97.52637</v>
      </c>
      <c r="I123">
        <v>104.26079</v>
      </c>
      <c r="J123">
        <v>113.36924</v>
      </c>
      <c r="K123">
        <v>123.32162</v>
      </c>
      <c r="L123">
        <v>138.79456</v>
      </c>
      <c r="M123">
        <v>154.47699</v>
      </c>
      <c r="N123">
        <v>163.46922</v>
      </c>
      <c r="O123" s="1" t="s">
        <v>477</v>
      </c>
      <c r="P123">
        <f t="shared" si="100"/>
        <v>7.825268</v>
      </c>
      <c r="Q123">
        <f t="shared" ref="Q123:AA123" si="124">D123-C123</f>
        <v>15.808332</v>
      </c>
      <c r="R123">
        <f t="shared" si="124"/>
        <v>2.65187</v>
      </c>
      <c r="S123">
        <f t="shared" si="124"/>
        <v>6.57142</v>
      </c>
      <c r="T123">
        <f t="shared" si="124"/>
        <v>10.559045</v>
      </c>
      <c r="U123">
        <f t="shared" si="124"/>
        <v>10.274135</v>
      </c>
      <c r="V123">
        <f t="shared" si="124"/>
        <v>6.73442</v>
      </c>
      <c r="W123">
        <f t="shared" si="124"/>
        <v>9.10845</v>
      </c>
      <c r="X123">
        <f t="shared" si="124"/>
        <v>9.95237999999999</v>
      </c>
      <c r="Y123">
        <f t="shared" si="124"/>
        <v>15.47294</v>
      </c>
      <c r="Z123">
        <f t="shared" si="124"/>
        <v>15.68243</v>
      </c>
      <c r="AA123">
        <f t="shared" si="124"/>
        <v>8.99223000000001</v>
      </c>
      <c r="AB123">
        <f>COUNTIF(CostRed_wind!A$2:A$15,O123)</f>
        <v>0</v>
      </c>
    </row>
    <row r="124" spans="1:28">
      <c r="A124" s="1" t="s">
        <v>334</v>
      </c>
      <c r="B124">
        <v>0.0002</v>
      </c>
      <c r="C124">
        <v>0.0002</v>
      </c>
      <c r="D124">
        <v>0.0002</v>
      </c>
      <c r="E124">
        <v>0.0002</v>
      </c>
      <c r="F124">
        <v>0.0002</v>
      </c>
      <c r="G124">
        <v>0.0002</v>
      </c>
      <c r="H124">
        <v>0.0002</v>
      </c>
      <c r="I124">
        <v>0.0006</v>
      </c>
      <c r="J124">
        <v>0.0006</v>
      </c>
      <c r="K124">
        <v>0.0006</v>
      </c>
      <c r="L124">
        <v>0.0006</v>
      </c>
      <c r="M124">
        <v>0.0006</v>
      </c>
      <c r="N124">
        <v>0.0006</v>
      </c>
      <c r="O124" s="1" t="s">
        <v>334</v>
      </c>
      <c r="P124">
        <f t="shared" si="100"/>
        <v>0</v>
      </c>
      <c r="Q124">
        <f t="shared" ref="Q124:AA124" si="125">D124-C124</f>
        <v>0</v>
      </c>
      <c r="R124">
        <f t="shared" si="125"/>
        <v>0</v>
      </c>
      <c r="S124">
        <f t="shared" si="125"/>
        <v>0</v>
      </c>
      <c r="T124">
        <f t="shared" si="125"/>
        <v>0</v>
      </c>
      <c r="U124">
        <f t="shared" si="125"/>
        <v>0</v>
      </c>
      <c r="V124">
        <f t="shared" si="125"/>
        <v>0.0004</v>
      </c>
      <c r="W124">
        <f t="shared" si="125"/>
        <v>0</v>
      </c>
      <c r="X124">
        <f t="shared" si="125"/>
        <v>0</v>
      </c>
      <c r="Y124">
        <f t="shared" si="125"/>
        <v>0</v>
      </c>
      <c r="Z124">
        <f t="shared" si="125"/>
        <v>0</v>
      </c>
      <c r="AA124">
        <f t="shared" si="125"/>
        <v>0</v>
      </c>
      <c r="AB124">
        <f>COUNTIF(CostRed_wind!A$2:A$15,O124)</f>
        <v>0</v>
      </c>
    </row>
    <row r="125" spans="1:28">
      <c r="A125" s="1" t="s">
        <v>276</v>
      </c>
      <c r="F125">
        <v>0.037</v>
      </c>
      <c r="G125">
        <v>0.037</v>
      </c>
      <c r="H125">
        <v>0.037</v>
      </c>
      <c r="I125">
        <v>0.037</v>
      </c>
      <c r="J125">
        <v>0.037</v>
      </c>
      <c r="K125">
        <v>0.037</v>
      </c>
      <c r="L125">
        <v>0.037</v>
      </c>
      <c r="M125">
        <v>0.037</v>
      </c>
      <c r="N125">
        <v>0.037</v>
      </c>
      <c r="O125" s="1" t="s">
        <v>276</v>
      </c>
      <c r="P125">
        <f t="shared" si="100"/>
        <v>0</v>
      </c>
      <c r="Q125">
        <f t="shared" ref="Q125:AA125" si="126">D125-C125</f>
        <v>0</v>
      </c>
      <c r="R125">
        <f t="shared" si="126"/>
        <v>0</v>
      </c>
      <c r="S125">
        <f t="shared" si="126"/>
        <v>0.037</v>
      </c>
      <c r="T125">
        <f t="shared" si="126"/>
        <v>0</v>
      </c>
      <c r="U125">
        <f t="shared" si="126"/>
        <v>0</v>
      </c>
      <c r="V125">
        <f t="shared" si="126"/>
        <v>0</v>
      </c>
      <c r="W125">
        <f t="shared" si="126"/>
        <v>0</v>
      </c>
      <c r="X125">
        <f t="shared" si="126"/>
        <v>0</v>
      </c>
      <c r="Y125">
        <f t="shared" si="126"/>
        <v>0</v>
      </c>
      <c r="Z125">
        <f t="shared" si="126"/>
        <v>0</v>
      </c>
      <c r="AA125">
        <f t="shared" si="126"/>
        <v>0</v>
      </c>
      <c r="AB125">
        <f>COUNTIF(CostRed_wind!A$2:A$15,O125)</f>
        <v>0</v>
      </c>
    </row>
    <row r="126" spans="1:28">
      <c r="A126" s="1" t="s">
        <v>310</v>
      </c>
      <c r="B126">
        <v>0.425</v>
      </c>
      <c r="C126">
        <v>0.512</v>
      </c>
      <c r="D126">
        <v>0.70500004</v>
      </c>
      <c r="E126">
        <v>0.818</v>
      </c>
      <c r="F126">
        <v>0.859</v>
      </c>
      <c r="G126">
        <v>0.86700004</v>
      </c>
      <c r="H126">
        <v>0.883</v>
      </c>
      <c r="I126">
        <v>1.207</v>
      </c>
      <c r="J126">
        <v>1.71</v>
      </c>
      <c r="K126">
        <v>2.914</v>
      </c>
      <c r="L126">
        <v>4.03</v>
      </c>
      <c r="M126">
        <v>5.0490003</v>
      </c>
      <c r="N126">
        <v>5.1340003</v>
      </c>
      <c r="O126" s="1" t="s">
        <v>310</v>
      </c>
      <c r="P126">
        <f t="shared" si="100"/>
        <v>0.087</v>
      </c>
      <c r="Q126">
        <f t="shared" ref="Q126:AA126" si="127">D126-C126</f>
        <v>0.19300004</v>
      </c>
      <c r="R126">
        <f t="shared" si="127"/>
        <v>0.11299996</v>
      </c>
      <c r="S126">
        <f t="shared" si="127"/>
        <v>0.041</v>
      </c>
      <c r="T126">
        <f t="shared" si="127"/>
        <v>0.00800003999999999</v>
      </c>
      <c r="U126">
        <f t="shared" si="127"/>
        <v>0.01599996</v>
      </c>
      <c r="V126">
        <f t="shared" si="127"/>
        <v>0.324</v>
      </c>
      <c r="W126">
        <f t="shared" si="127"/>
        <v>0.503</v>
      </c>
      <c r="X126">
        <f t="shared" si="127"/>
        <v>1.204</v>
      </c>
      <c r="Y126">
        <f t="shared" si="127"/>
        <v>1.116</v>
      </c>
      <c r="Z126">
        <f t="shared" si="127"/>
        <v>1.0190003</v>
      </c>
      <c r="AA126">
        <f t="shared" si="127"/>
        <v>0.085</v>
      </c>
      <c r="AB126">
        <f>COUNTIF(CostRed_wind!A$2:A$15,O126)</f>
        <v>0</v>
      </c>
    </row>
    <row r="127" spans="1:28">
      <c r="A127" s="1" t="s">
        <v>478</v>
      </c>
      <c r="B127">
        <v>2.4537983</v>
      </c>
      <c r="C127">
        <v>2.8000731</v>
      </c>
      <c r="D127">
        <v>3.2340732</v>
      </c>
      <c r="E127">
        <v>3.8940842</v>
      </c>
      <c r="F127">
        <v>4.5301843</v>
      </c>
      <c r="G127">
        <v>4.921195</v>
      </c>
      <c r="H127">
        <v>5.06547</v>
      </c>
      <c r="I127">
        <v>5.553195</v>
      </c>
      <c r="J127">
        <v>6.1841216</v>
      </c>
      <c r="K127">
        <v>7.022436</v>
      </c>
      <c r="L127">
        <v>9.346436</v>
      </c>
      <c r="M127">
        <v>9.917036</v>
      </c>
      <c r="N127">
        <v>11.100436</v>
      </c>
      <c r="O127" s="1" t="s">
        <v>478</v>
      </c>
      <c r="P127">
        <f t="shared" si="100"/>
        <v>0.3462748</v>
      </c>
      <c r="Q127">
        <f t="shared" ref="Q127:AA127" si="128">D127-C127</f>
        <v>0.4340001</v>
      </c>
      <c r="R127">
        <f t="shared" si="128"/>
        <v>0.660011</v>
      </c>
      <c r="S127">
        <f t="shared" si="128"/>
        <v>0.6361001</v>
      </c>
      <c r="T127">
        <f t="shared" si="128"/>
        <v>0.3910107</v>
      </c>
      <c r="U127">
        <f t="shared" si="128"/>
        <v>0.144275</v>
      </c>
      <c r="V127">
        <f t="shared" si="128"/>
        <v>0.487724999999999</v>
      </c>
      <c r="W127">
        <f t="shared" si="128"/>
        <v>0.6309266</v>
      </c>
      <c r="X127">
        <f t="shared" si="128"/>
        <v>0.8383144</v>
      </c>
      <c r="Y127">
        <f t="shared" si="128"/>
        <v>2.324</v>
      </c>
      <c r="Z127">
        <f t="shared" si="128"/>
        <v>0.570599999999999</v>
      </c>
      <c r="AA127">
        <f t="shared" si="128"/>
        <v>1.1834</v>
      </c>
      <c r="AB127">
        <f>COUNTIF(CostRed_wind!A$2:A$15,O127)</f>
        <v>0</v>
      </c>
    </row>
    <row r="128" spans="1:28">
      <c r="A128" s="1" t="s">
        <v>479</v>
      </c>
      <c r="B128">
        <v>2.4537983</v>
      </c>
      <c r="C128">
        <v>2.8000731</v>
      </c>
      <c r="D128">
        <v>3.2340732</v>
      </c>
      <c r="E128">
        <v>3.8940842</v>
      </c>
      <c r="F128">
        <v>4.5301843</v>
      </c>
      <c r="G128">
        <v>4.921195</v>
      </c>
      <c r="H128">
        <v>5.06547</v>
      </c>
      <c r="I128">
        <v>5.553195</v>
      </c>
      <c r="J128">
        <v>6.1841216</v>
      </c>
      <c r="K128">
        <v>7.022436</v>
      </c>
      <c r="L128">
        <v>9.346436</v>
      </c>
      <c r="M128">
        <v>9.917037</v>
      </c>
      <c r="N128">
        <v>11.100436</v>
      </c>
      <c r="O128" s="1" t="s">
        <v>479</v>
      </c>
      <c r="P128">
        <f t="shared" si="100"/>
        <v>0.3462748</v>
      </c>
      <c r="Q128">
        <f t="shared" ref="Q128:AA128" si="129">D128-C128</f>
        <v>0.4340001</v>
      </c>
      <c r="R128">
        <f t="shared" si="129"/>
        <v>0.660011</v>
      </c>
      <c r="S128">
        <f t="shared" si="129"/>
        <v>0.6361001</v>
      </c>
      <c r="T128">
        <f t="shared" si="129"/>
        <v>0.3910107</v>
      </c>
      <c r="U128">
        <f t="shared" si="129"/>
        <v>0.144275</v>
      </c>
      <c r="V128">
        <f t="shared" si="129"/>
        <v>0.487724999999999</v>
      </c>
      <c r="W128">
        <f t="shared" si="129"/>
        <v>0.6309266</v>
      </c>
      <c r="X128">
        <f t="shared" si="129"/>
        <v>0.8383144</v>
      </c>
      <c r="Y128">
        <f t="shared" si="129"/>
        <v>2.324</v>
      </c>
      <c r="Z128">
        <f t="shared" si="129"/>
        <v>0.570601</v>
      </c>
      <c r="AA128">
        <f t="shared" si="129"/>
        <v>1.183399</v>
      </c>
      <c r="AB128">
        <f>COUNTIF(CostRed_wind!A$2:A$15,O128)</f>
        <v>0</v>
      </c>
    </row>
    <row r="129" spans="1:28">
      <c r="A129" s="1" t="s">
        <v>318</v>
      </c>
      <c r="K129">
        <v>0.05</v>
      </c>
      <c r="L129">
        <v>0.05</v>
      </c>
      <c r="M129">
        <v>0.05</v>
      </c>
      <c r="N129">
        <v>0.05</v>
      </c>
      <c r="O129" s="1" t="s">
        <v>318</v>
      </c>
      <c r="P129">
        <f t="shared" si="100"/>
        <v>0</v>
      </c>
      <c r="Q129">
        <f t="shared" ref="Q129:AA129" si="130">D129-C129</f>
        <v>0</v>
      </c>
      <c r="R129">
        <f t="shared" si="130"/>
        <v>0</v>
      </c>
      <c r="S129">
        <f t="shared" si="130"/>
        <v>0</v>
      </c>
      <c r="T129">
        <f t="shared" si="130"/>
        <v>0</v>
      </c>
      <c r="U129">
        <f t="shared" si="130"/>
        <v>0</v>
      </c>
      <c r="V129">
        <f t="shared" si="130"/>
        <v>0</v>
      </c>
      <c r="W129">
        <f t="shared" si="130"/>
        <v>0</v>
      </c>
      <c r="X129">
        <f t="shared" si="130"/>
        <v>0.05</v>
      </c>
      <c r="Y129">
        <f t="shared" si="130"/>
        <v>0</v>
      </c>
      <c r="Z129">
        <f t="shared" si="130"/>
        <v>0</v>
      </c>
      <c r="AA129">
        <f t="shared" si="130"/>
        <v>0</v>
      </c>
      <c r="AB129">
        <f>COUNTIF(CostRed_wind!A$2:A$15,O129)</f>
        <v>0</v>
      </c>
    </row>
    <row r="130" spans="1:28">
      <c r="A130" s="1" t="s">
        <v>320</v>
      </c>
      <c r="B130">
        <v>0.006</v>
      </c>
      <c r="C130">
        <v>0.006</v>
      </c>
      <c r="D130">
        <v>0.056155</v>
      </c>
      <c r="E130">
        <v>0.10605501</v>
      </c>
      <c r="F130">
        <v>0.205555</v>
      </c>
      <c r="G130">
        <v>0.30835503</v>
      </c>
      <c r="H130">
        <v>0.590655</v>
      </c>
      <c r="I130">
        <v>0.78915507</v>
      </c>
      <c r="J130">
        <v>1.185855</v>
      </c>
      <c r="K130">
        <v>1.235855</v>
      </c>
      <c r="L130">
        <v>1.235855</v>
      </c>
      <c r="M130">
        <v>1.3351551</v>
      </c>
      <c r="N130">
        <v>1.4351552</v>
      </c>
      <c r="O130" s="1" t="s">
        <v>320</v>
      </c>
      <c r="P130">
        <f t="shared" si="100"/>
        <v>0</v>
      </c>
      <c r="Q130">
        <f t="shared" ref="Q130:AA130" si="131">D130-C130</f>
        <v>0.050155</v>
      </c>
      <c r="R130">
        <f t="shared" si="131"/>
        <v>0.04990001</v>
      </c>
      <c r="S130">
        <f t="shared" si="131"/>
        <v>0.09949999</v>
      </c>
      <c r="T130">
        <f t="shared" si="131"/>
        <v>0.10280003</v>
      </c>
      <c r="U130">
        <f t="shared" si="131"/>
        <v>0.28229997</v>
      </c>
      <c r="V130">
        <f t="shared" si="131"/>
        <v>0.19850007</v>
      </c>
      <c r="W130">
        <f t="shared" si="131"/>
        <v>0.39669993</v>
      </c>
      <c r="X130">
        <f t="shared" si="131"/>
        <v>0.0499999999999998</v>
      </c>
      <c r="Y130">
        <f t="shared" si="131"/>
        <v>0</v>
      </c>
      <c r="Z130">
        <f t="shared" si="131"/>
        <v>0.0993001</v>
      </c>
      <c r="AA130">
        <f t="shared" si="131"/>
        <v>0.1000001</v>
      </c>
      <c r="AB130">
        <f>COUNTIF(CostRed_wind!A$2:A$15,O130)</f>
        <v>0</v>
      </c>
    </row>
    <row r="131" spans="1:28">
      <c r="A131" s="1" t="s">
        <v>322</v>
      </c>
      <c r="E131">
        <v>0.020000001</v>
      </c>
      <c r="F131">
        <v>0.055000003</v>
      </c>
      <c r="G131">
        <v>0.2525</v>
      </c>
      <c r="H131">
        <v>0.27</v>
      </c>
      <c r="I131">
        <v>0.27</v>
      </c>
      <c r="J131">
        <v>0.27</v>
      </c>
      <c r="K131">
        <v>0.27</v>
      </c>
      <c r="L131">
        <v>0.27</v>
      </c>
      <c r="M131">
        <v>0.27</v>
      </c>
      <c r="N131">
        <v>0.27</v>
      </c>
      <c r="O131" s="1" t="s">
        <v>322</v>
      </c>
      <c r="P131">
        <f t="shared" si="100"/>
        <v>0</v>
      </c>
      <c r="Q131">
        <f t="shared" ref="Q131:AA131" si="132">D131-C131</f>
        <v>0</v>
      </c>
      <c r="R131">
        <f t="shared" si="132"/>
        <v>0.020000001</v>
      </c>
      <c r="S131">
        <f t="shared" si="132"/>
        <v>0.035000002</v>
      </c>
      <c r="T131">
        <f t="shared" si="132"/>
        <v>0.197499997</v>
      </c>
      <c r="U131">
        <f t="shared" si="132"/>
        <v>0.0175</v>
      </c>
      <c r="V131">
        <f t="shared" si="132"/>
        <v>0</v>
      </c>
      <c r="W131">
        <f t="shared" si="132"/>
        <v>0</v>
      </c>
      <c r="X131">
        <f t="shared" si="132"/>
        <v>0</v>
      </c>
      <c r="Y131">
        <f t="shared" si="132"/>
        <v>0</v>
      </c>
      <c r="Z131">
        <f t="shared" si="132"/>
        <v>0</v>
      </c>
      <c r="AA131">
        <f t="shared" si="132"/>
        <v>0</v>
      </c>
      <c r="AB131">
        <f>COUNTIF(CostRed_wind!A$2:A$15,O131)</f>
        <v>0</v>
      </c>
    </row>
    <row r="132" spans="1:28">
      <c r="A132" s="1" t="s">
        <v>324</v>
      </c>
      <c r="B132">
        <v>0.0007</v>
      </c>
      <c r="C132">
        <v>0.0007</v>
      </c>
      <c r="D132">
        <v>0.0007</v>
      </c>
      <c r="E132">
        <v>0.0007</v>
      </c>
      <c r="F132">
        <v>0.1427</v>
      </c>
      <c r="G132">
        <v>0.23980002</v>
      </c>
      <c r="H132">
        <v>0.23995</v>
      </c>
      <c r="I132">
        <v>0.23995</v>
      </c>
      <c r="J132">
        <v>0.37225002</v>
      </c>
      <c r="K132">
        <v>0.37225002</v>
      </c>
      <c r="L132">
        <v>0.40899</v>
      </c>
      <c r="M132">
        <v>0.40899</v>
      </c>
      <c r="N132">
        <v>0.40899</v>
      </c>
      <c r="O132" s="1" t="s">
        <v>324</v>
      </c>
      <c r="P132">
        <f t="shared" ref="P132:P163" si="133">C132-B132</f>
        <v>0</v>
      </c>
      <c r="Q132">
        <f t="shared" ref="Q132:AA132" si="134">D132-C132</f>
        <v>0</v>
      </c>
      <c r="R132">
        <f t="shared" si="134"/>
        <v>0</v>
      </c>
      <c r="S132">
        <f t="shared" si="134"/>
        <v>0.142</v>
      </c>
      <c r="T132">
        <f t="shared" si="134"/>
        <v>0.09710002</v>
      </c>
      <c r="U132">
        <f t="shared" si="134"/>
        <v>0.000149979999999994</v>
      </c>
      <c r="V132">
        <f t="shared" si="134"/>
        <v>0</v>
      </c>
      <c r="W132">
        <f t="shared" si="134"/>
        <v>0.13230002</v>
      </c>
      <c r="X132">
        <f t="shared" si="134"/>
        <v>0</v>
      </c>
      <c r="Y132">
        <f t="shared" si="134"/>
        <v>0.03673998</v>
      </c>
      <c r="Z132">
        <f t="shared" si="134"/>
        <v>0</v>
      </c>
      <c r="AA132">
        <f t="shared" si="134"/>
        <v>0</v>
      </c>
      <c r="AB132">
        <f>COUNTIF(CostRed_wind!A$2:A$15,O132)</f>
        <v>0</v>
      </c>
    </row>
    <row r="133" spans="1:28">
      <c r="A133" s="1" t="s">
        <v>326</v>
      </c>
      <c r="B133">
        <v>0.033</v>
      </c>
      <c r="C133">
        <v>0.033</v>
      </c>
      <c r="D133">
        <v>0.033</v>
      </c>
      <c r="E133">
        <v>0.033</v>
      </c>
      <c r="F133">
        <v>0.3369</v>
      </c>
      <c r="G133">
        <v>0.4269</v>
      </c>
      <c r="H133">
        <v>0.4269</v>
      </c>
      <c r="I133">
        <v>0.4269</v>
      </c>
      <c r="J133">
        <v>0.4269</v>
      </c>
      <c r="K133">
        <v>0.4429</v>
      </c>
      <c r="L133">
        <v>0.4429</v>
      </c>
      <c r="M133">
        <v>0.4429</v>
      </c>
      <c r="N133">
        <v>0.4429</v>
      </c>
      <c r="O133" s="1" t="s">
        <v>326</v>
      </c>
      <c r="P133">
        <f t="shared" si="133"/>
        <v>0</v>
      </c>
      <c r="Q133">
        <f t="shared" ref="Q133:AA133" si="135">D133-C133</f>
        <v>0</v>
      </c>
      <c r="R133">
        <f t="shared" si="135"/>
        <v>0</v>
      </c>
      <c r="S133">
        <f t="shared" si="135"/>
        <v>0.3039</v>
      </c>
      <c r="T133">
        <f t="shared" si="135"/>
        <v>0.09</v>
      </c>
      <c r="U133">
        <f t="shared" si="135"/>
        <v>0</v>
      </c>
      <c r="V133">
        <f t="shared" si="135"/>
        <v>0</v>
      </c>
      <c r="W133">
        <f t="shared" si="135"/>
        <v>0</v>
      </c>
      <c r="X133">
        <f t="shared" si="135"/>
        <v>0.016</v>
      </c>
      <c r="Y133">
        <f t="shared" si="135"/>
        <v>0</v>
      </c>
      <c r="Z133">
        <f t="shared" si="135"/>
        <v>0</v>
      </c>
      <c r="AA133">
        <f t="shared" si="135"/>
        <v>0</v>
      </c>
      <c r="AB133">
        <f>COUNTIF(CostRed_wind!A$2:A$15,O133)</f>
        <v>0</v>
      </c>
    </row>
    <row r="134" spans="1:28">
      <c r="A134" s="1" t="s">
        <v>332</v>
      </c>
      <c r="B134">
        <v>1.108</v>
      </c>
      <c r="C134">
        <v>1.8000001</v>
      </c>
      <c r="D134">
        <v>2.5640001</v>
      </c>
      <c r="E134">
        <v>3.4290001</v>
      </c>
      <c r="F134">
        <v>3.8360002</v>
      </c>
      <c r="G134">
        <v>4.886</v>
      </c>
      <c r="H134">
        <v>5.747</v>
      </c>
      <c r="I134">
        <v>5.759357</v>
      </c>
      <c r="J134">
        <v>5.7660785</v>
      </c>
      <c r="K134">
        <v>5.8368235</v>
      </c>
      <c r="L134">
        <v>6.29825</v>
      </c>
      <c r="M134">
        <v>6.967339</v>
      </c>
      <c r="N134">
        <v>7.987339</v>
      </c>
      <c r="O134" s="1" t="s">
        <v>332</v>
      </c>
      <c r="P134">
        <f t="shared" si="133"/>
        <v>0.6920001</v>
      </c>
      <c r="Q134">
        <f t="shared" ref="Q134:AA134" si="136">D134-C134</f>
        <v>0.764</v>
      </c>
      <c r="R134">
        <f t="shared" si="136"/>
        <v>0.865</v>
      </c>
      <c r="S134">
        <f t="shared" si="136"/>
        <v>0.4070001</v>
      </c>
      <c r="T134">
        <f t="shared" si="136"/>
        <v>1.0499998</v>
      </c>
      <c r="U134">
        <f t="shared" si="136"/>
        <v>0.861</v>
      </c>
      <c r="V134">
        <f t="shared" si="136"/>
        <v>0.0123569999999997</v>
      </c>
      <c r="W134">
        <f t="shared" si="136"/>
        <v>0.00672150000000027</v>
      </c>
      <c r="X134">
        <f t="shared" si="136"/>
        <v>0.0707450000000005</v>
      </c>
      <c r="Y134">
        <f t="shared" si="136"/>
        <v>0.4614265</v>
      </c>
      <c r="Z134">
        <f t="shared" si="136"/>
        <v>0.669089</v>
      </c>
      <c r="AA134">
        <f t="shared" si="136"/>
        <v>1.02</v>
      </c>
      <c r="AB134">
        <f>COUNTIF(CostRed_wind!A$2:A$15,O134)</f>
        <v>0</v>
      </c>
    </row>
    <row r="135" spans="1:28">
      <c r="A135" s="1" t="s">
        <v>336</v>
      </c>
      <c r="B135">
        <v>3.7960002</v>
      </c>
      <c r="C135">
        <v>4.256215</v>
      </c>
      <c r="D135">
        <v>4.411552</v>
      </c>
      <c r="E135">
        <v>4.6099496</v>
      </c>
      <c r="F135">
        <v>4.8565564</v>
      </c>
      <c r="G135">
        <v>4.936838</v>
      </c>
      <c r="H135">
        <v>5.124103</v>
      </c>
      <c r="I135">
        <v>5.1241055</v>
      </c>
      <c r="J135">
        <v>5.172359</v>
      </c>
      <c r="K135">
        <v>5.2227454</v>
      </c>
      <c r="L135">
        <v>5.122259</v>
      </c>
      <c r="M135">
        <v>5.427326</v>
      </c>
      <c r="N135">
        <v>5.4553266</v>
      </c>
      <c r="O135" s="1" t="s">
        <v>336</v>
      </c>
      <c r="P135">
        <f t="shared" si="133"/>
        <v>0.4602148</v>
      </c>
      <c r="Q135">
        <f t="shared" ref="Q135:AA135" si="137">D135-C135</f>
        <v>0.155337</v>
      </c>
      <c r="R135">
        <f t="shared" si="137"/>
        <v>0.1983976</v>
      </c>
      <c r="S135">
        <f t="shared" si="137"/>
        <v>0.246606799999999</v>
      </c>
      <c r="T135">
        <f t="shared" si="137"/>
        <v>0.0802816000000002</v>
      </c>
      <c r="U135">
        <f t="shared" si="137"/>
        <v>0.187265</v>
      </c>
      <c r="V135">
        <f t="shared" si="137"/>
        <v>2.49999999990536e-6</v>
      </c>
      <c r="W135">
        <f t="shared" si="137"/>
        <v>0.0482535000000004</v>
      </c>
      <c r="X135">
        <f t="shared" si="137"/>
        <v>0.0503863999999998</v>
      </c>
      <c r="Y135">
        <f t="shared" si="137"/>
        <v>-0.1004864</v>
      </c>
      <c r="Z135">
        <f t="shared" si="137"/>
        <v>0.305067</v>
      </c>
      <c r="AA135">
        <f t="shared" si="137"/>
        <v>0.0280006000000004</v>
      </c>
      <c r="AB135">
        <f>COUNTIF(CostRed_wind!A$2:A$15,O135)</f>
        <v>0</v>
      </c>
    </row>
    <row r="136" spans="1:28">
      <c r="A136" s="1" t="s">
        <v>481</v>
      </c>
      <c r="B136">
        <v>0</v>
      </c>
      <c r="C136">
        <v>5e-6</v>
      </c>
      <c r="D136">
        <v>0.099805005</v>
      </c>
      <c r="E136">
        <v>0.09980201</v>
      </c>
      <c r="F136">
        <v>0.09902201</v>
      </c>
      <c r="G136">
        <v>0.100422</v>
      </c>
      <c r="H136">
        <v>0.09902201</v>
      </c>
      <c r="I136">
        <v>0.09902201</v>
      </c>
      <c r="J136">
        <v>0.099042006</v>
      </c>
      <c r="K136">
        <v>0.099042006</v>
      </c>
      <c r="L136">
        <v>0.099044</v>
      </c>
      <c r="M136">
        <v>0.099044</v>
      </c>
      <c r="N136">
        <v>0.099044</v>
      </c>
      <c r="O136" s="1" t="s">
        <v>481</v>
      </c>
      <c r="P136">
        <f t="shared" si="133"/>
        <v>5e-6</v>
      </c>
      <c r="Q136">
        <f t="shared" ref="Q136:AA136" si="138">D136-C136</f>
        <v>0.099800005</v>
      </c>
      <c r="R136">
        <f t="shared" si="138"/>
        <v>-2.99500000000563e-6</v>
      </c>
      <c r="S136">
        <f t="shared" si="138"/>
        <v>-0.000780000000000003</v>
      </c>
      <c r="T136">
        <f t="shared" si="138"/>
        <v>0.00139999</v>
      </c>
      <c r="U136">
        <f t="shared" si="138"/>
        <v>-0.00139999</v>
      </c>
      <c r="V136">
        <f t="shared" si="138"/>
        <v>0</v>
      </c>
      <c r="W136">
        <f t="shared" si="138"/>
        <v>1.99960000000082e-5</v>
      </c>
      <c r="X136">
        <f t="shared" si="138"/>
        <v>0</v>
      </c>
      <c r="Y136">
        <f t="shared" si="138"/>
        <v>1.99399999999128e-6</v>
      </c>
      <c r="Z136">
        <f t="shared" si="138"/>
        <v>0</v>
      </c>
      <c r="AA136">
        <f t="shared" si="138"/>
        <v>0</v>
      </c>
      <c r="AB136">
        <f>COUNTIF(CostRed_wind!A$2:A$15,O136)</f>
        <v>0</v>
      </c>
    </row>
    <row r="137" spans="1:28">
      <c r="A137" s="1" t="s">
        <v>482</v>
      </c>
      <c r="B137">
        <v>0.014830001</v>
      </c>
      <c r="C137">
        <v>0.014830001</v>
      </c>
      <c r="D137">
        <v>0.014830001</v>
      </c>
      <c r="E137">
        <v>0.014830001</v>
      </c>
      <c r="F137">
        <v>0.014830001</v>
      </c>
      <c r="G137">
        <v>0.014830001</v>
      </c>
      <c r="H137">
        <v>0.0165</v>
      </c>
      <c r="I137">
        <v>0.0165</v>
      </c>
      <c r="J137">
        <v>0.0165</v>
      </c>
      <c r="K137">
        <v>0.0165</v>
      </c>
      <c r="L137">
        <v>0.0165</v>
      </c>
      <c r="M137">
        <v>0.0165</v>
      </c>
      <c r="N137">
        <v>0.0165</v>
      </c>
      <c r="O137" s="1" t="s">
        <v>482</v>
      </c>
      <c r="P137">
        <f t="shared" si="133"/>
        <v>0</v>
      </c>
      <c r="Q137">
        <f t="shared" ref="Q137:AA137" si="139">D137-C137</f>
        <v>0</v>
      </c>
      <c r="R137">
        <f t="shared" si="139"/>
        <v>0</v>
      </c>
      <c r="S137">
        <f t="shared" si="139"/>
        <v>0</v>
      </c>
      <c r="T137">
        <f t="shared" si="139"/>
        <v>0</v>
      </c>
      <c r="U137">
        <f t="shared" si="139"/>
        <v>0.001669999</v>
      </c>
      <c r="V137">
        <f t="shared" si="139"/>
        <v>0</v>
      </c>
      <c r="W137">
        <f t="shared" si="139"/>
        <v>0</v>
      </c>
      <c r="X137">
        <f t="shared" si="139"/>
        <v>0</v>
      </c>
      <c r="Y137">
        <f t="shared" si="139"/>
        <v>0</v>
      </c>
      <c r="Z137">
        <f t="shared" si="139"/>
        <v>0</v>
      </c>
      <c r="AA137">
        <f t="shared" si="139"/>
        <v>0</v>
      </c>
      <c r="AB137">
        <f>COUNTIF(CostRed_wind!A$2:A$15,O137)</f>
        <v>0</v>
      </c>
    </row>
    <row r="138" spans="1:28">
      <c r="A138" s="1" t="s">
        <v>342</v>
      </c>
      <c r="B138">
        <v>0.38900003</v>
      </c>
      <c r="C138">
        <v>0.98800004</v>
      </c>
      <c r="D138">
        <v>1.8220001</v>
      </c>
      <c r="E138">
        <v>2.7730002</v>
      </c>
      <c r="F138">
        <v>3.2440002</v>
      </c>
      <c r="G138">
        <v>3.13</v>
      </c>
      <c r="H138">
        <v>3.025</v>
      </c>
      <c r="I138">
        <v>3.0297983</v>
      </c>
      <c r="J138">
        <v>3.0322583</v>
      </c>
      <c r="K138">
        <v>3.037515</v>
      </c>
      <c r="L138">
        <v>3.0125272</v>
      </c>
      <c r="M138">
        <v>3.0149581</v>
      </c>
      <c r="N138">
        <v>3.0149581</v>
      </c>
      <c r="O138" s="1" t="s">
        <v>342</v>
      </c>
      <c r="P138">
        <f t="shared" si="133"/>
        <v>0.59900001</v>
      </c>
      <c r="Q138">
        <f t="shared" ref="Q138:AA138" si="140">D138-C138</f>
        <v>0.83400006</v>
      </c>
      <c r="R138">
        <f t="shared" si="140"/>
        <v>0.9510001</v>
      </c>
      <c r="S138">
        <f t="shared" si="140"/>
        <v>0.471</v>
      </c>
      <c r="T138">
        <f t="shared" si="140"/>
        <v>-0.1140002</v>
      </c>
      <c r="U138">
        <f t="shared" si="140"/>
        <v>-0.105</v>
      </c>
      <c r="V138">
        <f t="shared" si="140"/>
        <v>0.00479830000000003</v>
      </c>
      <c r="W138">
        <f t="shared" si="140"/>
        <v>0.00246000000000013</v>
      </c>
      <c r="X138">
        <f t="shared" si="140"/>
        <v>0.00525669999999989</v>
      </c>
      <c r="Y138">
        <f t="shared" si="140"/>
        <v>-0.0249877999999999</v>
      </c>
      <c r="Z138">
        <f t="shared" si="140"/>
        <v>0.00243089999999979</v>
      </c>
      <c r="AA138">
        <f t="shared" si="140"/>
        <v>0</v>
      </c>
      <c r="AB138">
        <f>COUNTIF(CostRed_wind!A$2:A$15,O138)</f>
        <v>0</v>
      </c>
    </row>
    <row r="139" spans="1:28">
      <c r="A139" s="1" t="s">
        <v>344</v>
      </c>
      <c r="B139">
        <v>0.010000001</v>
      </c>
      <c r="C139">
        <v>0.010000001</v>
      </c>
      <c r="D139">
        <v>0.010000001</v>
      </c>
      <c r="E139">
        <v>0.010000001</v>
      </c>
      <c r="F139">
        <v>0.010000001</v>
      </c>
      <c r="G139">
        <v>0.0109</v>
      </c>
      <c r="H139">
        <v>0.0109</v>
      </c>
      <c r="I139">
        <v>0.0109</v>
      </c>
      <c r="J139">
        <v>0.051900003</v>
      </c>
      <c r="K139">
        <v>0.101900004</v>
      </c>
      <c r="L139">
        <v>0.94530004</v>
      </c>
      <c r="M139">
        <v>1.955</v>
      </c>
      <c r="N139">
        <v>2.2180002</v>
      </c>
      <c r="O139" s="1" t="s">
        <v>344</v>
      </c>
      <c r="P139">
        <f t="shared" si="133"/>
        <v>0</v>
      </c>
      <c r="Q139">
        <f t="shared" ref="Q139:AA139" si="141">D139-C139</f>
        <v>0</v>
      </c>
      <c r="R139">
        <f t="shared" si="141"/>
        <v>0</v>
      </c>
      <c r="S139">
        <f t="shared" si="141"/>
        <v>0</v>
      </c>
      <c r="T139">
        <f t="shared" si="141"/>
        <v>0.000899999</v>
      </c>
      <c r="U139">
        <f t="shared" si="141"/>
        <v>0</v>
      </c>
      <c r="V139">
        <f t="shared" si="141"/>
        <v>0</v>
      </c>
      <c r="W139">
        <f t="shared" si="141"/>
        <v>0.041000003</v>
      </c>
      <c r="X139">
        <f t="shared" si="141"/>
        <v>0.050000001</v>
      </c>
      <c r="Y139">
        <f t="shared" si="141"/>
        <v>0.843400036</v>
      </c>
      <c r="Z139">
        <f t="shared" si="141"/>
        <v>1.00969996</v>
      </c>
      <c r="AA139">
        <f t="shared" si="141"/>
        <v>0.2630002</v>
      </c>
      <c r="AB139">
        <f>COUNTIF(CostRed_wind!A$2:A$15,O139)</f>
        <v>0</v>
      </c>
    </row>
    <row r="140" spans="1:28">
      <c r="A140" s="1" t="s">
        <v>234</v>
      </c>
      <c r="B140">
        <v>0.0022</v>
      </c>
      <c r="C140">
        <v>0.0022</v>
      </c>
      <c r="D140">
        <v>0.0022</v>
      </c>
      <c r="E140">
        <v>0.0022</v>
      </c>
      <c r="F140">
        <v>0.0022</v>
      </c>
      <c r="G140">
        <v>0.0022</v>
      </c>
      <c r="H140">
        <v>0.0022</v>
      </c>
      <c r="I140">
        <v>0.0022</v>
      </c>
      <c r="J140">
        <v>0.0022</v>
      </c>
      <c r="K140">
        <v>0.0022</v>
      </c>
      <c r="L140">
        <v>0.0022</v>
      </c>
      <c r="M140">
        <v>0.0022</v>
      </c>
      <c r="N140">
        <v>0.0022</v>
      </c>
      <c r="O140" s="1" t="s">
        <v>234</v>
      </c>
      <c r="P140">
        <f t="shared" si="133"/>
        <v>0</v>
      </c>
      <c r="Q140">
        <f t="shared" ref="Q140:AA140" si="142">D140-C140</f>
        <v>0</v>
      </c>
      <c r="R140">
        <f t="shared" si="142"/>
        <v>0</v>
      </c>
      <c r="S140">
        <f t="shared" si="142"/>
        <v>0</v>
      </c>
      <c r="T140">
        <f t="shared" si="142"/>
        <v>0</v>
      </c>
      <c r="U140">
        <f t="shared" si="142"/>
        <v>0</v>
      </c>
      <c r="V140">
        <f t="shared" si="142"/>
        <v>0</v>
      </c>
      <c r="W140">
        <f t="shared" si="142"/>
        <v>0</v>
      </c>
      <c r="X140">
        <f t="shared" si="142"/>
        <v>0</v>
      </c>
      <c r="Y140">
        <f t="shared" si="142"/>
        <v>0</v>
      </c>
      <c r="Z140">
        <f t="shared" si="142"/>
        <v>0</v>
      </c>
      <c r="AA140">
        <f t="shared" si="142"/>
        <v>0</v>
      </c>
      <c r="AB140">
        <f>COUNTIF(CostRed_wind!A$2:A$15,O140)</f>
        <v>0</v>
      </c>
    </row>
    <row r="141" spans="1:28">
      <c r="A141" s="1" t="s">
        <v>499</v>
      </c>
      <c r="B141">
        <v>0.0006</v>
      </c>
      <c r="C141">
        <v>0.0006</v>
      </c>
      <c r="D141">
        <v>0.0006</v>
      </c>
      <c r="E141">
        <v>0.0006</v>
      </c>
      <c r="O141" s="1" t="s">
        <v>499</v>
      </c>
      <c r="P141">
        <f t="shared" si="133"/>
        <v>0</v>
      </c>
      <c r="Q141">
        <f t="shared" ref="Q141:AA141" si="143">D141-C141</f>
        <v>0</v>
      </c>
      <c r="R141">
        <f t="shared" si="143"/>
        <v>0</v>
      </c>
      <c r="S141">
        <f t="shared" si="143"/>
        <v>-0.0006</v>
      </c>
      <c r="T141">
        <f t="shared" si="143"/>
        <v>0</v>
      </c>
      <c r="U141">
        <f t="shared" si="143"/>
        <v>0</v>
      </c>
      <c r="V141">
        <f t="shared" si="143"/>
        <v>0</v>
      </c>
      <c r="W141">
        <f t="shared" si="143"/>
        <v>0</v>
      </c>
      <c r="X141">
        <f t="shared" si="143"/>
        <v>0</v>
      </c>
      <c r="Y141">
        <f t="shared" si="143"/>
        <v>0</v>
      </c>
      <c r="Z141">
        <f t="shared" si="143"/>
        <v>0</v>
      </c>
      <c r="AA141">
        <f t="shared" si="143"/>
        <v>0</v>
      </c>
      <c r="AB141">
        <f>COUNTIF(CostRed_wind!A$2:A$15,O141)</f>
        <v>0</v>
      </c>
    </row>
    <row r="142" spans="1:28">
      <c r="A142" s="1" t="s">
        <v>427</v>
      </c>
      <c r="F142">
        <v>0.00055</v>
      </c>
      <c r="G142">
        <v>0.00055</v>
      </c>
      <c r="H142">
        <v>0.00055</v>
      </c>
      <c r="I142">
        <v>0.00055</v>
      </c>
      <c r="J142">
        <v>0.00055</v>
      </c>
      <c r="K142">
        <v>0.00055</v>
      </c>
      <c r="L142">
        <v>0.00055</v>
      </c>
      <c r="M142">
        <v>0.00055</v>
      </c>
      <c r="N142">
        <v>0.00055</v>
      </c>
      <c r="O142" s="1" t="s">
        <v>427</v>
      </c>
      <c r="P142">
        <f t="shared" si="133"/>
        <v>0</v>
      </c>
      <c r="Q142">
        <f t="shared" ref="Q142:AA142" si="144">D142-C142</f>
        <v>0</v>
      </c>
      <c r="R142">
        <f t="shared" si="144"/>
        <v>0</v>
      </c>
      <c r="S142">
        <f t="shared" si="144"/>
        <v>0.00055</v>
      </c>
      <c r="T142">
        <f t="shared" si="144"/>
        <v>0</v>
      </c>
      <c r="U142">
        <f t="shared" si="144"/>
        <v>0</v>
      </c>
      <c r="V142">
        <f t="shared" si="144"/>
        <v>0</v>
      </c>
      <c r="W142">
        <f t="shared" si="144"/>
        <v>0</v>
      </c>
      <c r="X142">
        <f t="shared" si="144"/>
        <v>0</v>
      </c>
      <c r="Y142">
        <f t="shared" si="144"/>
        <v>0</v>
      </c>
      <c r="Z142">
        <f t="shared" si="144"/>
        <v>0</v>
      </c>
      <c r="AA142">
        <f t="shared" si="144"/>
        <v>0</v>
      </c>
      <c r="AB142">
        <f>COUNTIF(CostRed_wind!A$2:A$15,O142)</f>
        <v>0</v>
      </c>
    </row>
    <row r="143" spans="1:28">
      <c r="A143" s="1" t="s">
        <v>348</v>
      </c>
      <c r="I143">
        <v>0.00275</v>
      </c>
      <c r="J143">
        <v>0.00275</v>
      </c>
      <c r="K143">
        <v>0.00325</v>
      </c>
      <c r="L143">
        <v>0.00325</v>
      </c>
      <c r="M143">
        <v>0.00325</v>
      </c>
      <c r="N143">
        <v>0.00325</v>
      </c>
      <c r="O143" s="1" t="s">
        <v>348</v>
      </c>
      <c r="P143">
        <f t="shared" si="133"/>
        <v>0</v>
      </c>
      <c r="Q143">
        <f t="shared" ref="Q143:AA143" si="145">D143-C143</f>
        <v>0</v>
      </c>
      <c r="R143">
        <f t="shared" si="145"/>
        <v>0</v>
      </c>
      <c r="S143">
        <f t="shared" si="145"/>
        <v>0</v>
      </c>
      <c r="T143">
        <f t="shared" si="145"/>
        <v>0</v>
      </c>
      <c r="U143">
        <f t="shared" si="145"/>
        <v>0</v>
      </c>
      <c r="V143">
        <f t="shared" si="145"/>
        <v>0.00275</v>
      </c>
      <c r="W143">
        <f t="shared" si="145"/>
        <v>0</v>
      </c>
      <c r="X143">
        <f t="shared" si="145"/>
        <v>0.0005</v>
      </c>
      <c r="Y143">
        <f t="shared" si="145"/>
        <v>0</v>
      </c>
      <c r="Z143">
        <f t="shared" si="145"/>
        <v>0</v>
      </c>
      <c r="AA143">
        <f t="shared" si="145"/>
        <v>0</v>
      </c>
      <c r="AB143">
        <f>COUNTIF(CostRed_wind!A$2:A$15,O143)</f>
        <v>0</v>
      </c>
    </row>
    <row r="144" spans="1:28">
      <c r="A144" s="1" t="s">
        <v>352</v>
      </c>
      <c r="K144">
        <v>0.055200003</v>
      </c>
      <c r="L144">
        <v>0.1587</v>
      </c>
      <c r="M144">
        <v>0.1587</v>
      </c>
      <c r="N144">
        <v>0.1587</v>
      </c>
      <c r="O144" s="1" t="s">
        <v>352</v>
      </c>
      <c r="P144">
        <f t="shared" si="133"/>
        <v>0</v>
      </c>
      <c r="Q144">
        <f t="shared" ref="Q144:AA144" si="146">D144-C144</f>
        <v>0</v>
      </c>
      <c r="R144">
        <f t="shared" si="146"/>
        <v>0</v>
      </c>
      <c r="S144">
        <f t="shared" si="146"/>
        <v>0</v>
      </c>
      <c r="T144">
        <f t="shared" si="146"/>
        <v>0</v>
      </c>
      <c r="U144">
        <f t="shared" si="146"/>
        <v>0</v>
      </c>
      <c r="V144">
        <f t="shared" si="146"/>
        <v>0</v>
      </c>
      <c r="W144">
        <f t="shared" si="146"/>
        <v>0</v>
      </c>
      <c r="X144">
        <f t="shared" si="146"/>
        <v>0.055200003</v>
      </c>
      <c r="Y144">
        <f t="shared" si="146"/>
        <v>0.103499997</v>
      </c>
      <c r="Z144">
        <f t="shared" si="146"/>
        <v>0</v>
      </c>
      <c r="AA144">
        <f t="shared" si="146"/>
        <v>0</v>
      </c>
      <c r="AB144">
        <f>COUNTIF(CostRed_wind!A$2:A$15,O144)</f>
        <v>0</v>
      </c>
    </row>
    <row r="145" spans="1:28">
      <c r="A145" s="1" t="s">
        <v>366</v>
      </c>
      <c r="D145">
        <v>0.0005</v>
      </c>
      <c r="E145">
        <v>0.0005</v>
      </c>
      <c r="F145">
        <v>0.0005</v>
      </c>
      <c r="G145">
        <v>0.0104</v>
      </c>
      <c r="H145">
        <v>0.017</v>
      </c>
      <c r="I145">
        <v>0.025</v>
      </c>
      <c r="J145">
        <v>0.22700001</v>
      </c>
      <c r="K145">
        <v>0.39800003</v>
      </c>
      <c r="L145">
        <v>0.39800003</v>
      </c>
      <c r="M145">
        <v>0.39800003</v>
      </c>
      <c r="N145">
        <v>0.39800003</v>
      </c>
      <c r="O145" s="1" t="s">
        <v>366</v>
      </c>
      <c r="P145">
        <f t="shared" si="133"/>
        <v>0</v>
      </c>
      <c r="Q145">
        <f t="shared" ref="Q145:AA145" si="147">D145-C145</f>
        <v>0.0005</v>
      </c>
      <c r="R145">
        <f t="shared" si="147"/>
        <v>0</v>
      </c>
      <c r="S145">
        <f t="shared" si="147"/>
        <v>0</v>
      </c>
      <c r="T145">
        <f t="shared" si="147"/>
        <v>0.0099</v>
      </c>
      <c r="U145">
        <f t="shared" si="147"/>
        <v>0.0066</v>
      </c>
      <c r="V145">
        <f t="shared" si="147"/>
        <v>0.008</v>
      </c>
      <c r="W145">
        <f t="shared" si="147"/>
        <v>0.20200001</v>
      </c>
      <c r="X145">
        <f t="shared" si="147"/>
        <v>0.17100002</v>
      </c>
      <c r="Y145">
        <f t="shared" si="147"/>
        <v>0</v>
      </c>
      <c r="Z145">
        <f t="shared" si="147"/>
        <v>0</v>
      </c>
      <c r="AA145">
        <f t="shared" si="147"/>
        <v>0</v>
      </c>
      <c r="AB145">
        <f>COUNTIF(CostRed_wind!A$2:A$15,O145)</f>
        <v>0</v>
      </c>
    </row>
    <row r="146" spans="1:28">
      <c r="A146" s="1" t="s">
        <v>382</v>
      </c>
      <c r="E146">
        <v>0.006</v>
      </c>
      <c r="F146">
        <v>0.006</v>
      </c>
      <c r="G146">
        <v>0.006</v>
      </c>
      <c r="H146">
        <v>0.006</v>
      </c>
      <c r="I146">
        <v>0.006</v>
      </c>
      <c r="J146">
        <v>0.006</v>
      </c>
      <c r="K146">
        <v>0.006</v>
      </c>
      <c r="L146">
        <v>0.006</v>
      </c>
      <c r="M146">
        <v>0.006</v>
      </c>
      <c r="N146">
        <v>0.006</v>
      </c>
      <c r="O146" s="1" t="s">
        <v>382</v>
      </c>
      <c r="P146">
        <f t="shared" si="133"/>
        <v>0</v>
      </c>
      <c r="Q146">
        <f t="shared" ref="Q146:AA146" si="148">D146-C146</f>
        <v>0</v>
      </c>
      <c r="R146">
        <f t="shared" si="148"/>
        <v>0.006</v>
      </c>
      <c r="S146">
        <f t="shared" si="148"/>
        <v>0</v>
      </c>
      <c r="T146">
        <f t="shared" si="148"/>
        <v>0</v>
      </c>
      <c r="U146">
        <f t="shared" si="148"/>
        <v>0</v>
      </c>
      <c r="V146">
        <f t="shared" si="148"/>
        <v>0</v>
      </c>
      <c r="W146">
        <f t="shared" si="148"/>
        <v>0</v>
      </c>
      <c r="X146">
        <f t="shared" si="148"/>
        <v>0</v>
      </c>
      <c r="Y146">
        <f t="shared" si="148"/>
        <v>0</v>
      </c>
      <c r="Z146">
        <f t="shared" si="148"/>
        <v>0</v>
      </c>
      <c r="AA146">
        <f t="shared" si="148"/>
        <v>0</v>
      </c>
      <c r="AB146">
        <f>COUNTIF(CostRed_wind!A$2:A$15,O146)</f>
        <v>0</v>
      </c>
    </row>
    <row r="147" spans="1:28">
      <c r="A147" s="1" t="s">
        <v>354</v>
      </c>
      <c r="I147">
        <v>0.0001</v>
      </c>
      <c r="J147">
        <v>0.0001</v>
      </c>
      <c r="K147">
        <v>0.0001</v>
      </c>
      <c r="L147">
        <v>0.0001</v>
      </c>
      <c r="M147">
        <v>0.0001</v>
      </c>
      <c r="N147">
        <v>0.0001</v>
      </c>
      <c r="O147" s="1" t="s">
        <v>354</v>
      </c>
      <c r="P147">
        <f t="shared" si="133"/>
        <v>0</v>
      </c>
      <c r="Q147">
        <f t="shared" ref="Q147:AA147" si="149">D147-C147</f>
        <v>0</v>
      </c>
      <c r="R147">
        <f t="shared" si="149"/>
        <v>0</v>
      </c>
      <c r="S147">
        <f t="shared" si="149"/>
        <v>0</v>
      </c>
      <c r="T147">
        <f t="shared" si="149"/>
        <v>0</v>
      </c>
      <c r="U147">
        <f t="shared" si="149"/>
        <v>0</v>
      </c>
      <c r="V147">
        <f t="shared" si="149"/>
        <v>0.0001</v>
      </c>
      <c r="W147">
        <f t="shared" si="149"/>
        <v>0</v>
      </c>
      <c r="X147">
        <f t="shared" si="149"/>
        <v>0</v>
      </c>
      <c r="Y147">
        <f t="shared" si="149"/>
        <v>0</v>
      </c>
      <c r="Z147">
        <f t="shared" si="149"/>
        <v>0</v>
      </c>
      <c r="AA147">
        <f t="shared" si="149"/>
        <v>0</v>
      </c>
      <c r="AB147">
        <f>COUNTIF(CostRed_wind!A$2:A$15,O147)</f>
        <v>0</v>
      </c>
    </row>
    <row r="148" spans="1:28">
      <c r="A148" s="1" t="s">
        <v>374</v>
      </c>
      <c r="B148">
        <v>0.003</v>
      </c>
      <c r="C148">
        <v>0.003</v>
      </c>
      <c r="D148">
        <v>0.003</v>
      </c>
      <c r="E148">
        <v>0.005</v>
      </c>
      <c r="F148">
        <v>0.003</v>
      </c>
      <c r="G148">
        <v>0.003</v>
      </c>
      <c r="H148">
        <v>0.003</v>
      </c>
      <c r="I148">
        <v>0.004</v>
      </c>
      <c r="J148">
        <v>0.003</v>
      </c>
      <c r="K148">
        <v>0.004</v>
      </c>
      <c r="L148">
        <v>0.004</v>
      </c>
      <c r="M148">
        <v>0.004</v>
      </c>
      <c r="N148">
        <v>0.004</v>
      </c>
      <c r="O148" s="1" t="s">
        <v>374</v>
      </c>
      <c r="P148">
        <f t="shared" si="133"/>
        <v>0</v>
      </c>
      <c r="Q148">
        <f t="shared" ref="Q148:AA148" si="150">D148-C148</f>
        <v>0</v>
      </c>
      <c r="R148">
        <f t="shared" si="150"/>
        <v>0.002</v>
      </c>
      <c r="S148">
        <f t="shared" si="150"/>
        <v>-0.002</v>
      </c>
      <c r="T148">
        <f t="shared" si="150"/>
        <v>0</v>
      </c>
      <c r="U148">
        <f t="shared" si="150"/>
        <v>0</v>
      </c>
      <c r="V148">
        <f t="shared" si="150"/>
        <v>0.001</v>
      </c>
      <c r="W148">
        <f t="shared" si="150"/>
        <v>-0.001</v>
      </c>
      <c r="X148">
        <f t="shared" si="150"/>
        <v>0.001</v>
      </c>
      <c r="Y148">
        <f t="shared" si="150"/>
        <v>0</v>
      </c>
      <c r="Z148">
        <f t="shared" si="150"/>
        <v>0</v>
      </c>
      <c r="AA148">
        <f t="shared" si="150"/>
        <v>0</v>
      </c>
      <c r="AB148">
        <f>COUNTIF(CostRed_wind!A$2:A$15,O148)</f>
        <v>0</v>
      </c>
    </row>
    <row r="149" spans="1:28">
      <c r="A149" s="1" t="s">
        <v>376</v>
      </c>
      <c r="D149">
        <v>0.002</v>
      </c>
      <c r="E149">
        <v>0.002</v>
      </c>
      <c r="F149">
        <v>0.003</v>
      </c>
      <c r="G149">
        <v>0.003</v>
      </c>
      <c r="H149">
        <v>0.003</v>
      </c>
      <c r="I149">
        <v>0.0033</v>
      </c>
      <c r="J149">
        <v>0.0033</v>
      </c>
      <c r="K149">
        <v>0.0033</v>
      </c>
      <c r="L149">
        <v>0.0033</v>
      </c>
      <c r="M149">
        <v>0.003328</v>
      </c>
      <c r="N149">
        <v>0.003328</v>
      </c>
      <c r="O149" s="1" t="s">
        <v>376</v>
      </c>
      <c r="P149">
        <f t="shared" si="133"/>
        <v>0</v>
      </c>
      <c r="Q149">
        <f t="shared" ref="Q149:AA149" si="151">D149-C149</f>
        <v>0.002</v>
      </c>
      <c r="R149">
        <f t="shared" si="151"/>
        <v>0</v>
      </c>
      <c r="S149">
        <f t="shared" si="151"/>
        <v>0.001</v>
      </c>
      <c r="T149">
        <f t="shared" si="151"/>
        <v>0</v>
      </c>
      <c r="U149">
        <f t="shared" si="151"/>
        <v>0</v>
      </c>
      <c r="V149">
        <f t="shared" si="151"/>
        <v>0.0003</v>
      </c>
      <c r="W149">
        <f t="shared" si="151"/>
        <v>0</v>
      </c>
      <c r="X149">
        <f t="shared" si="151"/>
        <v>0</v>
      </c>
      <c r="Y149">
        <f t="shared" si="151"/>
        <v>0</v>
      </c>
      <c r="Z149">
        <f t="shared" si="151"/>
        <v>2.79999999999998e-5</v>
      </c>
      <c r="AA149">
        <f t="shared" si="151"/>
        <v>0</v>
      </c>
      <c r="AB149">
        <f>COUNTIF(CostRed_wind!A$2:A$15,O149)</f>
        <v>0</v>
      </c>
    </row>
    <row r="150" spans="1:28">
      <c r="A150" s="1" t="s">
        <v>364</v>
      </c>
      <c r="D150">
        <v>0.0022</v>
      </c>
      <c r="E150">
        <v>0.0022</v>
      </c>
      <c r="F150">
        <v>0.0022</v>
      </c>
      <c r="G150">
        <v>0.0028</v>
      </c>
      <c r="H150">
        <v>0.0028</v>
      </c>
      <c r="I150">
        <v>0.00355</v>
      </c>
      <c r="J150">
        <v>0.00355</v>
      </c>
      <c r="K150">
        <v>0.00355</v>
      </c>
      <c r="L150">
        <v>0.00355</v>
      </c>
      <c r="M150">
        <v>0.00355</v>
      </c>
      <c r="N150">
        <v>0.00355</v>
      </c>
      <c r="O150" s="1" t="s">
        <v>364</v>
      </c>
      <c r="P150">
        <f t="shared" si="133"/>
        <v>0</v>
      </c>
      <c r="Q150">
        <f t="shared" ref="Q150:AA150" si="152">D150-C150</f>
        <v>0.0022</v>
      </c>
      <c r="R150">
        <f t="shared" si="152"/>
        <v>0</v>
      </c>
      <c r="S150">
        <f t="shared" si="152"/>
        <v>0</v>
      </c>
      <c r="T150">
        <f t="shared" si="152"/>
        <v>0.0006</v>
      </c>
      <c r="U150">
        <f t="shared" si="152"/>
        <v>0</v>
      </c>
      <c r="V150">
        <f t="shared" si="152"/>
        <v>0.00075</v>
      </c>
      <c r="W150">
        <f t="shared" si="152"/>
        <v>0</v>
      </c>
      <c r="X150">
        <f t="shared" si="152"/>
        <v>0</v>
      </c>
      <c r="Y150">
        <f t="shared" si="152"/>
        <v>0</v>
      </c>
      <c r="Z150">
        <f t="shared" si="152"/>
        <v>0</v>
      </c>
      <c r="AA150">
        <f t="shared" si="152"/>
        <v>0</v>
      </c>
      <c r="AB150">
        <f>COUNTIF(CostRed_wind!A$2:A$15,O150)</f>
        <v>0</v>
      </c>
    </row>
    <row r="151" spans="1:28">
      <c r="A151" s="1" t="s">
        <v>431</v>
      </c>
      <c r="B151">
        <v>0.01016</v>
      </c>
      <c r="C151">
        <v>0.01016</v>
      </c>
      <c r="D151">
        <v>0.01016</v>
      </c>
      <c r="E151">
        <v>0.257</v>
      </c>
      <c r="F151">
        <v>0.569</v>
      </c>
      <c r="G151">
        <v>1.079</v>
      </c>
      <c r="H151">
        <v>1.473</v>
      </c>
      <c r="I151">
        <v>2.094</v>
      </c>
      <c r="J151">
        <v>2.094</v>
      </c>
      <c r="K151">
        <v>2.094</v>
      </c>
      <c r="L151">
        <v>2.516</v>
      </c>
      <c r="M151">
        <v>2.9555001</v>
      </c>
      <c r="N151">
        <v>3.1025002</v>
      </c>
      <c r="O151" s="1" t="s">
        <v>431</v>
      </c>
      <c r="P151">
        <f t="shared" si="133"/>
        <v>0</v>
      </c>
      <c r="Q151">
        <f t="shared" ref="Q151:AA151" si="153">D151-C151</f>
        <v>0</v>
      </c>
      <c r="R151">
        <f t="shared" si="153"/>
        <v>0.24684</v>
      </c>
      <c r="S151">
        <f t="shared" si="153"/>
        <v>0.312</v>
      </c>
      <c r="T151">
        <f t="shared" si="153"/>
        <v>0.51</v>
      </c>
      <c r="U151">
        <f t="shared" si="153"/>
        <v>0.394</v>
      </c>
      <c r="V151">
        <f t="shared" si="153"/>
        <v>0.621</v>
      </c>
      <c r="W151">
        <f t="shared" si="153"/>
        <v>0</v>
      </c>
      <c r="X151">
        <f t="shared" si="153"/>
        <v>0</v>
      </c>
      <c r="Y151">
        <f t="shared" si="153"/>
        <v>0.422</v>
      </c>
      <c r="Z151">
        <f t="shared" si="153"/>
        <v>0.4395001</v>
      </c>
      <c r="AA151">
        <f t="shared" si="153"/>
        <v>0.1470001</v>
      </c>
      <c r="AB151">
        <f>COUNTIF(CostRed_wind!A$2:A$15,O151)</f>
        <v>0</v>
      </c>
    </row>
    <row r="152" spans="1:28">
      <c r="A152" s="1" t="s">
        <v>487</v>
      </c>
      <c r="B152">
        <v>1.181395</v>
      </c>
      <c r="C152">
        <v>1.73615</v>
      </c>
      <c r="D152">
        <v>2.33855</v>
      </c>
      <c r="E152">
        <v>2.8631833</v>
      </c>
      <c r="F152">
        <v>6.5785947</v>
      </c>
      <c r="G152">
        <v>9.942202</v>
      </c>
      <c r="H152">
        <v>12.94627</v>
      </c>
      <c r="I152">
        <v>15.725899</v>
      </c>
      <c r="J152">
        <v>19.13962</v>
      </c>
      <c r="K152">
        <v>20.695297</v>
      </c>
      <c r="L152">
        <v>24.03545</v>
      </c>
      <c r="M152">
        <v>29.755424</v>
      </c>
      <c r="N152">
        <v>33.47075</v>
      </c>
      <c r="O152" s="1" t="s">
        <v>487</v>
      </c>
      <c r="P152">
        <f t="shared" si="133"/>
        <v>0.554755</v>
      </c>
      <c r="Q152">
        <f t="shared" ref="Q152:AA152" si="154">D152-C152</f>
        <v>0.6024</v>
      </c>
      <c r="R152">
        <f t="shared" si="154"/>
        <v>0.5246333</v>
      </c>
      <c r="S152">
        <f t="shared" si="154"/>
        <v>3.7154114</v>
      </c>
      <c r="T152">
        <f t="shared" si="154"/>
        <v>3.3636073</v>
      </c>
      <c r="U152">
        <f t="shared" si="154"/>
        <v>3.004068</v>
      </c>
      <c r="V152">
        <f t="shared" si="154"/>
        <v>2.779629</v>
      </c>
      <c r="W152">
        <f t="shared" si="154"/>
        <v>3.413721</v>
      </c>
      <c r="X152">
        <f t="shared" si="154"/>
        <v>1.555677</v>
      </c>
      <c r="Y152">
        <f t="shared" si="154"/>
        <v>3.340153</v>
      </c>
      <c r="Z152">
        <f t="shared" si="154"/>
        <v>5.719974</v>
      </c>
      <c r="AA152">
        <f t="shared" si="154"/>
        <v>3.715326</v>
      </c>
      <c r="AB152">
        <f>COUNTIF(CostRed_wind!A$2:A$15,O152)</f>
        <v>0</v>
      </c>
    </row>
    <row r="153" spans="1:28">
      <c r="A153" s="1" t="s">
        <v>488</v>
      </c>
      <c r="B153">
        <v>1.181395</v>
      </c>
      <c r="C153">
        <v>1.7361501</v>
      </c>
      <c r="D153">
        <v>2.33855</v>
      </c>
      <c r="E153">
        <v>2.8631833</v>
      </c>
      <c r="F153">
        <v>6.5785947</v>
      </c>
      <c r="G153">
        <v>9.942202</v>
      </c>
      <c r="H153">
        <v>12.946269</v>
      </c>
      <c r="I153">
        <v>15.725899</v>
      </c>
      <c r="J153">
        <v>19.13962</v>
      </c>
      <c r="K153">
        <v>20.695297</v>
      </c>
      <c r="L153">
        <v>24.035448</v>
      </c>
      <c r="M153">
        <v>29.755424</v>
      </c>
      <c r="N153">
        <v>33.47075</v>
      </c>
      <c r="O153" s="1" t="s">
        <v>488</v>
      </c>
      <c r="P153">
        <f t="shared" si="133"/>
        <v>0.5547551</v>
      </c>
      <c r="Q153">
        <f t="shared" ref="Q153:AA153" si="155">D153-C153</f>
        <v>0.6023999</v>
      </c>
      <c r="R153">
        <f t="shared" si="155"/>
        <v>0.5246333</v>
      </c>
      <c r="S153">
        <f t="shared" si="155"/>
        <v>3.7154114</v>
      </c>
      <c r="T153">
        <f t="shared" si="155"/>
        <v>3.3636073</v>
      </c>
      <c r="U153">
        <f t="shared" si="155"/>
        <v>3.004067</v>
      </c>
      <c r="V153">
        <f t="shared" si="155"/>
        <v>2.77963</v>
      </c>
      <c r="W153">
        <f t="shared" si="155"/>
        <v>3.413721</v>
      </c>
      <c r="X153">
        <f t="shared" si="155"/>
        <v>1.555677</v>
      </c>
      <c r="Y153">
        <f t="shared" si="155"/>
        <v>3.340151</v>
      </c>
      <c r="Z153">
        <f t="shared" si="155"/>
        <v>5.719976</v>
      </c>
      <c r="AA153">
        <f t="shared" si="155"/>
        <v>3.715326</v>
      </c>
      <c r="AB153">
        <f>COUNTIF(CostRed_wind!A$2:A$15,O153)</f>
        <v>0</v>
      </c>
    </row>
    <row r="154" spans="1:28">
      <c r="A154" s="1" t="s">
        <v>500</v>
      </c>
      <c r="B154">
        <v>6e-6</v>
      </c>
      <c r="C154">
        <v>6e-6</v>
      </c>
      <c r="D154">
        <v>6e-6</v>
      </c>
      <c r="E154">
        <v>6e-6</v>
      </c>
      <c r="F154">
        <v>6e-6</v>
      </c>
      <c r="G154">
        <v>6e-6</v>
      </c>
      <c r="H154">
        <v>6e-6</v>
      </c>
      <c r="I154">
        <v>6e-6</v>
      </c>
      <c r="J154">
        <v>6e-6</v>
      </c>
      <c r="K154">
        <v>6e-6</v>
      </c>
      <c r="L154">
        <v>6e-6</v>
      </c>
      <c r="M154">
        <v>6e-6</v>
      </c>
      <c r="N154">
        <v>6e-6</v>
      </c>
      <c r="O154" s="1" t="s">
        <v>500</v>
      </c>
      <c r="P154">
        <f t="shared" si="133"/>
        <v>0</v>
      </c>
      <c r="Q154">
        <f t="shared" ref="Q154:AA154" si="156">D154-C154</f>
        <v>0</v>
      </c>
      <c r="R154">
        <f t="shared" si="156"/>
        <v>0</v>
      </c>
      <c r="S154">
        <f t="shared" si="156"/>
        <v>0</v>
      </c>
      <c r="T154">
        <f t="shared" si="156"/>
        <v>0</v>
      </c>
      <c r="U154">
        <f t="shared" si="156"/>
        <v>0</v>
      </c>
      <c r="V154">
        <f t="shared" si="156"/>
        <v>0</v>
      </c>
      <c r="W154">
        <f t="shared" si="156"/>
        <v>0</v>
      </c>
      <c r="X154">
        <f t="shared" si="156"/>
        <v>0</v>
      </c>
      <c r="Y154">
        <f t="shared" si="156"/>
        <v>0</v>
      </c>
      <c r="Z154">
        <f t="shared" si="156"/>
        <v>0</v>
      </c>
      <c r="AA154">
        <f t="shared" si="156"/>
        <v>0</v>
      </c>
      <c r="AB154">
        <f>COUNTIF(CostRed_wind!A$2:A$15,O154)</f>
        <v>0</v>
      </c>
    </row>
    <row r="155" spans="1:28">
      <c r="A155" s="1" t="s">
        <v>236</v>
      </c>
      <c r="B155">
        <v>0.38200003</v>
      </c>
      <c r="C155">
        <v>0.425</v>
      </c>
      <c r="D155">
        <v>0.46400002</v>
      </c>
      <c r="E155">
        <v>0.57600003</v>
      </c>
      <c r="F155">
        <v>0.61200005</v>
      </c>
      <c r="G155">
        <v>0.84700006</v>
      </c>
      <c r="H155">
        <v>1.067</v>
      </c>
      <c r="I155">
        <v>1.215</v>
      </c>
      <c r="J155">
        <v>1.4200001</v>
      </c>
      <c r="K155">
        <v>1.4940001</v>
      </c>
      <c r="L155">
        <v>1.635802</v>
      </c>
      <c r="M155">
        <v>1.7080431</v>
      </c>
      <c r="N155">
        <v>1.8925021</v>
      </c>
      <c r="O155" s="1" t="s">
        <v>236</v>
      </c>
      <c r="P155">
        <f t="shared" si="133"/>
        <v>0.04299997</v>
      </c>
      <c r="Q155">
        <f t="shared" ref="Q155:AA155" si="157">D155-C155</f>
        <v>0.03900002</v>
      </c>
      <c r="R155">
        <f t="shared" si="157"/>
        <v>0.11200001</v>
      </c>
      <c r="S155">
        <f t="shared" si="157"/>
        <v>0.03600002</v>
      </c>
      <c r="T155">
        <f t="shared" si="157"/>
        <v>0.23500001</v>
      </c>
      <c r="U155">
        <f t="shared" si="157"/>
        <v>0.21999994</v>
      </c>
      <c r="V155">
        <f t="shared" si="157"/>
        <v>0.148</v>
      </c>
      <c r="W155">
        <f t="shared" si="157"/>
        <v>0.2050001</v>
      </c>
      <c r="X155">
        <f t="shared" si="157"/>
        <v>0.0740000000000001</v>
      </c>
      <c r="Y155">
        <f t="shared" si="157"/>
        <v>0.1418019</v>
      </c>
      <c r="Z155">
        <f t="shared" si="157"/>
        <v>0.0722411000000001</v>
      </c>
      <c r="AA155">
        <f t="shared" si="157"/>
        <v>0.184459</v>
      </c>
      <c r="AB155">
        <f>COUNTIF(CostRed_wind!A$2:A$15,O155)</f>
        <v>0</v>
      </c>
    </row>
    <row r="156" spans="1:28">
      <c r="A156" s="1" t="s">
        <v>157</v>
      </c>
      <c r="B156">
        <v>20.693</v>
      </c>
      <c r="C156">
        <v>21.529001</v>
      </c>
      <c r="D156">
        <v>22.789001</v>
      </c>
      <c r="E156">
        <v>22.958</v>
      </c>
      <c r="F156">
        <v>22.925001</v>
      </c>
      <c r="G156">
        <v>22.943</v>
      </c>
      <c r="H156">
        <v>22.990002</v>
      </c>
      <c r="I156">
        <v>23.12448</v>
      </c>
      <c r="J156">
        <v>23.405056</v>
      </c>
      <c r="K156">
        <v>25.590076</v>
      </c>
      <c r="L156">
        <v>26.819191</v>
      </c>
      <c r="M156">
        <v>27.907652</v>
      </c>
      <c r="N156">
        <v>29.307837</v>
      </c>
      <c r="O156" s="1" t="s">
        <v>157</v>
      </c>
      <c r="P156">
        <f t="shared" si="133"/>
        <v>0.836001</v>
      </c>
      <c r="Q156">
        <f t="shared" ref="Q156:AA156" si="158">D156-C156</f>
        <v>1.26</v>
      </c>
      <c r="R156">
        <f t="shared" si="158"/>
        <v>0.168998999999999</v>
      </c>
      <c r="S156">
        <f t="shared" si="158"/>
        <v>-0.0329989999999967</v>
      </c>
      <c r="T156">
        <f t="shared" si="158"/>
        <v>0.0179989999999997</v>
      </c>
      <c r="U156">
        <f t="shared" si="158"/>
        <v>0.0470019999999991</v>
      </c>
      <c r="V156">
        <f t="shared" si="158"/>
        <v>0.134477999999998</v>
      </c>
      <c r="W156">
        <f t="shared" si="158"/>
        <v>0.280576</v>
      </c>
      <c r="X156">
        <f t="shared" si="158"/>
        <v>2.18502</v>
      </c>
      <c r="Y156">
        <f t="shared" si="158"/>
        <v>1.229115</v>
      </c>
      <c r="Z156">
        <f t="shared" si="158"/>
        <v>1.088461</v>
      </c>
      <c r="AA156">
        <f t="shared" si="158"/>
        <v>1.400185</v>
      </c>
      <c r="AB156">
        <f>COUNTIF(CostRed_wind!A$2:A$15,O156)</f>
        <v>1</v>
      </c>
    </row>
    <row r="157" spans="1:28">
      <c r="A157" s="1" t="s">
        <v>252</v>
      </c>
      <c r="B157">
        <v>0.03385</v>
      </c>
      <c r="C157">
        <v>0.04385</v>
      </c>
      <c r="D157">
        <v>0.07665001</v>
      </c>
      <c r="E157">
        <v>0.08145</v>
      </c>
      <c r="F157">
        <v>0.12145</v>
      </c>
      <c r="G157">
        <v>0.13145</v>
      </c>
      <c r="H157">
        <v>0.13145</v>
      </c>
      <c r="I157">
        <v>0.13145</v>
      </c>
      <c r="J157">
        <v>0.12845</v>
      </c>
      <c r="K157">
        <v>0.12845</v>
      </c>
      <c r="L157">
        <v>0.179</v>
      </c>
      <c r="M157">
        <v>0.252</v>
      </c>
      <c r="N157">
        <v>0.252</v>
      </c>
      <c r="O157" s="1" t="s">
        <v>252</v>
      </c>
      <c r="P157">
        <f t="shared" si="133"/>
        <v>0.01</v>
      </c>
      <c r="Q157">
        <f t="shared" ref="Q157:AA157" si="159">D157-C157</f>
        <v>0.03280001</v>
      </c>
      <c r="R157">
        <f t="shared" si="159"/>
        <v>0.00479998999999999</v>
      </c>
      <c r="S157">
        <f t="shared" si="159"/>
        <v>0.04</v>
      </c>
      <c r="T157">
        <f t="shared" si="159"/>
        <v>0.01</v>
      </c>
      <c r="U157">
        <f t="shared" si="159"/>
        <v>0</v>
      </c>
      <c r="V157">
        <f t="shared" si="159"/>
        <v>0</v>
      </c>
      <c r="W157">
        <f t="shared" si="159"/>
        <v>-0.003</v>
      </c>
      <c r="X157">
        <f t="shared" si="159"/>
        <v>0</v>
      </c>
      <c r="Y157">
        <f t="shared" si="159"/>
        <v>0.05055</v>
      </c>
      <c r="Z157">
        <f t="shared" si="159"/>
        <v>0.073</v>
      </c>
      <c r="AA157">
        <f t="shared" si="159"/>
        <v>0</v>
      </c>
      <c r="AB157">
        <f>COUNTIF(CostRed_wind!A$2:A$15,O157)</f>
        <v>0</v>
      </c>
    </row>
    <row r="158" spans="1:28">
      <c r="A158" s="1" t="s">
        <v>378</v>
      </c>
      <c r="B158">
        <v>2.0170002</v>
      </c>
      <c r="C158">
        <v>2.7640002</v>
      </c>
      <c r="D158">
        <v>3.6060002</v>
      </c>
      <c r="E158">
        <v>4.1940002</v>
      </c>
      <c r="F158">
        <v>5.0880003</v>
      </c>
      <c r="G158">
        <v>5.8190002</v>
      </c>
      <c r="H158">
        <v>6.4350004</v>
      </c>
      <c r="I158">
        <v>6.6110005</v>
      </c>
      <c r="J158">
        <v>7.3</v>
      </c>
      <c r="K158">
        <v>8.681001</v>
      </c>
      <c r="L158">
        <v>9.976001</v>
      </c>
      <c r="M158">
        <v>12.116</v>
      </c>
      <c r="N158">
        <v>14.557001</v>
      </c>
      <c r="O158" s="1" t="s">
        <v>378</v>
      </c>
      <c r="P158">
        <f t="shared" si="133"/>
        <v>0.747</v>
      </c>
      <c r="Q158">
        <f t="shared" ref="Q158:AA158" si="160">D158-C158</f>
        <v>0.842</v>
      </c>
      <c r="R158">
        <f t="shared" si="160"/>
        <v>0.588</v>
      </c>
      <c r="S158">
        <f t="shared" si="160"/>
        <v>0.8940001</v>
      </c>
      <c r="T158">
        <f t="shared" si="160"/>
        <v>0.7309999</v>
      </c>
      <c r="U158">
        <f t="shared" si="160"/>
        <v>0.6160002</v>
      </c>
      <c r="V158">
        <f t="shared" si="160"/>
        <v>0.1760001</v>
      </c>
      <c r="W158">
        <f t="shared" si="160"/>
        <v>0.6889995</v>
      </c>
      <c r="X158">
        <f t="shared" si="160"/>
        <v>1.381001</v>
      </c>
      <c r="Y158">
        <f t="shared" si="160"/>
        <v>1.295</v>
      </c>
      <c r="Z158">
        <f t="shared" si="160"/>
        <v>2.139999</v>
      </c>
      <c r="AA158">
        <f t="shared" si="160"/>
        <v>2.441001</v>
      </c>
      <c r="AB158">
        <f>COUNTIF(CostRed_wind!A$2:A$15,O158)</f>
        <v>1</v>
      </c>
    </row>
    <row r="159" spans="1:28">
      <c r="A159" s="1" t="s">
        <v>109</v>
      </c>
      <c r="B159">
        <v>0.042000003</v>
      </c>
      <c r="C159">
        <v>0.046000004</v>
      </c>
      <c r="D159">
        <v>0.049000002</v>
      </c>
      <c r="E159">
        <v>0.060000002</v>
      </c>
      <c r="F159">
        <v>0.060000002</v>
      </c>
      <c r="G159">
        <v>0.060000002</v>
      </c>
      <c r="H159">
        <v>0.075</v>
      </c>
      <c r="I159">
        <v>0.075</v>
      </c>
      <c r="J159">
        <v>0.075</v>
      </c>
      <c r="K159">
        <v>0.075</v>
      </c>
      <c r="L159">
        <v>0.087120004</v>
      </c>
      <c r="M159">
        <v>0.087120004</v>
      </c>
      <c r="N159">
        <v>0.087120004</v>
      </c>
      <c r="O159" s="1" t="s">
        <v>109</v>
      </c>
      <c r="P159">
        <f t="shared" si="133"/>
        <v>0.004000001</v>
      </c>
      <c r="Q159">
        <f t="shared" ref="Q159:AA159" si="161">D159-C159</f>
        <v>0.002999998</v>
      </c>
      <c r="R159">
        <f t="shared" si="161"/>
        <v>0.011</v>
      </c>
      <c r="S159">
        <f t="shared" si="161"/>
        <v>0</v>
      </c>
      <c r="T159">
        <f t="shared" si="161"/>
        <v>0</v>
      </c>
      <c r="U159">
        <f t="shared" si="161"/>
        <v>0.014999998</v>
      </c>
      <c r="V159">
        <f t="shared" si="161"/>
        <v>0</v>
      </c>
      <c r="W159">
        <f t="shared" si="161"/>
        <v>0</v>
      </c>
      <c r="X159">
        <f t="shared" si="161"/>
        <v>0</v>
      </c>
      <c r="Y159">
        <f t="shared" si="161"/>
        <v>0.012120004</v>
      </c>
      <c r="Z159">
        <f t="shared" si="161"/>
        <v>0</v>
      </c>
      <c r="AA159">
        <f t="shared" si="161"/>
        <v>0</v>
      </c>
      <c r="AB159">
        <f>COUNTIF(CostRed_wind!A$2:A$15,O159)</f>
        <v>0</v>
      </c>
    </row>
    <row r="160" spans="1:28">
      <c r="A160" s="1" t="s">
        <v>384</v>
      </c>
      <c r="B160">
        <v>0.0006</v>
      </c>
      <c r="C160">
        <v>0.0006</v>
      </c>
      <c r="D160">
        <v>0.0006</v>
      </c>
      <c r="E160">
        <v>0.0006</v>
      </c>
      <c r="F160">
        <v>0.0006</v>
      </c>
      <c r="G160">
        <v>0.0006</v>
      </c>
      <c r="H160">
        <v>0.0006</v>
      </c>
      <c r="I160">
        <v>0.0006</v>
      </c>
      <c r="J160">
        <v>0.0006</v>
      </c>
      <c r="K160">
        <v>0.0006</v>
      </c>
      <c r="L160">
        <v>0.0006</v>
      </c>
      <c r="M160">
        <v>0.0006</v>
      </c>
      <c r="N160">
        <v>0.0006</v>
      </c>
      <c r="O160" s="1" t="s">
        <v>384</v>
      </c>
      <c r="P160">
        <f t="shared" si="133"/>
        <v>0</v>
      </c>
      <c r="Q160">
        <f t="shared" ref="Q160:AA160" si="162">D160-C160</f>
        <v>0</v>
      </c>
      <c r="R160">
        <f t="shared" si="162"/>
        <v>0</v>
      </c>
      <c r="S160">
        <f t="shared" si="162"/>
        <v>0</v>
      </c>
      <c r="T160">
        <f t="shared" si="162"/>
        <v>0</v>
      </c>
      <c r="U160">
        <f t="shared" si="162"/>
        <v>0</v>
      </c>
      <c r="V160">
        <f t="shared" si="162"/>
        <v>0</v>
      </c>
      <c r="W160">
        <f t="shared" si="162"/>
        <v>0</v>
      </c>
      <c r="X160">
        <f t="shared" si="162"/>
        <v>0</v>
      </c>
      <c r="Y160">
        <f t="shared" si="162"/>
        <v>0</v>
      </c>
      <c r="Z160">
        <f t="shared" si="162"/>
        <v>0</v>
      </c>
      <c r="AA160">
        <f t="shared" si="162"/>
        <v>0</v>
      </c>
      <c r="AB160">
        <f>COUNTIF(CostRed_wind!A$2:A$15,O160)</f>
        <v>0</v>
      </c>
    </row>
    <row r="161" spans="1:28">
      <c r="A161" s="1" t="s">
        <v>489</v>
      </c>
      <c r="B161">
        <v>0.47589004</v>
      </c>
      <c r="C161">
        <v>0.52269</v>
      </c>
      <c r="D161">
        <v>0.57099</v>
      </c>
      <c r="E161">
        <v>0.61419004</v>
      </c>
      <c r="F161">
        <v>0.63719004</v>
      </c>
      <c r="G161">
        <v>0.64669</v>
      </c>
      <c r="H161">
        <v>0.68209004</v>
      </c>
      <c r="I161">
        <v>0.69239</v>
      </c>
      <c r="J161">
        <v>0.71315104</v>
      </c>
      <c r="K161">
        <v>0.84515905</v>
      </c>
      <c r="L161">
        <v>0.937115</v>
      </c>
      <c r="M161">
        <v>1.0333681</v>
      </c>
      <c r="N161">
        <v>1.5810552</v>
      </c>
      <c r="O161" s="1" t="s">
        <v>489</v>
      </c>
      <c r="P161">
        <f t="shared" si="133"/>
        <v>0.04679996</v>
      </c>
      <c r="Q161">
        <f t="shared" ref="Q161:AA161" si="163">D161-C161</f>
        <v>0.0483</v>
      </c>
      <c r="R161">
        <f t="shared" si="163"/>
        <v>0.04320004</v>
      </c>
      <c r="S161">
        <f t="shared" si="163"/>
        <v>0.023</v>
      </c>
      <c r="T161">
        <f t="shared" si="163"/>
        <v>0.00949995999999997</v>
      </c>
      <c r="U161">
        <f t="shared" si="163"/>
        <v>0.03540004</v>
      </c>
      <c r="V161">
        <f t="shared" si="163"/>
        <v>0.01029996</v>
      </c>
      <c r="W161">
        <f t="shared" si="163"/>
        <v>0.02076104</v>
      </c>
      <c r="X161">
        <f t="shared" si="163"/>
        <v>0.13200801</v>
      </c>
      <c r="Y161">
        <f t="shared" si="163"/>
        <v>0.09195595</v>
      </c>
      <c r="Z161">
        <f t="shared" si="163"/>
        <v>0.0962530999999999</v>
      </c>
      <c r="AA161">
        <f t="shared" si="163"/>
        <v>0.5476871</v>
      </c>
      <c r="AB161">
        <f>COUNTIF(CostRed_wind!A$2:A$15,O161)</f>
        <v>0</v>
      </c>
    </row>
    <row r="162" spans="1:28">
      <c r="A162" s="1" t="s">
        <v>408</v>
      </c>
      <c r="L162">
        <v>0.0024</v>
      </c>
      <c r="M162">
        <v>0.0024</v>
      </c>
      <c r="N162">
        <v>0.0024</v>
      </c>
      <c r="O162" s="1" t="s">
        <v>408</v>
      </c>
      <c r="P162">
        <f t="shared" si="133"/>
        <v>0</v>
      </c>
      <c r="Q162">
        <f t="shared" ref="Q162:AA162" si="164">D162-C162</f>
        <v>0</v>
      </c>
      <c r="R162">
        <f t="shared" si="164"/>
        <v>0</v>
      </c>
      <c r="S162">
        <f t="shared" si="164"/>
        <v>0</v>
      </c>
      <c r="T162">
        <f t="shared" si="164"/>
        <v>0</v>
      </c>
      <c r="U162">
        <f t="shared" si="164"/>
        <v>0</v>
      </c>
      <c r="V162">
        <f t="shared" si="164"/>
        <v>0</v>
      </c>
      <c r="W162">
        <f t="shared" si="164"/>
        <v>0</v>
      </c>
      <c r="X162">
        <f t="shared" si="164"/>
        <v>0</v>
      </c>
      <c r="Y162">
        <f t="shared" si="164"/>
        <v>0.0024</v>
      </c>
      <c r="Z162">
        <f t="shared" si="164"/>
        <v>0</v>
      </c>
      <c r="AA162">
        <f t="shared" si="164"/>
        <v>0</v>
      </c>
      <c r="AB162">
        <f>COUNTIF(CostRed_wind!A$2:A$15,O162)</f>
        <v>0</v>
      </c>
    </row>
    <row r="163" spans="1:28">
      <c r="A163" s="1" t="s">
        <v>390</v>
      </c>
      <c r="B163">
        <v>0.0056</v>
      </c>
      <c r="C163">
        <v>0.007300001</v>
      </c>
      <c r="D163">
        <v>0.111700006</v>
      </c>
      <c r="E163">
        <v>0.22270001</v>
      </c>
      <c r="F163">
        <v>0.22450002</v>
      </c>
      <c r="G163">
        <v>0.23390001</v>
      </c>
      <c r="H163">
        <v>0.50704</v>
      </c>
      <c r="I163">
        <v>0.62782</v>
      </c>
      <c r="J163">
        <v>1.10282</v>
      </c>
      <c r="K163">
        <v>1.50682</v>
      </c>
      <c r="L163">
        <v>1.50682</v>
      </c>
      <c r="M163">
        <v>1.5453001</v>
      </c>
      <c r="N163">
        <v>1.5453001</v>
      </c>
      <c r="O163" s="1" t="s">
        <v>390</v>
      </c>
      <c r="P163">
        <f t="shared" si="133"/>
        <v>0.001700001</v>
      </c>
      <c r="Q163">
        <f t="shared" ref="Q163:AA163" si="165">D163-C163</f>
        <v>0.104400005</v>
      </c>
      <c r="R163">
        <f t="shared" si="165"/>
        <v>0.111000004</v>
      </c>
      <c r="S163">
        <f t="shared" si="165"/>
        <v>0.00180000999999999</v>
      </c>
      <c r="T163">
        <f t="shared" si="165"/>
        <v>0.00939999</v>
      </c>
      <c r="U163">
        <f t="shared" si="165"/>
        <v>0.27313999</v>
      </c>
      <c r="V163">
        <f t="shared" si="165"/>
        <v>0.12078</v>
      </c>
      <c r="W163">
        <f t="shared" si="165"/>
        <v>0.475</v>
      </c>
      <c r="X163">
        <f t="shared" si="165"/>
        <v>0.404</v>
      </c>
      <c r="Y163">
        <f t="shared" si="165"/>
        <v>0</v>
      </c>
      <c r="Z163">
        <f t="shared" si="165"/>
        <v>0.0384800999999999</v>
      </c>
      <c r="AA163">
        <f t="shared" si="165"/>
        <v>0</v>
      </c>
      <c r="AB163">
        <f>COUNTIF(CostRed_wind!A$2:A$15,O163)</f>
        <v>0</v>
      </c>
    </row>
    <row r="164" spans="1:28">
      <c r="A164" s="1" t="s">
        <v>490</v>
      </c>
      <c r="K164">
        <v>1.5e-5</v>
      </c>
      <c r="L164">
        <v>1.5e-5</v>
      </c>
      <c r="M164">
        <v>1.5e-5</v>
      </c>
      <c r="N164">
        <v>1.5e-5</v>
      </c>
      <c r="O164" s="1" t="s">
        <v>490</v>
      </c>
      <c r="P164">
        <f t="shared" ref="P164:P181" si="166">C164-B164</f>
        <v>0</v>
      </c>
      <c r="Q164">
        <f t="shared" ref="Q164:AA164" si="167">D164-C164</f>
        <v>0</v>
      </c>
      <c r="R164">
        <f t="shared" si="167"/>
        <v>0</v>
      </c>
      <c r="S164">
        <f t="shared" si="167"/>
        <v>0</v>
      </c>
      <c r="T164">
        <f t="shared" si="167"/>
        <v>0</v>
      </c>
      <c r="U164">
        <f t="shared" si="167"/>
        <v>0</v>
      </c>
      <c r="V164">
        <f t="shared" si="167"/>
        <v>0</v>
      </c>
      <c r="W164">
        <f t="shared" si="167"/>
        <v>0</v>
      </c>
      <c r="X164">
        <f t="shared" si="167"/>
        <v>1.5e-5</v>
      </c>
      <c r="Y164">
        <f t="shared" si="167"/>
        <v>0</v>
      </c>
      <c r="Z164">
        <f t="shared" si="167"/>
        <v>0</v>
      </c>
      <c r="AA164">
        <f t="shared" si="167"/>
        <v>0</v>
      </c>
      <c r="AB164">
        <f>COUNTIF(CostRed_wind!A$2:A$15,O164)</f>
        <v>0</v>
      </c>
    </row>
    <row r="165" spans="1:28">
      <c r="A165" s="1" t="s">
        <v>398</v>
      </c>
      <c r="E165">
        <v>1.1e-5</v>
      </c>
      <c r="F165">
        <v>1.1e-5</v>
      </c>
      <c r="G165">
        <v>2.2e-5</v>
      </c>
      <c r="H165">
        <v>2.2e-5</v>
      </c>
      <c r="I165">
        <v>2.2e-5</v>
      </c>
      <c r="J165">
        <v>2.2e-5</v>
      </c>
      <c r="K165">
        <v>0.001322</v>
      </c>
      <c r="L165">
        <v>0.001322</v>
      </c>
      <c r="M165">
        <v>0.001322</v>
      </c>
      <c r="N165">
        <v>0.001322</v>
      </c>
      <c r="O165" s="1" t="s">
        <v>398</v>
      </c>
      <c r="P165">
        <f t="shared" si="166"/>
        <v>0</v>
      </c>
      <c r="Q165">
        <f t="shared" ref="Q165:AA165" si="168">D165-C165</f>
        <v>0</v>
      </c>
      <c r="R165">
        <f t="shared" si="168"/>
        <v>1.1e-5</v>
      </c>
      <c r="S165">
        <f t="shared" si="168"/>
        <v>0</v>
      </c>
      <c r="T165">
        <f t="shared" si="168"/>
        <v>1.1e-5</v>
      </c>
      <c r="U165">
        <f t="shared" si="168"/>
        <v>0</v>
      </c>
      <c r="V165">
        <f t="shared" si="168"/>
        <v>0</v>
      </c>
      <c r="W165">
        <f t="shared" si="168"/>
        <v>0</v>
      </c>
      <c r="X165">
        <f t="shared" si="168"/>
        <v>0.0013</v>
      </c>
      <c r="Y165">
        <f t="shared" si="168"/>
        <v>0</v>
      </c>
      <c r="Z165">
        <f t="shared" si="168"/>
        <v>0</v>
      </c>
      <c r="AA165">
        <f t="shared" si="168"/>
        <v>0</v>
      </c>
      <c r="AB165">
        <f>COUNTIF(CostRed_wind!A$2:A$15,O165)</f>
        <v>0</v>
      </c>
    </row>
    <row r="166" spans="1:28">
      <c r="A166" s="1" t="s">
        <v>400</v>
      </c>
      <c r="G166">
        <v>1e-5</v>
      </c>
      <c r="H166">
        <v>1e-5</v>
      </c>
      <c r="I166">
        <v>1e-5</v>
      </c>
      <c r="J166">
        <v>1e-5</v>
      </c>
      <c r="K166">
        <v>1e-5</v>
      </c>
      <c r="L166">
        <v>1e-5</v>
      </c>
      <c r="M166">
        <v>1e-5</v>
      </c>
      <c r="N166">
        <v>1e-5</v>
      </c>
      <c r="O166" s="1" t="s">
        <v>400</v>
      </c>
      <c r="P166">
        <f t="shared" si="166"/>
        <v>0</v>
      </c>
      <c r="Q166">
        <f t="shared" ref="Q166:AA166" si="169">D166-C166</f>
        <v>0</v>
      </c>
      <c r="R166">
        <f t="shared" si="169"/>
        <v>0</v>
      </c>
      <c r="S166">
        <f t="shared" si="169"/>
        <v>0</v>
      </c>
      <c r="T166">
        <f t="shared" si="169"/>
        <v>1e-5</v>
      </c>
      <c r="U166">
        <f t="shared" si="169"/>
        <v>0</v>
      </c>
      <c r="V166">
        <f t="shared" si="169"/>
        <v>0</v>
      </c>
      <c r="W166">
        <f t="shared" si="169"/>
        <v>0</v>
      </c>
      <c r="X166">
        <f t="shared" si="169"/>
        <v>0</v>
      </c>
      <c r="Y166">
        <f t="shared" si="169"/>
        <v>0</v>
      </c>
      <c r="Z166">
        <f t="shared" si="169"/>
        <v>0</v>
      </c>
      <c r="AA166">
        <f t="shared" si="169"/>
        <v>0</v>
      </c>
      <c r="AB166">
        <f>COUNTIF(CostRed_wind!A$2:A$15,O166)</f>
        <v>0</v>
      </c>
    </row>
    <row r="167" spans="1:28">
      <c r="A167" s="1" t="s">
        <v>402</v>
      </c>
      <c r="B167">
        <v>0.05369</v>
      </c>
      <c r="C167">
        <v>0.05369</v>
      </c>
      <c r="D167">
        <v>0.17300001</v>
      </c>
      <c r="E167">
        <v>0.2</v>
      </c>
      <c r="F167">
        <v>0.23300001</v>
      </c>
      <c r="G167">
        <v>0.24000001</v>
      </c>
      <c r="H167">
        <v>0.24000001</v>
      </c>
      <c r="I167">
        <v>0.24000001</v>
      </c>
      <c r="J167">
        <v>0.245</v>
      </c>
      <c r="K167">
        <v>0.245</v>
      </c>
      <c r="L167">
        <v>0.245</v>
      </c>
      <c r="M167">
        <v>0.245</v>
      </c>
      <c r="N167">
        <v>0.245</v>
      </c>
      <c r="O167" s="1" t="s">
        <v>402</v>
      </c>
      <c r="P167">
        <f t="shared" si="166"/>
        <v>0</v>
      </c>
      <c r="Q167">
        <f t="shared" ref="Q167:AA167" si="170">D167-C167</f>
        <v>0.11931001</v>
      </c>
      <c r="R167">
        <f t="shared" si="170"/>
        <v>0.02699999</v>
      </c>
      <c r="S167">
        <f t="shared" si="170"/>
        <v>0.03300001</v>
      </c>
      <c r="T167">
        <f t="shared" si="170"/>
        <v>0.00700000000000001</v>
      </c>
      <c r="U167">
        <f t="shared" si="170"/>
        <v>0</v>
      </c>
      <c r="V167">
        <f t="shared" si="170"/>
        <v>0</v>
      </c>
      <c r="W167">
        <f t="shared" si="170"/>
        <v>0.00499998999999998</v>
      </c>
      <c r="X167">
        <f t="shared" si="170"/>
        <v>0</v>
      </c>
      <c r="Y167">
        <f t="shared" si="170"/>
        <v>0</v>
      </c>
      <c r="Z167">
        <f t="shared" si="170"/>
        <v>0</v>
      </c>
      <c r="AA167">
        <f t="shared" si="170"/>
        <v>0</v>
      </c>
      <c r="AB167">
        <f>COUNTIF(CostRed_wind!A$2:A$15,O167)</f>
        <v>0</v>
      </c>
    </row>
    <row r="168" spans="1:28">
      <c r="A168" s="1" t="s">
        <v>491</v>
      </c>
      <c r="B168">
        <v>1.32</v>
      </c>
      <c r="C168">
        <v>1.7290001</v>
      </c>
      <c r="D168">
        <v>2.2610002</v>
      </c>
      <c r="E168">
        <v>2.7600002</v>
      </c>
      <c r="F168">
        <v>3.63</v>
      </c>
      <c r="G168">
        <v>4.5030003</v>
      </c>
      <c r="H168">
        <v>5.7510004</v>
      </c>
      <c r="I168">
        <v>6.51615</v>
      </c>
      <c r="J168">
        <v>7.0053864</v>
      </c>
      <c r="K168">
        <v>7.591156</v>
      </c>
      <c r="L168">
        <v>8.832395</v>
      </c>
      <c r="M168">
        <v>10.606996</v>
      </c>
      <c r="N168">
        <v>11.396195</v>
      </c>
      <c r="O168" s="1" t="s">
        <v>491</v>
      </c>
      <c r="P168">
        <f t="shared" si="166"/>
        <v>0.4090001</v>
      </c>
      <c r="Q168">
        <f t="shared" ref="Q168:AA168" si="171">D168-C168</f>
        <v>0.5320001</v>
      </c>
      <c r="R168">
        <f t="shared" si="171"/>
        <v>0.499</v>
      </c>
      <c r="S168">
        <f t="shared" si="171"/>
        <v>0.8699998</v>
      </c>
      <c r="T168">
        <f t="shared" si="171"/>
        <v>0.8730003</v>
      </c>
      <c r="U168">
        <f t="shared" si="171"/>
        <v>1.2480001</v>
      </c>
      <c r="V168">
        <f t="shared" si="171"/>
        <v>0.7651496</v>
      </c>
      <c r="W168">
        <f t="shared" si="171"/>
        <v>0.4892364</v>
      </c>
      <c r="X168">
        <f t="shared" si="171"/>
        <v>0.5857696</v>
      </c>
      <c r="Y168">
        <f t="shared" si="171"/>
        <v>1.241239</v>
      </c>
      <c r="Z168">
        <f t="shared" si="171"/>
        <v>1.774601</v>
      </c>
      <c r="AA168">
        <f t="shared" si="171"/>
        <v>0.789199</v>
      </c>
      <c r="AB168">
        <f>COUNTIF(CostRed_wind!A$2:A$15,O168)</f>
        <v>1</v>
      </c>
    </row>
    <row r="169" spans="1:28">
      <c r="A169" s="1" t="s">
        <v>412</v>
      </c>
      <c r="B169">
        <v>0.08800001</v>
      </c>
      <c r="C169">
        <v>0.14600001</v>
      </c>
      <c r="D169">
        <v>0.24800001</v>
      </c>
      <c r="E169">
        <v>0.36200002</v>
      </c>
      <c r="F169">
        <v>0.51390004</v>
      </c>
      <c r="G169">
        <v>0.51390004</v>
      </c>
      <c r="H169">
        <v>0.526</v>
      </c>
      <c r="I169">
        <v>0.55300003</v>
      </c>
      <c r="J169">
        <v>0.62077004</v>
      </c>
      <c r="K169">
        <v>1.2577701</v>
      </c>
      <c r="L169">
        <v>1.4020001</v>
      </c>
      <c r="M169">
        <v>1.761</v>
      </c>
      <c r="N169">
        <v>1.761</v>
      </c>
      <c r="O169" s="1" t="s">
        <v>412</v>
      </c>
      <c r="P169">
        <f t="shared" si="166"/>
        <v>0.058</v>
      </c>
      <c r="Q169">
        <f t="shared" ref="Q169:AA169" si="172">D169-C169</f>
        <v>0.102</v>
      </c>
      <c r="R169">
        <f t="shared" si="172"/>
        <v>0.11400001</v>
      </c>
      <c r="S169">
        <f t="shared" si="172"/>
        <v>0.15190002</v>
      </c>
      <c r="T169">
        <f t="shared" si="172"/>
        <v>0</v>
      </c>
      <c r="U169">
        <f t="shared" si="172"/>
        <v>0.01209996</v>
      </c>
      <c r="V169">
        <f t="shared" si="172"/>
        <v>0.02700003</v>
      </c>
      <c r="W169">
        <f t="shared" si="172"/>
        <v>0.06777001</v>
      </c>
      <c r="X169">
        <f t="shared" si="172"/>
        <v>0.63700006</v>
      </c>
      <c r="Y169">
        <f t="shared" si="172"/>
        <v>0.14423</v>
      </c>
      <c r="Z169">
        <f t="shared" si="172"/>
        <v>0.3589999</v>
      </c>
      <c r="AA169">
        <f t="shared" si="172"/>
        <v>0</v>
      </c>
      <c r="AB169">
        <f>COUNTIF(CostRed_wind!A$2:A$15,O169)</f>
        <v>0</v>
      </c>
    </row>
    <row r="170" spans="1:28">
      <c r="A170" s="1" t="s">
        <v>57</v>
      </c>
      <c r="E170">
        <v>0.00085</v>
      </c>
      <c r="F170">
        <v>0.0017</v>
      </c>
      <c r="G170">
        <v>0.0017</v>
      </c>
      <c r="H170">
        <v>0</v>
      </c>
      <c r="I170">
        <v>0</v>
      </c>
      <c r="J170">
        <v>0</v>
      </c>
      <c r="K170">
        <v>0</v>
      </c>
      <c r="O170" s="1" t="s">
        <v>57</v>
      </c>
      <c r="P170">
        <f t="shared" si="166"/>
        <v>0</v>
      </c>
      <c r="Q170">
        <f t="shared" ref="Q170:AA170" si="173">D170-C170</f>
        <v>0</v>
      </c>
      <c r="R170">
        <f t="shared" si="173"/>
        <v>0.00085</v>
      </c>
      <c r="S170">
        <f t="shared" si="173"/>
        <v>0.00085</v>
      </c>
      <c r="T170">
        <f t="shared" si="173"/>
        <v>0</v>
      </c>
      <c r="U170">
        <f t="shared" si="173"/>
        <v>-0.0017</v>
      </c>
      <c r="V170">
        <f t="shared" si="173"/>
        <v>0</v>
      </c>
      <c r="W170">
        <f t="shared" si="173"/>
        <v>0</v>
      </c>
      <c r="X170">
        <f t="shared" si="173"/>
        <v>0</v>
      </c>
      <c r="Y170">
        <f t="shared" si="173"/>
        <v>0</v>
      </c>
      <c r="Z170">
        <f t="shared" si="173"/>
        <v>0</v>
      </c>
      <c r="AA170">
        <f t="shared" si="173"/>
        <v>0</v>
      </c>
      <c r="AB170">
        <f>COUNTIF(CostRed_wind!A$2:A$15,O170)</f>
        <v>0</v>
      </c>
    </row>
    <row r="171" spans="1:28">
      <c r="A171" s="1" t="s">
        <v>173</v>
      </c>
      <c r="B171">
        <v>5.4210005</v>
      </c>
      <c r="C171">
        <v>6.596</v>
      </c>
      <c r="D171">
        <v>9.030001</v>
      </c>
      <c r="E171">
        <v>11.282001</v>
      </c>
      <c r="F171">
        <v>13.074</v>
      </c>
      <c r="G171">
        <v>14.305741</v>
      </c>
      <c r="H171">
        <v>16.12593</v>
      </c>
      <c r="I171">
        <v>19.585001</v>
      </c>
      <c r="J171">
        <v>21.60535</v>
      </c>
      <c r="K171">
        <v>23.881962</v>
      </c>
      <c r="L171">
        <v>24.48479</v>
      </c>
      <c r="M171">
        <v>25.730143</v>
      </c>
      <c r="N171">
        <v>28.537342</v>
      </c>
      <c r="O171" s="1" t="s">
        <v>173</v>
      </c>
      <c r="P171">
        <f t="shared" si="166"/>
        <v>1.1749995</v>
      </c>
      <c r="Q171">
        <f t="shared" ref="Q171:AA171" si="174">D171-C171</f>
        <v>2.434001</v>
      </c>
      <c r="R171">
        <f t="shared" si="174"/>
        <v>2.252</v>
      </c>
      <c r="S171">
        <f t="shared" si="174"/>
        <v>1.791999</v>
      </c>
      <c r="T171">
        <f t="shared" si="174"/>
        <v>1.231741</v>
      </c>
      <c r="U171">
        <f t="shared" si="174"/>
        <v>1.820189</v>
      </c>
      <c r="V171">
        <f t="shared" si="174"/>
        <v>3.459071</v>
      </c>
      <c r="W171">
        <f t="shared" si="174"/>
        <v>2.020349</v>
      </c>
      <c r="X171">
        <f t="shared" si="174"/>
        <v>2.276612</v>
      </c>
      <c r="Y171">
        <f t="shared" si="174"/>
        <v>0.602827999999999</v>
      </c>
      <c r="Z171">
        <f t="shared" si="174"/>
        <v>1.245353</v>
      </c>
      <c r="AA171">
        <f t="shared" si="174"/>
        <v>2.807199</v>
      </c>
      <c r="AB171">
        <f>COUNTIF(CostRed_wind!A$2:A$15,O171)</f>
        <v>1</v>
      </c>
    </row>
    <row r="172" spans="1:28">
      <c r="A172" s="1" t="s">
        <v>14</v>
      </c>
      <c r="B172">
        <v>39.349697</v>
      </c>
      <c r="C172">
        <v>45.79497</v>
      </c>
      <c r="D172">
        <v>59.453304</v>
      </c>
      <c r="E172">
        <v>60.198166</v>
      </c>
      <c r="F172">
        <v>64.43019</v>
      </c>
      <c r="G172">
        <v>72.767235</v>
      </c>
      <c r="H172">
        <v>81.502365</v>
      </c>
      <c r="I172">
        <v>87.83079</v>
      </c>
      <c r="J172">
        <v>94.66619</v>
      </c>
      <c r="K172">
        <v>103.835556</v>
      </c>
      <c r="L172">
        <v>118.66354</v>
      </c>
      <c r="M172">
        <v>133.01929</v>
      </c>
      <c r="N172">
        <v>140.86162</v>
      </c>
      <c r="O172" s="1" t="s">
        <v>14</v>
      </c>
      <c r="P172">
        <f t="shared" si="166"/>
        <v>6.445273</v>
      </c>
      <c r="Q172">
        <f t="shared" ref="Q172:AA172" si="175">D172-C172</f>
        <v>13.658334</v>
      </c>
      <c r="R172">
        <f t="shared" si="175"/>
        <v>0.744861999999998</v>
      </c>
      <c r="S172">
        <f t="shared" si="175"/>
        <v>4.232024</v>
      </c>
      <c r="T172">
        <f t="shared" si="175"/>
        <v>8.337045</v>
      </c>
      <c r="U172">
        <f t="shared" si="175"/>
        <v>8.73513</v>
      </c>
      <c r="V172">
        <f t="shared" si="175"/>
        <v>6.328425</v>
      </c>
      <c r="W172">
        <f t="shared" si="175"/>
        <v>6.83540000000001</v>
      </c>
      <c r="X172">
        <f t="shared" si="175"/>
        <v>9.169366</v>
      </c>
      <c r="Y172">
        <f t="shared" si="175"/>
        <v>14.827984</v>
      </c>
      <c r="Z172">
        <f t="shared" si="175"/>
        <v>14.35575</v>
      </c>
      <c r="AA172">
        <f t="shared" si="175"/>
        <v>7.84232999999998</v>
      </c>
      <c r="AB172">
        <f>COUNTIF(CostRed_wind!A$2:A$15,O172)</f>
        <v>1</v>
      </c>
    </row>
    <row r="173" spans="1:28">
      <c r="A173" s="1" t="s">
        <v>493</v>
      </c>
      <c r="E173">
        <v>0.0001</v>
      </c>
      <c r="F173">
        <v>0.0001</v>
      </c>
      <c r="G173">
        <v>0.0001</v>
      </c>
      <c r="H173">
        <v>0.0001</v>
      </c>
      <c r="I173">
        <v>0.0001</v>
      </c>
      <c r="J173">
        <v>0.0001</v>
      </c>
      <c r="K173">
        <v>0.0001</v>
      </c>
      <c r="L173">
        <v>0.0001</v>
      </c>
      <c r="M173">
        <v>0.0001</v>
      </c>
      <c r="N173">
        <v>0.0001</v>
      </c>
      <c r="O173" s="1" t="s">
        <v>493</v>
      </c>
      <c r="P173">
        <f t="shared" si="166"/>
        <v>0</v>
      </c>
      <c r="Q173">
        <f t="shared" ref="Q173:AA173" si="176">D173-C173</f>
        <v>0</v>
      </c>
      <c r="R173">
        <f t="shared" si="176"/>
        <v>0.0001</v>
      </c>
      <c r="S173">
        <f t="shared" si="176"/>
        <v>0</v>
      </c>
      <c r="T173">
        <f t="shared" si="176"/>
        <v>0</v>
      </c>
      <c r="U173">
        <f t="shared" si="176"/>
        <v>0</v>
      </c>
      <c r="V173">
        <f t="shared" si="176"/>
        <v>0</v>
      </c>
      <c r="W173">
        <f t="shared" si="176"/>
        <v>0</v>
      </c>
      <c r="X173">
        <f t="shared" si="176"/>
        <v>0</v>
      </c>
      <c r="Y173">
        <f t="shared" si="176"/>
        <v>0</v>
      </c>
      <c r="Z173">
        <f t="shared" si="176"/>
        <v>0</v>
      </c>
      <c r="AA173">
        <f t="shared" si="176"/>
        <v>0</v>
      </c>
      <c r="AB173">
        <f>COUNTIF(CostRed_wind!A$2:A$15,O173)</f>
        <v>0</v>
      </c>
    </row>
    <row r="174" spans="1:28">
      <c r="A174" s="1" t="s">
        <v>494</v>
      </c>
      <c r="B174">
        <v>33.14661</v>
      </c>
      <c r="C174">
        <v>50.995335</v>
      </c>
      <c r="D174">
        <v>68.871704</v>
      </c>
      <c r="E174">
        <v>85.600235</v>
      </c>
      <c r="F174">
        <v>110.32845</v>
      </c>
      <c r="G174">
        <v>149.78549</v>
      </c>
      <c r="H174">
        <v>172.84009</v>
      </c>
      <c r="I174">
        <v>192.72153</v>
      </c>
      <c r="J174">
        <v>219.45473</v>
      </c>
      <c r="K174">
        <v>247.77843</v>
      </c>
      <c r="L174">
        <v>326.3942</v>
      </c>
      <c r="M174">
        <v>382.28632</v>
      </c>
      <c r="N174">
        <v>424.14926</v>
      </c>
      <c r="O174" s="1" t="s">
        <v>494</v>
      </c>
      <c r="P174">
        <f t="shared" si="166"/>
        <v>17.848725</v>
      </c>
      <c r="Q174">
        <f t="shared" ref="Q174:AA174" si="177">D174-C174</f>
        <v>17.876369</v>
      </c>
      <c r="R174">
        <f t="shared" si="177"/>
        <v>16.728531</v>
      </c>
      <c r="S174">
        <f t="shared" si="177"/>
        <v>24.728215</v>
      </c>
      <c r="T174">
        <f t="shared" si="177"/>
        <v>39.45704</v>
      </c>
      <c r="U174">
        <f t="shared" si="177"/>
        <v>23.0546</v>
      </c>
      <c r="V174">
        <f t="shared" si="177"/>
        <v>19.88144</v>
      </c>
      <c r="W174">
        <f t="shared" si="177"/>
        <v>26.7332</v>
      </c>
      <c r="X174">
        <f t="shared" si="177"/>
        <v>28.3237</v>
      </c>
      <c r="Y174">
        <f t="shared" si="177"/>
        <v>78.61577</v>
      </c>
      <c r="Z174">
        <f t="shared" si="177"/>
        <v>55.89212</v>
      </c>
      <c r="AA174">
        <f t="shared" si="177"/>
        <v>41.86294</v>
      </c>
      <c r="AB174">
        <f>COUNTIF(CostRed_wind!A$2:A$15,O174)</f>
        <v>0</v>
      </c>
    </row>
    <row r="175" spans="1:28">
      <c r="A175" s="1" t="s">
        <v>414</v>
      </c>
      <c r="B175">
        <v>0.0406</v>
      </c>
      <c r="C175">
        <v>0.043605</v>
      </c>
      <c r="D175">
        <v>0.052605003</v>
      </c>
      <c r="E175">
        <v>0.059418</v>
      </c>
      <c r="F175">
        <v>0.48126802</v>
      </c>
      <c r="G175">
        <v>0.85675603</v>
      </c>
      <c r="H175">
        <v>1.2114561</v>
      </c>
      <c r="I175">
        <v>1.510668</v>
      </c>
      <c r="J175">
        <v>1.510668</v>
      </c>
      <c r="K175">
        <v>1.5139881</v>
      </c>
      <c r="L175">
        <v>1.5139881</v>
      </c>
      <c r="M175">
        <v>1.5139881</v>
      </c>
      <c r="N175">
        <v>1.5139881</v>
      </c>
      <c r="O175" s="1" t="s">
        <v>414</v>
      </c>
      <c r="P175">
        <f t="shared" si="166"/>
        <v>0.003005</v>
      </c>
      <c r="Q175">
        <f t="shared" ref="Q175:AA175" si="178">D175-C175</f>
        <v>0.009000003</v>
      </c>
      <c r="R175">
        <f t="shared" si="178"/>
        <v>0.006812997</v>
      </c>
      <c r="S175">
        <f t="shared" si="178"/>
        <v>0.42185002</v>
      </c>
      <c r="T175">
        <f t="shared" si="178"/>
        <v>0.37548801</v>
      </c>
      <c r="U175">
        <f t="shared" si="178"/>
        <v>0.35470007</v>
      </c>
      <c r="V175">
        <f t="shared" si="178"/>
        <v>0.2992119</v>
      </c>
      <c r="W175">
        <f t="shared" si="178"/>
        <v>0</v>
      </c>
      <c r="X175">
        <f t="shared" si="178"/>
        <v>0.00332010000000005</v>
      </c>
      <c r="Y175">
        <f t="shared" si="178"/>
        <v>0</v>
      </c>
      <c r="Z175">
        <f t="shared" si="178"/>
        <v>0</v>
      </c>
      <c r="AA175">
        <f t="shared" si="178"/>
        <v>0</v>
      </c>
      <c r="AB175">
        <f>COUNTIF(CostRed_wind!A$2:A$15,O175)</f>
        <v>0</v>
      </c>
    </row>
    <row r="176" spans="1:28">
      <c r="A176" s="1" t="s">
        <v>417</v>
      </c>
      <c r="I176">
        <v>0.00075</v>
      </c>
      <c r="J176">
        <v>0.00075</v>
      </c>
      <c r="K176">
        <v>0.00075</v>
      </c>
      <c r="L176">
        <v>0.00075</v>
      </c>
      <c r="M176">
        <v>0.00075</v>
      </c>
      <c r="N176">
        <v>0.00075</v>
      </c>
      <c r="O176" s="1" t="s">
        <v>417</v>
      </c>
      <c r="P176">
        <f t="shared" si="166"/>
        <v>0</v>
      </c>
      <c r="Q176">
        <f t="shared" ref="Q176:AA176" si="179">D176-C176</f>
        <v>0</v>
      </c>
      <c r="R176">
        <f t="shared" si="179"/>
        <v>0</v>
      </c>
      <c r="S176">
        <f t="shared" si="179"/>
        <v>0</v>
      </c>
      <c r="T176">
        <f t="shared" si="179"/>
        <v>0</v>
      </c>
      <c r="U176">
        <f t="shared" si="179"/>
        <v>0</v>
      </c>
      <c r="V176">
        <f t="shared" si="179"/>
        <v>0.00075</v>
      </c>
      <c r="W176">
        <f t="shared" si="179"/>
        <v>0</v>
      </c>
      <c r="X176">
        <f t="shared" si="179"/>
        <v>0</v>
      </c>
      <c r="Y176">
        <f t="shared" si="179"/>
        <v>0</v>
      </c>
      <c r="Z176">
        <f t="shared" si="179"/>
        <v>0</v>
      </c>
      <c r="AA176">
        <f t="shared" si="179"/>
        <v>0</v>
      </c>
      <c r="AB176">
        <f>COUNTIF(CostRed_wind!A$2:A$15,O176)</f>
        <v>0</v>
      </c>
    </row>
    <row r="177" spans="1:28">
      <c r="A177" s="1" t="s">
        <v>425</v>
      </c>
      <c r="B177">
        <v>0.003025</v>
      </c>
      <c r="C177">
        <v>0.003025</v>
      </c>
      <c r="D177">
        <v>0.003025</v>
      </c>
      <c r="E177">
        <v>0.003025</v>
      </c>
      <c r="F177">
        <v>0.003575</v>
      </c>
      <c r="G177">
        <v>0.003575</v>
      </c>
      <c r="H177">
        <v>0.003575</v>
      </c>
      <c r="I177">
        <v>0.0033</v>
      </c>
      <c r="J177">
        <v>0.0034</v>
      </c>
      <c r="K177">
        <v>0.0034</v>
      </c>
      <c r="L177">
        <v>0.0034</v>
      </c>
      <c r="M177">
        <v>0.0034</v>
      </c>
      <c r="N177">
        <v>0.0034</v>
      </c>
      <c r="O177" s="1" t="s">
        <v>425</v>
      </c>
      <c r="P177">
        <f t="shared" si="166"/>
        <v>0</v>
      </c>
      <c r="Q177">
        <f t="shared" ref="Q177:AA177" si="180">D177-C177</f>
        <v>0</v>
      </c>
      <c r="R177">
        <f t="shared" si="180"/>
        <v>0</v>
      </c>
      <c r="S177">
        <f t="shared" si="180"/>
        <v>0.00055</v>
      </c>
      <c r="T177">
        <f t="shared" si="180"/>
        <v>0</v>
      </c>
      <c r="U177">
        <f t="shared" si="180"/>
        <v>0</v>
      </c>
      <c r="V177">
        <f t="shared" si="180"/>
        <v>-0.000275</v>
      </c>
      <c r="W177">
        <f t="shared" si="180"/>
        <v>9.99999999999998e-5</v>
      </c>
      <c r="X177">
        <f t="shared" si="180"/>
        <v>0</v>
      </c>
      <c r="Y177">
        <f t="shared" si="180"/>
        <v>0</v>
      </c>
      <c r="Z177">
        <f t="shared" si="180"/>
        <v>0</v>
      </c>
      <c r="AA177">
        <f t="shared" si="180"/>
        <v>0</v>
      </c>
      <c r="AB177">
        <f>COUNTIF(CostRed_wind!A$2:A$15,O177)</f>
        <v>0</v>
      </c>
    </row>
    <row r="178" spans="1:28">
      <c r="A178" s="1" t="s">
        <v>421</v>
      </c>
      <c r="D178">
        <v>0.030000001</v>
      </c>
      <c r="E178">
        <v>0.07128</v>
      </c>
      <c r="F178">
        <v>0.07128</v>
      </c>
      <c r="G178">
        <v>0.07128</v>
      </c>
      <c r="H178">
        <v>0.07128</v>
      </c>
      <c r="I178">
        <v>0.07128</v>
      </c>
      <c r="J178">
        <v>0.07128</v>
      </c>
      <c r="K178">
        <v>0.07128</v>
      </c>
      <c r="L178">
        <v>0.07128</v>
      </c>
      <c r="M178">
        <v>0.07128</v>
      </c>
      <c r="N178">
        <v>0.07128</v>
      </c>
      <c r="O178" s="1" t="s">
        <v>421</v>
      </c>
      <c r="P178">
        <f t="shared" si="166"/>
        <v>0</v>
      </c>
      <c r="Q178">
        <f t="shared" ref="Q178:AA178" si="181">D178-C178</f>
        <v>0.030000001</v>
      </c>
      <c r="R178">
        <f t="shared" si="181"/>
        <v>0.041279999</v>
      </c>
      <c r="S178">
        <f t="shared" si="181"/>
        <v>0</v>
      </c>
      <c r="T178">
        <f t="shared" si="181"/>
        <v>0</v>
      </c>
      <c r="U178">
        <f t="shared" si="181"/>
        <v>0</v>
      </c>
      <c r="V178">
        <f t="shared" si="181"/>
        <v>0</v>
      </c>
      <c r="W178">
        <f t="shared" si="181"/>
        <v>0</v>
      </c>
      <c r="X178">
        <f t="shared" si="181"/>
        <v>0</v>
      </c>
      <c r="Y178">
        <f t="shared" si="181"/>
        <v>0</v>
      </c>
      <c r="Z178">
        <f t="shared" si="181"/>
        <v>0</v>
      </c>
      <c r="AA178">
        <f t="shared" si="181"/>
        <v>0</v>
      </c>
      <c r="AB178">
        <f>COUNTIF(CostRed_wind!A$2:A$15,O178)</f>
        <v>0</v>
      </c>
    </row>
    <row r="179" spans="1:28">
      <c r="A179" s="1" t="s">
        <v>423</v>
      </c>
      <c r="B179">
        <v>0.031000001</v>
      </c>
      <c r="C179">
        <v>0.031000001</v>
      </c>
      <c r="D179">
        <v>0.031000001</v>
      </c>
      <c r="E179">
        <v>0.053000003</v>
      </c>
      <c r="F179">
        <v>0.053000003</v>
      </c>
      <c r="G179">
        <v>0.136</v>
      </c>
      <c r="H179">
        <v>0.1602</v>
      </c>
      <c r="I179">
        <v>0.20470001</v>
      </c>
      <c r="J179">
        <v>0.23670001</v>
      </c>
      <c r="K179">
        <v>0.37455</v>
      </c>
      <c r="L179">
        <v>0.518</v>
      </c>
      <c r="M179">
        <v>4.118</v>
      </c>
      <c r="N179">
        <v>4.6280003</v>
      </c>
      <c r="O179" s="1" t="s">
        <v>423</v>
      </c>
      <c r="P179">
        <f t="shared" si="166"/>
        <v>0</v>
      </c>
      <c r="Q179">
        <f t="shared" ref="Q179:AA179" si="182">D179-C179</f>
        <v>0</v>
      </c>
      <c r="R179">
        <f t="shared" si="182"/>
        <v>0.022000002</v>
      </c>
      <c r="S179">
        <f t="shared" si="182"/>
        <v>0</v>
      </c>
      <c r="T179">
        <f t="shared" si="182"/>
        <v>0.082999997</v>
      </c>
      <c r="U179">
        <f t="shared" si="182"/>
        <v>0.0242</v>
      </c>
      <c r="V179">
        <f t="shared" si="182"/>
        <v>0.04450001</v>
      </c>
      <c r="W179">
        <f t="shared" si="182"/>
        <v>0.032</v>
      </c>
      <c r="X179">
        <f t="shared" si="182"/>
        <v>0.13784999</v>
      </c>
      <c r="Y179">
        <f t="shared" si="182"/>
        <v>0.14345</v>
      </c>
      <c r="Z179">
        <f t="shared" si="182"/>
        <v>3.6</v>
      </c>
      <c r="AA179">
        <f t="shared" si="182"/>
        <v>0.5100003</v>
      </c>
      <c r="AB179">
        <f>COUNTIF(CostRed_wind!A$2:A$15,O179)</f>
        <v>0</v>
      </c>
    </row>
    <row r="180" spans="1:28">
      <c r="A180" s="1" t="s">
        <v>495</v>
      </c>
      <c r="B180">
        <v>181.08267</v>
      </c>
      <c r="C180">
        <v>220.24127</v>
      </c>
      <c r="D180">
        <v>267.2888</v>
      </c>
      <c r="E180">
        <v>300.0268</v>
      </c>
      <c r="F180">
        <v>349.46622</v>
      </c>
      <c r="G180">
        <v>416.34714</v>
      </c>
      <c r="H180">
        <v>467.02853</v>
      </c>
      <c r="I180">
        <v>514.4229</v>
      </c>
      <c r="J180">
        <v>564.5129</v>
      </c>
      <c r="K180">
        <v>620.8414</v>
      </c>
      <c r="L180">
        <v>731.6555</v>
      </c>
      <c r="M180">
        <v>824.1709</v>
      </c>
      <c r="N180">
        <v>898.8243</v>
      </c>
      <c r="O180" s="1" t="s">
        <v>495</v>
      </c>
      <c r="P180">
        <f t="shared" si="166"/>
        <v>39.1586</v>
      </c>
      <c r="Q180">
        <f t="shared" ref="Q180:AA180" si="183">D180-C180</f>
        <v>47.04753</v>
      </c>
      <c r="R180">
        <f t="shared" si="183"/>
        <v>32.738</v>
      </c>
      <c r="S180">
        <f t="shared" si="183"/>
        <v>49.43942</v>
      </c>
      <c r="T180">
        <f t="shared" si="183"/>
        <v>66.88092</v>
      </c>
      <c r="U180">
        <f t="shared" si="183"/>
        <v>50.68139</v>
      </c>
      <c r="V180">
        <f t="shared" si="183"/>
        <v>47.39437</v>
      </c>
      <c r="W180">
        <f t="shared" si="183"/>
        <v>50.0899999999999</v>
      </c>
      <c r="X180">
        <f t="shared" si="183"/>
        <v>56.3285000000001</v>
      </c>
      <c r="Y180">
        <f t="shared" si="183"/>
        <v>110.8141</v>
      </c>
      <c r="Z180">
        <f t="shared" si="183"/>
        <v>92.5154</v>
      </c>
      <c r="AA180">
        <f t="shared" si="183"/>
        <v>74.6534</v>
      </c>
      <c r="AB180">
        <f>COUNTIF(CostRed_wind!A$2:A$15,O180)</f>
        <v>0</v>
      </c>
    </row>
    <row r="181" spans="1:28">
      <c r="A181" s="1" t="s">
        <v>496</v>
      </c>
      <c r="B181">
        <v>984.33812474</v>
      </c>
      <c r="C181">
        <v>1188.600648698</v>
      </c>
      <c r="D181">
        <v>1433.576860041</v>
      </c>
      <c r="E181">
        <v>1605.74813851</v>
      </c>
      <c r="F181">
        <v>1862.937726796</v>
      </c>
      <c r="G181">
        <v>2208.896960976</v>
      </c>
      <c r="H181">
        <v>2473.104855133</v>
      </c>
      <c r="I181">
        <v>2721.014386033</v>
      </c>
      <c r="J181">
        <v>2979.763389459</v>
      </c>
      <c r="K181">
        <v>3271.331255472</v>
      </c>
      <c r="L181">
        <v>3835.322055663</v>
      </c>
      <c r="M181">
        <v>4309.210940247</v>
      </c>
      <c r="N181">
        <v>4698.146842017</v>
      </c>
      <c r="O181" s="1" t="s">
        <v>496</v>
      </c>
      <c r="P181">
        <f t="shared" si="166"/>
        <v>204.262523958</v>
      </c>
      <c r="Q181">
        <f t="shared" ref="Q181:AA181" si="184">D181-C181</f>
        <v>244.976211343</v>
      </c>
      <c r="R181">
        <f t="shared" si="184"/>
        <v>172.171278469</v>
      </c>
      <c r="S181">
        <f t="shared" si="184"/>
        <v>257.189588286</v>
      </c>
      <c r="T181">
        <f t="shared" si="184"/>
        <v>345.95923418</v>
      </c>
      <c r="U181">
        <f t="shared" si="184"/>
        <v>264.207894157</v>
      </c>
      <c r="V181">
        <f t="shared" si="184"/>
        <v>247.9095309</v>
      </c>
      <c r="W181">
        <f t="shared" si="184"/>
        <v>258.749003426</v>
      </c>
      <c r="X181">
        <f t="shared" si="184"/>
        <v>291.567866013</v>
      </c>
      <c r="Y181">
        <f t="shared" si="184"/>
        <v>563.990800191</v>
      </c>
      <c r="Z181">
        <f t="shared" si="184"/>
        <v>473.888884584</v>
      </c>
      <c r="AA181">
        <f t="shared" si="184"/>
        <v>388.935901770001</v>
      </c>
      <c r="AB181">
        <f>COUNTIF(CostRed_wind!A$2:A$15,O181)</f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zoomScale="115" zoomScaleNormal="115" workbookViewId="0">
      <selection activeCell="M9" sqref="M9"/>
    </sheetView>
  </sheetViews>
  <sheetFormatPr defaultColWidth="9" defaultRowHeight="14"/>
  <cols>
    <col min="2" max="13" width="12.6272727272727"/>
  </cols>
  <sheetData>
    <row r="1" spans="1:13">
      <c r="A1" t="s">
        <v>501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</row>
    <row r="2" spans="1:13">
      <c r="A2" t="s">
        <v>65</v>
      </c>
      <c r="B2">
        <v>204.259262846084</v>
      </c>
      <c r="C2">
        <v>373.702324010766</v>
      </c>
      <c r="D2">
        <v>466.840313606053</v>
      </c>
      <c r="E2">
        <v>560.26112582909</v>
      </c>
      <c r="F2">
        <v>632.63090449204</v>
      </c>
      <c r="G2">
        <v>717.975326417831</v>
      </c>
      <c r="H2">
        <v>795.732424854886</v>
      </c>
      <c r="I2">
        <v>926.414253433874</v>
      </c>
      <c r="J2">
        <v>1334.50706335514</v>
      </c>
      <c r="K2">
        <v>1758.11210569342</v>
      </c>
      <c r="L2">
        <v>2212.10942816359</v>
      </c>
      <c r="M2">
        <v>2507.99766522436</v>
      </c>
    </row>
    <row r="3" spans="1:13">
      <c r="A3" t="s">
        <v>12</v>
      </c>
      <c r="B3">
        <v>146.745777741242</v>
      </c>
      <c r="C3">
        <v>361.308124334163</v>
      </c>
      <c r="D3">
        <v>883.372459067288</v>
      </c>
      <c r="E3">
        <v>1266.54807614325</v>
      </c>
      <c r="F3">
        <v>1647.13861669756</v>
      </c>
      <c r="G3">
        <v>2218.3379719464</v>
      </c>
      <c r="H3">
        <v>2724.68921130201</v>
      </c>
      <c r="I3">
        <v>2955.35954211656</v>
      </c>
      <c r="J3">
        <v>3033.28548136821</v>
      </c>
      <c r="K3">
        <v>3195.54452135243</v>
      </c>
      <c r="L3">
        <v>3466.12484654208</v>
      </c>
      <c r="M3">
        <v>3668.88749150084</v>
      </c>
    </row>
    <row r="4" spans="1:13">
      <c r="A4" t="s">
        <v>167</v>
      </c>
      <c r="B4">
        <v>224.832846073452</v>
      </c>
      <c r="C4">
        <v>316.433122891754</v>
      </c>
      <c r="D4">
        <v>378.969739474817</v>
      </c>
      <c r="E4">
        <v>453.729042437706</v>
      </c>
      <c r="F4">
        <v>519.322833011056</v>
      </c>
      <c r="G4">
        <v>556.971320618407</v>
      </c>
      <c r="H4">
        <v>628.955320827624</v>
      </c>
      <c r="I4">
        <v>677.644533562664</v>
      </c>
      <c r="J4">
        <v>704.44180626165</v>
      </c>
      <c r="K4">
        <v>778.842335416901</v>
      </c>
      <c r="L4">
        <v>1100.4128564184</v>
      </c>
      <c r="M4">
        <v>1314.68059058805</v>
      </c>
    </row>
    <row r="5" spans="1:13">
      <c r="A5" t="s">
        <v>139</v>
      </c>
      <c r="B5">
        <v>338.219983140993</v>
      </c>
      <c r="C5">
        <v>538.838877065711</v>
      </c>
      <c r="D5">
        <v>583.313975960245</v>
      </c>
      <c r="E5">
        <v>625.72749552767</v>
      </c>
      <c r="F5">
        <v>632.916978605335</v>
      </c>
      <c r="G5">
        <v>659.804547801844</v>
      </c>
      <c r="H5">
        <v>698.539724810912</v>
      </c>
      <c r="I5">
        <v>732.292881076749</v>
      </c>
      <c r="J5">
        <v>757.825180914873</v>
      </c>
      <c r="K5">
        <v>832.515622094998</v>
      </c>
      <c r="L5">
        <v>1043.67572277003</v>
      </c>
      <c r="M5">
        <v>1188.42607167419</v>
      </c>
    </row>
    <row r="6" spans="1:13">
      <c r="A6" t="s">
        <v>13</v>
      </c>
      <c r="B6">
        <v>50.9786836929797</v>
      </c>
      <c r="C6">
        <v>87.3423746896896</v>
      </c>
      <c r="D6">
        <v>141.845650045519</v>
      </c>
      <c r="E6">
        <v>332.134955914167</v>
      </c>
      <c r="F6">
        <v>478.45711332561</v>
      </c>
      <c r="G6">
        <v>779.294685418851</v>
      </c>
      <c r="H6">
        <v>1260.29411757856</v>
      </c>
      <c r="I6">
        <v>1650.67385676546</v>
      </c>
      <c r="J6">
        <v>1881.41226475624</v>
      </c>
      <c r="K6">
        <v>2008.99779322843</v>
      </c>
      <c r="L6">
        <v>2422.23366771018</v>
      </c>
      <c r="M6">
        <v>2767.40069742336</v>
      </c>
    </row>
    <row r="7" spans="1:13">
      <c r="A7" t="s">
        <v>216</v>
      </c>
      <c r="B7">
        <v>737.276049303361</v>
      </c>
      <c r="C7">
        <v>800.502111699774</v>
      </c>
      <c r="D7">
        <v>820.345277599298</v>
      </c>
      <c r="E7">
        <v>867.247470250265</v>
      </c>
      <c r="F7">
        <v>835.406911099485</v>
      </c>
      <c r="G7">
        <v>842.697295102153</v>
      </c>
      <c r="H7">
        <v>868.308601896294</v>
      </c>
      <c r="I7">
        <v>846.208171757553</v>
      </c>
      <c r="J7">
        <v>809.449149111294</v>
      </c>
      <c r="K7">
        <v>837.094069186052</v>
      </c>
      <c r="L7">
        <v>1054.40080402611</v>
      </c>
      <c r="M7">
        <v>1213.03144411035</v>
      </c>
    </row>
    <row r="8" spans="1:13">
      <c r="A8" t="s">
        <v>222</v>
      </c>
      <c r="B8">
        <v>77.3350303745537</v>
      </c>
      <c r="C8">
        <v>158.783946704092</v>
      </c>
      <c r="D8">
        <v>461.491998779122</v>
      </c>
      <c r="E8">
        <v>821.02593471368</v>
      </c>
      <c r="F8">
        <v>1099.57100473786</v>
      </c>
      <c r="G8">
        <v>1275.66568306213</v>
      </c>
      <c r="H8">
        <v>1434.35486371728</v>
      </c>
      <c r="I8">
        <v>1518.53515352729</v>
      </c>
      <c r="J8">
        <v>1565.54565437575</v>
      </c>
      <c r="K8">
        <v>1657.86827599209</v>
      </c>
      <c r="L8">
        <v>1898.16967201004</v>
      </c>
      <c r="M8">
        <v>2014.20534505581</v>
      </c>
    </row>
    <row r="9" spans="1:13">
      <c r="A9" t="s">
        <v>236</v>
      </c>
      <c r="B9">
        <v>8.13295535520683</v>
      </c>
      <c r="C9">
        <v>28.4617550579305</v>
      </c>
      <c r="D9">
        <v>62.6546139579795</v>
      </c>
      <c r="E9">
        <v>131.262246201259</v>
      </c>
      <c r="F9">
        <v>192.23139466857</v>
      </c>
      <c r="G9">
        <v>242.121949397965</v>
      </c>
      <c r="H9">
        <v>323.903536550165</v>
      </c>
      <c r="I9">
        <v>418.57659385914</v>
      </c>
      <c r="J9">
        <v>531.693107046028</v>
      </c>
      <c r="K9">
        <v>630.999935647321</v>
      </c>
      <c r="L9">
        <v>1012.72867675652</v>
      </c>
      <c r="M9">
        <v>1223.63341650215</v>
      </c>
    </row>
    <row r="10" spans="1:13">
      <c r="A10" t="s">
        <v>157</v>
      </c>
      <c r="B10">
        <v>61.2037449561185</v>
      </c>
      <c r="C10">
        <v>123.85389120426</v>
      </c>
      <c r="D10">
        <v>143.389651626053</v>
      </c>
      <c r="E10">
        <v>147.478496035815</v>
      </c>
      <c r="F10">
        <v>142.113248225969</v>
      </c>
      <c r="G10">
        <v>141.507074649615</v>
      </c>
      <c r="H10">
        <v>143.187950750478</v>
      </c>
      <c r="I10">
        <v>140.573447215359</v>
      </c>
      <c r="J10">
        <v>326.573880217126</v>
      </c>
      <c r="K10">
        <v>384.804203423817</v>
      </c>
      <c r="L10">
        <v>612.378463009457</v>
      </c>
      <c r="M10">
        <v>830.308448433866</v>
      </c>
    </row>
    <row r="11" spans="1:13">
      <c r="A11" t="s">
        <v>173</v>
      </c>
      <c r="B11">
        <v>77.9610140950208</v>
      </c>
      <c r="C11">
        <v>120.877889022027</v>
      </c>
      <c r="D11">
        <v>193.589153170034</v>
      </c>
      <c r="E11">
        <v>363.949874478455</v>
      </c>
      <c r="F11">
        <v>570.586933217468</v>
      </c>
      <c r="G11">
        <v>678.943160331323</v>
      </c>
      <c r="H11">
        <v>724.738433746176</v>
      </c>
      <c r="I11">
        <v>711.1298489985</v>
      </c>
      <c r="J11">
        <v>673.217416561423</v>
      </c>
      <c r="K11">
        <v>683.069063780175</v>
      </c>
      <c r="L11">
        <v>817.183520512767</v>
      </c>
      <c r="M11">
        <v>882.203603494788</v>
      </c>
    </row>
    <row r="12" spans="1:13">
      <c r="A12" t="s">
        <v>14</v>
      </c>
      <c r="B12">
        <v>217.292128012138</v>
      </c>
      <c r="C12">
        <v>520.251728210887</v>
      </c>
      <c r="D12">
        <v>858.312163658204</v>
      </c>
      <c r="E12">
        <v>1273.37263442061</v>
      </c>
      <c r="F12">
        <v>1698.09855252655</v>
      </c>
      <c r="G12">
        <v>2287.41134478736</v>
      </c>
      <c r="H12">
        <v>2622.09554908962</v>
      </c>
      <c r="I12">
        <v>2975.33753368996</v>
      </c>
      <c r="J12">
        <v>3393.93896546891</v>
      </c>
      <c r="K12">
        <v>3784.81542200069</v>
      </c>
      <c r="L12">
        <v>3817.00653284843</v>
      </c>
      <c r="M12">
        <v>3989.59817493361</v>
      </c>
    </row>
    <row r="13" spans="1:13">
      <c r="A13" t="s">
        <v>502</v>
      </c>
      <c r="B13">
        <v>277.236509736782</v>
      </c>
      <c r="C13">
        <v>502.421082381104</v>
      </c>
      <c r="D13">
        <v>747.088705418322</v>
      </c>
      <c r="E13">
        <v>982.318141535966</v>
      </c>
      <c r="F13">
        <v>1113.80574079196</v>
      </c>
      <c r="G13">
        <v>1330.14157436967</v>
      </c>
      <c r="H13">
        <v>1623.04057371848</v>
      </c>
      <c r="I13">
        <v>1836.43916401828</v>
      </c>
      <c r="J13">
        <v>2048.32636294776</v>
      </c>
      <c r="K13">
        <v>2344.93804990005</v>
      </c>
      <c r="L13">
        <v>3090.56532163395</v>
      </c>
      <c r="M13">
        <v>3510.69297576284</v>
      </c>
    </row>
    <row r="14" spans="1:13">
      <c r="A14" t="s">
        <v>503</v>
      </c>
      <c r="B14">
        <v>2011</v>
      </c>
      <c r="C14">
        <v>2012</v>
      </c>
      <c r="D14">
        <v>2013</v>
      </c>
      <c r="E14">
        <v>2014</v>
      </c>
      <c r="F14">
        <v>2015</v>
      </c>
      <c r="G14">
        <v>2016</v>
      </c>
      <c r="H14">
        <v>2017</v>
      </c>
      <c r="I14">
        <v>2018</v>
      </c>
      <c r="J14">
        <v>2019</v>
      </c>
      <c r="K14">
        <v>2020</v>
      </c>
      <c r="L14">
        <v>2021</v>
      </c>
      <c r="M14">
        <v>2022</v>
      </c>
    </row>
    <row r="15" spans="1:13">
      <c r="A15" t="s">
        <v>65</v>
      </c>
      <c r="B15">
        <v>2801.34799738594</v>
      </c>
      <c r="C15">
        <v>3758.52983138676</v>
      </c>
      <c r="D15">
        <v>4476.43235568413</v>
      </c>
      <c r="E15">
        <v>5029.19084293108</v>
      </c>
      <c r="F15">
        <v>5365.8095287762</v>
      </c>
      <c r="G15">
        <v>5729.8481462239</v>
      </c>
      <c r="H15">
        <v>6053.42833805456</v>
      </c>
      <c r="I15">
        <v>6100.32080419931</v>
      </c>
      <c r="J15">
        <v>5758.40714637635</v>
      </c>
      <c r="K15">
        <v>5508.26863993493</v>
      </c>
      <c r="L15">
        <v>5531.13637152427</v>
      </c>
      <c r="M15">
        <v>5471.36056207837</v>
      </c>
    </row>
    <row r="16" spans="1:13">
      <c r="A16" t="s">
        <v>12</v>
      </c>
      <c r="B16">
        <v>1327.60279206271</v>
      </c>
      <c r="C16">
        <v>1693.22650476656</v>
      </c>
      <c r="D16">
        <v>1596.3643248007</v>
      </c>
      <c r="E16">
        <v>1552.39239422432</v>
      </c>
      <c r="F16">
        <v>1397.48200795572</v>
      </c>
      <c r="G16">
        <v>1073.78565246578</v>
      </c>
      <c r="H16">
        <v>789.942419043946</v>
      </c>
      <c r="I16">
        <v>667.323204648662</v>
      </c>
      <c r="J16">
        <v>641.012609337389</v>
      </c>
      <c r="K16">
        <v>580.055310931475</v>
      </c>
      <c r="L16">
        <v>551.784812299029</v>
      </c>
      <c r="M16">
        <v>478.546800825864</v>
      </c>
    </row>
    <row r="17" spans="1:13">
      <c r="A17" t="s">
        <v>167</v>
      </c>
      <c r="B17">
        <v>2167.43749404092</v>
      </c>
      <c r="C17">
        <v>2636.23149840106</v>
      </c>
      <c r="D17">
        <v>3054.40909948123</v>
      </c>
      <c r="E17">
        <v>3531.11539165625</v>
      </c>
      <c r="F17">
        <v>3635.67933629698</v>
      </c>
      <c r="G17">
        <v>3901.15724427878</v>
      </c>
      <c r="H17">
        <v>4158.39223054708</v>
      </c>
      <c r="I17">
        <v>4110.15139046611</v>
      </c>
      <c r="J17">
        <v>3909.15252332807</v>
      </c>
      <c r="K17">
        <v>3959.42159098524</v>
      </c>
      <c r="L17">
        <v>4605.52746645247</v>
      </c>
      <c r="M17">
        <v>4766.35792900571</v>
      </c>
    </row>
    <row r="18" spans="1:13">
      <c r="A18" t="s">
        <v>139</v>
      </c>
      <c r="B18">
        <v>680.785138211082</v>
      </c>
      <c r="C18">
        <v>787.849307398685</v>
      </c>
      <c r="D18">
        <v>1002.80720405855</v>
      </c>
      <c r="E18">
        <v>1232.16366142656</v>
      </c>
      <c r="F18">
        <v>1347.03718251932</v>
      </c>
      <c r="G18">
        <v>1498.83127215048</v>
      </c>
      <c r="H18">
        <v>1646.55506759348</v>
      </c>
      <c r="I18">
        <v>1653.68173286679</v>
      </c>
      <c r="J18">
        <v>1590.51094363388</v>
      </c>
      <c r="K18">
        <v>1598.78115984461</v>
      </c>
      <c r="L18">
        <v>1813.01318387317</v>
      </c>
      <c r="M18">
        <v>1853.55262243017</v>
      </c>
    </row>
    <row r="19" spans="1:13">
      <c r="A19" t="s">
        <v>13</v>
      </c>
      <c r="B19">
        <v>1967.82865828653</v>
      </c>
      <c r="C19">
        <v>2633.40295068687</v>
      </c>
      <c r="D19">
        <v>3086.27503858745</v>
      </c>
      <c r="E19">
        <v>3318.06641175951</v>
      </c>
      <c r="F19">
        <v>3412.137225453</v>
      </c>
      <c r="G19">
        <v>3388.36199588622</v>
      </c>
      <c r="H19">
        <v>3160.22749843929</v>
      </c>
      <c r="I19">
        <v>2859.70149759383</v>
      </c>
      <c r="J19">
        <v>2635.50089327958</v>
      </c>
      <c r="K19">
        <v>2612.21501414005</v>
      </c>
      <c r="L19">
        <v>2575.97254153113</v>
      </c>
      <c r="M19">
        <v>2398.67733908061</v>
      </c>
    </row>
    <row r="20" spans="1:13">
      <c r="A20" t="s">
        <v>216</v>
      </c>
      <c r="B20">
        <v>1108.64677435891</v>
      </c>
      <c r="C20">
        <v>1425.4122261556</v>
      </c>
      <c r="D20">
        <v>1754.78833672432</v>
      </c>
      <c r="E20">
        <v>2143.32105954849</v>
      </c>
      <c r="F20">
        <v>2286.00394526371</v>
      </c>
      <c r="G20">
        <v>2508.84547484282</v>
      </c>
      <c r="H20">
        <v>2743.70436528117</v>
      </c>
      <c r="I20">
        <v>2747.50295468468</v>
      </c>
      <c r="J20">
        <v>2618.47866619093</v>
      </c>
      <c r="K20">
        <v>2687.7614714164</v>
      </c>
      <c r="L20">
        <v>3315.43102396203</v>
      </c>
      <c r="M20">
        <v>3483.44920591867</v>
      </c>
    </row>
    <row r="21" spans="1:13">
      <c r="A21" t="s">
        <v>222</v>
      </c>
      <c r="B21">
        <v>1233.70722110218</v>
      </c>
      <c r="C21">
        <v>1628.17354351168</v>
      </c>
      <c r="D21">
        <v>1721.50044709129</v>
      </c>
      <c r="E21">
        <v>1746.86242730917</v>
      </c>
      <c r="F21">
        <v>1686.10451975257</v>
      </c>
      <c r="G21">
        <v>1796.8762663999</v>
      </c>
      <c r="H21">
        <v>1929.17233445192</v>
      </c>
      <c r="I21">
        <v>1953.87104661952</v>
      </c>
      <c r="J21">
        <v>1918.08131768572</v>
      </c>
      <c r="K21">
        <v>1970.34191007877</v>
      </c>
      <c r="L21">
        <v>2251.7859459076</v>
      </c>
      <c r="M21">
        <v>2392.84586788097</v>
      </c>
    </row>
    <row r="22" spans="1:13">
      <c r="A22" t="s">
        <v>236</v>
      </c>
      <c r="B22">
        <v>2093.55177015414</v>
      </c>
      <c r="C22">
        <v>2302.03855098399</v>
      </c>
      <c r="D22">
        <v>2583.3610143479</v>
      </c>
      <c r="E22">
        <v>3042.33304277881</v>
      </c>
      <c r="F22">
        <v>3031.54012902023</v>
      </c>
      <c r="G22">
        <v>3227.39566844272</v>
      </c>
      <c r="H22">
        <v>3462.96100768499</v>
      </c>
      <c r="I22">
        <v>3279.93139282401</v>
      </c>
      <c r="J22">
        <v>2870.42185654031</v>
      </c>
      <c r="K22">
        <v>2882.59635173695</v>
      </c>
      <c r="L22">
        <v>3819.02092745316</v>
      </c>
      <c r="M22">
        <v>4128.04845185509</v>
      </c>
    </row>
    <row r="23" spans="1:13">
      <c r="A23" t="s">
        <v>157</v>
      </c>
      <c r="B23">
        <v>1468.68400119646</v>
      </c>
      <c r="C23">
        <v>1816.039802632</v>
      </c>
      <c r="D23">
        <v>2138.99171012933</v>
      </c>
      <c r="E23">
        <v>2504.08985989171</v>
      </c>
      <c r="F23">
        <v>2649.60627335389</v>
      </c>
      <c r="G23">
        <v>2870.3353601339</v>
      </c>
      <c r="H23">
        <v>3100.54231104091</v>
      </c>
      <c r="I23">
        <v>3128.80651227859</v>
      </c>
      <c r="J23">
        <v>2858.1542481215</v>
      </c>
      <c r="K23">
        <v>2893.80593922372</v>
      </c>
      <c r="L23">
        <v>3263.74772125937</v>
      </c>
      <c r="M23">
        <v>3287.52064961195</v>
      </c>
    </row>
    <row r="24" spans="1:13">
      <c r="A24" t="s">
        <v>173</v>
      </c>
      <c r="B24">
        <v>1710.50447628161</v>
      </c>
      <c r="C24">
        <v>2117.78648771903</v>
      </c>
      <c r="D24">
        <v>2432.26513636804</v>
      </c>
      <c r="E24">
        <v>2697.86468150767</v>
      </c>
      <c r="F24">
        <v>2642.60149407242</v>
      </c>
      <c r="G24">
        <v>2788.18363978285</v>
      </c>
      <c r="H24">
        <v>3015.82600995462</v>
      </c>
      <c r="I24">
        <v>3048.02696875938</v>
      </c>
      <c r="J24">
        <v>2968.23364826311</v>
      </c>
      <c r="K24">
        <v>3067.79074268794</v>
      </c>
      <c r="L24">
        <v>3686.66429374687</v>
      </c>
      <c r="M24">
        <v>3923.76993969957</v>
      </c>
    </row>
    <row r="25" spans="1:13">
      <c r="A25" t="s">
        <v>14</v>
      </c>
      <c r="B25">
        <v>1806.28890677933</v>
      </c>
      <c r="C25">
        <v>2683.4906233983</v>
      </c>
      <c r="D25">
        <v>3161.48181672246</v>
      </c>
      <c r="E25">
        <v>3194.9716971044</v>
      </c>
      <c r="F25">
        <v>3308.95192243887</v>
      </c>
      <c r="G25">
        <v>3168.71256465829</v>
      </c>
      <c r="H25">
        <v>3164.47926891799</v>
      </c>
      <c r="I25">
        <v>3180.81663213506</v>
      </c>
      <c r="J25">
        <v>3195.81160891235</v>
      </c>
      <c r="K25">
        <v>2988.7916461159</v>
      </c>
      <c r="L25">
        <v>2506.35504530415</v>
      </c>
      <c r="M25">
        <v>2319.38815035216</v>
      </c>
    </row>
    <row r="26" spans="1:13">
      <c r="A26" t="s">
        <v>502</v>
      </c>
      <c r="B26">
        <v>1439.30222560057</v>
      </c>
      <c r="C26">
        <v>1585.29279229037</v>
      </c>
      <c r="D26">
        <v>1692.53434358957</v>
      </c>
      <c r="E26">
        <v>1899.84510189543</v>
      </c>
      <c r="F26">
        <v>1894.25674988794</v>
      </c>
      <c r="G26">
        <v>1928.00769335823</v>
      </c>
      <c r="H26">
        <v>1919.36115287745</v>
      </c>
      <c r="I26">
        <v>1704.46134412143</v>
      </c>
      <c r="J26">
        <v>1338.36434201788</v>
      </c>
      <c r="K26">
        <v>1155.35244594094</v>
      </c>
      <c r="L26">
        <v>1295.34683129077</v>
      </c>
      <c r="M26">
        <v>1233.04088715235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B15" sqref="B15"/>
    </sheetView>
  </sheetViews>
  <sheetFormatPr defaultColWidth="9" defaultRowHeight="14"/>
  <cols>
    <col min="2" max="13" width="12.6272727272727"/>
  </cols>
  <sheetData>
    <row r="1" spans="1:13">
      <c r="A1" s="1" t="s">
        <v>501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</row>
    <row r="2" spans="1:13">
      <c r="A2" s="1" t="s">
        <v>95</v>
      </c>
      <c r="B2">
        <v>7.54673879740676</v>
      </c>
      <c r="C2">
        <v>14.5926584949206</v>
      </c>
      <c r="D2">
        <v>19.213236362842</v>
      </c>
      <c r="E2">
        <v>58.9509088406712</v>
      </c>
      <c r="F2">
        <v>98.5609582721567</v>
      </c>
      <c r="G2">
        <v>133.732449438891</v>
      </c>
      <c r="H2">
        <v>163.748165468602</v>
      </c>
      <c r="I2">
        <v>198.061342788455</v>
      </c>
      <c r="J2">
        <v>205.997113474189</v>
      </c>
      <c r="K2">
        <v>229.220721498497</v>
      </c>
      <c r="L2">
        <v>280.247222206619</v>
      </c>
      <c r="M2">
        <v>317.775767626281</v>
      </c>
    </row>
    <row r="3" spans="1:13">
      <c r="A3" s="1" t="s">
        <v>107</v>
      </c>
      <c r="B3">
        <v>12.565790624887</v>
      </c>
      <c r="C3">
        <v>21.5453708565951</v>
      </c>
      <c r="D3">
        <v>36.739224400188</v>
      </c>
      <c r="E3">
        <v>54.4664255268148</v>
      </c>
      <c r="F3">
        <v>68.5095784970408</v>
      </c>
      <c r="G3">
        <v>75.4593678556984</v>
      </c>
      <c r="H3">
        <v>77.9854601335991</v>
      </c>
      <c r="I3">
        <v>83.1301376924743</v>
      </c>
      <c r="J3">
        <v>88.5320936416201</v>
      </c>
      <c r="K3">
        <v>90.4620257206625</v>
      </c>
      <c r="L3">
        <v>96.5439923100307</v>
      </c>
      <c r="M3">
        <v>105.403012217107</v>
      </c>
    </row>
    <row r="4" spans="1:13">
      <c r="A4" s="1" t="s">
        <v>12</v>
      </c>
      <c r="B4">
        <v>31.4521625026113</v>
      </c>
      <c r="C4">
        <v>57.4452400751413</v>
      </c>
      <c r="D4">
        <v>81.1215052406241</v>
      </c>
      <c r="E4">
        <v>109.774154484423</v>
      </c>
      <c r="F4">
        <v>152.674095780988</v>
      </c>
      <c r="G4">
        <v>172.216349419675</v>
      </c>
      <c r="H4">
        <v>188.801547404841</v>
      </c>
      <c r="I4">
        <v>208.613273045028</v>
      </c>
      <c r="J4">
        <v>231.053834290949</v>
      </c>
      <c r="K4">
        <v>287.00695963759</v>
      </c>
      <c r="L4">
        <v>317.458371065759</v>
      </c>
      <c r="M4">
        <v>339.066879965598</v>
      </c>
    </row>
    <row r="5" spans="1:13">
      <c r="A5" s="1" t="s">
        <v>145</v>
      </c>
      <c r="B5">
        <v>0.364194723659238</v>
      </c>
      <c r="C5">
        <v>0.872864765409758</v>
      </c>
      <c r="D5">
        <v>2.46010521049811</v>
      </c>
      <c r="E5">
        <v>2.62275521060155</v>
      </c>
      <c r="F5">
        <v>3.08169864281671</v>
      </c>
      <c r="G5">
        <v>3.48626107218024</v>
      </c>
      <c r="H5">
        <v>4.07198715488993</v>
      </c>
      <c r="I5">
        <v>5.59016906243869</v>
      </c>
      <c r="J5">
        <v>5.56119712963709</v>
      </c>
      <c r="K5">
        <v>5.93518669132163</v>
      </c>
      <c r="L5">
        <v>7.73147484904438</v>
      </c>
      <c r="M5">
        <v>7.89071765337757</v>
      </c>
    </row>
    <row r="6" spans="1:13">
      <c r="A6" s="1" t="s">
        <v>167</v>
      </c>
      <c r="B6">
        <v>1.81983306750271</v>
      </c>
      <c r="C6">
        <v>3.63724633139418</v>
      </c>
      <c r="D6">
        <v>4.80544789619443</v>
      </c>
      <c r="E6">
        <v>7.02102523196163</v>
      </c>
      <c r="F6">
        <v>9.32965283449129</v>
      </c>
      <c r="G6">
        <v>11.9798560000681</v>
      </c>
      <c r="H6">
        <v>15.9783210537707</v>
      </c>
      <c r="I6">
        <v>18.8465755311813</v>
      </c>
      <c r="J6">
        <v>21.9448100363433</v>
      </c>
      <c r="K6">
        <v>24.1335748705309</v>
      </c>
      <c r="L6">
        <v>26.5847065291632</v>
      </c>
      <c r="M6">
        <v>31.2920816188998</v>
      </c>
    </row>
    <row r="7" spans="1:13">
      <c r="A7" s="1" t="s">
        <v>139</v>
      </c>
      <c r="B7">
        <v>5.1557804218105</v>
      </c>
      <c r="C7">
        <v>11.5311282972302</v>
      </c>
      <c r="D7">
        <v>18.4484713170118</v>
      </c>
      <c r="E7">
        <v>32.3324544154561</v>
      </c>
      <c r="F7">
        <v>47.9100198581545</v>
      </c>
      <c r="G7">
        <v>60.1780944944484</v>
      </c>
      <c r="H7">
        <v>75.211664222164</v>
      </c>
      <c r="I7">
        <v>82.6932717547192</v>
      </c>
      <c r="J7">
        <v>87.4374132020211</v>
      </c>
      <c r="K7">
        <v>90.8291399462787</v>
      </c>
      <c r="L7">
        <v>94.5906581318336</v>
      </c>
      <c r="M7">
        <v>100.246967490192</v>
      </c>
    </row>
    <row r="8" spans="1:13">
      <c r="A8" s="1" t="s">
        <v>13</v>
      </c>
      <c r="B8">
        <v>8.64904303109347</v>
      </c>
      <c r="C8">
        <v>11.8385176255878</v>
      </c>
      <c r="D8">
        <v>15.0029946843515</v>
      </c>
      <c r="E8">
        <v>26.2217872778971</v>
      </c>
      <c r="F8">
        <v>33.3321971423661</v>
      </c>
      <c r="G8">
        <v>42.9215770006371</v>
      </c>
      <c r="H8">
        <v>53.6545636010869</v>
      </c>
      <c r="I8">
        <v>59.8333815580992</v>
      </c>
      <c r="J8">
        <v>65.36541547872</v>
      </c>
      <c r="K8">
        <v>67.9667793264534</v>
      </c>
      <c r="L8">
        <v>71.6624205338462</v>
      </c>
      <c r="M8">
        <v>76.1770565222627</v>
      </c>
    </row>
    <row r="9" spans="1:13">
      <c r="A9" s="1" t="s">
        <v>216</v>
      </c>
      <c r="B9">
        <v>12.1003712680026</v>
      </c>
      <c r="C9">
        <v>24.7232716070002</v>
      </c>
      <c r="D9">
        <v>29.3823659521758</v>
      </c>
      <c r="E9">
        <v>30.8717676755518</v>
      </c>
      <c r="F9">
        <v>35.6555300390755</v>
      </c>
      <c r="G9">
        <v>38.2505744451195</v>
      </c>
      <c r="H9">
        <v>41.9456090993594</v>
      </c>
      <c r="I9">
        <v>47.101136471434</v>
      </c>
      <c r="J9">
        <v>51.7741365502183</v>
      </c>
      <c r="K9">
        <v>53.757464977325</v>
      </c>
      <c r="L9">
        <v>57.722884279764</v>
      </c>
      <c r="M9">
        <v>63.1469517078271</v>
      </c>
    </row>
    <row r="10" spans="1:13">
      <c r="A10" s="1" t="s">
        <v>378</v>
      </c>
      <c r="B10">
        <v>6.6268785939369</v>
      </c>
      <c r="C10">
        <v>14.0467963983819</v>
      </c>
      <c r="D10">
        <v>19.1974576565658</v>
      </c>
      <c r="E10">
        <v>26.9803268464356</v>
      </c>
      <c r="F10">
        <v>33.3013572866216</v>
      </c>
      <c r="G10">
        <v>38.5983728958794</v>
      </c>
      <c r="H10">
        <v>40.1068680023158</v>
      </c>
      <c r="I10">
        <v>45.9913032756649</v>
      </c>
      <c r="J10">
        <v>57.6862321658159</v>
      </c>
      <c r="K10">
        <v>68.5339647121609</v>
      </c>
      <c r="L10">
        <v>86.213091406199</v>
      </c>
      <c r="M10">
        <v>106.013006251413</v>
      </c>
    </row>
    <row r="11" spans="1:13">
      <c r="A11" s="1" t="s">
        <v>173</v>
      </c>
      <c r="B11">
        <v>6.38722931919892</v>
      </c>
      <c r="C11">
        <v>19.4466212792553</v>
      </c>
      <c r="D11">
        <v>31.3282676127209</v>
      </c>
      <c r="E11">
        <v>40.6484231976242</v>
      </c>
      <c r="F11">
        <v>46.9870491427022</v>
      </c>
      <c r="G11">
        <v>56.254966502538</v>
      </c>
      <c r="H11">
        <v>73.5509411712128</v>
      </c>
      <c r="I11">
        <v>83.4665883460802</v>
      </c>
      <c r="J11">
        <v>94.4801570492791</v>
      </c>
      <c r="K11">
        <v>97.3686447612772</v>
      </c>
      <c r="L11">
        <v>103.299536229294</v>
      </c>
      <c r="M11">
        <v>116.492375004721</v>
      </c>
    </row>
    <row r="12" spans="1:13">
      <c r="A12" s="1" t="s">
        <v>14</v>
      </c>
      <c r="B12">
        <v>49.1782206797774</v>
      </c>
      <c r="C12">
        <v>145.600533277724</v>
      </c>
      <c r="D12">
        <v>150.580628171549</v>
      </c>
      <c r="E12">
        <v>178.370200309076</v>
      </c>
      <c r="F12">
        <v>230.730349403162</v>
      </c>
      <c r="G12">
        <v>282.46612417774</v>
      </c>
      <c r="H12">
        <v>318.119715521013</v>
      </c>
      <c r="I12">
        <v>355.037036962214</v>
      </c>
      <c r="J12">
        <v>402.159068548115</v>
      </c>
      <c r="K12">
        <v>473.11525715207</v>
      </c>
      <c r="L12">
        <v>536.355927986266</v>
      </c>
      <c r="M12">
        <v>568.88398886473</v>
      </c>
    </row>
    <row r="13" spans="1:13">
      <c r="A13" s="1" t="s">
        <v>491</v>
      </c>
      <c r="B13">
        <v>1.8687199277424</v>
      </c>
      <c r="C13">
        <v>4.29115594570294</v>
      </c>
      <c r="D13">
        <v>6.55488006884525</v>
      </c>
      <c r="E13">
        <v>10.4822526249167</v>
      </c>
      <c r="F13">
        <v>14.3986179846565</v>
      </c>
      <c r="G13">
        <v>19.9550915472414</v>
      </c>
      <c r="H13">
        <v>23.3375184089577</v>
      </c>
      <c r="I13">
        <v>25.4906795174438</v>
      </c>
      <c r="J13">
        <v>28.0589529242724</v>
      </c>
      <c r="K13">
        <v>33.4663631744842</v>
      </c>
      <c r="L13">
        <v>41.1165781084282</v>
      </c>
      <c r="M13">
        <v>44.4887103906244</v>
      </c>
    </row>
    <row r="14" spans="1:13">
      <c r="A14" s="1" t="s">
        <v>157</v>
      </c>
      <c r="B14">
        <v>7.04337107689389</v>
      </c>
      <c r="C14">
        <v>17.567362076033</v>
      </c>
      <c r="D14">
        <v>18.970614852205</v>
      </c>
      <c r="E14">
        <v>18.6967666719651</v>
      </c>
      <c r="F14">
        <v>18.8461438369558</v>
      </c>
      <c r="G14">
        <v>19.2361183601292</v>
      </c>
      <c r="H14">
        <v>20.3510482917658</v>
      </c>
      <c r="I14">
        <v>22.6732903961178</v>
      </c>
      <c r="J14">
        <v>40.5771266423494</v>
      </c>
      <c r="K14">
        <v>50.5097854109189</v>
      </c>
      <c r="L14">
        <v>59.224155652872</v>
      </c>
      <c r="M14">
        <v>70.3233040779478</v>
      </c>
    </row>
    <row r="15" spans="1:13">
      <c r="A15" s="1" t="s">
        <v>502</v>
      </c>
      <c r="B15">
        <v>12.3304410332593</v>
      </c>
      <c r="C15">
        <v>30.0120753078717</v>
      </c>
      <c r="D15">
        <v>46.7628284219213</v>
      </c>
      <c r="E15">
        <v>64.5737314198236</v>
      </c>
      <c r="F15">
        <v>82.7112680187638</v>
      </c>
      <c r="G15">
        <v>101.15573387173</v>
      </c>
      <c r="H15">
        <v>113.528009452704</v>
      </c>
      <c r="I15">
        <v>133.145059716194</v>
      </c>
      <c r="J15">
        <v>151.069311352487</v>
      </c>
      <c r="K15">
        <v>176.056337167141</v>
      </c>
      <c r="L15">
        <v>208.911716547291</v>
      </c>
      <c r="M15">
        <v>229.595712909876</v>
      </c>
    </row>
    <row r="16" spans="1:13">
      <c r="A16" s="1" t="s">
        <v>503</v>
      </c>
      <c r="B16" s="1">
        <v>2011</v>
      </c>
      <c r="C16" s="1">
        <v>2012</v>
      </c>
      <c r="D16" s="1">
        <v>2013</v>
      </c>
      <c r="E16" s="1">
        <v>2014</v>
      </c>
      <c r="F16" s="1">
        <v>2015</v>
      </c>
      <c r="G16" s="1">
        <v>2016</v>
      </c>
      <c r="H16" s="1">
        <v>2017</v>
      </c>
      <c r="I16" s="1">
        <v>2018</v>
      </c>
      <c r="J16" s="1">
        <v>2019</v>
      </c>
      <c r="K16" s="1">
        <v>2020</v>
      </c>
      <c r="L16" s="1">
        <v>2021</v>
      </c>
      <c r="M16" s="1">
        <v>2022</v>
      </c>
    </row>
    <row r="17" spans="1:13">
      <c r="A17" s="1" t="s">
        <v>95</v>
      </c>
      <c r="B17">
        <v>494.625897364932</v>
      </c>
      <c r="C17">
        <v>920.868379896128</v>
      </c>
      <c r="D17">
        <v>1148.17338622506</v>
      </c>
      <c r="E17">
        <v>1387.22741746885</v>
      </c>
      <c r="F17">
        <v>1633.01018209759</v>
      </c>
      <c r="G17">
        <v>1766.90677470802</v>
      </c>
      <c r="H17">
        <v>1868.97816048554</v>
      </c>
      <c r="I17">
        <v>1953.48332605423</v>
      </c>
      <c r="J17">
        <v>2059.4200697381</v>
      </c>
      <c r="K17">
        <v>2215.81291390194</v>
      </c>
      <c r="L17">
        <v>2282.67227466146</v>
      </c>
      <c r="M17">
        <v>2325.01057654666</v>
      </c>
    </row>
    <row r="18" spans="1:13">
      <c r="A18" s="1" t="s">
        <v>107</v>
      </c>
      <c r="B18">
        <v>316.794322717097</v>
      </c>
      <c r="C18">
        <v>604.590377814969</v>
      </c>
      <c r="D18">
        <v>753.857942935751</v>
      </c>
      <c r="E18">
        <v>939.79351245902</v>
      </c>
      <c r="F18">
        <v>1141.96440483347</v>
      </c>
      <c r="G18">
        <v>1267.32937655186</v>
      </c>
      <c r="H18">
        <v>1370.64435898293</v>
      </c>
      <c r="I18">
        <v>1462.74035104989</v>
      </c>
      <c r="J18">
        <v>1552.50269194822</v>
      </c>
      <c r="K18">
        <v>1705.04749197827</v>
      </c>
      <c r="L18">
        <v>1803.61416366107</v>
      </c>
      <c r="M18">
        <v>1867.30238551139</v>
      </c>
    </row>
    <row r="19" spans="1:13">
      <c r="A19" s="1" t="s">
        <v>12</v>
      </c>
      <c r="B19">
        <v>37.4946734887551</v>
      </c>
      <c r="C19">
        <v>76.9888118093174</v>
      </c>
      <c r="D19">
        <v>91.1603550100389</v>
      </c>
      <c r="E19">
        <v>111.104646291513</v>
      </c>
      <c r="F19">
        <v>122.13228568938</v>
      </c>
      <c r="G19">
        <v>136.916976957785</v>
      </c>
      <c r="H19">
        <v>148.588684996827</v>
      </c>
      <c r="I19">
        <v>155.412477387371</v>
      </c>
      <c r="J19">
        <v>159.710330929586</v>
      </c>
      <c r="K19">
        <v>148.704100793307</v>
      </c>
      <c r="L19">
        <v>149.89493808466</v>
      </c>
      <c r="M19">
        <v>150.842828353291</v>
      </c>
    </row>
    <row r="20" spans="1:13">
      <c r="A20" s="1" t="s">
        <v>145</v>
      </c>
      <c r="B20">
        <v>84.2655741356356</v>
      </c>
      <c r="C20">
        <v>164.761328076298</v>
      </c>
      <c r="D20">
        <v>210.277650802575</v>
      </c>
      <c r="E20">
        <v>270.91743888725</v>
      </c>
      <c r="F20">
        <v>338.368567247624</v>
      </c>
      <c r="G20">
        <v>381.440335437294</v>
      </c>
      <c r="H20">
        <v>416.793074841061</v>
      </c>
      <c r="I20">
        <v>449.278416864538</v>
      </c>
      <c r="J20">
        <v>483.569391446083</v>
      </c>
      <c r="K20">
        <v>541.08475755422</v>
      </c>
      <c r="L20">
        <v>580.271325101719</v>
      </c>
      <c r="M20">
        <v>609.446214001508</v>
      </c>
    </row>
    <row r="21" spans="1:13">
      <c r="A21" s="1" t="s">
        <v>167</v>
      </c>
      <c r="B21">
        <v>73.44201456474</v>
      </c>
      <c r="C21">
        <v>143.740709599131</v>
      </c>
      <c r="D21">
        <v>184.543834449053</v>
      </c>
      <c r="E21">
        <v>236.546372589876</v>
      </c>
      <c r="F21">
        <v>294.849152275699</v>
      </c>
      <c r="G21">
        <v>331.034100894268</v>
      </c>
      <c r="H21">
        <v>359.156563699262</v>
      </c>
      <c r="I21">
        <v>386.695913371347</v>
      </c>
      <c r="J21">
        <v>414.252503531131</v>
      </c>
      <c r="K21">
        <v>463.895796681692</v>
      </c>
      <c r="L21">
        <v>498.168298904559</v>
      </c>
      <c r="M21">
        <v>519.76155832555</v>
      </c>
    </row>
    <row r="22" spans="1:13">
      <c r="A22" s="1" t="s">
        <v>139</v>
      </c>
      <c r="B22">
        <v>94.5172209581892</v>
      </c>
      <c r="C22">
        <v>182.940042537959</v>
      </c>
      <c r="D22">
        <v>230.868834138382</v>
      </c>
      <c r="E22">
        <v>287.472522106041</v>
      </c>
      <c r="F22">
        <v>350.202392616207</v>
      </c>
      <c r="G22">
        <v>387.829681517637</v>
      </c>
      <c r="H22">
        <v>413.898307552849</v>
      </c>
      <c r="I22">
        <v>445.185652887125</v>
      </c>
      <c r="J22">
        <v>479.38534772504</v>
      </c>
      <c r="K22">
        <v>541.515795369017</v>
      </c>
      <c r="L22">
        <v>583.926281072852</v>
      </c>
      <c r="M22">
        <v>611.207280366744</v>
      </c>
    </row>
    <row r="23" spans="1:13">
      <c r="A23" s="1" t="s">
        <v>13</v>
      </c>
      <c r="B23">
        <v>91.8423253151283</v>
      </c>
      <c r="C23">
        <v>182.390296009105</v>
      </c>
      <c r="D23">
        <v>232.625480807952</v>
      </c>
      <c r="E23">
        <v>289.12493515049</v>
      </c>
      <c r="F23">
        <v>356.026589545547</v>
      </c>
      <c r="G23">
        <v>392.916589628152</v>
      </c>
      <c r="H23">
        <v>420.069551059542</v>
      </c>
      <c r="I23">
        <v>449.289550624914</v>
      </c>
      <c r="J23">
        <v>478.984009781724</v>
      </c>
      <c r="K23">
        <v>534.890674897825</v>
      </c>
      <c r="L23">
        <v>571.844561920358</v>
      </c>
      <c r="M23">
        <v>596.031117229786</v>
      </c>
    </row>
    <row r="24" spans="1:13">
      <c r="A24" s="1" t="s">
        <v>216</v>
      </c>
      <c r="B24">
        <v>351.918594573575</v>
      </c>
      <c r="C24">
        <v>663.600755664546</v>
      </c>
      <c r="D24">
        <v>837.036848242263</v>
      </c>
      <c r="E24">
        <v>1054.38332390017</v>
      </c>
      <c r="F24">
        <v>1279.71888592154</v>
      </c>
      <c r="G24">
        <v>1416.75738525353</v>
      </c>
      <c r="H24">
        <v>1524.07059238266</v>
      </c>
      <c r="I24">
        <v>1620.34112943106</v>
      </c>
      <c r="J24">
        <v>1714.38628832077</v>
      </c>
      <c r="K24">
        <v>1871.44729709645</v>
      </c>
      <c r="L24">
        <v>1974.33719736685</v>
      </c>
      <c r="M24">
        <v>2042.54616889952</v>
      </c>
    </row>
    <row r="25" spans="1:13">
      <c r="A25" s="1" t="s">
        <v>378</v>
      </c>
      <c r="B25">
        <v>293.062396164534</v>
      </c>
      <c r="C25">
        <v>552.995485781782</v>
      </c>
      <c r="D25">
        <v>694.822187399035</v>
      </c>
      <c r="E25">
        <v>867.80566249434</v>
      </c>
      <c r="F25">
        <v>1051.78630743465</v>
      </c>
      <c r="G25">
        <v>1162.0783084875</v>
      </c>
      <c r="H25">
        <v>1252.52999614382</v>
      </c>
      <c r="I25">
        <v>1330.72283451398</v>
      </c>
      <c r="J25">
        <v>1400.91360730574</v>
      </c>
      <c r="K25">
        <v>1522.10901931598</v>
      </c>
      <c r="L25">
        <v>1593.23142070002</v>
      </c>
      <c r="M25">
        <v>1634.66747001874</v>
      </c>
    </row>
    <row r="26" spans="1:13">
      <c r="A26" s="1" t="s">
        <v>173</v>
      </c>
      <c r="B26">
        <v>181.149913182722</v>
      </c>
      <c r="C26">
        <v>342.241687348156</v>
      </c>
      <c r="D26">
        <v>429.215631787564</v>
      </c>
      <c r="E26">
        <v>544.872992346569</v>
      </c>
      <c r="F26">
        <v>674.614249729872</v>
      </c>
      <c r="G26">
        <v>750.518687185137</v>
      </c>
      <c r="H26">
        <v>802.478943842103</v>
      </c>
      <c r="I26">
        <v>857.132034550499</v>
      </c>
      <c r="J26">
        <v>910.234078602446</v>
      </c>
      <c r="K26">
        <v>1013.51979137576</v>
      </c>
      <c r="L26">
        <v>1081.1148332963</v>
      </c>
      <c r="M26">
        <v>1119.71311588894</v>
      </c>
    </row>
    <row r="27" spans="1:13">
      <c r="A27" s="1" t="s">
        <v>14</v>
      </c>
      <c r="B27">
        <v>215.895955796581</v>
      </c>
      <c r="C27">
        <v>358.501785005152</v>
      </c>
      <c r="D27">
        <v>486.060758665492</v>
      </c>
      <c r="E27">
        <v>622.486691845086</v>
      </c>
      <c r="F27">
        <v>744.57166528174</v>
      </c>
      <c r="G27">
        <v>799.649333114541</v>
      </c>
      <c r="H27">
        <v>849.472549767333</v>
      </c>
      <c r="I27">
        <v>891.11495093464</v>
      </c>
      <c r="J27">
        <v>920.90288723398</v>
      </c>
      <c r="K27">
        <v>974.851998970131</v>
      </c>
      <c r="L27">
        <v>996.274359074401</v>
      </c>
      <c r="M27">
        <v>1022.46182640936</v>
      </c>
    </row>
    <row r="28" spans="1:13">
      <c r="A28" s="1" t="s">
        <v>491</v>
      </c>
      <c r="B28">
        <v>155.443056392016</v>
      </c>
      <c r="C28">
        <v>299.335768445791</v>
      </c>
      <c r="D28">
        <v>380.2318290598</v>
      </c>
      <c r="E28">
        <v>481.553306380873</v>
      </c>
      <c r="F28">
        <v>592.388442296956</v>
      </c>
      <c r="G28">
        <v>658.740064039512</v>
      </c>
      <c r="H28">
        <v>713.878750672134</v>
      </c>
      <c r="I28">
        <v>766.327958161999</v>
      </c>
      <c r="J28">
        <v>818.02041148387</v>
      </c>
      <c r="K28">
        <v>902.562336293123</v>
      </c>
      <c r="L28">
        <v>957.274393061288</v>
      </c>
      <c r="M28">
        <v>997.866684399633</v>
      </c>
    </row>
    <row r="29" spans="1:13">
      <c r="A29" s="1" t="s">
        <v>157</v>
      </c>
      <c r="B29">
        <v>278.301782820187</v>
      </c>
      <c r="C29">
        <v>523.493057932304</v>
      </c>
      <c r="D29">
        <v>663.180441310262</v>
      </c>
      <c r="E29">
        <v>837.522155317549</v>
      </c>
      <c r="F29">
        <v>1021.32274447377</v>
      </c>
      <c r="G29">
        <v>1133.04419214633</v>
      </c>
      <c r="H29">
        <v>1221.34336698183</v>
      </c>
      <c r="I29">
        <v>1300.95154641089</v>
      </c>
      <c r="J29">
        <v>1363.0176375981</v>
      </c>
      <c r="K29">
        <v>1482.42712429175</v>
      </c>
      <c r="L29">
        <v>1560.9867690977</v>
      </c>
      <c r="M29">
        <v>1610.21522857654</v>
      </c>
    </row>
    <row r="30" spans="1:13">
      <c r="A30" s="1" t="s">
        <v>502</v>
      </c>
      <c r="B30">
        <v>105.535010448616</v>
      </c>
      <c r="C30">
        <v>199.415178296426</v>
      </c>
      <c r="D30">
        <v>246.962065462169</v>
      </c>
      <c r="E30">
        <v>311.51240662907</v>
      </c>
      <c r="F30">
        <v>384.503059509266</v>
      </c>
      <c r="G30">
        <v>423.914495512272</v>
      </c>
      <c r="H30">
        <v>459.077342157977</v>
      </c>
      <c r="I30">
        <v>484.19188825271</v>
      </c>
      <c r="J30">
        <v>511.096559110093</v>
      </c>
      <c r="K30">
        <v>561.292084910472</v>
      </c>
      <c r="L30">
        <v>581.230397090328</v>
      </c>
      <c r="M30">
        <v>598.111444595109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2"/>
  <sheetViews>
    <sheetView zoomScale="130" zoomScaleNormal="130" workbookViewId="0">
      <selection activeCell="N1" sqref="N1"/>
    </sheetView>
  </sheetViews>
  <sheetFormatPr defaultColWidth="9" defaultRowHeight="14"/>
  <cols>
    <col min="1" max="1" width="9" style="1"/>
    <col min="2" max="13" width="13.7545454545455"/>
    <col min="14" max="14" width="13.7545454545455" style="2"/>
    <col min="15" max="15" width="9" style="1"/>
    <col min="16" max="27" width="13.7545454545455"/>
    <col min="28" max="28" width="12.6272727272727" style="1"/>
  </cols>
  <sheetData>
    <row r="1" spans="1:28">
      <c r="A1" s="1" t="s">
        <v>501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2" t="s">
        <v>504</v>
      </c>
      <c r="O1" s="1" t="s">
        <v>503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  <c r="Y1" s="1">
        <v>2020</v>
      </c>
      <c r="Z1" s="1">
        <v>2021</v>
      </c>
      <c r="AA1" s="1">
        <v>2022</v>
      </c>
      <c r="AB1" s="1" t="s">
        <v>504</v>
      </c>
    </row>
    <row r="2" spans="1:28">
      <c r="A2" s="1" t="s">
        <v>49</v>
      </c>
      <c r="B2">
        <f>IF(Capacity_solar!$AB3=0,Capacity_solar!P3*CostRed_solar!B$13,Capacity_solar!P3*VLOOKUP($A2,CostRed_solar!$A$2:$M$12,2,FALSE))</f>
        <v>0.00499025717526208</v>
      </c>
      <c r="C2">
        <f>IF(Capacity_solar!$AB3=0,Capacity_solar!Q3*CostRed_solar!C$13,Capacity_solar!Q3*VLOOKUP($A2,CostRed_solar!$A$2:$M$12,3,FALSE))</f>
        <v>8.03974216026243</v>
      </c>
      <c r="D2">
        <f>IF(Capacity_solar!$AB3=0,Capacity_solar!R3*CostRed_solar!D$13,Capacity_solar!R3*VLOOKUP($A2,CostRed_solar!$A$2:$M$12,4,FALSE))</f>
        <v>0.53865095660661</v>
      </c>
      <c r="E2">
        <f>IF(Capacity_solar!$AB3=0,Capacity_solar!S3*CostRed_solar!E$13,Capacity_solar!S3*VLOOKUP($A2,CostRed_solar!$A$2:$M$12,5,FALSE))</f>
        <v>1.49312357513467</v>
      </c>
      <c r="F2">
        <f>IF(Capacity_solar!$AB3=0,Capacity_solar!T3*CostRed_solar!F$13,Capacity_solar!T3*VLOOKUP($A2,CostRed_solar!$A$2:$M$12,6,FALSE))</f>
        <v>0.633755466510625</v>
      </c>
      <c r="G2">
        <f>IF(Capacity_solar!$AB3=0,Capacity_solar!U3*CostRed_solar!G$13,Capacity_solar!U3*VLOOKUP($A2,CostRed_solar!$A$2:$M$12,7,FALSE))</f>
        <v>1.64671659921122</v>
      </c>
      <c r="H2">
        <f>IF(Capacity_solar!$AB3=0,Capacity_solar!V3*CostRed_solar!H$13,Capacity_solar!V3*VLOOKUP($A2,CostRed_solar!$A$2:$M$12,8,FALSE))</f>
        <v>3.00749580614092</v>
      </c>
      <c r="I2">
        <f>IF(Capacity_solar!$AB3=0,Capacity_solar!W3*CostRed_solar!I$13,Capacity_solar!W3*VLOOKUP($A2,CostRed_solar!$A$2:$M$12,9,FALSE))</f>
        <v>-0.859457201638881</v>
      </c>
      <c r="J2">
        <f>IF(Capacity_solar!$AB3=0,Capacity_solar!X3*CostRed_solar!J$13,Capacity_solar!X3*VLOOKUP($A2,CostRed_solar!$A$2:$M$12,10,FALSE))</f>
        <v>19.5287476409967</v>
      </c>
      <c r="K2">
        <f>IF(Capacity_solar!$AB3=0,Capacity_solar!Y3*CostRed_solar!K$13,Capacity_solar!Y3*VLOOKUP($A2,CostRed_solar!$A$2:$M$12,11,FALSE))</f>
        <v>-1.33192481234323</v>
      </c>
      <c r="L2">
        <f>IF(Capacity_solar!$AB3=0,Capacity_solar!Z3*CostRed_solar!L$13,Capacity_solar!Z3*VLOOKUP($A2,CostRed_solar!$A$2:$M$12,12,FALSE))</f>
        <v>0</v>
      </c>
      <c r="M2">
        <f>IF(Capacity_solar!$AB3=0,Capacity_solar!AA3*CostRed_solar!M$13,Capacity_solar!AA3*VLOOKUP($A2,CostRed_solar!$A$2:$M$12,13,FALSE))</f>
        <v>7.08106071072769</v>
      </c>
      <c r="N2" s="2">
        <f>SUM(B2:M2)</f>
        <v>39.782901158784</v>
      </c>
      <c r="O2" s="1" t="s">
        <v>49</v>
      </c>
      <c r="P2">
        <f>IF(Capacity_solar!$AB3=0,Capacity_solar!P3*CostRed_solar!B$26,Capacity_solar!P3*VLOOKUP($A2,CostRed_solar!$A$14:$M$26,P$1-2009,FALSE))</f>
        <v>0.0259074400608103</v>
      </c>
      <c r="Q2">
        <f>IF(Capacity_solar!$AB3=0,Capacity_solar!Q3*CostRed_solar!C$26,Capacity_solar!Q3*VLOOKUP($A2,CostRed_solar!$A$14:$M$26,Q$1-2009,FALSE))</f>
        <v>25.3678552622305</v>
      </c>
      <c r="R2">
        <f>IF(Capacity_solar!$AB3=0,Capacity_solar!R3*CostRed_solar!D$26,Capacity_solar!R3*VLOOKUP($A2,CostRed_solar!$A$14:$M$26,R$1-2009,FALSE))</f>
        <v>1.22031726172808</v>
      </c>
      <c r="S2">
        <f>IF(Capacity_solar!$AB3=0,Capacity_solar!S3*CostRed_solar!E$26,Capacity_solar!S3*VLOOKUP($A2,CostRed_solar!$A$14:$M$26,S$1-2009,FALSE))</f>
        <v>2.88776455488105</v>
      </c>
      <c r="T2">
        <f>IF(Capacity_solar!$AB3=0,Capacity_solar!T3*CostRed_solar!F$26,Capacity_solar!T3*VLOOKUP($A2,CostRed_solar!$A$14:$M$26,T$1-2009,FALSE))</f>
        <v>1.07783209068624</v>
      </c>
      <c r="U2">
        <f>IF(Capacity_solar!$AB3=0,Capacity_solar!U3*CostRed_solar!G$26,Capacity_solar!U3*VLOOKUP($A2,CostRed_solar!$A$14:$M$26,U$1-2009,FALSE))</f>
        <v>2.38687545238518</v>
      </c>
      <c r="V2">
        <f>IF(Capacity_solar!$AB3=0,Capacity_solar!V3*CostRed_solar!H$26,Capacity_solar!V3*VLOOKUP($A2,CostRed_solar!$A$14:$M$26,V$1-2009,FALSE))</f>
        <v>3.55657813564307</v>
      </c>
      <c r="W2">
        <f>IF(Capacity_solar!$AB3=0,Capacity_solar!W3*CostRed_solar!I$26,Capacity_solar!W3*VLOOKUP($A2,CostRed_solar!$A$14:$M$26,W$1-2009,FALSE))</f>
        <v>-0.797691317971515</v>
      </c>
      <c r="X2">
        <f>IF(Capacity_solar!$AB3=0,Capacity_solar!X3*CostRed_solar!J$26,Capacity_solar!X3*VLOOKUP($A2,CostRed_solar!$A$14:$M$26,X$1-2009,FALSE))</f>
        <v>12.7599683135272</v>
      </c>
      <c r="Y2">
        <f>IF(Capacity_solar!$AB3=0,Capacity_solar!Y3*CostRed_solar!K$26,Capacity_solar!Y3*VLOOKUP($A2,CostRed_solar!$A$14:$M$26,Y$1-2009,FALSE))</f>
        <v>-0.656240189294457</v>
      </c>
      <c r="Z2">
        <f>IF(Capacity_solar!$AB3=0,Capacity_solar!Z3*CostRed_solar!L$26,Capacity_solar!Z3*VLOOKUP($A2,CostRed_solar!$A$14:$M$26,Z$1-2009,FALSE))</f>
        <v>0</v>
      </c>
      <c r="AA2">
        <f>IF(Capacity_solar!$AB3=0,Capacity_solar!AA3*CostRed_solar!M$26,Capacity_solar!AA3*VLOOKUP($A2,CostRed_solar!$A$14:$M$26,AA$1-2009,FALSE))</f>
        <v>2.48704100330451</v>
      </c>
      <c r="AB2" s="1">
        <f>SUM(P2:AA2)</f>
        <v>50.3162080071806</v>
      </c>
    </row>
    <row r="3" spans="1:28">
      <c r="A3" s="1" t="s">
        <v>439</v>
      </c>
      <c r="B3">
        <f>IF(Capacity_solar!$AB4=0,Capacity_solar!P4*CostRed_solar!B$13,Capacity_solar!P4*VLOOKUP($A3,CostRed_solar!$A$2:$M$12,2,FALSE))</f>
        <v>24.8808678028372</v>
      </c>
      <c r="C3">
        <f>IF(Capacity_solar!$AB4=0,Capacity_solar!Q4*CostRed_solar!C$13,Capacity_solar!Q4*VLOOKUP($A3,CostRed_solar!$A$2:$M$12,3,FALSE))</f>
        <v>37.2721079964422</v>
      </c>
      <c r="D3">
        <f>IF(Capacity_solar!$AB4=0,Capacity_solar!R4*CostRed_solar!D$13,Capacity_solar!R4*VLOOKUP($A3,CostRed_solar!$A$2:$M$12,4,FALSE))</f>
        <v>238.800927977323</v>
      </c>
      <c r="E3">
        <f>IF(Capacity_solar!$AB4=0,Capacity_solar!S4*CostRed_solar!E$13,Capacity_solar!S4*VLOOKUP($A3,CostRed_solar!$A$2:$M$12,5,FALSE))</f>
        <v>975.235725967306</v>
      </c>
      <c r="F3">
        <f>IF(Capacity_solar!$AB4=0,Capacity_solar!T4*CostRed_solar!F$13,Capacity_solar!T4*VLOOKUP($A3,CostRed_solar!$A$2:$M$12,6,FALSE))</f>
        <v>593.267625407671</v>
      </c>
      <c r="G3">
        <f>IF(Capacity_solar!$AB4=0,Capacity_solar!U4*CostRed_solar!G$13,Capacity_solar!U4*VLOOKUP($A3,CostRed_solar!$A$2:$M$12,7,FALSE))</f>
        <v>1613.67561647557</v>
      </c>
      <c r="H3">
        <f>IF(Capacity_solar!$AB4=0,Capacity_solar!V4*CostRed_solar!H$13,Capacity_solar!V4*VLOOKUP($A3,CostRed_solar!$A$2:$M$12,8,FALSE))</f>
        <v>2831.47462136029</v>
      </c>
      <c r="I3">
        <f>IF(Capacity_solar!$AB4=0,Capacity_solar!W4*CostRed_solar!I$13,Capacity_solar!W4*VLOOKUP($A3,CostRed_solar!$A$2:$M$12,9,FALSE))</f>
        <v>5419.18873076315</v>
      </c>
      <c r="J3">
        <f>IF(Capacity_solar!$AB4=0,Capacity_solar!X4*CostRed_solar!J$13,Capacity_solar!X4*VLOOKUP($A3,CostRed_solar!$A$2:$M$12,10,FALSE))</f>
        <v>2750.07170909866</v>
      </c>
      <c r="K3">
        <f>IF(Capacity_solar!$AB4=0,Capacity_solar!Y4*CostRed_solar!K$13,Capacity_solar!Y4*VLOOKUP($A3,CostRed_solar!$A$2:$M$12,11,FALSE))</f>
        <v>3110.29300025473</v>
      </c>
      <c r="L3">
        <f>IF(Capacity_solar!$AB4=0,Capacity_solar!Z4*CostRed_solar!L$13,Capacity_solar!Z4*VLOOKUP($A3,CostRed_solar!$A$2:$M$12,12,FALSE))</f>
        <v>2497.64963637444</v>
      </c>
      <c r="M3">
        <f>IF(Capacity_solar!$AB4=0,Capacity_solar!AA4*CostRed_solar!M$13,Capacity_solar!AA4*VLOOKUP($A3,CostRed_solar!$A$2:$M$12,13,FALSE))</f>
        <v>3556.16347118492</v>
      </c>
      <c r="N3" s="2">
        <f t="shared" ref="N3:N66" si="0">SUM(B3:M3)</f>
        <v>23647.9740406633</v>
      </c>
      <c r="O3" s="1" t="s">
        <v>439</v>
      </c>
      <c r="P3">
        <f>IF(Capacity_solar!$AB4=0,Capacity_solar!P4*CostRed_solar!B$26,Capacity_solar!P4*VLOOKUP($A3,CostRed_solar!$A$14:$M$26,P$1-2009,FALSE))</f>
        <v>129.171617538749</v>
      </c>
      <c r="Q3">
        <f>IF(Capacity_solar!$AB4=0,Capacity_solar!Q4*CostRed_solar!C$26,Capacity_solar!Q4*VLOOKUP($A3,CostRed_solar!$A$14:$M$26,Q$1-2009,FALSE))</f>
        <v>117.604945796061</v>
      </c>
      <c r="R3">
        <f>IF(Capacity_solar!$AB4=0,Capacity_solar!R4*CostRed_solar!D$26,Capacity_solar!R4*VLOOKUP($A3,CostRed_solar!$A$14:$M$26,R$1-2009,FALSE))</f>
        <v>541.005062653657</v>
      </c>
      <c r="S3">
        <f>IF(Capacity_solar!$AB4=0,Capacity_solar!S4*CostRed_solar!E$26,Capacity_solar!S4*VLOOKUP($A3,CostRed_solar!$A$14:$M$26,S$1-2009,FALSE))</f>
        <v>1886.14740869527</v>
      </c>
      <c r="T3">
        <f>IF(Capacity_solar!$AB4=0,Capacity_solar!T4*CostRed_solar!F$26,Capacity_solar!T4*VLOOKUP($A3,CostRed_solar!$A$14:$M$26,T$1-2009,FALSE))</f>
        <v>1008.97415299674</v>
      </c>
      <c r="U3">
        <f>IF(Capacity_solar!$AB4=0,Capacity_solar!U4*CostRed_solar!G$26,Capacity_solar!U4*VLOOKUP($A3,CostRed_solar!$A$14:$M$26,U$1-2009,FALSE))</f>
        <v>2338.98335568063</v>
      </c>
      <c r="V3">
        <f>IF(Capacity_solar!$AB4=0,Capacity_solar!V4*CostRed_solar!H$26,Capacity_solar!V4*VLOOKUP($A3,CostRed_solar!$A$14:$M$26,V$1-2009,FALSE))</f>
        <v>3348.42053957178</v>
      </c>
      <c r="W3">
        <f>IF(Capacity_solar!$AB4=0,Capacity_solar!W4*CostRed_solar!I$26,Capacity_solar!W4*VLOOKUP($A3,CostRed_solar!$A$14:$M$26,W$1-2009,FALSE))</f>
        <v>5029.7324785175</v>
      </c>
      <c r="X3">
        <f>IF(Capacity_solar!$AB4=0,Capacity_solar!X4*CostRed_solar!J$26,Capacity_solar!X4*VLOOKUP($A3,CostRed_solar!$A$14:$M$26,X$1-2009,FALSE))</f>
        <v>1796.88060458932</v>
      </c>
      <c r="Y3">
        <f>IF(Capacity_solar!$AB4=0,Capacity_solar!Y4*CostRed_solar!K$26,Capacity_solar!Y4*VLOOKUP($A3,CostRed_solar!$A$14:$M$26,Y$1-2009,FALSE))</f>
        <v>1532.44330936182</v>
      </c>
      <c r="Z3">
        <f>IF(Capacity_solar!$AB4=0,Capacity_solar!Z4*CostRed_solar!L$26,Capacity_solar!Z4*VLOOKUP($A3,CostRed_solar!$A$14:$M$26,Z$1-2009,FALSE))</f>
        <v>1046.83842774813</v>
      </c>
      <c r="AA3">
        <f>IF(Capacity_solar!$AB4=0,Capacity_solar!AA4*CostRed_solar!M$26,Capacity_solar!AA4*VLOOKUP($A3,CostRed_solar!$A$14:$M$26,AA$1-2009,FALSE))</f>
        <v>1249.01123272275</v>
      </c>
      <c r="AB3" s="1">
        <f t="shared" ref="AB3:AB66" si="1">SUM(P3:AA3)</f>
        <v>20025.2131358724</v>
      </c>
    </row>
    <row r="4" spans="1:28">
      <c r="A4" s="1" t="s">
        <v>440</v>
      </c>
      <c r="B4">
        <f>IF(Capacity_solar!$AB5=0,Capacity_solar!P5*CostRed_solar!B$13,Capacity_solar!P5*VLOOKUP($A4,CostRed_solar!$A$2:$M$12,2,FALSE))</f>
        <v>24.8808678028372</v>
      </c>
      <c r="C4">
        <f>IF(Capacity_solar!$AB5=0,Capacity_solar!Q5*CostRed_solar!C$13,Capacity_solar!Q5*VLOOKUP($A4,CostRed_solar!$A$2:$M$12,3,FALSE))</f>
        <v>37.2721079964422</v>
      </c>
      <c r="D4">
        <f>IF(Capacity_solar!$AB5=0,Capacity_solar!R5*CostRed_solar!D$13,Capacity_solar!R5*VLOOKUP($A4,CostRed_solar!$A$2:$M$12,4,FALSE))</f>
        <v>238.800927977323</v>
      </c>
      <c r="E4">
        <f>IF(Capacity_solar!$AB5=0,Capacity_solar!S5*CostRed_solar!E$13,Capacity_solar!S5*VLOOKUP($A4,CostRed_solar!$A$2:$M$12,5,FALSE))</f>
        <v>975.235725967306</v>
      </c>
      <c r="F4">
        <f>IF(Capacity_solar!$AB5=0,Capacity_solar!T5*CostRed_solar!F$13,Capacity_solar!T5*VLOOKUP($A4,CostRed_solar!$A$2:$M$12,6,FALSE))</f>
        <v>593.267625407671</v>
      </c>
      <c r="G4">
        <f>IF(Capacity_solar!$AB5=0,Capacity_solar!U5*CostRed_solar!G$13,Capacity_solar!U5*VLOOKUP($A4,CostRed_solar!$A$2:$M$12,7,FALSE))</f>
        <v>1613.67561647557</v>
      </c>
      <c r="H4">
        <f>IF(Capacity_solar!$AB5=0,Capacity_solar!V5*CostRed_solar!H$13,Capacity_solar!V5*VLOOKUP($A4,CostRed_solar!$A$2:$M$12,8,FALSE))</f>
        <v>2831.47462136029</v>
      </c>
      <c r="I4">
        <f>IF(Capacity_solar!$AB5=0,Capacity_solar!W5*CostRed_solar!I$13,Capacity_solar!W5*VLOOKUP($A4,CostRed_solar!$A$2:$M$12,9,FALSE))</f>
        <v>5419.18964898273</v>
      </c>
      <c r="J4">
        <f>IF(Capacity_solar!$AB5=0,Capacity_solar!X5*CostRed_solar!J$13,Capacity_solar!X5*VLOOKUP($A4,CostRed_solar!$A$2:$M$12,10,FALSE))</f>
        <v>2750.07068493549</v>
      </c>
      <c r="K4">
        <f>IF(Capacity_solar!$AB5=0,Capacity_solar!Y5*CostRed_solar!K$13,Capacity_solar!Y5*VLOOKUP($A4,CostRed_solar!$A$2:$M$12,11,FALSE))</f>
        <v>3110.29300025473</v>
      </c>
      <c r="L4">
        <f>IF(Capacity_solar!$AB5=0,Capacity_solar!Z5*CostRed_solar!L$13,Capacity_solar!Z5*VLOOKUP($A4,CostRed_solar!$A$2:$M$12,12,FALSE))</f>
        <v>2497.64963637444</v>
      </c>
      <c r="M4">
        <f>IF(Capacity_solar!$AB5=0,Capacity_solar!AA5*CostRed_solar!M$13,Capacity_solar!AA5*VLOOKUP($A4,CostRed_solar!$A$2:$M$12,13,FALSE))</f>
        <v>3556.16347118492</v>
      </c>
      <c r="N4" s="2">
        <f t="shared" si="0"/>
        <v>23647.9739347197</v>
      </c>
      <c r="O4" s="1" t="s">
        <v>440</v>
      </c>
      <c r="P4">
        <f>IF(Capacity_solar!$AB5=0,Capacity_solar!P5*CostRed_solar!B$26,Capacity_solar!P5*VLOOKUP($A4,CostRed_solar!$A$14:$M$26,P$1-2009,FALSE))</f>
        <v>129.171617538749</v>
      </c>
      <c r="Q4">
        <f>IF(Capacity_solar!$AB5=0,Capacity_solar!Q5*CostRed_solar!C$26,Capacity_solar!Q5*VLOOKUP($A4,CostRed_solar!$A$14:$M$26,Q$1-2009,FALSE))</f>
        <v>117.604945796061</v>
      </c>
      <c r="R4">
        <f>IF(Capacity_solar!$AB5=0,Capacity_solar!R5*CostRed_solar!D$26,Capacity_solar!R5*VLOOKUP($A4,CostRed_solar!$A$14:$M$26,R$1-2009,FALSE))</f>
        <v>541.005062653657</v>
      </c>
      <c r="S4">
        <f>IF(Capacity_solar!$AB5=0,Capacity_solar!S5*CostRed_solar!E$26,Capacity_solar!S5*VLOOKUP($A4,CostRed_solar!$A$14:$M$26,S$1-2009,FALSE))</f>
        <v>1886.14740869527</v>
      </c>
      <c r="T4">
        <f>IF(Capacity_solar!$AB5=0,Capacity_solar!T5*CostRed_solar!F$26,Capacity_solar!T5*VLOOKUP($A4,CostRed_solar!$A$14:$M$26,T$1-2009,FALSE))</f>
        <v>1008.97415299674</v>
      </c>
      <c r="U4">
        <f>IF(Capacity_solar!$AB5=0,Capacity_solar!U5*CostRed_solar!G$26,Capacity_solar!U5*VLOOKUP($A4,CostRed_solar!$A$14:$M$26,U$1-2009,FALSE))</f>
        <v>2338.98335568063</v>
      </c>
      <c r="V4">
        <f>IF(Capacity_solar!$AB5=0,Capacity_solar!V5*CostRed_solar!H$26,Capacity_solar!V5*VLOOKUP($A4,CostRed_solar!$A$14:$M$26,V$1-2009,FALSE))</f>
        <v>3348.42053957178</v>
      </c>
      <c r="W4">
        <f>IF(Capacity_solar!$AB5=0,Capacity_solar!W5*CostRed_solar!I$26,Capacity_solar!W5*VLOOKUP($A4,CostRed_solar!$A$14:$M$26,W$1-2009,FALSE))</f>
        <v>5029.73333074817</v>
      </c>
      <c r="X4">
        <f>IF(Capacity_solar!$AB5=0,Capacity_solar!X5*CostRed_solar!J$26,Capacity_solar!X5*VLOOKUP($A4,CostRed_solar!$A$14:$M$26,X$1-2009,FALSE))</f>
        <v>1796.87993540715</v>
      </c>
      <c r="Y4">
        <f>IF(Capacity_solar!$AB5=0,Capacity_solar!Y5*CostRed_solar!K$26,Capacity_solar!Y5*VLOOKUP($A4,CostRed_solar!$A$14:$M$26,Y$1-2009,FALSE))</f>
        <v>1532.44330936182</v>
      </c>
      <c r="Z4">
        <f>IF(Capacity_solar!$AB5=0,Capacity_solar!Z5*CostRed_solar!L$26,Capacity_solar!Z5*VLOOKUP($A4,CostRed_solar!$A$14:$M$26,Z$1-2009,FALSE))</f>
        <v>1046.83842774813</v>
      </c>
      <c r="AA4">
        <f>IF(Capacity_solar!$AB5=0,Capacity_solar!AA5*CostRed_solar!M$26,Capacity_solar!AA5*VLOOKUP($A4,CostRed_solar!$A$14:$M$26,AA$1-2009,FALSE))</f>
        <v>1249.01123272275</v>
      </c>
      <c r="AB4" s="1">
        <f t="shared" si="1"/>
        <v>20025.2133189209</v>
      </c>
    </row>
    <row r="5" spans="1:28">
      <c r="A5" s="1" t="s">
        <v>53</v>
      </c>
      <c r="B5">
        <f>IF(Capacity_solar!$AB6=0,Capacity_solar!P6*CostRed_solar!B$13,Capacity_solar!P6*VLOOKUP($A5,CostRed_solar!$A$2:$M$12,2,FALSE))</f>
        <v>0.0454667875968323</v>
      </c>
      <c r="C5">
        <f>IF(Capacity_solar!$AB6=0,Capacity_solar!Q6*CostRed_solar!C$13,Capacity_solar!Q6*VLOOKUP($A5,CostRed_solar!$A$2:$M$12,3,FALSE))</f>
        <v>0.0577784244738269</v>
      </c>
      <c r="D5">
        <f>IF(Capacity_solar!$AB6=0,Capacity_solar!R6*CostRed_solar!D$13,Capacity_solar!R6*VLOOKUP($A5,CostRed_solar!$A$2:$M$12,4,FALSE))</f>
        <v>0.0590200077280474</v>
      </c>
      <c r="E5">
        <f>IF(Capacity_solar!$AB6=0,Capacity_solar!S6*CostRed_solar!E$13,Capacity_solar!S6*VLOOKUP($A5,CostRed_solar!$A$2:$M$12,5,FALSE))</f>
        <v>0.113948904418172</v>
      </c>
      <c r="F5">
        <f>IF(Capacity_solar!$AB6=0,Capacity_solar!T6*CostRed_solar!F$13,Capacity_solar!T6*VLOOKUP($A5,CostRed_solar!$A$2:$M$12,6,FALSE))</f>
        <v>0.196029810379385</v>
      </c>
      <c r="G5">
        <f>IF(Capacity_solar!$AB6=0,Capacity_solar!U6*CostRed_solar!G$13,Capacity_solar!U6*VLOOKUP($A5,CostRed_solar!$A$2:$M$12,7,FALSE))</f>
        <v>-0.0665070787184834</v>
      </c>
      <c r="H5">
        <f>IF(Capacity_solar!$AB6=0,Capacity_solar!V6*CostRed_solar!H$13,Capacity_solar!V6*VLOOKUP($A5,CostRed_solar!$A$2:$M$12,8,FALSE))</f>
        <v>0</v>
      </c>
      <c r="I5">
        <f>IF(Capacity_solar!$AB6=0,Capacity_solar!W6*CostRed_solar!I$13,Capacity_solar!W6*VLOOKUP($A5,CostRed_solar!$A$2:$M$12,9,FALSE))</f>
        <v>0</v>
      </c>
      <c r="J5">
        <f>IF(Capacity_solar!$AB6=0,Capacity_solar!X6*CostRed_solar!J$13,Capacity_solar!X6*VLOOKUP($A5,CostRed_solar!$A$2:$M$12,10,FALSE))</f>
        <v>26.6282427183209</v>
      </c>
      <c r="K5">
        <f>IF(Capacity_solar!$AB6=0,Capacity_solar!Y6*CostRed_solar!K$13,Capacity_solar!Y6*VLOOKUP($A5,CostRed_solar!$A$2:$M$12,11,FALSE))</f>
        <v>16.4145710391764</v>
      </c>
      <c r="L5">
        <f>IF(Capacity_solar!$AB6=0,Capacity_solar!Z6*CostRed_solar!L$13,Capacity_solar!Z6*VLOOKUP($A5,CostRed_solar!$A$2:$M$12,12,FALSE))</f>
        <v>6.1811306432679</v>
      </c>
      <c r="M5">
        <f>IF(Capacity_solar!$AB6=0,Capacity_solar!AA6*CostRed_solar!M$13,Capacity_solar!AA6*VLOOKUP($A5,CostRed_solar!$A$2:$M$12,13,FALSE))</f>
        <v>19.6598806642719</v>
      </c>
      <c r="N5" s="2">
        <f t="shared" si="0"/>
        <v>69.2895619209149</v>
      </c>
      <c r="O5" s="1" t="s">
        <v>53</v>
      </c>
      <c r="P5">
        <f>IF(Capacity_solar!$AB6=0,Capacity_solar!P6*CostRed_solar!B$26,Capacity_solar!P6*VLOOKUP($A5,CostRed_solar!$A$14:$M$26,P$1-2009,FALSE))</f>
        <v>0.236045564998494</v>
      </c>
      <c r="Q5">
        <f>IF(Capacity_solar!$AB6=0,Capacity_solar!Q6*CostRed_solar!C$26,Capacity_solar!Q6*VLOOKUP($A5,CostRed_solar!$A$14:$M$26,Q$1-2009,FALSE))</f>
        <v>0.182308671113393</v>
      </c>
      <c r="R5">
        <f>IF(Capacity_solar!$AB6=0,Capacity_solar!R6*CostRed_solar!D$26,Capacity_solar!R6*VLOOKUP($A5,CostRed_solar!$A$14:$M$26,R$1-2009,FALSE))</f>
        <v>0.133710213143576</v>
      </c>
      <c r="S5">
        <f>IF(Capacity_solar!$AB6=0,Capacity_solar!S6*CostRed_solar!E$26,Capacity_solar!S6*VLOOKUP($A5,CostRed_solar!$A$14:$M$26,S$1-2009,FALSE))</f>
        <v>0.22038203181987</v>
      </c>
      <c r="T5">
        <f>IF(Capacity_solar!$AB6=0,Capacity_solar!T6*CostRed_solar!F$26,Capacity_solar!T6*VLOOKUP($A5,CostRed_solar!$A$14:$M$26,T$1-2009,FALSE))</f>
        <v>0.333389187980277</v>
      </c>
      <c r="U5">
        <f>IF(Capacity_solar!$AB6=0,Capacity_solar!U6*CostRed_solar!G$26,Capacity_solar!U6*VLOOKUP($A5,CostRed_solar!$A$14:$M$26,U$1-2009,FALSE))</f>
        <v>-0.0964003846679113</v>
      </c>
      <c r="V5">
        <f>IF(Capacity_solar!$AB6=0,Capacity_solar!V6*CostRed_solar!H$26,Capacity_solar!V6*VLOOKUP($A5,CostRed_solar!$A$14:$M$26,V$1-2009,FALSE))</f>
        <v>0</v>
      </c>
      <c r="W5">
        <f>IF(Capacity_solar!$AB6=0,Capacity_solar!W6*CostRed_solar!I$26,Capacity_solar!W6*VLOOKUP($A5,CostRed_solar!$A$14:$M$26,W$1-2009,FALSE))</f>
        <v>0</v>
      </c>
      <c r="X5">
        <f>IF(Capacity_solar!$AB6=0,Capacity_solar!X6*CostRed_solar!J$26,Capacity_solar!X6*VLOOKUP($A5,CostRed_solar!$A$14:$M$26,X$1-2009,FALSE))</f>
        <v>17.3987364462324</v>
      </c>
      <c r="Y5">
        <f>IF(Capacity_solar!$AB6=0,Capacity_solar!Y6*CostRed_solar!K$26,Capacity_solar!Y6*VLOOKUP($A5,CostRed_solar!$A$14:$M$26,Y$1-2009,FALSE))</f>
        <v>8.08746943229147</v>
      </c>
      <c r="Z5">
        <f>IF(Capacity_solar!$AB6=0,Capacity_solar!Z6*CostRed_solar!L$26,Capacity_solar!Z6*VLOOKUP($A5,CostRed_solar!$A$14:$M$26,Z$1-2009,FALSE))</f>
        <v>2.59069366258154</v>
      </c>
      <c r="AA5">
        <f>IF(Capacity_solar!$AB6=0,Capacity_solar!AA6*CostRed_solar!M$26,Capacity_solar!AA6*VLOOKUP($A5,CostRed_solar!$A$14:$M$26,AA$1-2009,FALSE))</f>
        <v>6.90502896805316</v>
      </c>
      <c r="AB5" s="1">
        <f t="shared" si="1"/>
        <v>35.9913637935463</v>
      </c>
    </row>
    <row r="6" spans="1:28">
      <c r="A6" s="1" t="s">
        <v>149</v>
      </c>
      <c r="B6">
        <f>IF(Capacity_solar!$AB7=0,Capacity_solar!P7*CostRed_solar!B$13,Capacity_solar!P7*VLOOKUP($A6,CostRed_solar!$A$2:$M$12,2,FALSE))</f>
        <v>0</v>
      </c>
      <c r="C6">
        <f>IF(Capacity_solar!$AB7=0,Capacity_solar!Q7*CostRed_solar!C$13,Capacity_solar!Q7*VLOOKUP($A6,CostRed_solar!$A$2:$M$12,3,FALSE))</f>
        <v>0</v>
      </c>
      <c r="D6">
        <f>IF(Capacity_solar!$AB7=0,Capacity_solar!R7*CostRed_solar!D$13,Capacity_solar!R7*VLOOKUP($A6,CostRed_solar!$A$2:$M$12,4,FALSE))</f>
        <v>0</v>
      </c>
      <c r="E6">
        <f>IF(Capacity_solar!$AB7=0,Capacity_solar!S7*CostRed_solar!E$13,Capacity_solar!S7*VLOOKUP($A6,CostRed_solar!$A$2:$M$12,5,FALSE))</f>
        <v>3.24164986706868</v>
      </c>
      <c r="F6">
        <f>IF(Capacity_solar!$AB7=0,Capacity_solar!T7*CostRed_solar!F$13,Capacity_solar!T7*VLOOKUP($A6,CostRed_solar!$A$2:$M$12,6,FALSE))</f>
        <v>70.1653064469303</v>
      </c>
      <c r="G6">
        <f>IF(Capacity_solar!$AB7=0,Capacity_solar!U7*CostRed_solar!G$13,Capacity_solar!U7*VLOOKUP($A6,CostRed_solar!$A$2:$M$12,7,FALSE))</f>
        <v>318.036890336035</v>
      </c>
      <c r="H6">
        <f>IF(Capacity_solar!$AB7=0,Capacity_solar!V7*CostRed_solar!H$13,Capacity_solar!V7*VLOOKUP($A6,CostRed_solar!$A$2:$M$12,8,FALSE))</f>
        <v>150.942757125413</v>
      </c>
      <c r="I6">
        <f>IF(Capacity_solar!$AB7=0,Capacity_solar!W7*CostRed_solar!I$13,Capacity_solar!W7*VLOOKUP($A6,CostRed_solar!$A$2:$M$12,9,FALSE))</f>
        <v>45.9109974648487</v>
      </c>
      <c r="J6">
        <f>IF(Capacity_solar!$AB7=0,Capacity_solar!X7*CostRed_solar!J$13,Capacity_solar!X7*VLOOKUP($A6,CostRed_solar!$A$2:$M$12,10,FALSE))</f>
        <v>0</v>
      </c>
      <c r="K6">
        <f>IF(Capacity_solar!$AB7=0,Capacity_solar!Y7*CostRed_solar!K$13,Capacity_solar!Y7*VLOOKUP($A6,CostRed_solar!$A$2:$M$12,11,FALSE))</f>
        <v>0</v>
      </c>
      <c r="L6">
        <f>IF(Capacity_solar!$AB7=0,Capacity_solar!Z7*CostRed_solar!L$13,Capacity_solar!Z7*VLOOKUP($A6,CostRed_solar!$A$2:$M$12,12,FALSE))</f>
        <v>0</v>
      </c>
      <c r="M6">
        <f>IF(Capacity_solar!$AB7=0,Capacity_solar!AA7*CostRed_solar!M$13,Capacity_solar!AA7*VLOOKUP($A6,CostRed_solar!$A$2:$M$12,13,FALSE))</f>
        <v>42.1282806022244</v>
      </c>
      <c r="N6" s="2">
        <f t="shared" si="0"/>
        <v>630.42588184252</v>
      </c>
      <c r="O6" s="1" t="s">
        <v>149</v>
      </c>
      <c r="P6">
        <f>IF(Capacity_solar!$AB7=0,Capacity_solar!P7*CostRed_solar!B$26,Capacity_solar!P7*VLOOKUP($A6,CostRed_solar!$A$14:$M$26,P$1-2009,FALSE))</f>
        <v>0</v>
      </c>
      <c r="Q6">
        <f>IF(Capacity_solar!$AB7=0,Capacity_solar!Q7*CostRed_solar!C$26,Capacity_solar!Q7*VLOOKUP($A6,CostRed_solar!$A$14:$M$26,Q$1-2009,FALSE))</f>
        <v>0</v>
      </c>
      <c r="R6">
        <f>IF(Capacity_solar!$AB7=0,Capacity_solar!R7*CostRed_solar!D$26,Capacity_solar!R7*VLOOKUP($A6,CostRed_solar!$A$14:$M$26,R$1-2009,FALSE))</f>
        <v>0</v>
      </c>
      <c r="S6">
        <f>IF(Capacity_solar!$AB7=0,Capacity_solar!S7*CostRed_solar!E$26,Capacity_solar!S7*VLOOKUP($A6,CostRed_solar!$A$14:$M$26,S$1-2009,FALSE))</f>
        <v>6.26948883625491</v>
      </c>
      <c r="T6">
        <f>IF(Capacity_solar!$AB7=0,Capacity_solar!T7*CostRed_solar!F$26,Capacity_solar!T7*VLOOKUP($A6,CostRed_solar!$A$14:$M$26,T$1-2009,FALSE))</f>
        <v>119.330598215941</v>
      </c>
      <c r="U6">
        <f>IF(Capacity_solar!$AB7=0,Capacity_solar!U7*CostRed_solar!G$26,Capacity_solar!U7*VLOOKUP($A6,CostRed_solar!$A$14:$M$26,U$1-2009,FALSE))</f>
        <v>460.986697322184</v>
      </c>
      <c r="V6">
        <f>IF(Capacity_solar!$AB7=0,Capacity_solar!V7*CostRed_solar!H$26,Capacity_solar!V7*VLOOKUP($A6,CostRed_solar!$A$14:$M$26,V$1-2009,FALSE))</f>
        <v>178.500568023991</v>
      </c>
      <c r="W6">
        <f>IF(Capacity_solar!$AB7=0,Capacity_solar!W7*CostRed_solar!I$26,Capacity_solar!W7*VLOOKUP($A6,CostRed_solar!$A$14:$M$26,W$1-2009,FALSE))</f>
        <v>42.6115506476492</v>
      </c>
      <c r="X6">
        <f>IF(Capacity_solar!$AB7=0,Capacity_solar!X7*CostRed_solar!J$26,Capacity_solar!X7*VLOOKUP($A6,CostRed_solar!$A$14:$M$26,X$1-2009,FALSE))</f>
        <v>0</v>
      </c>
      <c r="Y6">
        <f>IF(Capacity_solar!$AB7=0,Capacity_solar!Y7*CostRed_solar!K$26,Capacity_solar!Y7*VLOOKUP($A6,CostRed_solar!$A$14:$M$26,Y$1-2009,FALSE))</f>
        <v>0</v>
      </c>
      <c r="Z6">
        <f>IF(Capacity_solar!$AB7=0,Capacity_solar!Z7*CostRed_solar!L$26,Capacity_solar!Z7*VLOOKUP($A6,CostRed_solar!$A$14:$M$26,Z$1-2009,FALSE))</f>
        <v>0</v>
      </c>
      <c r="AA6">
        <f>IF(Capacity_solar!$AB7=0,Capacity_solar!AA7*CostRed_solar!M$26,Capacity_solar!AA7*VLOOKUP($A6,CostRed_solar!$A$14:$M$26,AA$1-2009,FALSE))</f>
        <v>14.7964783154193</v>
      </c>
      <c r="AB6" s="1">
        <f t="shared" si="1"/>
        <v>822.495381361439</v>
      </c>
    </row>
    <row r="7" spans="1:28">
      <c r="A7" s="1" t="s">
        <v>441</v>
      </c>
      <c r="B7">
        <f>IF(Capacity_solar!$AB8=0,Capacity_solar!P8*CostRed_solar!B$13,Capacity_solar!P8*VLOOKUP($A7,CostRed_solar!$A$2:$M$12,2,FALSE))</f>
        <v>0</v>
      </c>
      <c r="C7">
        <f>IF(Capacity_solar!$AB8=0,Capacity_solar!Q8*CostRed_solar!C$13,Capacity_solar!Q8*VLOOKUP($A7,CostRed_solar!$A$2:$M$12,3,FALSE))</f>
        <v>1.21384933503275</v>
      </c>
      <c r="D7">
        <f>IF(Capacity_solar!$AB8=0,Capacity_solar!R8*CostRed_solar!D$13,Capacity_solar!R8*VLOOKUP($A7,CostRed_solar!$A$2:$M$12,4,FALSE))</f>
        <v>0</v>
      </c>
      <c r="E7">
        <f>IF(Capacity_solar!$AB8=0,Capacity_solar!S8*CostRed_solar!E$13,Capacity_solar!S8*VLOOKUP($A7,CostRed_solar!$A$2:$M$12,5,FALSE))</f>
        <v>0</v>
      </c>
      <c r="F7">
        <f>IF(Capacity_solar!$AB8=0,Capacity_solar!T8*CostRed_solar!F$13,Capacity_solar!T8*VLOOKUP($A7,CostRed_solar!$A$2:$M$12,6,FALSE))</f>
        <v>0</v>
      </c>
      <c r="G7">
        <f>IF(Capacity_solar!$AB8=0,Capacity_solar!U8*CostRed_solar!G$13,Capacity_solar!U8*VLOOKUP($A7,CostRed_solar!$A$2:$M$12,7,FALSE))</f>
        <v>2.00053292785198</v>
      </c>
      <c r="H7">
        <f>IF(Capacity_solar!$AB8=0,Capacity_solar!V8*CostRed_solar!H$13,Capacity_solar!V8*VLOOKUP($A7,CostRed_solar!$A$2:$M$12,8,FALSE))</f>
        <v>0.568064200801469</v>
      </c>
      <c r="I7">
        <f>IF(Capacity_solar!$AB8=0,Capacity_solar!W8*CostRed_solar!I$13,Capacity_solar!W8*VLOOKUP($A7,CostRed_solar!$A$2:$M$12,9,FALSE))</f>
        <v>1.63443085597627</v>
      </c>
      <c r="J7">
        <f>IF(Capacity_solar!$AB8=0,Capacity_solar!X8*CostRed_solar!J$13,Capacity_solar!X8*VLOOKUP($A7,CostRed_solar!$A$2:$M$12,10,FALSE))</f>
        <v>0</v>
      </c>
      <c r="K7">
        <f>IF(Capacity_solar!$AB8=0,Capacity_solar!Y8*CostRed_solar!K$13,Capacity_solar!Y8*VLOOKUP($A7,CostRed_solar!$A$2:$M$12,11,FALSE))</f>
        <v>0</v>
      </c>
      <c r="L7">
        <f>IF(Capacity_solar!$AB8=0,Capacity_solar!Z8*CostRed_solar!L$13,Capacity_solar!Z8*VLOOKUP($A7,CostRed_solar!$A$2:$M$12,12,FALSE))</f>
        <v>0</v>
      </c>
      <c r="M7">
        <f>IF(Capacity_solar!$AB8=0,Capacity_solar!AA8*CostRed_solar!M$13,Capacity_solar!AA8*VLOOKUP($A7,CostRed_solar!$A$2:$M$12,13,FALSE))</f>
        <v>0</v>
      </c>
      <c r="N7" s="2">
        <f t="shared" si="0"/>
        <v>5.41687731966247</v>
      </c>
      <c r="O7" s="1" t="s">
        <v>441</v>
      </c>
      <c r="P7">
        <f>IF(Capacity_solar!$AB8=0,Capacity_solar!P8*CostRed_solar!B$26,Capacity_solar!P8*VLOOKUP($A7,CostRed_solar!$A$14:$M$26,P$1-2009,FALSE))</f>
        <v>0</v>
      </c>
      <c r="Q7">
        <f>IF(Capacity_solar!$AB8=0,Capacity_solar!Q8*CostRed_solar!C$26,Capacity_solar!Q8*VLOOKUP($A7,CostRed_solar!$A$14:$M$26,Q$1-2009,FALSE))</f>
        <v>3.83006738617353</v>
      </c>
      <c r="R7">
        <f>IF(Capacity_solar!$AB8=0,Capacity_solar!R8*CostRed_solar!D$26,Capacity_solar!R8*VLOOKUP($A7,CostRed_solar!$A$14:$M$26,R$1-2009,FALSE))</f>
        <v>0</v>
      </c>
      <c r="S7">
        <f>IF(Capacity_solar!$AB8=0,Capacity_solar!S8*CostRed_solar!E$26,Capacity_solar!S8*VLOOKUP($A7,CostRed_solar!$A$14:$M$26,S$1-2009,FALSE))</f>
        <v>0</v>
      </c>
      <c r="T7">
        <f>IF(Capacity_solar!$AB8=0,Capacity_solar!T8*CostRed_solar!F$26,Capacity_solar!T8*VLOOKUP($A7,CostRed_solar!$A$14:$M$26,T$1-2009,FALSE))</f>
        <v>0</v>
      </c>
      <c r="U7">
        <f>IF(Capacity_solar!$AB8=0,Capacity_solar!U8*CostRed_solar!G$26,Capacity_solar!U8*VLOOKUP($A7,CostRed_solar!$A$14:$M$26,U$1-2009,FALSE))</f>
        <v>2.89972357081078</v>
      </c>
      <c r="V7">
        <f>IF(Capacity_solar!$AB8=0,Capacity_solar!V8*CostRed_solar!H$26,Capacity_solar!V8*VLOOKUP($A7,CostRed_solar!$A$14:$M$26,V$1-2009,FALSE))</f>
        <v>0.671776403507108</v>
      </c>
      <c r="W7">
        <f>IF(Capacity_solar!$AB8=0,Capacity_solar!W8*CostRed_solar!I$26,Capacity_solar!W8*VLOOKUP($A7,CostRed_solar!$A$14:$M$26,W$1-2009,FALSE))</f>
        <v>1.51697059626807</v>
      </c>
      <c r="X7">
        <f>IF(Capacity_solar!$AB8=0,Capacity_solar!X8*CostRed_solar!J$26,Capacity_solar!X8*VLOOKUP($A7,CostRed_solar!$A$14:$M$26,X$1-2009,FALSE))</f>
        <v>0</v>
      </c>
      <c r="Y7">
        <f>IF(Capacity_solar!$AB8=0,Capacity_solar!Y8*CostRed_solar!K$26,Capacity_solar!Y8*VLOOKUP($A7,CostRed_solar!$A$14:$M$26,Y$1-2009,FALSE))</f>
        <v>0</v>
      </c>
      <c r="Z7">
        <f>IF(Capacity_solar!$AB8=0,Capacity_solar!Z8*CostRed_solar!L$26,Capacity_solar!Z8*VLOOKUP($A7,CostRed_solar!$A$14:$M$26,Z$1-2009,FALSE))</f>
        <v>0</v>
      </c>
      <c r="AA7">
        <f>IF(Capacity_solar!$AB8=0,Capacity_solar!AA8*CostRed_solar!M$26,Capacity_solar!AA8*VLOOKUP($A7,CostRed_solar!$A$14:$M$26,AA$1-2009,FALSE))</f>
        <v>0</v>
      </c>
      <c r="AB7" s="1">
        <f t="shared" si="1"/>
        <v>8.91853795675949</v>
      </c>
    </row>
    <row r="8" spans="1:28">
      <c r="A8" s="1" t="s">
        <v>55</v>
      </c>
      <c r="B8">
        <f>IF(Capacity_solar!$AB9=0,Capacity_solar!P9*CostRed_solar!B$13,Capacity_solar!P9*VLOOKUP($A8,CostRed_solar!$A$2:$M$12,2,FALSE))</f>
        <v>0</v>
      </c>
      <c r="C8">
        <f>IF(Capacity_solar!$AB9=0,Capacity_solar!Q9*CostRed_solar!C$13,Capacity_solar!Q9*VLOOKUP($A8,CostRed_solar!$A$2:$M$12,3,FALSE))</f>
        <v>0</v>
      </c>
      <c r="D8">
        <f>IF(Capacity_solar!$AB9=0,Capacity_solar!R9*CostRed_solar!D$13,Capacity_solar!R9*VLOOKUP($A8,CostRed_solar!$A$2:$M$12,4,FALSE))</f>
        <v>0</v>
      </c>
      <c r="E8">
        <f>IF(Capacity_solar!$AB9=0,Capacity_solar!S9*CostRed_solar!E$13,Capacity_solar!S9*VLOOKUP($A8,CostRed_solar!$A$2:$M$12,5,FALSE))</f>
        <v>0.18271117432569</v>
      </c>
      <c r="F8">
        <f>IF(Capacity_solar!$AB9=0,Capacity_solar!T9*CostRed_solar!F$13,Capacity_solar!T9*VLOOKUP($A8,CostRed_solar!$A$2:$M$12,6,FALSE))</f>
        <v>0.0445522296316784</v>
      </c>
      <c r="G8">
        <f>IF(Capacity_solar!$AB9=0,Capacity_solar!U9*CostRed_solar!G$13,Capacity_solar!U9*VLOOKUP($A8,CostRed_solar!$A$2:$M$12,7,FALSE))</f>
        <v>0.0239425483386541</v>
      </c>
      <c r="H8">
        <f>IF(Capacity_solar!$AB9=0,Capacity_solar!V9*CostRed_solar!H$13,Capacity_solar!V9*VLOOKUP($A8,CostRed_solar!$A$2:$M$12,8,FALSE))</f>
        <v>0.397644940561028</v>
      </c>
      <c r="I8">
        <f>IF(Capacity_solar!$AB9=0,Capacity_solar!W9*CostRed_solar!I$13,Capacity_solar!W9*VLOOKUP($A8,CostRed_solar!$A$2:$M$12,9,FALSE))</f>
        <v>1.10369993757499</v>
      </c>
      <c r="J8">
        <f>IF(Capacity_solar!$AB9=0,Capacity_solar!X9*CostRed_solar!J$13,Capacity_solar!X9*VLOOKUP($A8,CostRed_solar!$A$2:$M$12,10,FALSE))</f>
        <v>1.84144540029004</v>
      </c>
      <c r="K8">
        <f>IF(Capacity_solar!$AB9=0,Capacity_solar!Y9*CostRed_solar!K$13,Capacity_solar!Y9*VLOOKUP($A8,CostRed_solar!$A$2:$M$12,11,FALSE))</f>
        <v>2.19955189080625</v>
      </c>
      <c r="L8">
        <f>IF(Capacity_solar!$AB9=0,Capacity_solar!Z9*CostRed_solar!L$13,Capacity_solar!Z9*VLOOKUP($A8,CostRed_solar!$A$2:$M$12,12,FALSE))</f>
        <v>2.78150878947056</v>
      </c>
      <c r="M8">
        <f>IF(Capacity_solar!$AB9=0,Capacity_solar!AA9*CostRed_solar!M$13,Capacity_solar!AA9*VLOOKUP($A8,CostRed_solar!$A$2:$M$12,13,FALSE))</f>
        <v>0</v>
      </c>
      <c r="N8" s="2">
        <f t="shared" si="0"/>
        <v>8.57505691099887</v>
      </c>
      <c r="O8" s="1" t="s">
        <v>55</v>
      </c>
      <c r="P8">
        <f>IF(Capacity_solar!$AB9=0,Capacity_solar!P9*CostRed_solar!B$26,Capacity_solar!P9*VLOOKUP($A8,CostRed_solar!$A$14:$M$26,P$1-2009,FALSE))</f>
        <v>0</v>
      </c>
      <c r="Q8">
        <f>IF(Capacity_solar!$AB9=0,Capacity_solar!Q9*CostRed_solar!C$26,Capacity_solar!Q9*VLOOKUP($A8,CostRed_solar!$A$14:$M$26,Q$1-2009,FALSE))</f>
        <v>0</v>
      </c>
      <c r="R8">
        <f>IF(Capacity_solar!$AB9=0,Capacity_solar!R9*CostRed_solar!D$26,Capacity_solar!R9*VLOOKUP($A8,CostRed_solar!$A$14:$M$26,R$1-2009,FALSE))</f>
        <v>0</v>
      </c>
      <c r="S8">
        <f>IF(Capacity_solar!$AB9=0,Capacity_solar!S9*CostRed_solar!E$26,Capacity_solar!S9*VLOOKUP($A8,CostRed_solar!$A$14:$M$26,S$1-2009,FALSE))</f>
        <v>0.35337118895255</v>
      </c>
      <c r="T8">
        <f>IF(Capacity_solar!$AB9=0,Capacity_solar!T9*CostRed_solar!F$26,Capacity_solar!T9*VLOOKUP($A8,CostRed_solar!$A$14:$M$26,T$1-2009,FALSE))</f>
        <v>0.0757702699955176</v>
      </c>
      <c r="U8">
        <f>IF(Capacity_solar!$AB9=0,Capacity_solar!U9*CostRed_solar!G$26,Capacity_solar!U9*VLOOKUP($A8,CostRed_solar!$A$14:$M$26,U$1-2009,FALSE))</f>
        <v>0.0347041384804481</v>
      </c>
      <c r="V8">
        <f>IF(Capacity_solar!$AB9=0,Capacity_solar!V9*CostRed_solar!H$26,Capacity_solar!V9*VLOOKUP($A8,CostRed_solar!$A$14:$M$26,V$1-2009,FALSE))</f>
        <v>0.470243482454975</v>
      </c>
      <c r="W8">
        <f>IF(Capacity_solar!$AB9=0,Capacity_solar!W9*CostRed_solar!I$26,Capacity_solar!W9*VLOOKUP($A8,CostRed_solar!$A$14:$M$26,W$1-2009,FALSE))</f>
        <v>1.02438126781698</v>
      </c>
      <c r="X8">
        <f>IF(Capacity_solar!$AB9=0,Capacity_solar!X9*CostRed_solar!J$26,Capacity_solar!X9*VLOOKUP($A8,CostRed_solar!$A$14:$M$26,X$1-2009,FALSE))</f>
        <v>1.20318954347407</v>
      </c>
      <c r="Y8">
        <f>IF(Capacity_solar!$AB9=0,Capacity_solar!Y9*CostRed_solar!K$26,Capacity_solar!Y9*VLOOKUP($A8,CostRed_solar!$A$14:$M$26,Y$1-2009,FALSE))</f>
        <v>1.0837205942926</v>
      </c>
      <c r="Z8">
        <f>IF(Capacity_solar!$AB9=0,Capacity_solar!Z9*CostRed_solar!L$26,Capacity_solar!Z9*VLOOKUP($A8,CostRed_solar!$A$14:$M$26,Z$1-2009,FALSE))</f>
        <v>1.16581214816169</v>
      </c>
      <c r="AA8">
        <f>IF(Capacity_solar!$AB9=0,Capacity_solar!AA9*CostRed_solar!M$26,Capacity_solar!AA9*VLOOKUP($A8,CostRed_solar!$A$14:$M$26,AA$1-2009,FALSE))</f>
        <v>0</v>
      </c>
      <c r="AB8" s="1">
        <f t="shared" si="1"/>
        <v>5.41119263362884</v>
      </c>
    </row>
    <row r="9" spans="1:28">
      <c r="A9" s="1" t="s">
        <v>51</v>
      </c>
      <c r="B9">
        <f>IF(Capacity_solar!$AB10=0,Capacity_solar!P10*CostRed_solar!B$13,Capacity_solar!P10*VLOOKUP($A9,CostRed_solar!$A$2:$M$12,2,FALSE))</f>
        <v>0.171886358800295</v>
      </c>
      <c r="C9">
        <f>IF(Capacity_solar!$AB10=0,Capacity_solar!Q10*CostRed_solar!C$13,Capacity_solar!Q10*VLOOKUP($A9,CostRed_solar!$A$2:$M$12,3,FALSE))</f>
        <v>0.947566663791844</v>
      </c>
      <c r="D9">
        <f>IF(Capacity_solar!$AB10=0,Capacity_solar!R10*CostRed_solar!D$13,Capacity_solar!R10*VLOOKUP($A9,CostRed_solar!$A$2:$M$12,4,FALSE))</f>
        <v>0.89277025588619</v>
      </c>
      <c r="E9">
        <f>IF(Capacity_solar!$AB10=0,Capacity_solar!S10*CostRed_solar!E$13,Capacity_solar!S10*VLOOKUP($A9,CostRed_solar!$A$2:$M$12,5,FALSE))</f>
        <v>1.14243599860633</v>
      </c>
      <c r="F9">
        <f>IF(Capacity_solar!$AB10=0,Capacity_solar!T10*CostRed_solar!F$13,Capacity_solar!T10*VLOOKUP($A9,CostRed_solar!$A$2:$M$12,6,FALSE))</f>
        <v>1.00799419541672</v>
      </c>
      <c r="G9">
        <f>IF(Capacity_solar!$AB10=0,Capacity_solar!U10*CostRed_solar!G$13,Capacity_solar!U10*VLOOKUP($A9,CostRed_solar!$A$2:$M$12,7,FALSE))</f>
        <v>0.678373533070105</v>
      </c>
      <c r="H9">
        <f>IF(Capacity_solar!$AB10=0,Capacity_solar!V10*CostRed_solar!H$13,Capacity_solar!V10*VLOOKUP($A9,CostRed_solar!$A$2:$M$12,8,FALSE))</f>
        <v>0</v>
      </c>
      <c r="I9">
        <f>IF(Capacity_solar!$AB10=0,Capacity_solar!W10*CostRed_solar!I$13,Capacity_solar!W10*VLOOKUP($A9,CostRed_solar!$A$2:$M$12,9,FALSE))</f>
        <v>0</v>
      </c>
      <c r="J9">
        <f>IF(Capacity_solar!$AB10=0,Capacity_solar!X10*CostRed_solar!J$13,Capacity_solar!X10*VLOOKUP($A9,CostRed_solar!$A$2:$M$12,10,FALSE))</f>
        <v>0</v>
      </c>
      <c r="K9">
        <f>IF(Capacity_solar!$AB10=0,Capacity_solar!Y10*CostRed_solar!K$13,Capacity_solar!Y10*VLOOKUP($A9,CostRed_solar!$A$2:$M$12,11,FALSE))</f>
        <v>0</v>
      </c>
      <c r="L9">
        <f>IF(Capacity_solar!$AB10=0,Capacity_solar!Z10*CostRed_solar!L$13,Capacity_solar!Z10*VLOOKUP($A9,CostRed_solar!$A$2:$M$12,12,FALSE))</f>
        <v>0</v>
      </c>
      <c r="M9">
        <f>IF(Capacity_solar!$AB10=0,Capacity_solar!AA10*CostRed_solar!M$13,Capacity_solar!AA10*VLOOKUP($A9,CostRed_solar!$A$2:$M$12,13,FALSE))</f>
        <v>997.036871819813</v>
      </c>
      <c r="N9" s="2">
        <f t="shared" si="0"/>
        <v>1001.87789882538</v>
      </c>
      <c r="O9" s="1" t="s">
        <v>51</v>
      </c>
      <c r="P9">
        <f>IF(Capacity_solar!$AB10=0,Capacity_solar!P10*CostRed_solar!B$26,Capacity_solar!P10*VLOOKUP($A9,CostRed_solar!$A$14:$M$26,P$1-2009,FALSE))</f>
        <v>0.892365940570128</v>
      </c>
      <c r="Q9">
        <f>IF(Capacity_solar!$AB10=0,Capacity_solar!Q10*CostRed_solar!C$26,Capacity_solar!Q10*VLOOKUP($A9,CostRed_solar!$A$14:$M$26,Q$1-2009,FALSE))</f>
        <v>2.98986379155243</v>
      </c>
      <c r="R9">
        <f>IF(Capacity_solar!$AB10=0,Capacity_solar!R10*CostRed_solar!D$26,Capacity_solar!R10*VLOOKUP($A9,CostRed_solar!$A$14:$M$26,R$1-2009,FALSE))</f>
        <v>2.02257684805519</v>
      </c>
      <c r="S9">
        <f>IF(Capacity_solar!$AB10=0,Capacity_solar!S10*CostRed_solar!E$26,Capacity_solar!S10*VLOOKUP($A9,CostRed_solar!$A$14:$M$26,S$1-2009,FALSE))</f>
        <v>2.20951985350439</v>
      </c>
      <c r="T9">
        <f>IF(Capacity_solar!$AB10=0,Capacity_solar!T10*CostRed_solar!F$26,Capacity_solar!T10*VLOOKUP($A9,CostRed_solar!$A$14:$M$26,T$1-2009,FALSE))</f>
        <v>1.71430235864858</v>
      </c>
      <c r="U9">
        <f>IF(Capacity_solar!$AB10=0,Capacity_solar!U10*CostRed_solar!G$26,Capacity_solar!U10*VLOOKUP($A9,CostRed_solar!$A$14:$M$26,U$1-2009,FALSE))</f>
        <v>0.98328585162039</v>
      </c>
      <c r="V9">
        <f>IF(Capacity_solar!$AB10=0,Capacity_solar!V10*CostRed_solar!H$26,Capacity_solar!V10*VLOOKUP($A9,CostRed_solar!$A$14:$M$26,V$1-2009,FALSE))</f>
        <v>0</v>
      </c>
      <c r="W9">
        <f>IF(Capacity_solar!$AB10=0,Capacity_solar!W10*CostRed_solar!I$26,Capacity_solar!W10*VLOOKUP($A9,CostRed_solar!$A$14:$M$26,W$1-2009,FALSE))</f>
        <v>0</v>
      </c>
      <c r="X9">
        <f>IF(Capacity_solar!$AB10=0,Capacity_solar!X10*CostRed_solar!J$26,Capacity_solar!X10*VLOOKUP($A9,CostRed_solar!$A$14:$M$26,X$1-2009,FALSE))</f>
        <v>0</v>
      </c>
      <c r="Y9">
        <f>IF(Capacity_solar!$AB10=0,Capacity_solar!Y10*CostRed_solar!K$26,Capacity_solar!Y10*VLOOKUP($A9,CostRed_solar!$A$14:$M$26,Y$1-2009,FALSE))</f>
        <v>0</v>
      </c>
      <c r="Z9">
        <f>IF(Capacity_solar!$AB10=0,Capacity_solar!Z10*CostRed_solar!L$26,Capacity_solar!Z10*VLOOKUP($A9,CostRed_solar!$A$14:$M$26,Z$1-2009,FALSE))</f>
        <v>0</v>
      </c>
      <c r="AA9">
        <f>IF(Capacity_solar!$AB10=0,Capacity_solar!AA10*CostRed_solar!M$26,Capacity_solar!AA10*VLOOKUP($A9,CostRed_solar!$A$14:$M$26,AA$1-2009,FALSE))</f>
        <v>350.183635379044</v>
      </c>
      <c r="AB9" s="1">
        <f t="shared" si="1"/>
        <v>360.995550022995</v>
      </c>
    </row>
    <row r="10" spans="1:28">
      <c r="A10" s="1" t="s">
        <v>442</v>
      </c>
      <c r="B10">
        <f>IF(Capacity_solar!$AB11=0,Capacity_solar!P11*CostRed_solar!B$13,Capacity_solar!P11*VLOOKUP($A10,CostRed_solar!$A$2:$M$12,2,FALSE))</f>
        <v>0</v>
      </c>
      <c r="C10">
        <f>IF(Capacity_solar!$AB11=0,Capacity_solar!Q11*CostRed_solar!C$13,Capacity_solar!Q11*VLOOKUP($A10,CostRed_solar!$A$2:$M$12,3,FALSE))</f>
        <v>0.0311501071076284</v>
      </c>
      <c r="D10">
        <f>IF(Capacity_solar!$AB11=0,Capacity_solar!R11*CostRed_solar!D$13,Capacity_solar!R11*VLOOKUP($A10,CostRed_solar!$A$2:$M$12,4,FALSE))</f>
        <v>0</v>
      </c>
      <c r="E10">
        <f>IF(Capacity_solar!$AB11=0,Capacity_solar!S11*CostRed_solar!E$13,Capacity_solar!S11*VLOOKUP($A10,CostRed_solar!$A$2:$M$12,5,FALSE))</f>
        <v>1.05992127471731</v>
      </c>
      <c r="F10">
        <f>IF(Capacity_solar!$AB11=0,Capacity_solar!T11*CostRed_solar!F$13,Capacity_solar!T11*VLOOKUP($A10,CostRed_solar!$A$2:$M$12,6,FALSE))</f>
        <v>0</v>
      </c>
      <c r="G10">
        <f>IF(Capacity_solar!$AB11=0,Capacity_solar!U11*CostRed_solar!G$13,Capacity_solar!U11*VLOOKUP($A10,CostRed_solar!$A$2:$M$12,7,FALSE))</f>
        <v>1.33014157436967</v>
      </c>
      <c r="H10">
        <f>IF(Capacity_solar!$AB11=0,Capacity_solar!V11*CostRed_solar!H$13,Capacity_solar!V11*VLOOKUP($A10,CostRed_solar!$A$2:$M$12,8,FALSE))</f>
        <v>0</v>
      </c>
      <c r="I10">
        <f>IF(Capacity_solar!$AB11=0,Capacity_solar!W11*CostRed_solar!I$13,Capacity_solar!W11*VLOOKUP($A10,CostRed_solar!$A$2:$M$12,9,FALSE))</f>
        <v>-1.83643916401828</v>
      </c>
      <c r="J10">
        <f>IF(Capacity_solar!$AB11=0,Capacity_solar!X11*CostRed_solar!J$13,Capacity_solar!X11*VLOOKUP($A10,CostRed_solar!$A$2:$M$12,10,FALSE))</f>
        <v>0.757880754290671</v>
      </c>
      <c r="K10">
        <f>IF(Capacity_solar!$AB11=0,Capacity_solar!Y11*CostRed_solar!K$13,Capacity_solar!Y11*VLOOKUP($A10,CostRed_solar!$A$2:$M$12,11,FALSE))</f>
        <v>0</v>
      </c>
      <c r="L10">
        <f>IF(Capacity_solar!$AB11=0,Capacity_solar!Z11*CostRed_solar!L$13,Capacity_solar!Z11*VLOOKUP($A10,CostRed_solar!$A$2:$M$12,12,FALSE))</f>
        <v>0</v>
      </c>
      <c r="M10">
        <f>IF(Capacity_solar!$AB11=0,Capacity_solar!AA11*CostRed_solar!M$13,Capacity_solar!AA11*VLOOKUP($A10,CostRed_solar!$A$2:$M$12,13,FALSE))</f>
        <v>0</v>
      </c>
      <c r="N10" s="2">
        <f t="shared" si="0"/>
        <v>1.342654546467</v>
      </c>
      <c r="O10" s="1" t="s">
        <v>442</v>
      </c>
      <c r="P10">
        <f>IF(Capacity_solar!$AB11=0,Capacity_solar!P11*CostRed_solar!B$26,Capacity_solar!P11*VLOOKUP($A10,CostRed_solar!$A$14:$M$26,P$1-2009,FALSE))</f>
        <v>0</v>
      </c>
      <c r="Q10">
        <f>IF(Capacity_solar!$AB11=0,Capacity_solar!Q11*CostRed_solar!C$26,Capacity_solar!Q11*VLOOKUP($A10,CostRed_solar!$A$14:$M$26,Q$1-2009,FALSE))</f>
        <v>0.0982881531220029</v>
      </c>
      <c r="R10">
        <f>IF(Capacity_solar!$AB11=0,Capacity_solar!R11*CostRed_solar!D$26,Capacity_solar!R11*VLOOKUP($A10,CostRed_solar!$A$14:$M$26,R$1-2009,FALSE))</f>
        <v>0</v>
      </c>
      <c r="S10">
        <f>IF(Capacity_solar!$AB11=0,Capacity_solar!S11*CostRed_solar!E$26,Capacity_solar!S11*VLOOKUP($A10,CostRed_solar!$A$14:$M$26,S$1-2009,FALSE))</f>
        <v>2.04993286494517</v>
      </c>
      <c r="T10">
        <f>IF(Capacity_solar!$AB11=0,Capacity_solar!T11*CostRed_solar!F$26,Capacity_solar!T11*VLOOKUP($A10,CostRed_solar!$A$14:$M$26,T$1-2009,FALSE))</f>
        <v>0</v>
      </c>
      <c r="U10">
        <f>IF(Capacity_solar!$AB11=0,Capacity_solar!U11*CostRed_solar!G$26,Capacity_solar!U11*VLOOKUP($A10,CostRed_solar!$A$14:$M$26,U$1-2009,FALSE))</f>
        <v>1.92800769335823</v>
      </c>
      <c r="V10">
        <f>IF(Capacity_solar!$AB11=0,Capacity_solar!V11*CostRed_solar!H$26,Capacity_solar!V11*VLOOKUP($A10,CostRed_solar!$A$14:$M$26,V$1-2009,FALSE))</f>
        <v>0</v>
      </c>
      <c r="W10">
        <f>IF(Capacity_solar!$AB11=0,Capacity_solar!W11*CostRed_solar!I$26,Capacity_solar!W11*VLOOKUP($A10,CostRed_solar!$A$14:$M$26,W$1-2009,FALSE))</f>
        <v>-1.70446134412143</v>
      </c>
      <c r="X10">
        <f>IF(Capacity_solar!$AB11=0,Capacity_solar!X11*CostRed_solar!J$26,Capacity_solar!X11*VLOOKUP($A10,CostRed_solar!$A$14:$M$26,X$1-2009,FALSE))</f>
        <v>0.495194806546615</v>
      </c>
      <c r="Y10">
        <f>IF(Capacity_solar!$AB11=0,Capacity_solar!Y11*CostRed_solar!K$26,Capacity_solar!Y11*VLOOKUP($A10,CostRed_solar!$A$14:$M$26,Y$1-2009,FALSE))</f>
        <v>0</v>
      </c>
      <c r="Z10">
        <f>IF(Capacity_solar!$AB11=0,Capacity_solar!Z11*CostRed_solar!L$26,Capacity_solar!Z11*VLOOKUP($A10,CostRed_solar!$A$14:$M$26,Z$1-2009,FALSE))</f>
        <v>0</v>
      </c>
      <c r="AA10">
        <f>IF(Capacity_solar!$AB11=0,Capacity_solar!AA11*CostRed_solar!M$26,Capacity_solar!AA11*VLOOKUP($A10,CostRed_solar!$A$14:$M$26,AA$1-2009,FALSE))</f>
        <v>0</v>
      </c>
      <c r="AB10" s="1">
        <f t="shared" si="1"/>
        <v>2.86696217385059</v>
      </c>
    </row>
    <row r="11" spans="1:28">
      <c r="A11" s="1" t="s">
        <v>63</v>
      </c>
      <c r="B11">
        <f>IF(Capacity_solar!$AB12=0,Capacity_solar!P12*CostRed_solar!B$13,Capacity_solar!P12*VLOOKUP($A11,CostRed_solar!$A$2:$M$12,2,FALSE))</f>
        <v>0.0554473019473564</v>
      </c>
      <c r="C11">
        <f>IF(Capacity_solar!$AB12=0,Capacity_solar!Q12*CostRed_solar!C$13,Capacity_solar!Q12*VLOOKUP($A11,CostRed_solar!$A$2:$M$12,3,FALSE))</f>
        <v>0</v>
      </c>
      <c r="D11">
        <f>IF(Capacity_solar!$AB12=0,Capacity_solar!R12*CostRed_solar!D$13,Capacity_solar!R12*VLOOKUP($A11,CostRed_solar!$A$2:$M$12,4,FALSE))</f>
        <v>0.0747088705418322</v>
      </c>
      <c r="E11">
        <f>IF(Capacity_solar!$AB12=0,Capacity_solar!S12*CostRed_solar!E$13,Capacity_solar!S12*VLOOKUP($A11,CostRed_solar!$A$2:$M$12,5,FALSE))</f>
        <v>0</v>
      </c>
      <c r="F11">
        <f>IF(Capacity_solar!$AB12=0,Capacity_solar!T12*CostRed_solar!F$13,Capacity_solar!T12*VLOOKUP($A11,CostRed_solar!$A$2:$M$12,6,FALSE))</f>
        <v>3.34141722237588</v>
      </c>
      <c r="G11">
        <f>IF(Capacity_solar!$AB12=0,Capacity_solar!U12*CostRed_solar!G$13,Capacity_solar!U12*VLOOKUP($A11,CostRed_solar!$A$2:$M$12,7,FALSE))</f>
        <v>0.146315573180664</v>
      </c>
      <c r="H11">
        <f>IF(Capacity_solar!$AB12=0,Capacity_solar!V12*CostRed_solar!H$13,Capacity_solar!V12*VLOOKUP($A11,CostRed_solar!$A$2:$M$12,8,FALSE))</f>
        <v>1.30492462126966</v>
      </c>
      <c r="I11">
        <f>IF(Capacity_solar!$AB12=0,Capacity_solar!W12*CostRed_solar!I$13,Capacity_solar!W12*VLOOKUP($A11,CostRed_solar!$A$2:$M$12,9,FALSE))</f>
        <v>8.08033232168043</v>
      </c>
      <c r="J11">
        <f>IF(Capacity_solar!$AB12=0,Capacity_solar!X12*CostRed_solar!J$13,Capacity_solar!X12*VLOOKUP($A11,CostRed_solar!$A$2:$M$12,10,FALSE))</f>
        <v>0</v>
      </c>
      <c r="K11">
        <f>IF(Capacity_solar!$AB12=0,Capacity_solar!Y12*CostRed_solar!K$13,Capacity_solar!Y12*VLOOKUP($A11,CostRed_solar!$A$2:$M$12,11,FALSE))</f>
        <v>9.73149525202326</v>
      </c>
      <c r="L11">
        <f>IF(Capacity_solar!$AB12=0,Capacity_solar!Z12*CostRed_solar!L$13,Capacity_solar!Z12*VLOOKUP($A11,CostRed_solar!$A$2:$M$12,12,FALSE))</f>
        <v>0</v>
      </c>
      <c r="M11">
        <f>IF(Capacity_solar!$AB12=0,Capacity_solar!AA12*CostRed_solar!M$13,Capacity_solar!AA12*VLOOKUP($A11,CostRed_solar!$A$2:$M$12,13,FALSE))</f>
        <v>0</v>
      </c>
      <c r="N11" s="2">
        <f t="shared" si="0"/>
        <v>22.7346411630191</v>
      </c>
      <c r="O11" s="1" t="s">
        <v>63</v>
      </c>
      <c r="P11">
        <f>IF(Capacity_solar!$AB12=0,Capacity_solar!P12*CostRed_solar!B$26,Capacity_solar!P12*VLOOKUP($A11,CostRed_solar!$A$14:$M$26,P$1-2009,FALSE))</f>
        <v>0.287860445120114</v>
      </c>
      <c r="Q11">
        <f>IF(Capacity_solar!$AB12=0,Capacity_solar!Q12*CostRed_solar!C$26,Capacity_solar!Q12*VLOOKUP($A11,CostRed_solar!$A$14:$M$26,Q$1-2009,FALSE))</f>
        <v>0</v>
      </c>
      <c r="R11">
        <f>IF(Capacity_solar!$AB12=0,Capacity_solar!R12*CostRed_solar!D$26,Capacity_solar!R12*VLOOKUP($A11,CostRed_solar!$A$14:$M$26,R$1-2009,FALSE))</f>
        <v>0.169253434358957</v>
      </c>
      <c r="S11">
        <f>IF(Capacity_solar!$AB12=0,Capacity_solar!S12*CostRed_solar!E$26,Capacity_solar!S12*VLOOKUP($A11,CostRed_solar!$A$14:$M$26,S$1-2009,FALSE))</f>
        <v>0</v>
      </c>
      <c r="T11">
        <f>IF(Capacity_solar!$AB12=0,Capacity_solar!T12*CostRed_solar!F$26,Capacity_solar!T12*VLOOKUP($A11,CostRed_solar!$A$14:$M$26,T$1-2009,FALSE))</f>
        <v>5.68277024966382</v>
      </c>
      <c r="U11">
        <f>IF(Capacity_solar!$AB12=0,Capacity_solar!U12*CostRed_solar!G$26,Capacity_solar!U12*VLOOKUP($A11,CostRed_solar!$A$14:$M$26,U$1-2009,FALSE))</f>
        <v>0.212080846269406</v>
      </c>
      <c r="V11">
        <f>IF(Capacity_solar!$AB12=0,Capacity_solar!V12*CostRed_solar!H$26,Capacity_solar!V12*VLOOKUP($A11,CostRed_solar!$A$14:$M$26,V$1-2009,FALSE))</f>
        <v>1.54316636691347</v>
      </c>
      <c r="W11">
        <f>IF(Capacity_solar!$AB12=0,Capacity_solar!W12*CostRed_solar!I$26,Capacity_solar!W12*VLOOKUP($A11,CostRed_solar!$A$14:$M$26,W$1-2009,FALSE))</f>
        <v>7.49962991413429</v>
      </c>
      <c r="X11">
        <f>IF(Capacity_solar!$AB12=0,Capacity_solar!X12*CostRed_solar!J$26,Capacity_solar!X12*VLOOKUP($A11,CostRed_solar!$A$14:$M$26,X$1-2009,FALSE))</f>
        <v>0</v>
      </c>
      <c r="Y11">
        <f>IF(Capacity_solar!$AB12=0,Capacity_solar!Y12*CostRed_solar!K$26,Capacity_solar!Y12*VLOOKUP($A11,CostRed_solar!$A$14:$M$26,Y$1-2009,FALSE))</f>
        <v>4.79471380600735</v>
      </c>
      <c r="Z11">
        <f>IF(Capacity_solar!$AB12=0,Capacity_solar!Z12*CostRed_solar!L$26,Capacity_solar!Z12*VLOOKUP($A11,CostRed_solar!$A$14:$M$26,Z$1-2009,FALSE))</f>
        <v>0</v>
      </c>
      <c r="AA11">
        <f>IF(Capacity_solar!$AB12=0,Capacity_solar!AA12*CostRed_solar!M$26,Capacity_solar!AA12*VLOOKUP($A11,CostRed_solar!$A$14:$M$26,AA$1-2009,FALSE))</f>
        <v>0</v>
      </c>
      <c r="AB11" s="1">
        <f t="shared" si="1"/>
        <v>20.1894750624674</v>
      </c>
    </row>
    <row r="12" spans="1:28">
      <c r="A12" s="1" t="s">
        <v>59</v>
      </c>
      <c r="B12">
        <f>IF(Capacity_solar!$AB13=0,Capacity_solar!P13*CostRed_solar!B$13,Capacity_solar!P13*VLOOKUP($A12,CostRed_solar!$A$2:$M$12,2,FALSE))</f>
        <v>0.339891960937295</v>
      </c>
      <c r="C12">
        <f>IF(Capacity_solar!$AB13=0,Capacity_solar!Q13*CostRed_solar!C$13,Capacity_solar!Q13*VLOOKUP($A12,CostRed_solar!$A$2:$M$12,3,FALSE))</f>
        <v>2.51210541190552</v>
      </c>
      <c r="D12">
        <f>IF(Capacity_solar!$AB13=0,Capacity_solar!R13*CostRed_solar!D$13,Capacity_solar!R13*VLOOKUP($A12,CostRed_solar!$A$2:$M$12,4,FALSE))</f>
        <v>1.49791360145244</v>
      </c>
      <c r="E12">
        <f>IF(Capacity_solar!$AB13=0,Capacity_solar!S13*CostRed_solar!E$13,Capacity_solar!S13*VLOOKUP($A12,CostRed_solar!$A$2:$M$12,5,FALSE))</f>
        <v>-0.00491257302582065</v>
      </c>
      <c r="F12">
        <f>IF(Capacity_solar!$AB13=0,Capacity_solar!T13*CostRed_solar!F$13,Capacity_solar!T13*VLOOKUP($A12,CostRed_solar!$A$2:$M$12,6,FALSE))</f>
        <v>0.407654014935598</v>
      </c>
      <c r="G12">
        <f>IF(Capacity_solar!$AB13=0,Capacity_solar!U13*CostRed_solar!G$13,Capacity_solar!U13*VLOOKUP($A12,CostRed_solar!$A$2:$M$12,7,FALSE))</f>
        <v>0.250065285839923</v>
      </c>
      <c r="H12">
        <f>IF(Capacity_solar!$AB13=0,Capacity_solar!V13*CostRed_solar!H$13,Capacity_solar!V13*VLOOKUP($A12,CostRed_solar!$A$2:$M$12,8,FALSE))</f>
        <v>0</v>
      </c>
      <c r="I12">
        <f>IF(Capacity_solar!$AB13=0,Capacity_solar!W13*CostRed_solar!I$13,Capacity_solar!W13*VLOOKUP($A12,CostRed_solar!$A$2:$M$12,9,FALSE))</f>
        <v>335.021596691855</v>
      </c>
      <c r="J12">
        <f>IF(Capacity_solar!$AB13=0,Capacity_solar!X13*CostRed_solar!J$13,Capacity_solar!X13*VLOOKUP($A12,CostRed_solar!$A$2:$M$12,10,FALSE))</f>
        <v>513.873917271047</v>
      </c>
      <c r="K12">
        <f>IF(Capacity_solar!$AB13=0,Capacity_solar!Y13*CostRed_solar!K$13,Capacity_solar!Y13*VLOOKUP($A12,CostRed_solar!$A$2:$M$12,11,FALSE))</f>
        <v>755.126424378536</v>
      </c>
      <c r="L12">
        <f>IF(Capacity_solar!$AB13=0,Capacity_solar!Z13*CostRed_solar!L$13,Capacity_solar!Z13*VLOOKUP($A12,CostRed_solar!$A$2:$M$12,12,FALSE))</f>
        <v>949.517597953533</v>
      </c>
      <c r="M12">
        <f>IF(Capacity_solar!$AB13=0,Capacity_solar!AA13*CostRed_solar!M$13,Capacity_solar!AA13*VLOOKUP($A12,CostRed_solar!$A$2:$M$12,13,FALSE))</f>
        <v>114.644838747214</v>
      </c>
      <c r="N12" s="2">
        <f t="shared" si="0"/>
        <v>2673.18709274423</v>
      </c>
      <c r="O12" s="1" t="s">
        <v>59</v>
      </c>
      <c r="P12">
        <f>IF(Capacity_solar!$AB13=0,Capacity_solar!P13*CostRed_solar!B$26,Capacity_solar!P13*VLOOKUP($A12,CostRed_solar!$A$14:$M$26,P$1-2009,FALSE))</f>
        <v>1.7645845285863</v>
      </c>
      <c r="Q12">
        <f>IF(Capacity_solar!$AB13=0,Capacity_solar!Q13*CostRed_solar!C$26,Capacity_solar!Q13*VLOOKUP($A12,CostRed_solar!$A$14:$M$26,Q$1-2009,FALSE))</f>
        <v>7.92646396145185</v>
      </c>
      <c r="R12">
        <f>IF(Capacity_solar!$AB13=0,Capacity_solar!R13*CostRed_solar!D$26,Capacity_solar!R13*VLOOKUP($A12,CostRed_solar!$A$14:$M$26,R$1-2009,FALSE))</f>
        <v>3.39353305143143</v>
      </c>
      <c r="S12">
        <f>IF(Capacity_solar!$AB13=0,Capacity_solar!S13*CostRed_solar!E$26,Capacity_solar!S13*VLOOKUP($A12,CostRed_solar!$A$14:$M$26,S$1-2009,FALSE))</f>
        <v>-0.00950112535457766</v>
      </c>
      <c r="T12">
        <f>IF(Capacity_solar!$AB13=0,Capacity_solar!T13*CostRed_solar!F$26,Capacity_solar!T13*VLOOKUP($A12,CostRed_solar!$A$14:$M$26,T$1-2009,FALSE))</f>
        <v>0.693299864715735</v>
      </c>
      <c r="U12">
        <f>IF(Capacity_solar!$AB13=0,Capacity_solar!U13*CostRed_solar!G$26,Capacity_solar!U13*VLOOKUP($A12,CostRed_solar!$A$14:$M$26,U$1-2009,FALSE))</f>
        <v>0.362463518343653</v>
      </c>
      <c r="V12">
        <f>IF(Capacity_solar!$AB13=0,Capacity_solar!V13*CostRed_solar!H$26,Capacity_solar!V13*VLOOKUP($A12,CostRed_solar!$A$14:$M$26,V$1-2009,FALSE))</f>
        <v>0</v>
      </c>
      <c r="W12">
        <f>IF(Capacity_solar!$AB13=0,Capacity_solar!W13*CostRed_solar!I$26,Capacity_solar!W13*VLOOKUP($A12,CostRed_solar!$A$14:$M$26,W$1-2009,FALSE))</f>
        <v>310.944883008072</v>
      </c>
      <c r="X12">
        <f>IF(Capacity_solar!$AB13=0,Capacity_solar!X13*CostRed_solar!J$26,Capacity_solar!X13*VLOOKUP($A12,CostRed_solar!$A$14:$M$26,X$1-2009,FALSE))</f>
        <v>335.762181071023</v>
      </c>
      <c r="Y12">
        <f>IF(Capacity_solar!$AB13=0,Capacity_solar!Y13*CostRed_solar!K$26,Capacity_solar!Y13*VLOOKUP($A12,CostRed_solar!$A$14:$M$26,Y$1-2009,FALSE))</f>
        <v>372.051262265783</v>
      </c>
      <c r="Z12">
        <f>IF(Capacity_solar!$AB13=0,Capacity_solar!Z13*CostRed_solar!L$26,Capacity_solar!Z13*VLOOKUP($A12,CostRed_solar!$A$14:$M$26,Z$1-2009,FALSE))</f>
        <v>397.970754138168</v>
      </c>
      <c r="AA12">
        <f>IF(Capacity_solar!$AB13=0,Capacity_solar!AA13*CostRed_solar!M$26,Capacity_solar!AA13*VLOOKUP($A12,CostRed_solar!$A$14:$M$26,AA$1-2009,FALSE))</f>
        <v>40.2660599067584</v>
      </c>
      <c r="AB12" s="1">
        <f t="shared" si="1"/>
        <v>1471.12598418898</v>
      </c>
    </row>
    <row r="13" spans="1:28">
      <c r="A13" s="1" t="s">
        <v>61</v>
      </c>
      <c r="B13">
        <f>IF(Capacity_solar!$AB14=0,Capacity_solar!P14*CostRed_solar!B$13,Capacity_solar!P14*VLOOKUP($A13,CostRed_solar!$A$2:$M$12,2,FALSE))</f>
        <v>0</v>
      </c>
      <c r="C13">
        <f>IF(Capacity_solar!$AB14=0,Capacity_solar!Q14*CostRed_solar!C$13,Capacity_solar!Q14*VLOOKUP($A13,CostRed_solar!$A$2:$M$12,3,FALSE))</f>
        <v>0</v>
      </c>
      <c r="D13">
        <f>IF(Capacity_solar!$AB14=0,Capacity_solar!R14*CostRed_solar!D$13,Capacity_solar!R14*VLOOKUP($A13,CostRed_solar!$A$2:$M$12,4,FALSE))</f>
        <v>0</v>
      </c>
      <c r="E13">
        <f>IF(Capacity_solar!$AB14=0,Capacity_solar!S14*CostRed_solar!E$13,Capacity_solar!S14*VLOOKUP($A13,CostRed_solar!$A$2:$M$12,5,FALSE))</f>
        <v>0</v>
      </c>
      <c r="F13">
        <f>IF(Capacity_solar!$AB14=0,Capacity_solar!T14*CostRed_solar!F$13,Capacity_solar!T14*VLOOKUP($A13,CostRed_solar!$A$2:$M$12,6,FALSE))</f>
        <v>0</v>
      </c>
      <c r="G13">
        <f>IF(Capacity_solar!$AB14=0,Capacity_solar!U14*CostRed_solar!G$13,Capacity_solar!U14*VLOOKUP($A13,CostRed_solar!$A$2:$M$12,7,FALSE))</f>
        <v>1.33014157436967</v>
      </c>
      <c r="H13">
        <f>IF(Capacity_solar!$AB14=0,Capacity_solar!V14*CostRed_solar!H$13,Capacity_solar!V14*VLOOKUP($A13,CostRed_solar!$A$2:$M$12,8,FALSE))</f>
        <v>2.27225680320587</v>
      </c>
      <c r="I13">
        <f>IF(Capacity_solar!$AB14=0,Capacity_solar!W14*CostRed_solar!I$13,Capacity_solar!W14*VLOOKUP($A13,CostRed_solar!$A$2:$M$12,9,FALSE))</f>
        <v>27.3996723271527</v>
      </c>
      <c r="J13">
        <f>IF(Capacity_solar!$AB14=0,Capacity_solar!X14*CostRed_solar!J$13,Capacity_solar!X14*VLOOKUP($A13,CostRed_solar!$A$2:$M$12,10,FALSE))</f>
        <v>66.9393055411328</v>
      </c>
      <c r="K13">
        <f>IF(Capacity_solar!$AB14=0,Capacity_solar!Y14*CostRed_solar!K$13,Capacity_solar!Y14*VLOOKUP($A13,CostRed_solar!$A$2:$M$12,11,FALSE))</f>
        <v>132.418651677856</v>
      </c>
      <c r="L13">
        <f>IF(Capacity_solar!$AB14=0,Capacity_solar!Z14*CostRed_solar!L$13,Capacity_solar!Z14*VLOOKUP($A13,CostRed_solar!$A$2:$M$12,12,FALSE))</f>
        <v>341.074850706829</v>
      </c>
      <c r="M13">
        <f>IF(Capacity_solar!$AB14=0,Capacity_solar!AA14*CostRed_solar!M$13,Capacity_solar!AA14*VLOOKUP($A13,CostRed_solar!$A$2:$M$12,13,FALSE))</f>
        <v>312.785120461731</v>
      </c>
      <c r="N13" s="2">
        <f t="shared" si="0"/>
        <v>884.219999092277</v>
      </c>
      <c r="O13" s="1" t="s">
        <v>61</v>
      </c>
      <c r="P13">
        <f>IF(Capacity_solar!$AB14=0,Capacity_solar!P14*CostRed_solar!B$26,Capacity_solar!P14*VLOOKUP($A13,CostRed_solar!$A$14:$M$26,P$1-2009,FALSE))</f>
        <v>0</v>
      </c>
      <c r="Q13">
        <f>IF(Capacity_solar!$AB14=0,Capacity_solar!Q14*CostRed_solar!C$26,Capacity_solar!Q14*VLOOKUP($A13,CostRed_solar!$A$14:$M$26,Q$1-2009,FALSE))</f>
        <v>0</v>
      </c>
      <c r="R13">
        <f>IF(Capacity_solar!$AB14=0,Capacity_solar!R14*CostRed_solar!D$26,Capacity_solar!R14*VLOOKUP($A13,CostRed_solar!$A$14:$M$26,R$1-2009,FALSE))</f>
        <v>0</v>
      </c>
      <c r="S13">
        <f>IF(Capacity_solar!$AB14=0,Capacity_solar!S14*CostRed_solar!E$26,Capacity_solar!S14*VLOOKUP($A13,CostRed_solar!$A$14:$M$26,S$1-2009,FALSE))</f>
        <v>0</v>
      </c>
      <c r="T13">
        <f>IF(Capacity_solar!$AB14=0,Capacity_solar!T14*CostRed_solar!F$26,Capacity_solar!T14*VLOOKUP($A13,CostRed_solar!$A$14:$M$26,T$1-2009,FALSE))</f>
        <v>0</v>
      </c>
      <c r="U13">
        <f>IF(Capacity_solar!$AB14=0,Capacity_solar!U14*CostRed_solar!G$26,Capacity_solar!U14*VLOOKUP($A13,CostRed_solar!$A$14:$M$26,U$1-2009,FALSE))</f>
        <v>1.92800769335823</v>
      </c>
      <c r="V13">
        <f>IF(Capacity_solar!$AB14=0,Capacity_solar!V14*CostRed_solar!H$26,Capacity_solar!V14*VLOOKUP($A13,CostRed_solar!$A$14:$M$26,V$1-2009,FALSE))</f>
        <v>2.68710561402843</v>
      </c>
      <c r="W13">
        <f>IF(Capacity_solar!$AB14=0,Capacity_solar!W14*CostRed_solar!I$26,Capacity_solar!W14*VLOOKUP($A13,CostRed_solar!$A$14:$M$26,W$1-2009,FALSE))</f>
        <v>25.4305632542917</v>
      </c>
      <c r="X13">
        <f>IF(Capacity_solar!$AB14=0,Capacity_solar!X14*CostRed_solar!J$26,Capacity_solar!X14*VLOOKUP($A13,CostRed_solar!$A$14:$M$26,X$1-2009,FALSE))</f>
        <v>43.7377466971443</v>
      </c>
      <c r="Y13">
        <f>IF(Capacity_solar!$AB14=0,Capacity_solar!Y14*CostRed_solar!K$26,Capacity_solar!Y14*VLOOKUP($A13,CostRed_solar!$A$14:$M$26,Y$1-2009,FALSE))</f>
        <v>65.2427526222849</v>
      </c>
      <c r="Z13">
        <f>IF(Capacity_solar!$AB14=0,Capacity_solar!Z14*CostRed_solar!L$26,Capacity_solar!Z14*VLOOKUP($A13,CostRed_solar!$A$14:$M$26,Z$1-2009,FALSE))</f>
        <v>142.954502208186</v>
      </c>
      <c r="AA13">
        <f>IF(Capacity_solar!$AB14=0,Capacity_solar!AA14*CostRed_solar!M$26,Capacity_solar!AA14*VLOOKUP($A13,CostRed_solar!$A$14:$M$26,AA$1-2009,FALSE))</f>
        <v>109.857753180021</v>
      </c>
      <c r="AB13" s="1">
        <f t="shared" si="1"/>
        <v>391.838431269314</v>
      </c>
    </row>
    <row r="14" spans="1:28">
      <c r="A14" s="1" t="s">
        <v>443</v>
      </c>
      <c r="B14">
        <f>IF(Capacity_solar!$AB15=0,Capacity_solar!P15*CostRed_solar!B$13,Capacity_solar!P15*VLOOKUP($A14,CostRed_solar!$A$2:$M$12,2,FALSE))</f>
        <v>0.0554473019473564</v>
      </c>
      <c r="C14">
        <f>IF(Capacity_solar!$AB15=0,Capacity_solar!Q15*CostRed_solar!C$13,Capacity_solar!Q15*VLOOKUP($A14,CostRed_solar!$A$2:$M$12,3,FALSE))</f>
        <v>0.351694757666773</v>
      </c>
      <c r="D14">
        <f>IF(Capacity_solar!$AB15=0,Capacity_solar!R15*CostRed_solar!D$13,Capacity_solar!R15*VLOOKUP($A14,CostRed_solar!$A$2:$M$12,4,FALSE))</f>
        <v>0.448253223250993</v>
      </c>
      <c r="E14">
        <f>IF(Capacity_solar!$AB15=0,Capacity_solar!S15*CostRed_solar!E$13,Capacity_solar!S15*VLOOKUP($A14,CostRed_solar!$A$2:$M$12,5,FALSE))</f>
        <v>3.24165084938683</v>
      </c>
      <c r="F14">
        <f>IF(Capacity_solar!$AB15=0,Capacity_solar!T15*CostRed_solar!F$13,Capacity_solar!T15*VLOOKUP($A14,CostRed_solar!$A$2:$M$12,6,FALSE))</f>
        <v>1.33656577514461</v>
      </c>
      <c r="G14">
        <f>IF(Capacity_solar!$AB15=0,Capacity_solar!U15*CostRed_solar!G$13,Capacity_solar!U15*VLOOKUP($A14,CostRed_solar!$A$2:$M$12,7,FALSE))</f>
        <v>0</v>
      </c>
      <c r="H14">
        <f>IF(Capacity_solar!$AB15=0,Capacity_solar!V15*CostRed_solar!H$13,Capacity_solar!V15*VLOOKUP($A14,CostRed_solar!$A$2:$M$12,8,FALSE))</f>
        <v>0</v>
      </c>
      <c r="I14">
        <f>IF(Capacity_solar!$AB15=0,Capacity_solar!W15*CostRed_solar!I$13,Capacity_solar!W15*VLOOKUP($A14,CostRed_solar!$A$2:$M$12,9,FALSE))</f>
        <v>13.7732955665763</v>
      </c>
      <c r="J14">
        <f>IF(Capacity_solar!$AB15=0,Capacity_solar!X15*CostRed_solar!J$13,Capacity_solar!X15*VLOOKUP($A14,CostRed_solar!$A$2:$M$12,10,FALSE))</f>
        <v>0</v>
      </c>
      <c r="K14">
        <f>IF(Capacity_solar!$AB15=0,Capacity_solar!Y15*CostRed_solar!K$13,Capacity_solar!Y15*VLOOKUP($A14,CostRed_solar!$A$2:$M$12,11,FALSE))</f>
        <v>0</v>
      </c>
      <c r="L14">
        <f>IF(Capacity_solar!$AB15=0,Capacity_solar!Z15*CostRed_solar!L$13,Capacity_solar!Z15*VLOOKUP($A14,CostRed_solar!$A$2:$M$12,12,FALSE))</f>
        <v>0</v>
      </c>
      <c r="M14">
        <f>IF(Capacity_solar!$AB15=0,Capacity_solar!AA15*CostRed_solar!M$13,Capacity_solar!AA15*VLOOKUP($A14,CostRed_solar!$A$2:$M$12,13,FALSE))</f>
        <v>0</v>
      </c>
      <c r="N14" s="2">
        <f t="shared" si="0"/>
        <v>19.2069074739728</v>
      </c>
      <c r="O14" s="1" t="s">
        <v>443</v>
      </c>
      <c r="P14">
        <f>IF(Capacity_solar!$AB15=0,Capacity_solar!P15*CostRed_solar!B$26,Capacity_solar!P15*VLOOKUP($A14,CostRed_solar!$A$14:$M$26,P$1-2009,FALSE))</f>
        <v>0.287860445120114</v>
      </c>
      <c r="Q14">
        <f>IF(Capacity_solar!$AB15=0,Capacity_solar!Q15*CostRed_solar!C$26,Capacity_solar!Q15*VLOOKUP($A14,CostRed_solar!$A$14:$M$26,Q$1-2009,FALSE))</f>
        <v>1.10970495460326</v>
      </c>
      <c r="R14">
        <f>IF(Capacity_solar!$AB15=0,Capacity_solar!R15*CostRed_solar!D$26,Capacity_solar!R15*VLOOKUP($A14,CostRed_solar!$A$14:$M$26,R$1-2009,FALSE))</f>
        <v>1.01552060615374</v>
      </c>
      <c r="S14">
        <f>IF(Capacity_solar!$AB15=0,Capacity_solar!S15*CostRed_solar!E$26,Capacity_solar!S15*VLOOKUP($A14,CostRed_solar!$A$14:$M$26,S$1-2009,FALSE))</f>
        <v>6.26949073610002</v>
      </c>
      <c r="T14">
        <f>IF(Capacity_solar!$AB15=0,Capacity_solar!T15*CostRed_solar!F$26,Capacity_solar!T15*VLOOKUP($A14,CostRed_solar!$A$14:$M$26,T$1-2009,FALSE))</f>
        <v>2.27310620560878</v>
      </c>
      <c r="U14">
        <f>IF(Capacity_solar!$AB15=0,Capacity_solar!U15*CostRed_solar!G$26,Capacity_solar!U15*VLOOKUP($A14,CostRed_solar!$A$14:$M$26,U$1-2009,FALSE))</f>
        <v>0</v>
      </c>
      <c r="V14">
        <f>IF(Capacity_solar!$AB15=0,Capacity_solar!V15*CostRed_solar!H$26,Capacity_solar!V15*VLOOKUP($A14,CostRed_solar!$A$14:$M$26,V$1-2009,FALSE))</f>
        <v>0</v>
      </c>
      <c r="W14">
        <f>IF(Capacity_solar!$AB15=0,Capacity_solar!W15*CostRed_solar!I$26,Capacity_solar!W15*VLOOKUP($A14,CostRed_solar!$A$14:$M$26,W$1-2009,FALSE))</f>
        <v>12.7834617853721</v>
      </c>
      <c r="X14">
        <f>IF(Capacity_solar!$AB15=0,Capacity_solar!X15*CostRed_solar!J$26,Capacity_solar!X15*VLOOKUP($A14,CostRed_solar!$A$14:$M$26,X$1-2009,FALSE))</f>
        <v>0</v>
      </c>
      <c r="Y14">
        <f>IF(Capacity_solar!$AB15=0,Capacity_solar!Y15*CostRed_solar!K$26,Capacity_solar!Y15*VLOOKUP($A14,CostRed_solar!$A$14:$M$26,Y$1-2009,FALSE))</f>
        <v>0</v>
      </c>
      <c r="Z14">
        <f>IF(Capacity_solar!$AB15=0,Capacity_solar!Z15*CostRed_solar!L$26,Capacity_solar!Z15*VLOOKUP($A14,CostRed_solar!$A$14:$M$26,Z$1-2009,FALSE))</f>
        <v>0</v>
      </c>
      <c r="AA14">
        <f>IF(Capacity_solar!$AB15=0,Capacity_solar!AA15*CostRed_solar!M$26,Capacity_solar!AA15*VLOOKUP($A14,CostRed_solar!$A$14:$M$26,AA$1-2009,FALSE))</f>
        <v>0</v>
      </c>
      <c r="AB14" s="1">
        <f t="shared" si="1"/>
        <v>23.739144732958</v>
      </c>
    </row>
    <row r="15" spans="1:28">
      <c r="A15" s="1" t="s">
        <v>444</v>
      </c>
      <c r="B15">
        <f>IF(Capacity_solar!$AB16=0,Capacity_solar!P16*CostRed_solar!B$13,Capacity_solar!P16*VLOOKUP($A15,CostRed_solar!$A$2:$M$12,2,FALSE))</f>
        <v>1177.46268581824</v>
      </c>
      <c r="C15">
        <f>IF(Capacity_solar!$AB16=0,Capacity_solar!Q16*CostRed_solar!C$13,Capacity_solar!Q16*VLOOKUP($A15,CostRed_solar!$A$2:$M$12,3,FALSE))</f>
        <v>3349.95361093752</v>
      </c>
      <c r="D15">
        <f>IF(Capacity_solar!$AB16=0,Capacity_solar!R16*CostRed_solar!D$13,Capacity_solar!R16*VLOOKUP($A15,CostRed_solar!$A$2:$M$12,4,FALSE))</f>
        <v>15194.9721827859</v>
      </c>
      <c r="E15">
        <f>IF(Capacity_solar!$AB16=0,Capacity_solar!S16*CostRed_solar!E$13,Capacity_solar!S16*VLOOKUP($A15,CostRed_solar!$A$2:$M$12,5,FALSE))</f>
        <v>24302.8710573139</v>
      </c>
      <c r="F15">
        <f>IF(Capacity_solar!$AB16=0,Capacity_solar!T16*CostRed_solar!F$13,Capacity_solar!T16*VLOOKUP($A15,CostRed_solar!$A$2:$M$12,6,FALSE))</f>
        <v>33770.7170346667</v>
      </c>
      <c r="G15">
        <f>IF(Capacity_solar!$AB16=0,Capacity_solar!U16*CostRed_solar!G$13,Capacity_solar!U16*VLOOKUP($A15,CostRed_solar!$A$2:$M$12,7,FALSE))</f>
        <v>67865.7172459424</v>
      </c>
      <c r="H15">
        <f>IF(Capacity_solar!$AB16=0,Capacity_solar!V16*CostRed_solar!H$13,Capacity_solar!V16*VLOOKUP($A15,CostRed_solar!$A$2:$M$12,8,FALSE))</f>
        <v>121050.504741387</v>
      </c>
      <c r="I15">
        <f>IF(Capacity_solar!$AB16=0,Capacity_solar!W16*CostRed_solar!I$13,Capacity_solar!W16*VLOOKUP($A15,CostRed_solar!$A$2:$M$12,9,FALSE))</f>
        <v>123852.854633846</v>
      </c>
      <c r="J15">
        <f>IF(Capacity_solar!$AB16=0,Capacity_solar!X16*CostRed_solar!J$13,Capacity_solar!X16*VLOOKUP($A15,CostRed_solar!$A$2:$M$12,10,FALSE))</f>
        <v>123336.203024392</v>
      </c>
      <c r="K15">
        <f>IF(Capacity_solar!$AB16=0,Capacity_solar!Y16*CostRed_solar!K$13,Capacity_solar!Y16*VLOOKUP($A15,CostRed_solar!$A$2:$M$12,11,FALSE))</f>
        <v>186133.186162316</v>
      </c>
      <c r="L15">
        <f>IF(Capacity_solar!$AB16=0,Capacity_solar!Z16*CostRed_solar!L$13,Capacity_solar!Z16*VLOOKUP($A15,CostRed_solar!$A$2:$M$12,12,FALSE))</f>
        <v>242982.779850425</v>
      </c>
      <c r="M15">
        <f>IF(Capacity_solar!$AB16=0,Capacity_solar!AA16*CostRed_solar!M$13,Capacity_solar!AA16*VLOOKUP($A15,CostRed_solar!$A$2:$M$12,13,FALSE))</f>
        <v>410971.233720762</v>
      </c>
      <c r="N15" s="2">
        <f t="shared" si="0"/>
        <v>1353988.45595059</v>
      </c>
      <c r="O15" s="1" t="s">
        <v>444</v>
      </c>
      <c r="P15">
        <f>IF(Capacity_solar!$AB16=0,Capacity_solar!P16*CostRed_solar!B$26,Capacity_solar!P16*VLOOKUP($A15,CostRed_solar!$A$14:$M$26,P$1-2009,FALSE))</f>
        <v>6112.92021339054</v>
      </c>
      <c r="Q15">
        <f>IF(Capacity_solar!$AB16=0,Capacity_solar!Q16*CostRed_solar!C$26,Capacity_solar!Q16*VLOOKUP($A15,CostRed_solar!$A$14:$M$26,Q$1-2009,FALSE))</f>
        <v>10570.1323056703</v>
      </c>
      <c r="R15">
        <f>IF(Capacity_solar!$AB16=0,Capacity_solar!R16*CostRed_solar!D$26,Capacity_solar!R16*VLOOKUP($A15,CostRed_solar!$A$14:$M$26,R$1-2009,FALSE))</f>
        <v>34424.3087637804</v>
      </c>
      <c r="S15">
        <f>IF(Capacity_solar!$AB16=0,Capacity_solar!S16*CostRed_solar!E$26,Capacity_solar!S16*VLOOKUP($A15,CostRed_solar!$A$14:$M$26,S$1-2009,FALSE))</f>
        <v>47002.7871703962</v>
      </c>
      <c r="T15">
        <f>IF(Capacity_solar!$AB16=0,Capacity_solar!T16*CostRed_solar!F$26,Capacity_solar!T16*VLOOKUP($A15,CostRed_solar!$A$14:$M$26,T$1-2009,FALSE))</f>
        <v>57434.0806018718</v>
      </c>
      <c r="U15">
        <f>IF(Capacity_solar!$AB16=0,Capacity_solar!U16*CostRed_solar!G$26,Capacity_solar!U16*VLOOKUP($A15,CostRed_solar!$A$14:$M$26,U$1-2009,FALSE))</f>
        <v>98369.6979980922</v>
      </c>
      <c r="V15">
        <f>IF(Capacity_solar!$AB16=0,Capacity_solar!V16*CostRed_solar!H$26,Capacity_solar!V16*VLOOKUP($A15,CostRed_solar!$A$14:$M$26,V$1-2009,FALSE))</f>
        <v>143150.84915254</v>
      </c>
      <c r="W15">
        <f>IF(Capacity_solar!$AB16=0,Capacity_solar!W16*CostRed_solar!I$26,Capacity_solar!W16*VLOOKUP($A15,CostRed_solar!$A$14:$M$26,W$1-2009,FALSE))</f>
        <v>114952.026301036</v>
      </c>
      <c r="X15">
        <f>IF(Capacity_solar!$AB16=0,Capacity_solar!X16*CostRed_solar!J$26,Capacity_solar!X16*VLOOKUP($A15,CostRed_solar!$A$14:$M$26,X$1-2009,FALSE))</f>
        <v>80587.1462642174</v>
      </c>
      <c r="Y15">
        <f>IF(Capacity_solar!$AB16=0,Capacity_solar!Y16*CostRed_solar!K$26,Capacity_solar!Y16*VLOOKUP($A15,CostRed_solar!$A$14:$M$26,Y$1-2009,FALSE))</f>
        <v>91707.9374069512</v>
      </c>
      <c r="Z15">
        <f>IF(Capacity_solar!$AB16=0,Capacity_solar!Z16*CostRed_solar!L$26,Capacity_solar!Z16*VLOOKUP($A15,CostRed_solar!$A$14:$M$26,Z$1-2009,FALSE))</f>
        <v>101841.230060482</v>
      </c>
      <c r="AA15">
        <f>IF(Capacity_solar!$AB16=0,Capacity_solar!AA16*CostRed_solar!M$26,Capacity_solar!AA16*VLOOKUP($A15,CostRed_solar!$A$14:$M$26,AA$1-2009,FALSE))</f>
        <v>144343.107790858</v>
      </c>
      <c r="AB15" s="1">
        <f t="shared" si="1"/>
        <v>930496.224029286</v>
      </c>
    </row>
    <row r="16" spans="1:28">
      <c r="A16" s="1" t="s">
        <v>445</v>
      </c>
      <c r="B16">
        <f>IF(Capacity_solar!$AB17=0,Capacity_solar!P17*CostRed_solar!B$13,Capacity_solar!P17*VLOOKUP($A16,CostRed_solar!$A$2:$M$12,2,FALSE))</f>
        <v>1142.68009428095</v>
      </c>
      <c r="C16">
        <f>IF(Capacity_solar!$AB17=0,Capacity_solar!Q17*CostRed_solar!C$13,Capacity_solar!Q17*VLOOKUP($A16,CostRed_solar!$A$2:$M$12,3,FALSE))</f>
        <v>3296.12697948716</v>
      </c>
      <c r="D16">
        <f>IF(Capacity_solar!$AB17=0,Capacity_solar!R17*CostRed_solar!D$13,Capacity_solar!R17*VLOOKUP($A16,CostRed_solar!$A$2:$M$12,4,FALSE))</f>
        <v>14953.2120364464</v>
      </c>
      <c r="E16">
        <f>IF(Capacity_solar!$AB17=0,Capacity_solar!S17*CostRed_solar!E$13,Capacity_solar!S17*VLOOKUP($A16,CostRed_solar!$A$2:$M$12,5,FALSE))</f>
        <v>24033.3092068225</v>
      </c>
      <c r="F16">
        <f>IF(Capacity_solar!$AB17=0,Capacity_solar!T17*CostRed_solar!F$13,Capacity_solar!T17*VLOOKUP($A16,CostRed_solar!$A$2:$M$12,6,FALSE))</f>
        <v>33291.8652153624</v>
      </c>
      <c r="G16">
        <f>IF(Capacity_solar!$AB17=0,Capacity_solar!U17*CostRed_solar!G$13,Capacity_solar!U17*VLOOKUP($A16,CostRed_solar!$A$2:$M$12,7,FALSE))</f>
        <v>66385.5090991524</v>
      </c>
      <c r="H16">
        <f>IF(Capacity_solar!$AB17=0,Capacity_solar!V17*CostRed_solar!H$13,Capacity_solar!V17*VLOOKUP($A16,CostRed_solar!$A$2:$M$12,8,FALSE))</f>
        <v>115825.758600124</v>
      </c>
      <c r="I16">
        <f>IF(Capacity_solar!$AB17=0,Capacity_solar!W17*CostRed_solar!I$13,Capacity_solar!W17*VLOOKUP($A16,CostRed_solar!$A$2:$M$12,9,FALSE))</f>
        <v>118548.263379796</v>
      </c>
      <c r="J16">
        <f>IF(Capacity_solar!$AB17=0,Capacity_solar!X17*CostRed_solar!J$13,Capacity_solar!X17*VLOOKUP($A16,CostRed_solar!$A$2:$M$12,10,FALSE))</f>
        <v>115623.906052412</v>
      </c>
      <c r="K16">
        <f>IF(Capacity_solar!$AB17=0,Capacity_solar!Y17*CostRed_solar!K$13,Capacity_solar!Y17*VLOOKUP($A16,CostRed_solar!$A$2:$M$12,11,FALSE))</f>
        <v>181668.025475838</v>
      </c>
      <c r="L16">
        <f>IF(Capacity_solar!$AB17=0,Capacity_solar!Z17*CostRed_solar!L$13,Capacity_solar!Z17*VLOOKUP($A16,CostRed_solar!$A$2:$M$12,12,FALSE))</f>
        <v>232061.340116835</v>
      </c>
      <c r="M16">
        <f>IF(Capacity_solar!$AB17=0,Capacity_solar!AA17*CostRed_solar!M$13,Capacity_solar!AA17*VLOOKUP($A16,CostRed_solar!$A$2:$M$12,13,FALSE))</f>
        <v>393758.411381387</v>
      </c>
      <c r="N16" s="2">
        <f t="shared" si="0"/>
        <v>1300588.40763794</v>
      </c>
      <c r="O16" s="1" t="s">
        <v>445</v>
      </c>
      <c r="P16">
        <f>IF(Capacity_solar!$AB17=0,Capacity_solar!P17*CostRed_solar!B$26,Capacity_solar!P17*VLOOKUP($A16,CostRed_solar!$A$14:$M$26,P$1-2009,FALSE))</f>
        <v>5932.34276542269</v>
      </c>
      <c r="Q16">
        <f>IF(Capacity_solar!$AB17=0,Capacity_solar!Q17*CostRed_solar!C$26,Capacity_solar!Q17*VLOOKUP($A16,CostRed_solar!$A$14:$M$26,Q$1-2009,FALSE))</f>
        <v>10400.2927550147</v>
      </c>
      <c r="R16">
        <f>IF(Capacity_solar!$AB17=0,Capacity_solar!R17*CostRed_solar!D$26,Capacity_solar!R17*VLOOKUP($A16,CostRed_solar!$A$14:$M$26,R$1-2009,FALSE))</f>
        <v>33876.5995725918</v>
      </c>
      <c r="S16">
        <f>IF(Capacity_solar!$AB17=0,Capacity_solar!S17*CostRed_solar!E$26,Capacity_solar!S17*VLOOKUP($A16,CostRed_solar!$A$14:$M$26,S$1-2009,FALSE))</f>
        <v>46481.4430766046</v>
      </c>
      <c r="T16">
        <f>IF(Capacity_solar!$AB17=0,Capacity_solar!T17*CostRed_solar!F$26,Capacity_solar!T17*VLOOKUP($A16,CostRed_solar!$A$14:$M$26,T$1-2009,FALSE))</f>
        <v>56619.694162933</v>
      </c>
      <c r="U16">
        <f>IF(Capacity_solar!$AB17=0,Capacity_solar!U17*CostRed_solar!G$26,Capacity_solar!U17*VLOOKUP($A16,CostRed_solar!$A$14:$M$26,U$1-2009,FALSE))</f>
        <v>96224.1724767693</v>
      </c>
      <c r="V16">
        <f>IF(Capacity_solar!$AB17=0,Capacity_solar!V17*CostRed_solar!H$26,Capacity_solar!V17*VLOOKUP($A16,CostRed_solar!$A$14:$M$26,V$1-2009,FALSE))</f>
        <v>136972.214471701</v>
      </c>
      <c r="W16">
        <f>IF(Capacity_solar!$AB17=0,Capacity_solar!W17*CostRed_solar!I$26,Capacity_solar!W17*VLOOKUP($A16,CostRed_solar!$A$14:$M$26,W$1-2009,FALSE))</f>
        <v>110028.655619314</v>
      </c>
      <c r="X16">
        <f>IF(Capacity_solar!$AB17=0,Capacity_solar!X17*CostRed_solar!J$26,Capacity_solar!X17*VLOOKUP($A16,CostRed_solar!$A$14:$M$26,X$1-2009,FALSE))</f>
        <v>75547.9769945819</v>
      </c>
      <c r="Y16">
        <f>IF(Capacity_solar!$AB17=0,Capacity_solar!Y17*CostRed_solar!K$26,Capacity_solar!Y17*VLOOKUP($A16,CostRed_solar!$A$14:$M$26,Y$1-2009,FALSE))</f>
        <v>89507.9499399638</v>
      </c>
      <c r="Z16">
        <f>IF(Capacity_solar!$AB17=0,Capacity_solar!Z17*CostRed_solar!L$26,Capacity_solar!Z17*VLOOKUP($A16,CostRed_solar!$A$14:$M$26,Z$1-2009,FALSE))</f>
        <v>97263.7334280667</v>
      </c>
      <c r="AA16">
        <f>IF(Capacity_solar!$AB17=0,Capacity_solar!AA17*CostRed_solar!M$26,Capacity_solar!AA17*VLOOKUP($A16,CostRed_solar!$A$14:$M$26,AA$1-2009,FALSE))</f>
        <v>138297.545312377</v>
      </c>
      <c r="AB16" s="1">
        <f t="shared" si="1"/>
        <v>897152.62057534</v>
      </c>
    </row>
    <row r="17" spans="1:28">
      <c r="A17" s="1" t="s">
        <v>65</v>
      </c>
      <c r="B17">
        <f>IF(Capacity_solar!$AB18=0,Capacity_solar!P18*CostRed_solar!B$13,Capacity_solar!P18*VLOOKUP($A17,CostRed_solar!$A$2:$M$12,2,FALSE))</f>
        <v>282.286280827362</v>
      </c>
      <c r="C17">
        <f>IF(Capacity_solar!$AB18=0,Capacity_solar!Q18*CostRed_solar!C$13,Capacity_solar!Q18*VLOOKUP($A17,CostRed_solar!$A$2:$M$12,3,FALSE))</f>
        <v>495.529393748973</v>
      </c>
      <c r="D17">
        <f>IF(Capacity_solar!$AB18=0,Capacity_solar!R18*CostRed_solar!D$13,Capacity_solar!R18*VLOOKUP($A17,CostRed_solar!$A$2:$M$12,4,FALSE))</f>
        <v>359.000201163055</v>
      </c>
      <c r="E17">
        <f>IF(Capacity_solar!$AB18=0,Capacity_solar!S18*CostRed_solar!E$13,Capacity_solar!S18*VLOOKUP($A17,CostRed_solar!$A$2:$M$12,5,FALSE))</f>
        <v>402.827581392778</v>
      </c>
      <c r="F17">
        <f>IF(Capacity_solar!$AB18=0,Capacity_solar!T18*CostRed_solar!F$13,Capacity_solar!T18*VLOOKUP($A17,CostRed_solar!$A$2:$M$12,6,FALSE))</f>
        <v>416.903766060254</v>
      </c>
      <c r="G17">
        <f>IF(Capacity_solar!$AB18=0,Capacity_solar!U18*CostRed_solar!G$13,Capacity_solar!U18*VLOOKUP($A17,CostRed_solar!$A$2:$M$12,7,FALSE))</f>
        <v>533.455667528449</v>
      </c>
      <c r="H17">
        <f>IF(Capacity_solar!$AB18=0,Capacity_solar!V18*CostRed_solar!H$13,Capacity_solar!V18*VLOOKUP($A17,CostRed_solar!$A$2:$M$12,8,FALSE))</f>
        <v>529.162539967954</v>
      </c>
      <c r="I17">
        <f>IF(Capacity_solar!$AB18=0,Capacity_solar!W18*CostRed_solar!I$13,Capacity_solar!W18*VLOOKUP($A17,CostRed_solar!$A$2:$M$12,9,FALSE))</f>
        <v>1178.39837451934</v>
      </c>
      <c r="J17">
        <f>IF(Capacity_solar!$AB18=0,Capacity_solar!X18*CostRed_solar!J$13,Capacity_solar!X18*VLOOKUP($A17,CostRed_solar!$A$2:$M$12,10,FALSE))</f>
        <v>5797.09868321473</v>
      </c>
      <c r="K17">
        <f>IF(Capacity_solar!$AB18=0,Capacity_solar!Y18*CostRed_solar!K$13,Capacity_solar!Y18*VLOOKUP($A17,CostRed_solar!$A$2:$M$12,11,FALSE))</f>
        <v>8818.69032215819</v>
      </c>
      <c r="L17">
        <f>IF(Capacity_solar!$AB18=0,Capacity_solar!Z18*CostRed_solar!L$13,Capacity_solar!Z18*VLOOKUP($A17,CostRed_solar!$A$2:$M$12,12,FALSE))</f>
        <v>10803.942447151</v>
      </c>
      <c r="M17">
        <f>IF(Capacity_solar!$AB18=0,Capacity_solar!AA18*CostRed_solar!M$13,Capacity_solar!AA18*VLOOKUP($A17,CostRed_solar!$A$2:$M$12,13,FALSE))</f>
        <v>9836.37185900527</v>
      </c>
      <c r="N17" s="2">
        <f t="shared" si="0"/>
        <v>39453.6671167373</v>
      </c>
      <c r="O17" s="1" t="s">
        <v>65</v>
      </c>
      <c r="P17">
        <f>IF(Capacity_solar!$AB18=0,Capacity_solar!P18*CostRed_solar!B$26,Capacity_solar!P18*VLOOKUP($A17,CostRed_solar!$A$14:$M$26,P$1-2009,FALSE))</f>
        <v>3871.46265225257</v>
      </c>
      <c r="Q17">
        <f>IF(Capacity_solar!$AB18=0,Capacity_solar!Q18*CostRed_solar!C$26,Capacity_solar!Q18*VLOOKUP($A17,CostRed_solar!$A$14:$M$26,Q$1-2009,FALSE))</f>
        <v>4983.81168397779</v>
      </c>
      <c r="R17">
        <f>IF(Capacity_solar!$AB18=0,Capacity_solar!R18*CostRed_solar!D$26,Capacity_solar!R18*VLOOKUP($A17,CostRed_solar!$A$14:$M$26,R$1-2009,FALSE))</f>
        <v>3442.37648152109</v>
      </c>
      <c r="S17">
        <f>IF(Capacity_solar!$AB18=0,Capacity_solar!S18*CostRed_solar!E$26,Capacity_solar!S18*VLOOKUP($A17,CostRed_solar!$A$14:$M$26,S$1-2009,FALSE))</f>
        <v>3615.9867073102</v>
      </c>
      <c r="T17">
        <f>IF(Capacity_solar!$AB18=0,Capacity_solar!T18*CostRed_solar!F$26,Capacity_solar!T18*VLOOKUP($A17,CostRed_solar!$A$14:$M$26,T$1-2009,FALSE))</f>
        <v>3536.06847946351</v>
      </c>
      <c r="U17">
        <f>IF(Capacity_solar!$AB18=0,Capacity_solar!U18*CostRed_solar!G$26,Capacity_solar!U18*VLOOKUP($A17,CostRed_solar!$A$14:$M$26,U$1-2009,FALSE))</f>
        <v>4257.27717264436</v>
      </c>
      <c r="V17">
        <f>IF(Capacity_solar!$AB18=0,Capacity_solar!V18*CostRed_solar!H$26,Capacity_solar!V18*VLOOKUP($A17,CostRed_solar!$A$14:$M$26,V$1-2009,FALSE))</f>
        <v>4025.53347686329</v>
      </c>
      <c r="W17">
        <f>IF(Capacity_solar!$AB18=0,Capacity_solar!W18*CostRed_solar!I$26,Capacity_solar!W18*VLOOKUP($A17,CostRed_solar!$A$14:$M$26,W$1-2009,FALSE))</f>
        <v>7759.60440274904</v>
      </c>
      <c r="X17">
        <f>IF(Capacity_solar!$AB18=0,Capacity_solar!X18*CostRed_solar!J$26,Capacity_solar!X18*VLOOKUP($A17,CostRed_solar!$A$14:$M$26,X$1-2009,FALSE))</f>
        <v>25014.5206438589</v>
      </c>
      <c r="Y17">
        <f>IF(Capacity_solar!$AB18=0,Capacity_solar!Y18*CostRed_solar!K$26,Capacity_solar!Y18*VLOOKUP($A17,CostRed_solar!$A$14:$M$26,Y$1-2009,FALSE))</f>
        <v>27629.4754979136</v>
      </c>
      <c r="Z17">
        <f>IF(Capacity_solar!$AB18=0,Capacity_solar!Z18*CostRed_solar!L$26,Capacity_solar!Z18*VLOOKUP($A17,CostRed_solar!$A$14:$M$26,Z$1-2009,FALSE))</f>
        <v>27014.0700385245</v>
      </c>
      <c r="AA17">
        <f>IF(Capacity_solar!$AB18=0,Capacity_solar!AA18*CostRed_solar!M$26,Capacity_solar!AA18*VLOOKUP($A17,CostRed_solar!$A$14:$M$26,AA$1-2009,FALSE))</f>
        <v>21458.6870671925</v>
      </c>
      <c r="AB17" s="1">
        <f t="shared" si="1"/>
        <v>136608.874304271</v>
      </c>
    </row>
    <row r="18" spans="1:28">
      <c r="A18" s="1" t="s">
        <v>67</v>
      </c>
      <c r="B18">
        <f>IF(Capacity_solar!$AB19=0,Capacity_solar!P19*CostRed_solar!B$13,Capacity_solar!P19*VLOOKUP($A18,CostRed_solar!$A$2:$M$12,2,FALSE))</f>
        <v>23.6363558829939</v>
      </c>
      <c r="C18">
        <f>IF(Capacity_solar!$AB19=0,Capacity_solar!Q19*CostRed_solar!C$13,Capacity_solar!Q19*VLOOKUP($A18,CostRed_solar!$A$2:$M$12,3,FALSE))</f>
        <v>82.1021363351434</v>
      </c>
      <c r="D18">
        <f>IF(Capacity_solar!$AB19=0,Capacity_solar!R19*CostRed_solar!D$13,Capacity_solar!R19*VLOOKUP($A18,CostRed_solar!$A$2:$M$12,4,FALSE))</f>
        <v>215.528352773063</v>
      </c>
      <c r="E18">
        <f>IF(Capacity_solar!$AB19=0,Capacity_solar!S19*CostRed_solar!E$13,Capacity_solar!S19*VLOOKUP($A18,CostRed_solar!$A$2:$M$12,5,FALSE))</f>
        <v>156.455775038716</v>
      </c>
      <c r="F18">
        <f>IF(Capacity_solar!$AB19=0,Capacity_solar!T19*CostRed_solar!F$13,Capacity_solar!T19*VLOOKUP($A18,CostRed_solar!$A$2:$M$12,6,FALSE))</f>
        <v>169.133740731315</v>
      </c>
      <c r="G18">
        <f>IF(Capacity_solar!$AB19=0,Capacity_solar!U19*CostRed_solar!G$13,Capacity_solar!U19*VLOOKUP($A18,CostRed_solar!$A$2:$M$12,7,FALSE))</f>
        <v>211.383305701522</v>
      </c>
      <c r="H18">
        <f>IF(Capacity_solar!$AB19=0,Capacity_solar!V19*CostRed_solar!H$13,Capacity_solar!V19*VLOOKUP($A18,CostRed_solar!$A$2:$M$12,8,FALSE))</f>
        <v>280.71298242748</v>
      </c>
      <c r="I18">
        <f>IF(Capacity_solar!$AB19=0,Capacity_solar!W19*CostRed_solar!I$13,Capacity_solar!W19*VLOOKUP($A18,CostRed_solar!$A$2:$M$12,9,FALSE))</f>
        <v>341.873351212807</v>
      </c>
      <c r="J18">
        <f>IF(Capacity_solar!$AB19=0,Capacity_solar!X19*CostRed_solar!J$13,Capacity_solar!X19*VLOOKUP($A18,CostRed_solar!$A$2:$M$12,10,FALSE))</f>
        <v>505.856931752578</v>
      </c>
      <c r="K18">
        <f>IF(Capacity_solar!$AB19=0,Capacity_solar!Y19*CostRed_solar!K$13,Capacity_solar!Y19*VLOOKUP($A18,CostRed_solar!$A$2:$M$12,11,FALSE))</f>
        <v>799.250795372178</v>
      </c>
      <c r="L18">
        <f>IF(Capacity_solar!$AB19=0,Capacity_solar!Z19*CostRed_solar!L$13,Capacity_solar!Z19*VLOOKUP($A18,CostRed_solar!$A$2:$M$12,12,FALSE))</f>
        <v>2285.99227032234</v>
      </c>
      <c r="M18">
        <f>IF(Capacity_solar!$AB19=0,Capacity_solar!AA19*CostRed_solar!M$13,Capacity_solar!AA19*VLOOKUP($A18,CostRed_solar!$A$2:$M$12,13,FALSE))</f>
        <v>2685.68082859717</v>
      </c>
      <c r="N18" s="2">
        <f t="shared" si="0"/>
        <v>7757.6068261473</v>
      </c>
      <c r="O18" s="1" t="s">
        <v>67</v>
      </c>
      <c r="P18">
        <f>IF(Capacity_solar!$AB19=0,Capacity_solar!P19*CostRed_solar!B$26,Capacity_solar!P19*VLOOKUP($A18,CostRed_solar!$A$14:$M$26,P$1-2009,FALSE))</f>
        <v>122.71060424105</v>
      </c>
      <c r="Q18">
        <f>IF(Capacity_solar!$AB19=0,Capacity_solar!Q19*CostRed_solar!C$26,Capacity_solar!Q19*VLOOKUP($A18,CostRed_solar!$A$14:$M$26,Q$1-2009,FALSE))</f>
        <v>259.057451066546</v>
      </c>
      <c r="R18">
        <f>IF(Capacity_solar!$AB19=0,Capacity_solar!R19*CostRed_solar!D$26,Capacity_solar!R19*VLOOKUP($A18,CostRed_solar!$A$14:$M$26,R$1-2009,FALSE))</f>
        <v>488.280891465812</v>
      </c>
      <c r="S18">
        <f>IF(Capacity_solar!$AB19=0,Capacity_solar!S19*CostRed_solar!E$26,Capacity_solar!S19*VLOOKUP($A18,CostRed_solar!$A$14:$M$26,S$1-2009,FALSE))</f>
        <v>302.592129069089</v>
      </c>
      <c r="T18">
        <f>IF(Capacity_solar!$AB19=0,Capacity_solar!T19*CostRed_solar!F$26,Capacity_solar!T19*VLOOKUP($A18,CostRed_solar!$A$14:$M$26,T$1-2009,FALSE))</f>
        <v>287.646865409659</v>
      </c>
      <c r="U18">
        <f>IF(Capacity_solar!$AB19=0,Capacity_solar!U19*CostRed_solar!G$26,Capacity_solar!U19*VLOOKUP($A18,CostRed_solar!$A$14:$M$26,U$1-2009,FALSE))</f>
        <v>306.394933812334</v>
      </c>
      <c r="V18">
        <f>IF(Capacity_solar!$AB19=0,Capacity_solar!V19*CostRed_solar!H$26,Capacity_solar!V19*VLOOKUP($A18,CostRed_solar!$A$14:$M$26,V$1-2009,FALSE))</f>
        <v>331.963108195919</v>
      </c>
      <c r="W18">
        <f>IF(Capacity_solar!$AB19=0,Capacity_solar!W19*CostRed_solar!I$26,Capacity_solar!W19*VLOOKUP($A18,CostRed_solar!$A$14:$M$26,W$1-2009,FALSE))</f>
        <v>317.30422828299</v>
      </c>
      <c r="X18">
        <f>IF(Capacity_solar!$AB19=0,Capacity_solar!X19*CostRed_solar!J$26,Capacity_solar!X19*VLOOKUP($A18,CostRed_solar!$A$14:$M$26,X$1-2009,FALSE))</f>
        <v>330.523930105512</v>
      </c>
      <c r="Y18">
        <f>IF(Capacity_solar!$AB19=0,Capacity_solar!Y19*CostRed_solar!K$26,Capacity_solar!Y19*VLOOKUP($A18,CostRed_solar!$A$14:$M$26,Y$1-2009,FALSE))</f>
        <v>393.791367491711</v>
      </c>
      <c r="Z18">
        <f>IF(Capacity_solar!$AB19=0,Capacity_solar!Z19*CostRed_solar!L$26,Capacity_solar!Z19*VLOOKUP($A18,CostRed_solar!$A$14:$M$26,Z$1-2009,FALSE))</f>
        <v>958.126600007181</v>
      </c>
      <c r="AA18">
        <f>IF(Capacity_solar!$AB19=0,Capacity_solar!AA19*CostRed_solar!M$26,Capacity_solar!AA19*VLOOKUP($A18,CostRed_solar!$A$14:$M$26,AA$1-2009,FALSE))</f>
        <v>943.276525279726</v>
      </c>
      <c r="AB18" s="1">
        <f t="shared" si="1"/>
        <v>5041.66863442753</v>
      </c>
    </row>
    <row r="19" spans="1:28">
      <c r="A19" s="1" t="s">
        <v>69</v>
      </c>
      <c r="B19">
        <f>IF(Capacity_solar!$AB20=0,Capacity_solar!P20*CostRed_solar!B$13,Capacity_solar!P20*VLOOKUP($A19,CostRed_solar!$A$2:$M$12,2,FALSE))</f>
        <v>0.194065556815747</v>
      </c>
      <c r="C19">
        <f>IF(Capacity_solar!$AB20=0,Capacity_solar!Q20*CostRed_solar!C$13,Capacity_solar!Q20*VLOOKUP($A19,CostRed_solar!$A$2:$M$12,3,FALSE))</f>
        <v>0</v>
      </c>
      <c r="D19">
        <f>IF(Capacity_solar!$AB20=0,Capacity_solar!R20*CostRed_solar!D$13,Capacity_solar!R20*VLOOKUP($A19,CostRed_solar!$A$2:$M$12,4,FALSE))</f>
        <v>0</v>
      </c>
      <c r="E19">
        <f>IF(Capacity_solar!$AB20=0,Capacity_solar!S20*CostRed_solar!E$13,Capacity_solar!S20*VLOOKUP($A19,CostRed_solar!$A$2:$M$12,5,FALSE))</f>
        <v>1.37524539815035</v>
      </c>
      <c r="F19">
        <f>IF(Capacity_solar!$AB20=0,Capacity_solar!T20*CostRed_solar!F$13,Capacity_solar!T20*VLOOKUP($A19,CostRed_solar!$A$2:$M$12,6,FALSE))</f>
        <v>2.6731337779007</v>
      </c>
      <c r="G19">
        <f>IF(Capacity_solar!$AB20=0,Capacity_solar!U20*CostRed_solar!G$13,Capacity_solar!U20*VLOOKUP($A19,CostRed_solar!$A$2:$M$12,7,FALSE))</f>
        <v>26.7358456448304</v>
      </c>
      <c r="H19">
        <f>IF(Capacity_solar!$AB20=0,Capacity_solar!V20*CostRed_solar!H$13,Capacity_solar!V20*VLOOKUP($A19,CostRed_solar!$A$2:$M$12,8,FALSE))</f>
        <v>5.68064200801468</v>
      </c>
      <c r="I19">
        <f>IF(Capacity_solar!$AB20=0,Capacity_solar!W20*CostRed_solar!I$13,Capacity_solar!W20*VLOOKUP($A19,CostRed_solar!$A$2:$M$12,9,FALSE))</f>
        <v>11.9368582389971</v>
      </c>
      <c r="J19">
        <f>IF(Capacity_solar!$AB20=0,Capacity_solar!X20*CostRed_solar!J$13,Capacity_solar!X20*VLOOKUP($A19,CostRed_solar!$A$2:$M$12,10,FALSE))</f>
        <v>-3.6869915499587</v>
      </c>
      <c r="K19">
        <f>IF(Capacity_solar!$AB20=0,Capacity_solar!Y20*CostRed_solar!K$13,Capacity_solar!Y20*VLOOKUP($A19,CostRed_solar!$A$2:$M$12,11,FALSE))</f>
        <v>4.6898760998001</v>
      </c>
      <c r="L19">
        <f>IF(Capacity_solar!$AB20=0,Capacity_solar!Z20*CostRed_solar!L$13,Capacity_solar!Z20*VLOOKUP($A19,CostRed_solar!$A$2:$M$12,12,FALSE))</f>
        <v>39.5592422980452</v>
      </c>
      <c r="M19">
        <f>IF(Capacity_solar!$AB20=0,Capacity_solar!AA20*CostRed_solar!M$13,Capacity_solar!AA20*VLOOKUP($A19,CostRed_solar!$A$2:$M$12,13,FALSE))</f>
        <v>10.5320894593675</v>
      </c>
      <c r="N19" s="2">
        <f t="shared" si="0"/>
        <v>99.6900069319631</v>
      </c>
      <c r="O19" s="1" t="s">
        <v>69</v>
      </c>
      <c r="P19">
        <f>IF(Capacity_solar!$AB20=0,Capacity_solar!P20*CostRed_solar!B$26,Capacity_solar!P20*VLOOKUP($A19,CostRed_solar!$A$14:$M$26,P$1-2009,FALSE))</f>
        <v>1.0075115579204</v>
      </c>
      <c r="Q19">
        <f>IF(Capacity_solar!$AB20=0,Capacity_solar!Q20*CostRed_solar!C$26,Capacity_solar!Q20*VLOOKUP($A19,CostRed_solar!$A$14:$M$26,Q$1-2009,FALSE))</f>
        <v>0</v>
      </c>
      <c r="R19">
        <f>IF(Capacity_solar!$AB20=0,Capacity_solar!R20*CostRed_solar!D$26,Capacity_solar!R20*VLOOKUP($A19,CostRed_solar!$A$14:$M$26,R$1-2009,FALSE))</f>
        <v>0</v>
      </c>
      <c r="S19">
        <f>IF(Capacity_solar!$AB20=0,Capacity_solar!S20*CostRed_solar!E$26,Capacity_solar!S20*VLOOKUP($A19,CostRed_solar!$A$14:$M$26,S$1-2009,FALSE))</f>
        <v>2.6597831426536</v>
      </c>
      <c r="T19">
        <f>IF(Capacity_solar!$AB20=0,Capacity_solar!T20*CostRed_solar!F$26,Capacity_solar!T20*VLOOKUP($A19,CostRed_solar!$A$14:$M$26,T$1-2009,FALSE))</f>
        <v>4.54621619973106</v>
      </c>
      <c r="U19">
        <f>IF(Capacity_solar!$AB20=0,Capacity_solar!U20*CostRed_solar!G$26,Capacity_solar!U20*VLOOKUP($A19,CostRed_solar!$A$14:$M$26,U$1-2009,FALSE))</f>
        <v>38.7529546365004</v>
      </c>
      <c r="V19">
        <f>IF(Capacity_solar!$AB20=0,Capacity_solar!V20*CostRed_solar!H$26,Capacity_solar!V20*VLOOKUP($A19,CostRed_solar!$A$14:$M$26,V$1-2009,FALSE))</f>
        <v>6.71776403507108</v>
      </c>
      <c r="W19">
        <f>IF(Capacity_solar!$AB20=0,Capacity_solar!W20*CostRed_solar!I$26,Capacity_solar!W20*VLOOKUP($A19,CostRed_solar!$A$14:$M$26,W$1-2009,FALSE))</f>
        <v>11.079002145712</v>
      </c>
      <c r="X19">
        <f>IF(Capacity_solar!$AB20=0,Capacity_solar!X20*CostRed_solar!J$26,Capacity_solar!X20*VLOOKUP($A19,CostRed_solar!$A$14:$M$26,X$1-2009,FALSE))</f>
        <v>-2.40905849236087</v>
      </c>
      <c r="Y19">
        <f>IF(Capacity_solar!$AB20=0,Capacity_solar!Y20*CostRed_solar!K$26,Capacity_solar!Y20*VLOOKUP($A19,CostRed_solar!$A$14:$M$26,Y$1-2009,FALSE))</f>
        <v>2.31070489188188</v>
      </c>
      <c r="Z19">
        <f>IF(Capacity_solar!$AB20=0,Capacity_solar!Z20*CostRed_solar!L$26,Capacity_solar!Z20*VLOOKUP($A19,CostRed_solar!$A$14:$M$26,Z$1-2009,FALSE))</f>
        <v>16.5804420312155</v>
      </c>
      <c r="AA19">
        <f>IF(Capacity_solar!$AB20=0,Capacity_solar!AA20*CostRed_solar!M$26,Capacity_solar!AA20*VLOOKUP($A19,CostRed_solar!$A$14:$M$26,AA$1-2009,FALSE))</f>
        <v>3.69912636057971</v>
      </c>
      <c r="AB19" s="1">
        <f t="shared" si="1"/>
        <v>84.9444465089048</v>
      </c>
    </row>
    <row r="20" spans="1:28">
      <c r="A20" s="1" t="s">
        <v>85</v>
      </c>
      <c r="B20">
        <f>IF(Capacity_solar!$AB21=0,Capacity_solar!P21*CostRed_solar!B$13,Capacity_solar!P21*VLOOKUP($A20,CostRed_solar!$A$2:$M$12,2,FALSE))</f>
        <v>0.0307732525807828</v>
      </c>
      <c r="C20">
        <f>IF(Capacity_solar!$AB21=0,Capacity_solar!Q21*CostRed_solar!C$13,Capacity_solar!Q21*VLOOKUP($A20,CostRed_solar!$A$2:$M$12,3,FALSE))</f>
        <v>0.105006006217651</v>
      </c>
      <c r="D20">
        <f>IF(Capacity_solar!$AB21=0,Capacity_solar!R21*CostRed_solar!D$13,Capacity_solar!R21*VLOOKUP($A20,CostRed_solar!$A$2:$M$12,4,FALSE))</f>
        <v>0.00373544352709162</v>
      </c>
      <c r="E20">
        <f>IF(Capacity_solar!$AB21=0,Capacity_solar!S21*CostRed_solar!E$13,Capacity_solar!S21*VLOOKUP($A20,CostRed_solar!$A$2:$M$12,5,FALSE))</f>
        <v>0.639489110139914</v>
      </c>
      <c r="F20">
        <f>IF(Capacity_solar!$AB21=0,Capacity_solar!T21*CostRed_solar!F$13,Capacity_solar!T21*VLOOKUP($A20,CostRed_solar!$A$2:$M$12,6,FALSE))</f>
        <v>0.0233899205566311</v>
      </c>
      <c r="G20">
        <f>IF(Capacity_solar!$AB21=0,Capacity_solar!U21*CostRed_solar!G$13,Capacity_solar!U21*VLOOKUP($A20,CostRed_solar!$A$2:$M$12,7,FALSE))</f>
        <v>0.203511660878559</v>
      </c>
      <c r="H20">
        <f>IF(Capacity_solar!$AB21=0,Capacity_solar!V21*CostRed_solar!H$13,Capacity_solar!V21*VLOOKUP($A20,CostRed_solar!$A$2:$M$12,8,FALSE))</f>
        <v>-0.0876441909807976</v>
      </c>
      <c r="I20">
        <f>IF(Capacity_solar!$AB21=0,Capacity_solar!W21*CostRed_solar!I$13,Capacity_solar!W21*VLOOKUP($A20,CostRed_solar!$A$2:$M$12,9,FALSE))</f>
        <v>-0.0569296140845671</v>
      </c>
      <c r="J20">
        <f>IF(Capacity_solar!$AB21=0,Capacity_solar!X21*CostRed_solar!J$13,Capacity_solar!X21*VLOOKUP($A20,CostRed_solar!$A$2:$M$12,10,FALSE))</f>
        <v>1.77794728303866</v>
      </c>
      <c r="K20">
        <f>IF(Capacity_solar!$AB21=0,Capacity_solar!Y21*CostRed_solar!K$13,Capacity_solar!Y21*VLOOKUP($A20,CostRed_solar!$A$2:$M$12,11,FALSE))</f>
        <v>0</v>
      </c>
      <c r="L20">
        <f>IF(Capacity_solar!$AB21=0,Capacity_solar!Z21*CostRed_solar!L$13,Capacity_solar!Z21*VLOOKUP($A20,CostRed_solar!$A$2:$M$12,12,FALSE))</f>
        <v>0</v>
      </c>
      <c r="M20">
        <f>IF(Capacity_solar!$AB21=0,Capacity_solar!AA21*CostRed_solar!M$13,Capacity_solar!AA21*VLOOKUP($A20,CostRed_solar!$A$2:$M$12,13,FALSE))</f>
        <v>1.05320789272885</v>
      </c>
      <c r="N20" s="2">
        <f t="shared" si="0"/>
        <v>3.69248676460277</v>
      </c>
      <c r="O20" s="1" t="s">
        <v>85</v>
      </c>
      <c r="P20">
        <f>IF(Capacity_solar!$AB21=0,Capacity_solar!P21*CostRed_solar!B$26,Capacity_solar!P21*VLOOKUP($A20,CostRed_solar!$A$14:$M$26,P$1-2009,FALSE))</f>
        <v>0.159762547041663</v>
      </c>
      <c r="Q20">
        <f>IF(Capacity_solar!$AB21=0,Capacity_solar!Q21*CostRed_solar!C$26,Capacity_solar!Q21*VLOOKUP($A20,CostRed_solar!$A$14:$M$26,Q$1-2009,FALSE))</f>
        <v>0.331326193588687</v>
      </c>
      <c r="R20">
        <f>IF(Capacity_solar!$AB21=0,Capacity_solar!R21*CostRed_solar!D$26,Capacity_solar!R21*VLOOKUP($A20,CostRed_solar!$A$14:$M$26,R$1-2009,FALSE))</f>
        <v>0.00846267171794787</v>
      </c>
      <c r="S20">
        <f>IF(Capacity_solar!$AB21=0,Capacity_solar!S21*CostRed_solar!E$26,Capacity_solar!S21*VLOOKUP($A20,CostRed_solar!$A$14:$M$26,S$1-2009,FALSE))</f>
        <v>1.23679916133392</v>
      </c>
      <c r="T20">
        <f>IF(Capacity_solar!$AB21=0,Capacity_solar!T21*CostRed_solar!F$26,Capacity_solar!T21*VLOOKUP($A20,CostRed_solar!$A$14:$M$26,T$1-2009,FALSE))</f>
        <v>0.0397793917476467</v>
      </c>
      <c r="U20">
        <f>IF(Capacity_solar!$AB21=0,Capacity_solar!U21*CostRed_solar!G$26,Capacity_solar!U21*VLOOKUP($A20,CostRed_solar!$A$14:$M$26,U$1-2009,FALSE))</f>
        <v>0.294985177083809</v>
      </c>
      <c r="V20">
        <f>IF(Capacity_solar!$AB21=0,Capacity_solar!V21*CostRed_solar!H$26,Capacity_solar!V21*VLOOKUP($A20,CostRed_solar!$A$14:$M$26,V$1-2009,FALSE))</f>
        <v>-0.103645502255382</v>
      </c>
      <c r="W20">
        <f>IF(Capacity_solar!$AB21=0,Capacity_solar!W21*CostRed_solar!I$26,Capacity_solar!W21*VLOOKUP($A20,CostRed_solar!$A$14:$M$26,W$1-2009,FALSE))</f>
        <v>-0.0528383016677647</v>
      </c>
      <c r="X20">
        <f>IF(Capacity_solar!$AB21=0,Capacity_solar!X21*CostRed_solar!J$26,Capacity_solar!X21*VLOOKUP($A20,CostRed_solar!$A$14:$M$26,X$1-2009,FALSE))</f>
        <v>1.16170024887152</v>
      </c>
      <c r="Y20">
        <f>IF(Capacity_solar!$AB21=0,Capacity_solar!Y21*CostRed_solar!K$26,Capacity_solar!Y21*VLOOKUP($A20,CostRed_solar!$A$14:$M$26,Y$1-2009,FALSE))</f>
        <v>0</v>
      </c>
      <c r="Z20">
        <f>IF(Capacity_solar!$AB21=0,Capacity_solar!Z21*CostRed_solar!L$26,Capacity_solar!Z21*VLOOKUP($A20,CostRed_solar!$A$14:$M$26,Z$1-2009,FALSE))</f>
        <v>0</v>
      </c>
      <c r="AA20">
        <f>IF(Capacity_solar!$AB21=0,Capacity_solar!AA21*CostRed_solar!M$26,Capacity_solar!AA21*VLOOKUP($A20,CostRed_solar!$A$14:$M$26,AA$1-2009,FALSE))</f>
        <v>0.369912266145705</v>
      </c>
      <c r="AB20" s="1">
        <f t="shared" si="1"/>
        <v>3.44624385360776</v>
      </c>
    </row>
    <row r="21" spans="1:28">
      <c r="A21" s="1" t="s">
        <v>83</v>
      </c>
      <c r="B21">
        <f>IF(Capacity_solar!$AB22=0,Capacity_solar!P22*CostRed_solar!B$13,Capacity_solar!P22*VLOOKUP($A21,CostRed_solar!$A$2:$M$12,2,FALSE))</f>
        <v>0.00138618254868391</v>
      </c>
      <c r="C21">
        <f>IF(Capacity_solar!$AB22=0,Capacity_solar!Q22*CostRed_solar!C$13,Capacity_solar!Q22*VLOOKUP($A21,CostRed_solar!$A$2:$M$12,3,FALSE))</f>
        <v>0.251210541190552</v>
      </c>
      <c r="D21">
        <f>IF(Capacity_solar!$AB22=0,Capacity_solar!R22*CostRed_solar!D$13,Capacity_solar!R22*VLOOKUP($A21,CostRed_solar!$A$2:$M$12,4,FALSE))</f>
        <v>0</v>
      </c>
      <c r="E21">
        <f>IF(Capacity_solar!$AB22=0,Capacity_solar!S22*CostRed_solar!E$13,Capacity_solar!S22*VLOOKUP($A21,CostRed_solar!$A$2:$M$12,5,FALSE))</f>
        <v>4.42043163691185</v>
      </c>
      <c r="F21">
        <f>IF(Capacity_solar!$AB22=0,Capacity_solar!T22*CostRed_solar!F$13,Capacity_solar!T22*VLOOKUP($A21,CostRed_solar!$A$2:$M$12,6,FALSE))</f>
        <v>0</v>
      </c>
      <c r="G21">
        <f>IF(Capacity_solar!$AB22=0,Capacity_solar!U22*CostRed_solar!G$13,Capacity_solar!U22*VLOOKUP($A21,CostRed_solar!$A$2:$M$12,7,FALSE))</f>
        <v>1.33014157436967</v>
      </c>
      <c r="H21">
        <f>IF(Capacity_solar!$AB22=0,Capacity_solar!V22*CostRed_solar!H$13,Capacity_solar!V22*VLOOKUP($A21,CostRed_solar!$A$2:$M$12,8,FALSE))</f>
        <v>0</v>
      </c>
      <c r="I21">
        <f>IF(Capacity_solar!$AB22=0,Capacity_solar!W22*CostRed_solar!I$13,Capacity_solar!W22*VLOOKUP($A21,CostRed_solar!$A$2:$M$12,9,FALSE))</f>
        <v>0.624389315766215</v>
      </c>
      <c r="J21">
        <f>IF(Capacity_solar!$AB22=0,Capacity_solar!X22*CostRed_solar!J$13,Capacity_solar!X22*VLOOKUP($A21,CostRed_solar!$A$2:$M$12,10,FALSE))</f>
        <v>6.14498113716964</v>
      </c>
      <c r="K21">
        <f>IF(Capacity_solar!$AB22=0,Capacity_solar!Y22*CostRed_solar!K$13,Capacity_solar!Y22*VLOOKUP($A21,CostRed_solar!$A$2:$M$12,11,FALSE))</f>
        <v>0.954387441371274</v>
      </c>
      <c r="L21">
        <f>IF(Capacity_solar!$AB22=0,Capacity_solar!Z22*CostRed_solar!L$13,Capacity_solar!Z22*VLOOKUP($A21,CostRed_solar!$A$2:$M$12,12,FALSE))</f>
        <v>4.83982529367877</v>
      </c>
      <c r="M21">
        <f>IF(Capacity_solar!$AB22=0,Capacity_solar!AA22*CostRed_solar!M$13,Capacity_solar!AA22*VLOOKUP($A21,CostRed_solar!$A$2:$M$12,13,FALSE))</f>
        <v>1.22874254151699</v>
      </c>
      <c r="N21" s="2">
        <f t="shared" si="0"/>
        <v>19.7954956645236</v>
      </c>
      <c r="O21" s="1" t="s">
        <v>83</v>
      </c>
      <c r="P21">
        <f>IF(Capacity_solar!$AB22=0,Capacity_solar!P22*CostRed_solar!B$26,Capacity_solar!P22*VLOOKUP($A21,CostRed_solar!$A$14:$M$26,P$1-2009,FALSE))</f>
        <v>0.00719651112800285</v>
      </c>
      <c r="Q21">
        <f>IF(Capacity_solar!$AB22=0,Capacity_solar!Q22*CostRed_solar!C$26,Capacity_solar!Q22*VLOOKUP($A21,CostRed_solar!$A$14:$M$26,Q$1-2009,FALSE))</f>
        <v>0.792646396145185</v>
      </c>
      <c r="R21">
        <f>IF(Capacity_solar!$AB22=0,Capacity_solar!R22*CostRed_solar!D$26,Capacity_solar!R22*VLOOKUP($A21,CostRed_solar!$A$14:$M$26,R$1-2009,FALSE))</f>
        <v>0</v>
      </c>
      <c r="S21">
        <f>IF(Capacity_solar!$AB22=0,Capacity_solar!S22*CostRed_solar!E$26,Capacity_solar!S22*VLOOKUP($A21,CostRed_solar!$A$14:$M$26,S$1-2009,FALSE))</f>
        <v>8.54930295852944</v>
      </c>
      <c r="T21">
        <f>IF(Capacity_solar!$AB22=0,Capacity_solar!T22*CostRed_solar!F$26,Capacity_solar!T22*VLOOKUP($A21,CostRed_solar!$A$14:$M$26,T$1-2009,FALSE))</f>
        <v>0</v>
      </c>
      <c r="U21">
        <f>IF(Capacity_solar!$AB22=0,Capacity_solar!U22*CostRed_solar!G$26,Capacity_solar!U22*VLOOKUP($A21,CostRed_solar!$A$14:$M$26,U$1-2009,FALSE))</f>
        <v>1.92800769335823</v>
      </c>
      <c r="V21">
        <f>IF(Capacity_solar!$AB22=0,Capacity_solar!V22*CostRed_solar!H$26,Capacity_solar!V22*VLOOKUP($A21,CostRed_solar!$A$14:$M$26,V$1-2009,FALSE))</f>
        <v>0</v>
      </c>
      <c r="W21">
        <f>IF(Capacity_solar!$AB22=0,Capacity_solar!W22*CostRed_solar!I$26,Capacity_solar!W22*VLOOKUP($A21,CostRed_solar!$A$14:$M$26,W$1-2009,FALSE))</f>
        <v>0.579516857001286</v>
      </c>
      <c r="X21">
        <f>IF(Capacity_solar!$AB22=0,Capacity_solar!X22*CostRed_solar!J$26,Capacity_solar!X22*VLOOKUP($A21,CostRed_solar!$A$14:$M$26,X$1-2009,FALSE))</f>
        <v>4.01509436441798</v>
      </c>
      <c r="Y21">
        <f>IF(Capacity_solar!$AB22=0,Capacity_solar!Y22*CostRed_solar!K$26,Capacity_solar!Y22*VLOOKUP($A21,CostRed_solar!$A$14:$M$26,Y$1-2009,FALSE))</f>
        <v>0.470227290145519</v>
      </c>
      <c r="Z21">
        <f>IF(Capacity_solar!$AB22=0,Capacity_solar!Z22*CostRed_solar!L$26,Capacity_solar!Z22*VLOOKUP($A21,CostRed_solar!$A$14:$M$26,Z$1-2009,FALSE))</f>
        <v>2.02851313780135</v>
      </c>
      <c r="AA21">
        <f>IF(Capacity_solar!$AB22=0,Capacity_solar!AA22*CostRed_solar!M$26,Capacity_solar!AA22*VLOOKUP($A21,CostRed_solar!$A$14:$M$26,AA$1-2009,FALSE))</f>
        <v>0.431564310503322</v>
      </c>
      <c r="AB21" s="1">
        <f t="shared" si="1"/>
        <v>18.8020695190303</v>
      </c>
    </row>
    <row r="22" spans="1:28">
      <c r="A22" s="1" t="s">
        <v>79</v>
      </c>
      <c r="B22">
        <f>IF(Capacity_solar!$AB23=0,Capacity_solar!P23*CostRed_solar!B$13,Capacity_solar!P23*VLOOKUP($A22,CostRed_solar!$A$2:$M$12,2,FALSE))</f>
        <v>2.87716132975785</v>
      </c>
      <c r="C22">
        <f>IF(Capacity_solar!$AB23=0,Capacity_solar!Q23*CostRed_solar!C$13,Capacity_solar!Q23*VLOOKUP($A22,CostRed_solar!$A$2:$M$12,3,FALSE))</f>
        <v>11.7938309805508</v>
      </c>
      <c r="D22">
        <f>IF(Capacity_solar!$AB23=0,Capacity_solar!R23*CostRed_solar!D$13,Capacity_solar!R23*VLOOKUP($A22,CostRed_solar!$A$2:$M$12,4,FALSE))</f>
        <v>20.8766467842096</v>
      </c>
      <c r="E22">
        <f>IF(Capacity_solar!$AB23=0,Capacity_solar!S23*CostRed_solar!E$13,Capacity_solar!S23*VLOOKUP($A22,CostRed_solar!$A$2:$M$12,5,FALSE))</f>
        <v>25.4764308239167</v>
      </c>
      <c r="F22">
        <f>IF(Capacity_solar!$AB23=0,Capacity_solar!T23*CostRed_solar!F$13,Capacity_solar!T23*VLOOKUP($A22,CostRed_solar!$A$2:$M$12,6,FALSE))</f>
        <v>29.9513390375792</v>
      </c>
      <c r="G22">
        <f>IF(Capacity_solar!$AB23=0,Capacity_solar!U23*CostRed_solar!G$13,Capacity_solar!U23*VLOOKUP($A22,CostRed_solar!$A$2:$M$12,7,FALSE))</f>
        <v>22.3650004314516</v>
      </c>
      <c r="H22">
        <f>IF(Capacity_solar!$AB23=0,Capacity_solar!V23*CostRed_solar!H$13,Capacity_solar!V23*VLOOKUP($A22,CostRed_solar!$A$2:$M$12,8,FALSE))</f>
        <v>51.8740160070221</v>
      </c>
      <c r="I22">
        <f>IF(Capacity_solar!$AB23=0,Capacity_solar!W23*CostRed_solar!I$13,Capacity_solar!W23*VLOOKUP($A22,CostRed_solar!$A$2:$M$12,9,FALSE))</f>
        <v>40.1060132673868</v>
      </c>
      <c r="J22">
        <f>IF(Capacity_solar!$AB23=0,Capacity_solar!X23*CostRed_solar!J$13,Capacity_solar!X23*VLOOKUP($A22,CostRed_solar!$A$2:$M$12,10,FALSE))</f>
        <v>104.761651832963</v>
      </c>
      <c r="K22">
        <f>IF(Capacity_solar!$AB23=0,Capacity_solar!Y23*CostRed_solar!K$13,Capacity_solar!Y23*VLOOKUP($A22,CostRed_solar!$A$2:$M$12,11,FALSE))</f>
        <v>113.260507810172</v>
      </c>
      <c r="L22">
        <f>IF(Capacity_solar!$AB23=0,Capacity_solar!Z23*CostRed_solar!L$13,Capacity_solar!Z23*VLOOKUP($A22,CostRed_solar!$A$2:$M$12,12,FALSE))</f>
        <v>504.095866669764</v>
      </c>
      <c r="M22">
        <f>IF(Capacity_solar!$AB23=0,Capacity_solar!AA23*CostRed_solar!M$13,Capacity_solar!AA23*VLOOKUP($A22,CostRed_solar!$A$2:$M$12,13,FALSE))</f>
        <v>200.506313245532</v>
      </c>
      <c r="N22" s="2">
        <f t="shared" si="0"/>
        <v>1127.94477822031</v>
      </c>
      <c r="O22" s="1" t="s">
        <v>79</v>
      </c>
      <c r="P22">
        <f>IF(Capacity_solar!$AB23=0,Capacity_solar!P23*CostRed_solar!B$26,Capacity_solar!P23*VLOOKUP($A22,CostRed_solar!$A$14:$M$26,P$1-2009,FALSE))</f>
        <v>14.9370828151894</v>
      </c>
      <c r="Q22">
        <f>IF(Capacity_solar!$AB23=0,Capacity_solar!Q23*CostRed_solar!C$26,Capacity_solar!Q23*VLOOKUP($A22,CostRed_solar!$A$14:$M$26,Q$1-2009,FALSE))</f>
        <v>37.2131582503458</v>
      </c>
      <c r="R22">
        <f>IF(Capacity_solar!$AB23=0,Capacity_solar!R23*CostRed_solar!D$26,Capacity_solar!R23*VLOOKUP($A22,CostRed_solar!$A$14:$M$26,R$1-2009,FALSE))</f>
        <v>47.296179697267</v>
      </c>
      <c r="S22">
        <f>IF(Capacity_solar!$AB23=0,Capacity_solar!S23*CostRed_solar!E$26,Capacity_solar!S23*VLOOKUP($A22,CostRed_solar!$A$14:$M$26,S$1-2009,FALSE))</f>
        <v>49.272501716109</v>
      </c>
      <c r="T22">
        <f>IF(Capacity_solar!$AB23=0,Capacity_solar!T23*CostRed_solar!F$26,Capacity_solar!T23*VLOOKUP($A22,CostRed_solar!$A$14:$M$26,T$1-2009,FALSE))</f>
        <v>50.9384393186691</v>
      </c>
      <c r="U22">
        <f>IF(Capacity_solar!$AB23=0,Capacity_solar!U23*CostRed_solar!G$26,Capacity_solar!U23*VLOOKUP($A22,CostRed_solar!$A$14:$M$26,U$1-2009,FALSE))</f>
        <v>32.4175213561253</v>
      </c>
      <c r="V22">
        <f>IF(Capacity_solar!$AB23=0,Capacity_solar!V23*CostRed_solar!H$26,Capacity_solar!V23*VLOOKUP($A22,CostRed_solar!$A$14:$M$26,V$1-2009,FALSE))</f>
        <v>61.3447210007277</v>
      </c>
      <c r="W22">
        <f>IF(Capacity_solar!$AB23=0,Capacity_solar!W23*CostRed_solar!I$26,Capacity_solar!W23*VLOOKUP($A22,CostRed_solar!$A$14:$M$26,W$1-2009,FALSE))</f>
        <v>37.2237483388813</v>
      </c>
      <c r="X22">
        <f>IF(Capacity_solar!$AB23=0,Capacity_solar!X23*CostRed_solar!J$26,Capacity_solar!X23*VLOOKUP($A22,CostRed_solar!$A$14:$M$26,X$1-2009,FALSE))</f>
        <v>68.4506442725045</v>
      </c>
      <c r="Y22">
        <f>IF(Capacity_solar!$AB23=0,Capacity_solar!Y23*CostRed_solar!K$26,Capacity_solar!Y23*VLOOKUP($A22,CostRed_solar!$A$14:$M$26,Y$1-2009,FALSE))</f>
        <v>55.8035231389473</v>
      </c>
      <c r="Z22">
        <f>IF(Capacity_solar!$AB23=0,Capacity_solar!Z23*CostRed_solar!L$26,Capacity_solar!Z23*VLOOKUP($A22,CostRed_solar!$A$14:$M$26,Z$1-2009,FALSE))</f>
        <v>211.281405051238</v>
      </c>
      <c r="AA22">
        <f>IF(Capacity_solar!$AB23=0,Capacity_solar!AA23*CostRed_solar!M$26,Capacity_solar!AA23*VLOOKUP($A22,CostRed_solar!$A$14:$M$26,AA$1-2009,FALSE))</f>
        <v>70.4227011791587</v>
      </c>
      <c r="AB22" s="1">
        <f t="shared" si="1"/>
        <v>736.601626135164</v>
      </c>
    </row>
    <row r="23" spans="1:28">
      <c r="A23" s="1" t="s">
        <v>97</v>
      </c>
      <c r="B23">
        <f>IF(Capacity_solar!$AB24=0,Capacity_solar!P24*CostRed_solar!B$13,Capacity_solar!P24*VLOOKUP($A23,CostRed_solar!$A$2:$M$12,2,FALSE))</f>
        <v>0.0693091274341955</v>
      </c>
      <c r="C23">
        <f>IF(Capacity_solar!$AB24=0,Capacity_solar!Q24*CostRed_solar!C$13,Capacity_solar!Q24*VLOOKUP($A23,CostRed_solar!$A$2:$M$12,3,FALSE))</f>
        <v>0.125605270595276</v>
      </c>
      <c r="D23">
        <f>IF(Capacity_solar!$AB24=0,Capacity_solar!R24*CostRed_solar!D$13,Capacity_solar!R24*VLOOKUP($A23,CostRed_solar!$A$2:$M$12,4,FALSE))</f>
        <v>-0.802373269619278</v>
      </c>
      <c r="E23">
        <f>IF(Capacity_solar!$AB24=0,Capacity_solar!S24*CostRed_solar!E$13,Capacity_solar!S24*VLOOKUP($A23,CostRed_solar!$A$2:$M$12,5,FALSE))</f>
        <v>0.852652146853219</v>
      </c>
      <c r="F23">
        <f>IF(Capacity_solar!$AB24=0,Capacity_solar!T24*CostRed_solar!F$13,Capacity_solar!T24*VLOOKUP($A23,CostRed_solar!$A$2:$M$12,6,FALSE))</f>
        <v>2.00485033342553</v>
      </c>
      <c r="G23">
        <f>IF(Capacity_solar!$AB24=0,Capacity_solar!U24*CostRed_solar!G$13,Capacity_solar!U24*VLOOKUP($A23,CostRed_solar!$A$2:$M$12,7,FALSE))</f>
        <v>15.7528679954016</v>
      </c>
      <c r="H23">
        <f>IF(Capacity_solar!$AB24=0,Capacity_solar!V24*CostRed_solar!H$13,Capacity_solar!V24*VLOOKUP($A23,CostRed_solar!$A$2:$M$12,8,FALSE))</f>
        <v>2.3696376145884</v>
      </c>
      <c r="I23">
        <f>IF(Capacity_solar!$AB24=0,Capacity_solar!W24*CostRed_solar!I$13,Capacity_solar!W24*VLOOKUP($A23,CostRed_solar!$A$2:$M$12,9,FALSE))</f>
        <v>1.55913685025152</v>
      </c>
      <c r="J23">
        <f>IF(Capacity_solar!$AB24=0,Capacity_solar!X24*CostRed_solar!J$13,Capacity_solar!X24*VLOOKUP($A23,CostRed_solar!$A$2:$M$12,10,FALSE))</f>
        <v>32.6994861547508</v>
      </c>
      <c r="K23">
        <f>IF(Capacity_solar!$AB24=0,Capacity_solar!Y24*CostRed_solar!K$13,Capacity_solar!Y24*VLOOKUP($A23,CostRed_solar!$A$2:$M$12,11,FALSE))</f>
        <v>37.3876922676064</v>
      </c>
      <c r="L23">
        <f>IF(Capacity_solar!$AB24=0,Capacity_solar!Z24*CostRed_solar!L$13,Capacity_solar!Z24*VLOOKUP($A23,CostRed_solar!$A$2:$M$12,12,FALSE))</f>
        <v>45.6538371123073</v>
      </c>
      <c r="M23">
        <f>IF(Capacity_solar!$AB24=0,Capacity_solar!AA24*CostRed_solar!M$13,Capacity_solar!AA24*VLOOKUP($A23,CostRed_solar!$A$2:$M$12,13,FALSE))</f>
        <v>17.40603683799</v>
      </c>
      <c r="N23" s="2">
        <f t="shared" si="0"/>
        <v>155.078738441585</v>
      </c>
      <c r="O23" s="1" t="s">
        <v>97</v>
      </c>
      <c r="P23">
        <f>IF(Capacity_solar!$AB24=0,Capacity_solar!P24*CostRed_solar!B$26,Capacity_solar!P24*VLOOKUP($A23,CostRed_solar!$A$14:$M$26,P$1-2009,FALSE))</f>
        <v>0.359825556400143</v>
      </c>
      <c r="Q23">
        <f>IF(Capacity_solar!$AB24=0,Capacity_solar!Q24*CostRed_solar!C$26,Capacity_solar!Q24*VLOOKUP($A23,CostRed_solar!$A$14:$M$26,Q$1-2009,FALSE))</f>
        <v>0.396323198072593</v>
      </c>
      <c r="R23">
        <f>IF(Capacity_solar!$AB24=0,Capacity_solar!R24*CostRed_solar!D$26,Capacity_solar!R24*VLOOKUP($A23,CostRed_solar!$A$14:$M$26,R$1-2009,FALSE))</f>
        <v>-1.8177818850152</v>
      </c>
      <c r="S23">
        <f>IF(Capacity_solar!$AB24=0,Capacity_solar!S24*CostRed_solar!E$26,Capacity_solar!S24*VLOOKUP($A23,CostRed_solar!$A$14:$M$26,S$1-2009,FALSE))</f>
        <v>1.64906554844523</v>
      </c>
      <c r="T23">
        <f>IF(Capacity_solar!$AB24=0,Capacity_solar!T24*CostRed_solar!F$26,Capacity_solar!T24*VLOOKUP($A23,CostRed_solar!$A$14:$M$26,T$1-2009,FALSE))</f>
        <v>3.40966214979829</v>
      </c>
      <c r="U23">
        <f>IF(Capacity_solar!$AB24=0,Capacity_solar!U24*CostRed_solar!G$26,Capacity_solar!U24*VLOOKUP($A23,CostRed_solar!$A$14:$M$26,U$1-2009,FALSE))</f>
        <v>22.8333970404492</v>
      </c>
      <c r="V23">
        <f>IF(Capacity_solar!$AB24=0,Capacity_solar!V24*CostRed_solar!H$26,Capacity_solar!V24*VLOOKUP($A23,CostRed_solar!$A$14:$M$26,V$1-2009,FALSE))</f>
        <v>2.80226536383992</v>
      </c>
      <c r="W23">
        <f>IF(Capacity_solar!$AB24=0,Capacity_solar!W24*CostRed_solar!I$26,Capacity_solar!W24*VLOOKUP($A23,CostRed_solar!$A$14:$M$26,W$1-2009,FALSE))</f>
        <v>1.4470876811591</v>
      </c>
      <c r="X23">
        <f>IF(Capacity_solar!$AB24=0,Capacity_solar!X24*CostRed_solar!J$26,Capacity_solar!X24*VLOOKUP($A23,CostRed_solar!$A$14:$M$26,X$1-2009,FALSE))</f>
        <v>21.3656510327021</v>
      </c>
      <c r="Y23">
        <f>IF(Capacity_solar!$AB24=0,Capacity_solar!Y24*CostRed_solar!K$26,Capacity_solar!Y24*VLOOKUP($A23,CostRed_solar!$A$14:$M$26,Y$1-2009,FALSE))</f>
        <v>18.4209393980823</v>
      </c>
      <c r="Z23">
        <f>IF(Capacity_solar!$AB24=0,Capacity_solar!Z24*CostRed_solar!L$26,Capacity_solar!Z24*VLOOKUP($A23,CostRed_solar!$A$14:$M$26,Z$1-2009,FALSE))</f>
        <v>19.1348659825209</v>
      </c>
      <c r="AA23">
        <f>IF(Capacity_solar!$AB24=0,Capacity_solar!AA24*CostRed_solar!M$26,Capacity_solar!AA24*VLOOKUP($A23,CostRed_solar!$A$14:$M$26,AA$1-2009,FALSE))</f>
        <v>6.11342411674668</v>
      </c>
      <c r="AB23" s="1">
        <f t="shared" si="1"/>
        <v>96.1147251832013</v>
      </c>
    </row>
    <row r="24" spans="1:28">
      <c r="A24" s="1" t="s">
        <v>89</v>
      </c>
      <c r="B24">
        <f>IF(Capacity_solar!$AB25=0,Capacity_solar!P25*CostRed_solar!B$13,Capacity_solar!P25*VLOOKUP($A24,CostRed_solar!$A$2:$M$12,2,FALSE))</f>
        <v>0</v>
      </c>
      <c r="C24">
        <f>IF(Capacity_solar!$AB25=0,Capacity_solar!Q25*CostRed_solar!C$13,Capacity_solar!Q25*VLOOKUP($A24,CostRed_solar!$A$2:$M$12,3,FALSE))</f>
        <v>0</v>
      </c>
      <c r="D24">
        <f>IF(Capacity_solar!$AB25=0,Capacity_solar!R25*CostRed_solar!D$13,Capacity_solar!R25*VLOOKUP($A24,CostRed_solar!$A$2:$M$12,4,FALSE))</f>
        <v>0</v>
      </c>
      <c r="E24">
        <f>IF(Capacity_solar!$AB25=0,Capacity_solar!S25*CostRed_solar!E$13,Capacity_solar!S25*VLOOKUP($A24,CostRed_solar!$A$2:$M$12,5,FALSE))</f>
        <v>3.92927256614386</v>
      </c>
      <c r="F24">
        <f>IF(Capacity_solar!$AB25=0,Capacity_solar!T25*CostRed_solar!F$13,Capacity_solar!T25*VLOOKUP($A24,CostRed_solar!$A$2:$M$12,6,FALSE))</f>
        <v>2.22761148158392</v>
      </c>
      <c r="G24">
        <f>IF(Capacity_solar!$AB25=0,Capacity_solar!U25*CostRed_solar!G$13,Capacity_solar!U25*VLOOKUP($A24,CostRed_solar!$A$2:$M$12,7,FALSE))</f>
        <v>54.5358072094396</v>
      </c>
      <c r="H24">
        <f>IF(Capacity_solar!$AB25=0,Capacity_solar!V25*CostRed_solar!H$13,Capacity_solar!V25*VLOOKUP($A24,CostRed_solar!$A$2:$M$12,8,FALSE))</f>
        <v>53.5603454248721</v>
      </c>
      <c r="I24">
        <f>IF(Capacity_solar!$AB25=0,Capacity_solar!W25*CostRed_solar!I$13,Capacity_solar!W25*VLOOKUP($A24,CostRed_solar!$A$2:$M$12,9,FALSE))</f>
        <v>135.896505483109</v>
      </c>
      <c r="J24">
        <f>IF(Capacity_solar!$AB25=0,Capacity_solar!X25*CostRed_solar!J$13,Capacity_solar!X25*VLOOKUP($A24,CostRed_solar!$A$2:$M$12,10,FALSE))</f>
        <v>0</v>
      </c>
      <c r="K24">
        <f>IF(Capacity_solar!$AB25=0,Capacity_solar!Y25*CostRed_solar!K$13,Capacity_solar!Y25*VLOOKUP($A24,CostRed_solar!$A$2:$M$12,11,FALSE))</f>
        <v>14.0696282994003</v>
      </c>
      <c r="L24">
        <f>IF(Capacity_solar!$AB25=0,Capacity_solar!Z25*CostRed_solar!L$13,Capacity_solar!Z25*VLOOKUP($A24,CostRed_solar!$A$2:$M$12,12,FALSE))</f>
        <v>0</v>
      </c>
      <c r="M24">
        <f>IF(Capacity_solar!$AB25=0,Capacity_solar!AA25*CostRed_solar!M$13,Capacity_solar!AA25*VLOOKUP($A24,CostRed_solar!$A$2:$M$12,13,FALSE))</f>
        <v>382.665569465079</v>
      </c>
      <c r="N24" s="2">
        <f t="shared" si="0"/>
        <v>646.884739929628</v>
      </c>
      <c r="O24" s="1" t="s">
        <v>89</v>
      </c>
      <c r="P24">
        <f>IF(Capacity_solar!$AB25=0,Capacity_solar!P25*CostRed_solar!B$26,Capacity_solar!P25*VLOOKUP($A24,CostRed_solar!$A$14:$M$26,P$1-2009,FALSE))</f>
        <v>0</v>
      </c>
      <c r="Q24">
        <f>IF(Capacity_solar!$AB25=0,Capacity_solar!Q25*CostRed_solar!C$26,Capacity_solar!Q25*VLOOKUP($A24,CostRed_solar!$A$14:$M$26,Q$1-2009,FALSE))</f>
        <v>0</v>
      </c>
      <c r="R24">
        <f>IF(Capacity_solar!$AB25=0,Capacity_solar!R25*CostRed_solar!D$26,Capacity_solar!R25*VLOOKUP($A24,CostRed_solar!$A$14:$M$26,R$1-2009,FALSE))</f>
        <v>0</v>
      </c>
      <c r="S24">
        <f>IF(Capacity_solar!$AB25=0,Capacity_solar!S25*CostRed_solar!E$26,Capacity_solar!S25*VLOOKUP($A24,CostRed_solar!$A$14:$M$26,S$1-2009,FALSE))</f>
        <v>7.59938040758172</v>
      </c>
      <c r="T24">
        <f>IF(Capacity_solar!$AB25=0,Capacity_solar!T25*CostRed_solar!F$26,Capacity_solar!T25*VLOOKUP($A24,CostRed_solar!$A$14:$M$26,T$1-2009,FALSE))</f>
        <v>3.78851349977588</v>
      </c>
      <c r="U24">
        <f>IF(Capacity_solar!$AB25=0,Capacity_solar!U25*CostRed_solar!G$26,Capacity_solar!U25*VLOOKUP($A24,CostRed_solar!$A$14:$M$26,U$1-2009,FALSE))</f>
        <v>79.0483192837028</v>
      </c>
      <c r="V24">
        <f>IF(Capacity_solar!$AB25=0,Capacity_solar!V25*CostRed_solar!H$26,Capacity_solar!V25*VLOOKUP($A24,CostRed_solar!$A$14:$M$26,V$1-2009,FALSE))</f>
        <v>63.3389257224005</v>
      </c>
      <c r="W24">
        <f>IF(Capacity_solar!$AB25=0,Capacity_solar!W25*CostRed_solar!I$26,Capacity_solar!W25*VLOOKUP($A24,CostRed_solar!$A$14:$M$26,W$1-2009,FALSE))</f>
        <v>126.130146282831</v>
      </c>
      <c r="X24">
        <f>IF(Capacity_solar!$AB25=0,Capacity_solar!X25*CostRed_solar!J$26,Capacity_solar!X25*VLOOKUP($A24,CostRed_solar!$A$14:$M$26,X$1-2009,FALSE))</f>
        <v>0</v>
      </c>
      <c r="Y24">
        <f>IF(Capacity_solar!$AB25=0,Capacity_solar!Y25*CostRed_solar!K$26,Capacity_solar!Y25*VLOOKUP($A24,CostRed_solar!$A$14:$M$26,Y$1-2009,FALSE))</f>
        <v>6.93211467564565</v>
      </c>
      <c r="Z24">
        <f>IF(Capacity_solar!$AB25=0,Capacity_solar!Z25*CostRed_solar!L$26,Capacity_solar!Z25*VLOOKUP($A24,CostRed_solar!$A$14:$M$26,Z$1-2009,FALSE))</f>
        <v>0</v>
      </c>
      <c r="AA24">
        <f>IF(Capacity_solar!$AB25=0,Capacity_solar!AA25*CostRed_solar!M$26,Capacity_solar!AA25*VLOOKUP($A24,CostRed_solar!$A$14:$M$26,AA$1-2009,FALSE))</f>
        <v>134.401469030015</v>
      </c>
      <c r="AB24" s="1">
        <f t="shared" si="1"/>
        <v>421.238868901953</v>
      </c>
    </row>
    <row r="25" spans="1:28">
      <c r="A25" s="1" t="s">
        <v>73</v>
      </c>
      <c r="B25">
        <f>IF(Capacity_solar!$AB26=0,Capacity_solar!P26*CostRed_solar!B$13,Capacity_solar!P26*VLOOKUP($A25,CostRed_solar!$A$2:$M$12,2,FALSE))</f>
        <v>269.473887464152</v>
      </c>
      <c r="C25">
        <f>IF(Capacity_solar!$AB26=0,Capacity_solar!Q26*CostRed_solar!C$13,Capacity_solar!Q26*VLOOKUP($A25,CostRed_solar!$A$2:$M$12,3,FALSE))</f>
        <v>335.617383514794</v>
      </c>
      <c r="D25">
        <f>IF(Capacity_solar!$AB26=0,Capacity_solar!R26*CostRed_solar!D$13,Capacity_solar!R26*VLOOKUP($A25,CostRed_solar!$A$2:$M$12,4,FALSE))</f>
        <v>190.507545172802</v>
      </c>
      <c r="E25">
        <f>IF(Capacity_solar!$AB26=0,Capacity_solar!S26*CostRed_solar!E$13,Capacity_solar!S26*VLOOKUP($A25,CostRed_solar!$A$2:$M$12,5,FALSE))</f>
        <v>111.394779018365</v>
      </c>
      <c r="F25">
        <f>IF(Capacity_solar!$AB26=0,Capacity_solar!T26*CostRed_solar!F$13,Capacity_solar!T26*VLOOKUP($A25,CostRed_solar!$A$2:$M$12,6,FALSE))</f>
        <v>129.869860756916</v>
      </c>
      <c r="G25">
        <f>IF(Capacity_solar!$AB26=0,Capacity_solar!U26*CostRed_solar!G$13,Capacity_solar!U26*VLOOKUP($A25,CostRed_solar!$A$2:$M$12,7,FALSE))</f>
        <v>262.304051479856</v>
      </c>
      <c r="H25">
        <f>IF(Capacity_solar!$AB26=0,Capacity_solar!V26*CostRed_solar!H$13,Capacity_solar!V26*VLOOKUP($A25,CostRed_solar!$A$2:$M$12,8,FALSE))</f>
        <v>473.603239411053</v>
      </c>
      <c r="I25">
        <f>IF(Capacity_solar!$AB26=0,Capacity_solar!W26*CostRed_solar!I$13,Capacity_solar!W26*VLOOKUP($A25,CostRed_solar!$A$2:$M$12,9,FALSE))</f>
        <v>696.744651540702</v>
      </c>
      <c r="J25">
        <f>IF(Capacity_solar!$AB26=0,Capacity_solar!X26*CostRed_solar!J$13,Capacity_solar!X26*VLOOKUP($A25,CostRed_solar!$A$2:$M$12,10,FALSE))</f>
        <v>1303.96558681573</v>
      </c>
      <c r="K25">
        <f>IF(Capacity_solar!$AB26=0,Capacity_solar!Y26*CostRed_solar!K$13,Capacity_solar!Y26*VLOOKUP($A25,CostRed_solar!$A$2:$M$12,11,FALSE))</f>
        <v>2195.3298298474</v>
      </c>
      <c r="L25">
        <f>IF(Capacity_solar!$AB26=0,Capacity_solar!Z26*CostRed_solar!L$13,Capacity_solar!Z26*VLOOKUP($A25,CostRed_solar!$A$2:$M$12,12,FALSE))</f>
        <v>1358.61251539029</v>
      </c>
      <c r="M25">
        <f>IF(Capacity_solar!$AB26=0,Capacity_solar!AA26*CostRed_solar!M$13,Capacity_solar!AA26*VLOOKUP($A25,CostRed_solar!$A$2:$M$12,13,FALSE))</f>
        <v>3110.47502973377</v>
      </c>
      <c r="N25" s="2">
        <f t="shared" si="0"/>
        <v>10437.8983601458</v>
      </c>
      <c r="O25" s="1" t="s">
        <v>73</v>
      </c>
      <c r="P25">
        <f>IF(Capacity_solar!$AB26=0,Capacity_solar!P26*CostRed_solar!B$26,Capacity_solar!P26*VLOOKUP($A25,CostRed_solar!$A$14:$M$26,P$1-2009,FALSE))</f>
        <v>1399.00176328375</v>
      </c>
      <c r="Q25">
        <f>IF(Capacity_solar!$AB26=0,Capacity_solar!Q26*CostRed_solar!C$26,Capacity_solar!Q26*VLOOKUP($A25,CostRed_solar!$A$14:$M$26,Q$1-2009,FALSE))</f>
        <v>1058.97590230853</v>
      </c>
      <c r="R25">
        <f>IF(Capacity_solar!$AB26=0,Capacity_solar!R26*CostRed_solar!D$26,Capacity_solar!R26*VLOOKUP($A25,CostRed_solar!$A$14:$M$26,R$1-2009,FALSE))</f>
        <v>431.596088361906</v>
      </c>
      <c r="S25">
        <f>IF(Capacity_solar!$AB26=0,Capacity_solar!S26*CostRed_solar!E$26,Capacity_solar!S26*VLOOKUP($A25,CostRed_solar!$A$14:$M$26,S$1-2009,FALSE))</f>
        <v>215.442244570432</v>
      </c>
      <c r="T25">
        <f>IF(Capacity_solar!$AB26=0,Capacity_solar!T26*CostRed_solar!F$26,Capacity_solar!T26*VLOOKUP($A25,CostRed_solar!$A$14:$M$26,T$1-2009,FALSE))</f>
        <v>220.870526462609</v>
      </c>
      <c r="U25">
        <f>IF(Capacity_solar!$AB26=0,Capacity_solar!U26*CostRed_solar!G$26,Capacity_solar!U26*VLOOKUP($A25,CostRed_solar!$A$14:$M$26,U$1-2009,FALSE))</f>
        <v>380.203309931012</v>
      </c>
      <c r="V25">
        <f>IF(Capacity_solar!$AB26=0,Capacity_solar!V26*CostRed_solar!H$26,Capacity_solar!V26*VLOOKUP($A25,CostRed_solar!$A$14:$M$26,V$1-2009,FALSE))</f>
        <v>560.06958440964</v>
      </c>
      <c r="W25">
        <f>IF(Capacity_solar!$AB26=0,Capacity_solar!W26*CostRed_solar!I$26,Capacity_solar!W26*VLOOKUP($A25,CostRed_solar!$A$14:$M$26,W$1-2009,FALSE))</f>
        <v>646.672293067401</v>
      </c>
      <c r="X25">
        <f>IF(Capacity_solar!$AB26=0,Capacity_solar!X26*CostRed_solar!J$26,Capacity_solar!X26*VLOOKUP($A25,CostRed_solar!$A$14:$M$26,X$1-2009,FALSE))</f>
        <v>852.003409310754</v>
      </c>
      <c r="Y25">
        <f>IF(Capacity_solar!$AB26=0,Capacity_solar!Y26*CostRed_solar!K$26,Capacity_solar!Y26*VLOOKUP($A25,CostRed_solar!$A$14:$M$26,Y$1-2009,FALSE))</f>
        <v>1081.64038221368</v>
      </c>
      <c r="Z25">
        <f>IF(Capacity_solar!$AB26=0,Capacity_solar!Z26*CostRed_solar!L$26,Capacity_solar!Z26*VLOOKUP($A25,CostRed_solar!$A$14:$M$26,Z$1-2009,FALSE))</f>
        <v>569.434467035423</v>
      </c>
      <c r="AA25">
        <f>IF(Capacity_solar!$AB26=0,Capacity_solar!AA26*CostRed_solar!M$26,Capacity_solar!AA26*VLOOKUP($A25,CostRed_solar!$A$14:$M$26,AA$1-2009,FALSE))</f>
        <v>1092.47459592925</v>
      </c>
      <c r="AB25" s="1">
        <f t="shared" si="1"/>
        <v>8508.38456688439</v>
      </c>
    </row>
    <row r="26" spans="1:28">
      <c r="A26" s="1" t="s">
        <v>91</v>
      </c>
      <c r="B26">
        <f>IF(Capacity_solar!$AB27=0,Capacity_solar!P27*CostRed_solar!B$13,Capacity_solar!P27*VLOOKUP($A26,CostRed_solar!$A$2:$M$12,2,FALSE))</f>
        <v>0</v>
      </c>
      <c r="C26">
        <f>IF(Capacity_solar!$AB27=0,Capacity_solar!Q27*CostRed_solar!C$13,Capacity_solar!Q27*VLOOKUP($A26,CostRed_solar!$A$2:$M$12,3,FALSE))</f>
        <v>0.00351694757666773</v>
      </c>
      <c r="D26">
        <f>IF(Capacity_solar!$AB27=0,Capacity_solar!R27*CostRed_solar!D$13,Capacity_solar!R27*VLOOKUP($A26,CostRed_solar!$A$2:$M$12,4,FALSE))</f>
        <v>0.000747088705418322</v>
      </c>
      <c r="E26">
        <f>IF(Capacity_solar!$AB27=0,Capacity_solar!S27*CostRed_solar!E$13,Capacity_solar!S27*VLOOKUP($A26,CostRed_solar!$A$2:$M$12,5,FALSE))</f>
        <v>0.477406616786479</v>
      </c>
      <c r="F26">
        <f>IF(Capacity_solar!$AB27=0,Capacity_solar!T27*CostRed_solar!F$13,Capacity_solar!T27*VLOOKUP($A26,CostRed_solar!$A$2:$M$12,6,FALSE))</f>
        <v>0.00445522296316783</v>
      </c>
      <c r="G26">
        <f>IF(Capacity_solar!$AB27=0,Capacity_solar!U27*CostRed_solar!G$13,Capacity_solar!U27*VLOOKUP($A26,CostRed_solar!$A$2:$M$12,7,FALSE))</f>
        <v>0</v>
      </c>
      <c r="H26">
        <f>IF(Capacity_solar!$AB27=0,Capacity_solar!V27*CostRed_solar!H$13,Capacity_solar!V27*VLOOKUP($A26,CostRed_solar!$A$2:$M$12,8,FALSE))</f>
        <v>0.0113612840160295</v>
      </c>
      <c r="I26">
        <f>IF(Capacity_solar!$AB27=0,Capacity_solar!W27*CostRed_solar!I$13,Capacity_solar!W27*VLOOKUP($A26,CostRed_solar!$A$2:$M$12,9,FALSE))</f>
        <v>0.519712283417173</v>
      </c>
      <c r="J26">
        <f>IF(Capacity_solar!$AB27=0,Capacity_solar!X27*CostRed_solar!J$13,Capacity_solar!X27*VLOOKUP($A26,CostRed_solar!$A$2:$M$12,10,FALSE))</f>
        <v>11.8004102252684</v>
      </c>
      <c r="K26">
        <f>IF(Capacity_solar!$AB27=0,Capacity_solar!Y27*CostRed_solar!K$13,Capacity_solar!Y27*VLOOKUP($A26,CostRed_solar!$A$2:$M$12,11,FALSE))</f>
        <v>0</v>
      </c>
      <c r="L26">
        <f>IF(Capacity_solar!$AB27=0,Capacity_solar!Z27*CostRed_solar!L$13,Capacity_solar!Z27*VLOOKUP($A26,CostRed_solar!$A$2:$M$12,12,FALSE))</f>
        <v>0</v>
      </c>
      <c r="M26">
        <f>IF(Capacity_solar!$AB27=0,Capacity_solar!AA27*CostRed_solar!M$13,Capacity_solar!AA27*VLOOKUP($A26,CostRed_solar!$A$2:$M$12,13,FALSE))</f>
        <v>0</v>
      </c>
      <c r="N26" s="2">
        <f t="shared" si="0"/>
        <v>12.8176096687333</v>
      </c>
      <c r="O26" s="1" t="s">
        <v>91</v>
      </c>
      <c r="P26">
        <f>IF(Capacity_solar!$AB27=0,Capacity_solar!P27*CostRed_solar!B$26,Capacity_solar!P27*VLOOKUP($A26,CostRed_solar!$A$14:$M$26,P$1-2009,FALSE))</f>
        <v>0</v>
      </c>
      <c r="Q26">
        <f>IF(Capacity_solar!$AB27=0,Capacity_solar!Q27*CostRed_solar!C$26,Capacity_solar!Q27*VLOOKUP($A26,CostRed_solar!$A$14:$M$26,Q$1-2009,FALSE))</f>
        <v>0.0110970495460326</v>
      </c>
      <c r="R26">
        <f>IF(Capacity_solar!$AB27=0,Capacity_solar!R27*CostRed_solar!D$26,Capacity_solar!R27*VLOOKUP($A26,CostRed_solar!$A$14:$M$26,R$1-2009,FALSE))</f>
        <v>0.00169253434358957</v>
      </c>
      <c r="S26">
        <f>IF(Capacity_solar!$AB27=0,Capacity_solar!S27*CostRed_solar!E$26,Capacity_solar!S27*VLOOKUP($A26,CostRed_solar!$A$14:$M$26,S$1-2009,FALSE))</f>
        <v>0.923324719521179</v>
      </c>
      <c r="T26">
        <f>IF(Capacity_solar!$AB27=0,Capacity_solar!T27*CostRed_solar!F$26,Capacity_solar!T27*VLOOKUP($A26,CostRed_solar!$A$14:$M$26,T$1-2009,FALSE))</f>
        <v>0.00757702699955174</v>
      </c>
      <c r="U26">
        <f>IF(Capacity_solar!$AB27=0,Capacity_solar!U27*CostRed_solar!G$26,Capacity_solar!U27*VLOOKUP($A26,CostRed_solar!$A$14:$M$26,U$1-2009,FALSE))</f>
        <v>0</v>
      </c>
      <c r="V26">
        <f>IF(Capacity_solar!$AB27=0,Capacity_solar!V27*CostRed_solar!H$26,Capacity_solar!V27*VLOOKUP($A26,CostRed_solar!$A$14:$M$26,V$1-2009,FALSE))</f>
        <v>0.0134355280701423</v>
      </c>
      <c r="W26">
        <f>IF(Capacity_solar!$AB27=0,Capacity_solar!W27*CostRed_solar!I$26,Capacity_solar!W27*VLOOKUP($A26,CostRed_solar!$A$14:$M$26,W$1-2009,FALSE))</f>
        <v>0.482362560386365</v>
      </c>
      <c r="X26">
        <f>IF(Capacity_solar!$AB27=0,Capacity_solar!X27*CostRed_solar!J$26,Capacity_solar!X27*VLOOKUP($A26,CostRed_solar!$A$14:$M$26,X$1-2009,FALSE))</f>
        <v>7.71031831272935</v>
      </c>
      <c r="Y26">
        <f>IF(Capacity_solar!$AB27=0,Capacity_solar!Y27*CostRed_solar!K$26,Capacity_solar!Y27*VLOOKUP($A26,CostRed_solar!$A$14:$M$26,Y$1-2009,FALSE))</f>
        <v>0</v>
      </c>
      <c r="Z26">
        <f>IF(Capacity_solar!$AB27=0,Capacity_solar!Z27*CostRed_solar!L$26,Capacity_solar!Z27*VLOOKUP($A26,CostRed_solar!$A$14:$M$26,Z$1-2009,FALSE))</f>
        <v>0</v>
      </c>
      <c r="AA26">
        <f>IF(Capacity_solar!$AB27=0,Capacity_solar!AA27*CostRed_solar!M$26,Capacity_solar!AA27*VLOOKUP($A26,CostRed_solar!$A$14:$M$26,AA$1-2009,FALSE))</f>
        <v>0</v>
      </c>
      <c r="AB26" s="1">
        <f t="shared" si="1"/>
        <v>9.14980773159621</v>
      </c>
    </row>
    <row r="27" spans="1:28">
      <c r="A27" s="1" t="s">
        <v>75</v>
      </c>
      <c r="B27">
        <f>IF(Capacity_solar!$AB28=0,Capacity_solar!P28*CostRed_solar!B$13,Capacity_solar!P28*VLOOKUP($A27,CostRed_solar!$A$2:$M$12,2,FALSE))</f>
        <v>0</v>
      </c>
      <c r="C27">
        <f>IF(Capacity_solar!$AB28=0,Capacity_solar!Q28*CostRed_solar!C$13,Capacity_solar!Q28*VLOOKUP($A27,CostRed_solar!$A$2:$M$12,3,FALSE))</f>
        <v>0</v>
      </c>
      <c r="D27">
        <f>IF(Capacity_solar!$AB28=0,Capacity_solar!R28*CostRed_solar!D$13,Capacity_solar!R28*VLOOKUP($A27,CostRed_solar!$A$2:$M$12,4,FALSE))</f>
        <v>0</v>
      </c>
      <c r="E27">
        <f>IF(Capacity_solar!$AB28=0,Capacity_solar!S28*CostRed_solar!E$13,Capacity_solar!S28*VLOOKUP($A27,CostRed_solar!$A$2:$M$12,5,FALSE))</f>
        <v>0.196463628307193</v>
      </c>
      <c r="F27">
        <f>IF(Capacity_solar!$AB28=0,Capacity_solar!T28*CostRed_solar!F$13,Capacity_solar!T28*VLOOKUP($A27,CostRed_solar!$A$2:$M$12,6,FALSE))</f>
        <v>1.11380574079196</v>
      </c>
      <c r="G27">
        <f>IF(Capacity_solar!$AB28=0,Capacity_solar!U28*CostRed_solar!G$13,Capacity_solar!U28*VLOOKUP($A27,CostRed_solar!$A$2:$M$12,7,FALSE))</f>
        <v>2.26124067642844</v>
      </c>
      <c r="H27">
        <f>IF(Capacity_solar!$AB28=0,Capacity_solar!V28*CostRed_solar!H$13,Capacity_solar!V28*VLOOKUP($A27,CostRed_solar!$A$2:$M$12,8,FALSE))</f>
        <v>0</v>
      </c>
      <c r="I27">
        <f>IF(Capacity_solar!$AB28=0,Capacity_solar!W28*CostRed_solar!I$13,Capacity_solar!W28*VLOOKUP($A27,CostRed_solar!$A$2:$M$12,9,FALSE))</f>
        <v>0</v>
      </c>
      <c r="J27">
        <f>IF(Capacity_solar!$AB28=0,Capacity_solar!X28*CostRed_solar!J$13,Capacity_solar!X28*VLOOKUP($A27,CostRed_solar!$A$2:$M$12,10,FALSE))</f>
        <v>0</v>
      </c>
      <c r="K27">
        <f>IF(Capacity_solar!$AB28=0,Capacity_solar!Y28*CostRed_solar!K$13,Capacity_solar!Y28*VLOOKUP($A27,CostRed_solar!$A$2:$M$12,11,FALSE))</f>
        <v>0.0937975219960022</v>
      </c>
      <c r="L27">
        <f>IF(Capacity_solar!$AB28=0,Capacity_solar!Z28*CostRed_solar!L$13,Capacity_solar!Z28*VLOOKUP($A27,CostRed_solar!$A$2:$M$12,12,FALSE))</f>
        <v>0</v>
      </c>
      <c r="M27">
        <f>IF(Capacity_solar!$AB28=0,Capacity_solar!AA28*CostRed_solar!M$13,Capacity_solar!AA28*VLOOKUP($A27,CostRed_solar!$A$2:$M$12,13,FALSE))</f>
        <v>87.767327904764</v>
      </c>
      <c r="N27" s="2">
        <f t="shared" si="0"/>
        <v>91.4326354722876</v>
      </c>
      <c r="O27" s="1" t="s">
        <v>75</v>
      </c>
      <c r="P27">
        <f>IF(Capacity_solar!$AB28=0,Capacity_solar!P28*CostRed_solar!B$26,Capacity_solar!P28*VLOOKUP($A27,CostRed_solar!$A$14:$M$26,P$1-2009,FALSE))</f>
        <v>0</v>
      </c>
      <c r="Q27">
        <f>IF(Capacity_solar!$AB28=0,Capacity_solar!Q28*CostRed_solar!C$26,Capacity_solar!Q28*VLOOKUP($A27,CostRed_solar!$A$14:$M$26,Q$1-2009,FALSE))</f>
        <v>0</v>
      </c>
      <c r="R27">
        <f>IF(Capacity_solar!$AB28=0,Capacity_solar!R28*CostRed_solar!D$26,Capacity_solar!R28*VLOOKUP($A27,CostRed_solar!$A$14:$M$26,R$1-2009,FALSE))</f>
        <v>0</v>
      </c>
      <c r="S27">
        <f>IF(Capacity_solar!$AB28=0,Capacity_solar!S28*CostRed_solar!E$26,Capacity_solar!S28*VLOOKUP($A27,CostRed_solar!$A$14:$M$26,S$1-2009,FALSE))</f>
        <v>0.379969020379086</v>
      </c>
      <c r="T27">
        <f>IF(Capacity_solar!$AB28=0,Capacity_solar!T28*CostRed_solar!F$26,Capacity_solar!T28*VLOOKUP($A27,CostRed_solar!$A$14:$M$26,T$1-2009,FALSE))</f>
        <v>1.89425674988794</v>
      </c>
      <c r="U27">
        <f>IF(Capacity_solar!$AB28=0,Capacity_solar!U28*CostRed_solar!G$26,Capacity_solar!U28*VLOOKUP($A27,CostRed_solar!$A$14:$M$26,U$1-2009,FALSE))</f>
        <v>3.27761307870899</v>
      </c>
      <c r="V27">
        <f>IF(Capacity_solar!$AB28=0,Capacity_solar!V28*CostRed_solar!H$26,Capacity_solar!V28*VLOOKUP($A27,CostRed_solar!$A$14:$M$26,V$1-2009,FALSE))</f>
        <v>0</v>
      </c>
      <c r="W27">
        <f>IF(Capacity_solar!$AB28=0,Capacity_solar!W28*CostRed_solar!I$26,Capacity_solar!W28*VLOOKUP($A27,CostRed_solar!$A$14:$M$26,W$1-2009,FALSE))</f>
        <v>0</v>
      </c>
      <c r="X27">
        <f>IF(Capacity_solar!$AB28=0,Capacity_solar!X28*CostRed_solar!J$26,Capacity_solar!X28*VLOOKUP($A27,CostRed_solar!$A$14:$M$26,X$1-2009,FALSE))</f>
        <v>0</v>
      </c>
      <c r="Y27">
        <f>IF(Capacity_solar!$AB28=0,Capacity_solar!Y28*CostRed_solar!K$26,Capacity_solar!Y28*VLOOKUP($A27,CostRed_solar!$A$14:$M$26,Y$1-2009,FALSE))</f>
        <v>0.0462140978376377</v>
      </c>
      <c r="Z27">
        <f>IF(Capacity_solar!$AB28=0,Capacity_solar!Z28*CostRed_solar!L$26,Capacity_solar!Z28*VLOOKUP($A27,CostRed_solar!$A$14:$M$26,Z$1-2009,FALSE))</f>
        <v>0</v>
      </c>
      <c r="AA27">
        <f>IF(Capacity_solar!$AB28=0,Capacity_solar!AA28*CostRed_solar!M$26,Capacity_solar!AA28*VLOOKUP($A27,CostRed_solar!$A$14:$M$26,AA$1-2009,FALSE))</f>
        <v>30.8260234118496</v>
      </c>
      <c r="AB27" s="1">
        <f t="shared" si="1"/>
        <v>36.4240763586633</v>
      </c>
    </row>
    <row r="28" spans="1:28">
      <c r="A28" s="1" t="s">
        <v>101</v>
      </c>
      <c r="B28">
        <f>IF(Capacity_solar!$AB29=0,Capacity_solar!P29*CostRed_solar!B$13,Capacity_solar!P29*VLOOKUP($A28,CostRed_solar!$A$2:$M$12,2,FALSE))</f>
        <v>0</v>
      </c>
      <c r="C28">
        <f>IF(Capacity_solar!$AB29=0,Capacity_solar!Q29*CostRed_solar!C$13,Capacity_solar!Q29*VLOOKUP($A28,CostRed_solar!$A$2:$M$12,3,FALSE))</f>
        <v>0</v>
      </c>
      <c r="D28">
        <f>IF(Capacity_solar!$AB29=0,Capacity_solar!R29*CostRed_solar!D$13,Capacity_solar!R29*VLOOKUP($A28,CostRed_solar!$A$2:$M$12,4,FALSE))</f>
        <v>0</v>
      </c>
      <c r="E28">
        <f>IF(Capacity_solar!$AB29=0,Capacity_solar!S29*CostRed_solar!E$13,Capacity_solar!S29*VLOOKUP($A28,CostRed_solar!$A$2:$M$12,5,FALSE))</f>
        <v>0</v>
      </c>
      <c r="F28">
        <f>IF(Capacity_solar!$AB29=0,Capacity_solar!T29*CostRed_solar!F$13,Capacity_solar!T29*VLOOKUP($A28,CostRed_solar!$A$2:$M$12,6,FALSE))</f>
        <v>0</v>
      </c>
      <c r="G28">
        <f>IF(Capacity_solar!$AB29=0,Capacity_solar!U29*CostRed_solar!G$13,Capacity_solar!U29*VLOOKUP($A28,CostRed_solar!$A$2:$M$12,7,FALSE))</f>
        <v>0</v>
      </c>
      <c r="H28">
        <f>IF(Capacity_solar!$AB29=0,Capacity_solar!V29*CostRed_solar!H$13,Capacity_solar!V29*VLOOKUP($A28,CostRed_solar!$A$2:$M$12,8,FALSE))</f>
        <v>0</v>
      </c>
      <c r="I28">
        <f>IF(Capacity_solar!$AB29=0,Capacity_solar!W29*CostRed_solar!I$13,Capacity_solar!W29*VLOOKUP($A28,CostRed_solar!$A$2:$M$12,9,FALSE))</f>
        <v>0</v>
      </c>
      <c r="J28">
        <f>IF(Capacity_solar!$AB29=0,Capacity_solar!X29*CostRed_solar!J$13,Capacity_solar!X29*VLOOKUP($A28,CostRed_solar!$A$2:$M$12,10,FALSE))</f>
        <v>0</v>
      </c>
      <c r="K28">
        <f>IF(Capacity_solar!$AB29=0,Capacity_solar!Y29*CostRed_solar!K$13,Capacity_solar!Y29*VLOOKUP($A28,CostRed_solar!$A$2:$M$12,11,FALSE))</f>
        <v>0</v>
      </c>
      <c r="L28">
        <f>IF(Capacity_solar!$AB29=0,Capacity_solar!Z29*CostRed_solar!L$13,Capacity_solar!Z29*VLOOKUP($A28,CostRed_solar!$A$2:$M$12,12,FALSE))</f>
        <v>0.556301757894111</v>
      </c>
      <c r="M28">
        <f>IF(Capacity_solar!$AB29=0,Capacity_solar!AA29*CostRed_solar!M$13,Capacity_solar!AA29*VLOOKUP($A28,CostRed_solar!$A$2:$M$12,13,FALSE))</f>
        <v>0</v>
      </c>
      <c r="N28" s="2">
        <f t="shared" si="0"/>
        <v>0.556301757894111</v>
      </c>
      <c r="O28" s="1" t="s">
        <v>101</v>
      </c>
      <c r="P28">
        <f>IF(Capacity_solar!$AB29=0,Capacity_solar!P29*CostRed_solar!B$26,Capacity_solar!P29*VLOOKUP($A28,CostRed_solar!$A$14:$M$26,P$1-2009,FALSE))</f>
        <v>0</v>
      </c>
      <c r="Q28">
        <f>IF(Capacity_solar!$AB29=0,Capacity_solar!Q29*CostRed_solar!C$26,Capacity_solar!Q29*VLOOKUP($A28,CostRed_solar!$A$14:$M$26,Q$1-2009,FALSE))</f>
        <v>0</v>
      </c>
      <c r="R28">
        <f>IF(Capacity_solar!$AB29=0,Capacity_solar!R29*CostRed_solar!D$26,Capacity_solar!R29*VLOOKUP($A28,CostRed_solar!$A$14:$M$26,R$1-2009,FALSE))</f>
        <v>0</v>
      </c>
      <c r="S28">
        <f>IF(Capacity_solar!$AB29=0,Capacity_solar!S29*CostRed_solar!E$26,Capacity_solar!S29*VLOOKUP($A28,CostRed_solar!$A$14:$M$26,S$1-2009,FALSE))</f>
        <v>0</v>
      </c>
      <c r="T28">
        <f>IF(Capacity_solar!$AB29=0,Capacity_solar!T29*CostRed_solar!F$26,Capacity_solar!T29*VLOOKUP($A28,CostRed_solar!$A$14:$M$26,T$1-2009,FALSE))</f>
        <v>0</v>
      </c>
      <c r="U28">
        <f>IF(Capacity_solar!$AB29=0,Capacity_solar!U29*CostRed_solar!G$26,Capacity_solar!U29*VLOOKUP($A28,CostRed_solar!$A$14:$M$26,U$1-2009,FALSE))</f>
        <v>0</v>
      </c>
      <c r="V28">
        <f>IF(Capacity_solar!$AB29=0,Capacity_solar!V29*CostRed_solar!H$26,Capacity_solar!V29*VLOOKUP($A28,CostRed_solar!$A$14:$M$26,V$1-2009,FALSE))</f>
        <v>0</v>
      </c>
      <c r="W28">
        <f>IF(Capacity_solar!$AB29=0,Capacity_solar!W29*CostRed_solar!I$26,Capacity_solar!W29*VLOOKUP($A28,CostRed_solar!$A$14:$M$26,W$1-2009,FALSE))</f>
        <v>0</v>
      </c>
      <c r="X28">
        <f>IF(Capacity_solar!$AB29=0,Capacity_solar!X29*CostRed_solar!J$26,Capacity_solar!X29*VLOOKUP($A28,CostRed_solar!$A$14:$M$26,X$1-2009,FALSE))</f>
        <v>0</v>
      </c>
      <c r="Y28">
        <f>IF(Capacity_solar!$AB29=0,Capacity_solar!Y29*CostRed_solar!K$26,Capacity_solar!Y29*VLOOKUP($A28,CostRed_solar!$A$14:$M$26,Y$1-2009,FALSE))</f>
        <v>0</v>
      </c>
      <c r="Z28">
        <f>IF(Capacity_solar!$AB29=0,Capacity_solar!Z29*CostRed_solar!L$26,Capacity_solar!Z29*VLOOKUP($A28,CostRed_solar!$A$14:$M$26,Z$1-2009,FALSE))</f>
        <v>0.233162429632339</v>
      </c>
      <c r="AA28">
        <f>IF(Capacity_solar!$AB29=0,Capacity_solar!AA29*CostRed_solar!M$26,Capacity_solar!AA29*VLOOKUP($A28,CostRed_solar!$A$14:$M$26,AA$1-2009,FALSE))</f>
        <v>0</v>
      </c>
      <c r="AB28" s="1">
        <f t="shared" si="1"/>
        <v>0.233162429632339</v>
      </c>
    </row>
    <row r="29" spans="1:28">
      <c r="A29" s="1" t="s">
        <v>93</v>
      </c>
      <c r="B29">
        <f>IF(Capacity_solar!$AB30=0,Capacity_solar!P30*CostRed_solar!B$13,Capacity_solar!P30*VLOOKUP($A29,CostRed_solar!$A$2:$M$12,2,FALSE))</f>
        <v>0.125588138910762</v>
      </c>
      <c r="C29">
        <f>IF(Capacity_solar!$AB30=0,Capacity_solar!Q30*CostRed_solar!C$13,Capacity_solar!Q30*VLOOKUP($A29,CostRed_solar!$A$2:$M$12,3,FALSE))</f>
        <v>0.351192336584392</v>
      </c>
      <c r="D29">
        <f>IF(Capacity_solar!$AB30=0,Capacity_solar!R30*CostRed_solar!D$13,Capacity_solar!R30*VLOOKUP($A29,CostRed_solar!$A$2:$M$12,4,FALSE))</f>
        <v>1.04891254240732</v>
      </c>
      <c r="E29">
        <f>IF(Capacity_solar!$AB30=0,Capacity_solar!S30*CostRed_solar!E$13,Capacity_solar!S30*VLOOKUP($A29,CostRed_solar!$A$2:$M$12,5,FALSE))</f>
        <v>0</v>
      </c>
      <c r="F29">
        <f>IF(Capacity_solar!$AB30=0,Capacity_solar!T30*CostRed_solar!F$13,Capacity_solar!T30*VLOOKUP($A29,CostRed_solar!$A$2:$M$12,6,FALSE))</f>
        <v>0</v>
      </c>
      <c r="G29">
        <f>IF(Capacity_solar!$AB30=0,Capacity_solar!U30*CostRed_solar!G$13,Capacity_solar!U30*VLOOKUP($A29,CostRed_solar!$A$2:$M$12,7,FALSE))</f>
        <v>0</v>
      </c>
      <c r="H29">
        <f>IF(Capacity_solar!$AB30=0,Capacity_solar!V30*CostRed_solar!H$13,Capacity_solar!V30*VLOOKUP($A29,CostRed_solar!$A$2:$M$12,8,FALSE))</f>
        <v>3.24608114743696</v>
      </c>
      <c r="I29">
        <f>IF(Capacity_solar!$AB30=0,Capacity_solar!W30*CostRed_solar!I$13,Capacity_solar!W30*VLOOKUP($A29,CostRed_solar!$A$2:$M$12,9,FALSE))</f>
        <v>114.56625724728</v>
      </c>
      <c r="J29">
        <f>IF(Capacity_solar!$AB30=0,Capacity_solar!X30*CostRed_solar!J$13,Capacity_solar!X30*VLOOKUP($A29,CostRed_solar!$A$2:$M$12,10,FALSE))</f>
        <v>103.235669175831</v>
      </c>
      <c r="K29">
        <f>IF(Capacity_solar!$AB30=0,Capacity_solar!Y30*CostRed_solar!K$13,Capacity_solar!Y30*VLOOKUP($A29,CostRed_solar!$A$2:$M$12,11,FALSE))</f>
        <v>0</v>
      </c>
      <c r="L29">
        <f>IF(Capacity_solar!$AB30=0,Capacity_solar!Z30*CostRed_solar!L$13,Capacity_solar!Z30*VLOOKUP($A29,CostRed_solar!$A$2:$M$12,12,FALSE))</f>
        <v>154.559140829261</v>
      </c>
      <c r="M29">
        <f>IF(Capacity_solar!$AB30=0,Capacity_solar!AA30*CostRed_solar!M$13,Capacity_solar!AA30*VLOOKUP($A29,CostRed_solar!$A$2:$M$12,13,FALSE))</f>
        <v>0</v>
      </c>
      <c r="N29" s="2">
        <f t="shared" si="0"/>
        <v>377.132841417711</v>
      </c>
      <c r="O29" s="1" t="s">
        <v>93</v>
      </c>
      <c r="P29">
        <f>IF(Capacity_solar!$AB30=0,Capacity_solar!P30*CostRed_solar!B$26,Capacity_solar!P30*VLOOKUP($A29,CostRed_solar!$A$14:$M$26,P$1-2009,FALSE))</f>
        <v>0.652003908197059</v>
      </c>
      <c r="Q29">
        <f>IF(Capacity_solar!$AB30=0,Capacity_solar!Q30*CostRed_solar!C$26,Capacity_solar!Q30*VLOOKUP($A29,CostRed_solar!$A$14:$M$26,Q$1-2009,FALSE))</f>
        <v>1.10811966181097</v>
      </c>
      <c r="R29">
        <f>IF(Capacity_solar!$AB30=0,Capacity_solar!R30*CostRed_solar!D$26,Capacity_solar!R30*VLOOKUP($A29,CostRed_solar!$A$14:$M$26,R$1-2009,FALSE))</f>
        <v>2.37631821839976</v>
      </c>
      <c r="S29">
        <f>IF(Capacity_solar!$AB30=0,Capacity_solar!S30*CostRed_solar!E$26,Capacity_solar!S30*VLOOKUP($A29,CostRed_solar!$A$14:$M$26,S$1-2009,FALSE))</f>
        <v>0</v>
      </c>
      <c r="T29">
        <f>IF(Capacity_solar!$AB30=0,Capacity_solar!T30*CostRed_solar!F$26,Capacity_solar!T30*VLOOKUP($A29,CostRed_solar!$A$14:$M$26,T$1-2009,FALSE))</f>
        <v>0</v>
      </c>
      <c r="U29">
        <f>IF(Capacity_solar!$AB30=0,Capacity_solar!U30*CostRed_solar!G$26,Capacity_solar!U30*VLOOKUP($A29,CostRed_solar!$A$14:$M$26,U$1-2009,FALSE))</f>
        <v>0</v>
      </c>
      <c r="V29">
        <f>IF(Capacity_solar!$AB30=0,Capacity_solar!V30*CostRed_solar!H$26,Capacity_solar!V30*VLOOKUP($A29,CostRed_solar!$A$14:$M$26,V$1-2009,FALSE))</f>
        <v>3.8387223057549</v>
      </c>
      <c r="W29">
        <f>IF(Capacity_solar!$AB30=0,Capacity_solar!W30*CostRed_solar!I$26,Capacity_solar!W30*VLOOKUP($A29,CostRed_solar!$A$14:$M$26,W$1-2009,FALSE))</f>
        <v>106.332820953015</v>
      </c>
      <c r="X29">
        <f>IF(Capacity_solar!$AB30=0,Capacity_solar!X30*CostRed_solar!J$26,Capacity_solar!X30*VLOOKUP($A29,CostRed_solar!$A$14:$M$26,X$1-2009,FALSE))</f>
        <v>67.4535762213446</v>
      </c>
      <c r="Y29">
        <f>IF(Capacity_solar!$AB30=0,Capacity_solar!Y30*CostRed_solar!K$26,Capacity_solar!Y30*VLOOKUP($A29,CostRed_solar!$A$14:$M$26,Y$1-2009,FALSE))</f>
        <v>0</v>
      </c>
      <c r="Z29">
        <f>IF(Capacity_solar!$AB30=0,Capacity_solar!Z30*CostRed_solar!L$26,Capacity_solar!Z30*VLOOKUP($A29,CostRed_solar!$A$14:$M$26,Z$1-2009,FALSE))</f>
        <v>64.7802820793831</v>
      </c>
      <c r="AA29">
        <f>IF(Capacity_solar!$AB30=0,Capacity_solar!AA30*CostRed_solar!M$26,Capacity_solar!AA30*VLOOKUP($A29,CostRed_solar!$A$14:$M$26,AA$1-2009,FALSE))</f>
        <v>0</v>
      </c>
      <c r="AB29" s="1">
        <f t="shared" si="1"/>
        <v>246.541843347906</v>
      </c>
    </row>
    <row r="30" spans="1:28">
      <c r="A30" s="1" t="s">
        <v>446</v>
      </c>
      <c r="B30">
        <f>IF(Capacity_solar!$AB31=0,Capacity_solar!P31*CostRed_solar!B$13,Capacity_solar!P31*VLOOKUP($A30,CostRed_solar!$A$2:$M$12,2,FALSE))</f>
        <v>0</v>
      </c>
      <c r="C30">
        <f>IF(Capacity_solar!$AB31=0,Capacity_solar!Q31*CostRed_solar!C$13,Capacity_solar!Q31*VLOOKUP($A30,CostRed_solar!$A$2:$M$12,3,FALSE))</f>
        <v>0</v>
      </c>
      <c r="D30">
        <f>IF(Capacity_solar!$AB31=0,Capacity_solar!R31*CostRed_solar!D$13,Capacity_solar!R31*VLOOKUP($A30,CostRed_solar!$A$2:$M$12,4,FALSE))</f>
        <v>0</v>
      </c>
      <c r="E30">
        <f>IF(Capacity_solar!$AB31=0,Capacity_solar!S31*CostRed_solar!E$13,Capacity_solar!S31*VLOOKUP($A30,CostRed_solar!$A$2:$M$12,5,FALSE))</f>
        <v>0</v>
      </c>
      <c r="F30">
        <f>IF(Capacity_solar!$AB31=0,Capacity_solar!T31*CostRed_solar!F$13,Capacity_solar!T31*VLOOKUP($A30,CostRed_solar!$A$2:$M$12,6,FALSE))</f>
        <v>0.334141722237588</v>
      </c>
      <c r="G30">
        <f>IF(Capacity_solar!$AB31=0,Capacity_solar!U31*CostRed_solar!G$13,Capacity_solar!U31*VLOOKUP($A30,CostRed_solar!$A$2:$M$12,7,FALSE))</f>
        <v>2.58712536214901</v>
      </c>
      <c r="H30">
        <f>IF(Capacity_solar!$AB31=0,Capacity_solar!V31*CostRed_solar!H$13,Capacity_solar!V31*VLOOKUP($A30,CostRed_solar!$A$2:$M$12,8,FALSE))</f>
        <v>3.66807331964434</v>
      </c>
      <c r="I30">
        <f>IF(Capacity_solar!$AB31=0,Capacity_solar!W31*CostRed_solar!I$13,Capacity_solar!W31*VLOOKUP($A30,CostRed_solar!$A$2:$M$12,9,FALSE))</f>
        <v>2.09353881054168</v>
      </c>
      <c r="J30">
        <f>IF(Capacity_solar!$AB31=0,Capacity_solar!X31*CostRed_solar!J$13,Capacity_solar!X31*VLOOKUP($A30,CostRed_solar!$A$2:$M$12,10,FALSE))</f>
        <v>2.04832636294776</v>
      </c>
      <c r="K30">
        <f>IF(Capacity_solar!$AB31=0,Capacity_solar!Y31*CostRed_solar!K$13,Capacity_solar!Y31*VLOOKUP($A30,CostRed_solar!$A$2:$M$12,11,FALSE))</f>
        <v>0</v>
      </c>
      <c r="L30">
        <f>IF(Capacity_solar!$AB31=0,Capacity_solar!Z31*CostRed_solar!L$13,Capacity_solar!Z31*VLOOKUP($A30,CostRed_solar!$A$2:$M$12,12,FALSE))</f>
        <v>0</v>
      </c>
      <c r="M30">
        <f>IF(Capacity_solar!$AB31=0,Capacity_solar!AA31*CostRed_solar!M$13,Capacity_solar!AA31*VLOOKUP($A30,CostRed_solar!$A$2:$M$12,13,FALSE))</f>
        <v>0</v>
      </c>
      <c r="N30" s="2">
        <f t="shared" si="0"/>
        <v>10.7312055775204</v>
      </c>
      <c r="O30" s="1" t="s">
        <v>446</v>
      </c>
      <c r="P30">
        <f>IF(Capacity_solar!$AB31=0,Capacity_solar!P31*CostRed_solar!B$26,Capacity_solar!P31*VLOOKUP($A30,CostRed_solar!$A$14:$M$26,P$1-2009,FALSE))</f>
        <v>0</v>
      </c>
      <c r="Q30">
        <f>IF(Capacity_solar!$AB31=0,Capacity_solar!Q31*CostRed_solar!C$26,Capacity_solar!Q31*VLOOKUP($A30,CostRed_solar!$A$14:$M$26,Q$1-2009,FALSE))</f>
        <v>0</v>
      </c>
      <c r="R30">
        <f>IF(Capacity_solar!$AB31=0,Capacity_solar!R31*CostRed_solar!D$26,Capacity_solar!R31*VLOOKUP($A30,CostRed_solar!$A$14:$M$26,R$1-2009,FALSE))</f>
        <v>0</v>
      </c>
      <c r="S30">
        <f>IF(Capacity_solar!$AB31=0,Capacity_solar!S31*CostRed_solar!E$26,Capacity_solar!S31*VLOOKUP($A30,CostRed_solar!$A$14:$M$26,S$1-2009,FALSE))</f>
        <v>0</v>
      </c>
      <c r="T30">
        <f>IF(Capacity_solar!$AB31=0,Capacity_solar!T31*CostRed_solar!F$26,Capacity_solar!T31*VLOOKUP($A30,CostRed_solar!$A$14:$M$26,T$1-2009,FALSE))</f>
        <v>0.568277024966382</v>
      </c>
      <c r="U30">
        <f>IF(Capacity_solar!$AB31=0,Capacity_solar!U31*CostRed_solar!G$26,Capacity_solar!U31*VLOOKUP($A30,CostRed_solar!$A$14:$M$26,U$1-2009,FALSE))</f>
        <v>3.74997496358176</v>
      </c>
      <c r="V30">
        <f>IF(Capacity_solar!$AB31=0,Capacity_solar!V31*CostRed_solar!H$26,Capacity_solar!V31*VLOOKUP($A30,CostRed_solar!$A$14:$M$26,V$1-2009,FALSE))</f>
        <v>4.33775812486419</v>
      </c>
      <c r="W30">
        <f>IF(Capacity_solar!$AB31=0,Capacity_solar!W31*CostRed_solar!I$26,Capacity_solar!W31*VLOOKUP($A30,CostRed_solar!$A$14:$M$26,W$1-2009,FALSE))</f>
        <v>1.94308422783709</v>
      </c>
      <c r="X30">
        <f>IF(Capacity_solar!$AB31=0,Capacity_solar!X31*CostRed_solar!J$26,Capacity_solar!X31*VLOOKUP($A30,CostRed_solar!$A$14:$M$26,X$1-2009,FALSE))</f>
        <v>1.33836434201788</v>
      </c>
      <c r="Y30">
        <f>IF(Capacity_solar!$AB31=0,Capacity_solar!Y31*CostRed_solar!K$26,Capacity_solar!Y31*VLOOKUP($A30,CostRed_solar!$A$14:$M$26,Y$1-2009,FALSE))</f>
        <v>0</v>
      </c>
      <c r="Z30">
        <f>IF(Capacity_solar!$AB31=0,Capacity_solar!Z31*CostRed_solar!L$26,Capacity_solar!Z31*VLOOKUP($A30,CostRed_solar!$A$14:$M$26,Z$1-2009,FALSE))</f>
        <v>0</v>
      </c>
      <c r="AA30">
        <f>IF(Capacity_solar!$AB31=0,Capacity_solar!AA31*CostRed_solar!M$26,Capacity_solar!AA31*VLOOKUP($A30,CostRed_solar!$A$14:$M$26,AA$1-2009,FALSE))</f>
        <v>0</v>
      </c>
      <c r="AB30" s="1">
        <f t="shared" si="1"/>
        <v>11.9374586832673</v>
      </c>
    </row>
    <row r="31" spans="1:28">
      <c r="A31" s="1" t="s">
        <v>87</v>
      </c>
      <c r="B31">
        <f>IF(Capacity_solar!$AB32=0,Capacity_solar!P32*CostRed_solar!B$13,Capacity_solar!P32*VLOOKUP($A31,CostRed_solar!$A$2:$M$12,2,FALSE))</f>
        <v>0</v>
      </c>
      <c r="C31">
        <f>IF(Capacity_solar!$AB32=0,Capacity_solar!Q32*CostRed_solar!C$13,Capacity_solar!Q32*VLOOKUP($A31,CostRed_solar!$A$2:$M$12,3,FALSE))</f>
        <v>0.0246186330366741</v>
      </c>
      <c r="D31">
        <f>IF(Capacity_solar!$AB32=0,Capacity_solar!R32*CostRed_solar!D$13,Capacity_solar!R32*VLOOKUP($A31,CostRed_solar!$A$2:$M$12,4,FALSE))</f>
        <v>0.739617818364139</v>
      </c>
      <c r="E31">
        <f>IF(Capacity_solar!$AB32=0,Capacity_solar!S32*CostRed_solar!E$13,Capacity_solar!S32*VLOOKUP($A31,CostRed_solar!$A$2:$M$12,5,FALSE))</f>
        <v>5.72396781073007</v>
      </c>
      <c r="F31">
        <f>IF(Capacity_solar!$AB32=0,Capacity_solar!T32*CostRed_solar!F$13,Capacity_solar!T32*VLOOKUP($A31,CostRed_solar!$A$2:$M$12,6,FALSE))</f>
        <v>1.11826096375513</v>
      </c>
      <c r="G31">
        <f>IF(Capacity_solar!$AB32=0,Capacity_solar!U32*CostRed_solar!G$13,Capacity_solar!U32*VLOOKUP($A31,CostRed_solar!$A$2:$M$12,7,FALSE))</f>
        <v>7.91434236749954</v>
      </c>
      <c r="H31">
        <f>IF(Capacity_solar!$AB32=0,Capacity_solar!V32*CostRed_solar!H$13,Capacity_solar!V32*VLOOKUP($A31,CostRed_solar!$A$2:$M$12,8,FALSE))</f>
        <v>3.05131627859074</v>
      </c>
      <c r="I31">
        <f>IF(Capacity_solar!$AB32=0,Capacity_solar!W32*CostRed_solar!I$13,Capacity_solar!W32*VLOOKUP($A31,CostRed_solar!$A$2:$M$12,9,FALSE))</f>
        <v>3.9483442026393</v>
      </c>
      <c r="J31">
        <f>IF(Capacity_solar!$AB32=0,Capacity_solar!X32*CostRed_solar!J$13,Capacity_solar!X32*VLOOKUP($A31,CostRed_solar!$A$2:$M$12,10,FALSE))</f>
        <v>8.60297482103332</v>
      </c>
      <c r="K31">
        <f>IF(Capacity_solar!$AB32=0,Capacity_solar!Y32*CostRed_solar!K$13,Capacity_solar!Y32*VLOOKUP($A31,CostRed_solar!$A$2:$M$12,11,FALSE))</f>
        <v>29.4055184558705</v>
      </c>
      <c r="L31">
        <f>IF(Capacity_solar!$AB32=0,Capacity_solar!Z32*CostRed_solar!L$13,Capacity_solar!Z32*VLOOKUP($A31,CostRed_solar!$A$2:$M$12,12,FALSE))</f>
        <v>66.818022253726</v>
      </c>
      <c r="M31">
        <f>IF(Capacity_solar!$AB32=0,Capacity_solar!AA32*CostRed_solar!M$13,Capacity_solar!AA32*VLOOKUP($A31,CostRed_solar!$A$2:$M$12,13,FALSE))</f>
        <v>178.887360579996</v>
      </c>
      <c r="N31" s="2">
        <f t="shared" si="0"/>
        <v>306.234344185241</v>
      </c>
      <c r="O31" s="1" t="s">
        <v>87</v>
      </c>
      <c r="P31">
        <f>IF(Capacity_solar!$AB32=0,Capacity_solar!P32*CostRed_solar!B$26,Capacity_solar!P32*VLOOKUP($A31,CostRed_solar!$A$14:$M$26,P$1-2009,FALSE))</f>
        <v>0</v>
      </c>
      <c r="Q31">
        <f>IF(Capacity_solar!$AB32=0,Capacity_solar!Q32*CostRed_solar!C$26,Capacity_solar!Q32*VLOOKUP($A31,CostRed_solar!$A$14:$M$26,Q$1-2009,FALSE))</f>
        <v>0.0776793468222282</v>
      </c>
      <c r="R31">
        <f>IF(Capacity_solar!$AB32=0,Capacity_solar!R32*CostRed_solar!D$26,Capacity_solar!R32*VLOOKUP($A31,CostRed_solar!$A$14:$M$26,R$1-2009,FALSE))</f>
        <v>1.67560900015367</v>
      </c>
      <c r="S31">
        <f>IF(Capacity_solar!$AB32=0,Capacity_solar!S32*CostRed_solar!E$26,Capacity_solar!S32*VLOOKUP($A31,CostRed_solar!$A$14:$M$26,S$1-2009,FALSE))</f>
        <v>11.0703974087447</v>
      </c>
      <c r="T31">
        <f>IF(Capacity_solar!$AB32=0,Capacity_solar!T32*CostRed_solar!F$26,Capacity_solar!T32*VLOOKUP($A31,CostRed_solar!$A$14:$M$26,T$1-2009,FALSE))</f>
        <v>1.90183377688749</v>
      </c>
      <c r="U31">
        <f>IF(Capacity_solar!$AB32=0,Capacity_solar!U32*CostRed_solar!G$26,Capacity_solar!U32*VLOOKUP($A31,CostRed_solar!$A$14:$M$26,U$1-2009,FALSE))</f>
        <v>11.4716457754815</v>
      </c>
      <c r="V31">
        <f>IF(Capacity_solar!$AB32=0,Capacity_solar!V32*CostRed_solar!H$26,Capacity_solar!V32*VLOOKUP($A31,CostRed_solar!$A$14:$M$26,V$1-2009,FALSE))</f>
        <v>3.60839896740961</v>
      </c>
      <c r="W31">
        <f>IF(Capacity_solar!$AB32=0,Capacity_solar!W32*CostRed_solar!I$26,Capacity_solar!W32*VLOOKUP($A31,CostRed_solar!$A$14:$M$26,W$1-2009,FALSE))</f>
        <v>3.66459188986107</v>
      </c>
      <c r="X31">
        <f>IF(Capacity_solar!$AB32=0,Capacity_solar!X32*CostRed_solar!J$26,Capacity_solar!X32*VLOOKUP($A31,CostRed_solar!$A$14:$M$26,X$1-2009,FALSE))</f>
        <v>5.62113291320378</v>
      </c>
      <c r="Y31">
        <f>IF(Capacity_solar!$AB32=0,Capacity_solar!Y32*CostRed_solar!K$26,Capacity_solar!Y32*VLOOKUP($A31,CostRed_solar!$A$14:$M$26,Y$1-2009,FALSE))</f>
        <v>14.4881173613945</v>
      </c>
      <c r="Z31">
        <f>IF(Capacity_solar!$AB32=0,Capacity_solar!Z32*CostRed_solar!L$26,Capacity_solar!Z32*VLOOKUP($A31,CostRed_solar!$A$14:$M$26,Z$1-2009,FALSE))</f>
        <v>28.0053984925064</v>
      </c>
      <c r="AA31">
        <f>IF(Capacity_solar!$AB32=0,Capacity_solar!AA32*CostRed_solar!M$26,Capacity_solar!AA32*VLOOKUP($A31,CostRed_solar!$A$14:$M$26,AA$1-2009,FALSE))</f>
        <v>62.829598404848</v>
      </c>
      <c r="AB31" s="1">
        <f t="shared" si="1"/>
        <v>144.414403337313</v>
      </c>
    </row>
    <row r="32" spans="1:28">
      <c r="A32" s="1" t="s">
        <v>103</v>
      </c>
      <c r="B32">
        <f>IF(Capacity_solar!$AB33=0,Capacity_solar!P33*CostRed_solar!B$13,Capacity_solar!P33*VLOOKUP($A32,CostRed_solar!$A$2:$M$12,2,FALSE))</f>
        <v>0.00831709529210346</v>
      </c>
      <c r="C32">
        <f>IF(Capacity_solar!$AB33=0,Capacity_solar!Q33*CostRed_solar!C$13,Capacity_solar!Q33*VLOOKUP($A32,CostRed_solar!$A$2:$M$12,3,FALSE))</f>
        <v>0.726500885123076</v>
      </c>
      <c r="D32">
        <f>IF(Capacity_solar!$AB33=0,Capacity_solar!R33*CostRed_solar!D$13,Capacity_solar!R33*VLOOKUP($A32,CostRed_solar!$A$2:$M$12,4,FALSE))</f>
        <v>0.0747088705418322</v>
      </c>
      <c r="E32">
        <f>IF(Capacity_solar!$AB33=0,Capacity_solar!S33*CostRed_solar!E$13,Capacity_solar!S33*VLOOKUP($A32,CostRed_solar!$A$2:$M$12,5,FALSE))</f>
        <v>0.142436130522715</v>
      </c>
      <c r="F32">
        <f>IF(Capacity_solar!$AB33=0,Capacity_solar!T33*CostRed_solar!F$13,Capacity_solar!T33*VLOOKUP($A32,CostRed_solar!$A$2:$M$12,6,FALSE))</f>
        <v>0.326345082052044</v>
      </c>
      <c r="G32">
        <f>IF(Capacity_solar!$AB33=0,Capacity_solar!U33*CostRed_solar!G$13,Capacity_solar!U33*VLOOKUP($A32,CostRed_solar!$A$2:$M$12,7,FALSE))</f>
        <v>1.49906955431462</v>
      </c>
      <c r="H32">
        <f>IF(Capacity_solar!$AB33=0,Capacity_solar!V33*CostRed_solar!H$13,Capacity_solar!V33*VLOOKUP($A32,CostRed_solar!$A$2:$M$12,8,FALSE))</f>
        <v>0.219110477451995</v>
      </c>
      <c r="I32">
        <f>IF(Capacity_solar!$AB33=0,Capacity_solar!W33*CostRed_solar!I$13,Capacity_solar!W33*VLOOKUP($A32,CostRed_solar!$A$2:$M$12,9,FALSE))</f>
        <v>0.560113945025576</v>
      </c>
      <c r="J32">
        <f>IF(Capacity_solar!$AB33=0,Capacity_solar!X33*CostRed_solar!J$13,Capacity_solar!X33*VLOOKUP($A32,CostRed_solar!$A$2:$M$12,10,FALSE))</f>
        <v>4.50631799848507</v>
      </c>
      <c r="K32">
        <f>IF(Capacity_solar!$AB33=0,Capacity_solar!Y33*CostRed_solar!K$13,Capacity_solar!Y33*VLOOKUP($A32,CostRed_solar!$A$2:$M$12,11,FALSE))</f>
        <v>-0.00234259311184966</v>
      </c>
      <c r="L32">
        <f>IF(Capacity_solar!$AB33=0,Capacity_solar!Z33*CostRed_solar!L$13,Capacity_solar!Z33*VLOOKUP($A32,CostRed_solar!$A$2:$M$12,12,FALSE))</f>
        <v>1.08169786257188</v>
      </c>
      <c r="M32">
        <f>IF(Capacity_solar!$AB33=0,Capacity_solar!AA33*CostRed_solar!M$13,Capacity_solar!AA33*VLOOKUP($A32,CostRed_solar!$A$2:$M$12,13,FALSE))</f>
        <v>0</v>
      </c>
      <c r="N32" s="2">
        <f t="shared" si="0"/>
        <v>9.14227530826906</v>
      </c>
      <c r="O32" s="1" t="s">
        <v>103</v>
      </c>
      <c r="P32">
        <f>IF(Capacity_solar!$AB33=0,Capacity_solar!P33*CostRed_solar!B$26,Capacity_solar!P33*VLOOKUP($A32,CostRed_solar!$A$14:$M$26,P$1-2009,FALSE))</f>
        <v>0.0431790667680171</v>
      </c>
      <c r="Q32">
        <f>IF(Capacity_solar!$AB33=0,Capacity_solar!Q33*CostRed_solar!C$26,Capacity_solar!Q33*VLOOKUP($A32,CostRed_solar!$A$14:$M$26,Q$1-2009,FALSE))</f>
        <v>2.29233337765187</v>
      </c>
      <c r="R32">
        <f>IF(Capacity_solar!$AB33=0,Capacity_solar!R33*CostRed_solar!D$26,Capacity_solar!R33*VLOOKUP($A32,CostRed_solar!$A$14:$M$26,R$1-2009,FALSE))</f>
        <v>0.169253434358957</v>
      </c>
      <c r="S32">
        <f>IF(Capacity_solar!$AB33=0,Capacity_solar!S33*CostRed_solar!E$26,Capacity_solar!S33*VLOOKUP($A32,CostRed_solar!$A$14:$M$26,S$1-2009,FALSE))</f>
        <v>0.275477539774838</v>
      </c>
      <c r="T32">
        <f>IF(Capacity_solar!$AB33=0,Capacity_solar!T33*CostRed_solar!F$26,Capacity_solar!T33*VLOOKUP($A32,CostRed_solar!$A$14:$M$26,T$1-2009,FALSE))</f>
        <v>0.555017227717166</v>
      </c>
      <c r="U32">
        <f>IF(Capacity_solar!$AB33=0,Capacity_solar!U33*CostRed_solar!G$26,Capacity_solar!U33*VLOOKUP($A32,CostRed_solar!$A$14:$M$26,U$1-2009,FALSE))</f>
        <v>2.17286467041473</v>
      </c>
      <c r="V32">
        <f>IF(Capacity_solar!$AB33=0,Capacity_solar!V33*CostRed_solar!H$26,Capacity_solar!V33*VLOOKUP($A32,CostRed_solar!$A$14:$M$26,V$1-2009,FALSE))</f>
        <v>0.259113755638456</v>
      </c>
      <c r="W32">
        <f>IF(Capacity_solar!$AB33=0,Capacity_solar!W33*CostRed_solar!I$26,Capacity_solar!W33*VLOOKUP($A32,CostRed_solar!$A$14:$M$26,W$1-2009,FALSE))</f>
        <v>0.519860709957036</v>
      </c>
      <c r="X32">
        <f>IF(Capacity_solar!$AB33=0,Capacity_solar!X33*CostRed_solar!J$26,Capacity_solar!X33*VLOOKUP($A32,CostRed_solar!$A$14:$M$26,X$1-2009,FALSE))</f>
        <v>2.94440155243934</v>
      </c>
      <c r="Y32">
        <f>IF(Capacity_solar!$AB33=0,Capacity_solar!Y33*CostRed_solar!K$26,Capacity_solar!Y33*VLOOKUP($A32,CostRed_solar!$A$14:$M$26,Y$1-2009,FALSE))</f>
        <v>-0.00115419709349476</v>
      </c>
      <c r="Z32">
        <f>IF(Capacity_solar!$AB33=0,Capacity_solar!Z33*CostRed_solar!L$26,Capacity_solar!Z33*VLOOKUP($A32,CostRed_solar!$A$14:$M$26,Z$1-2009,FALSE))</f>
        <v>0.453371390951769</v>
      </c>
      <c r="AA32">
        <f>IF(Capacity_solar!$AB33=0,Capacity_solar!AA33*CostRed_solar!M$26,Capacity_solar!AA33*VLOOKUP($A32,CostRed_solar!$A$14:$M$26,AA$1-2009,FALSE))</f>
        <v>0</v>
      </c>
      <c r="AB32" s="1">
        <f t="shared" si="1"/>
        <v>9.68371852857868</v>
      </c>
    </row>
    <row r="33" spans="1:28">
      <c r="A33" s="1" t="s">
        <v>95</v>
      </c>
      <c r="B33">
        <f>IF(Capacity_solar!$AB34=0,Capacity_solar!P34*CostRed_solar!B$13,Capacity_solar!P34*VLOOKUP($A33,CostRed_solar!$A$2:$M$12,2,FALSE))</f>
        <v>1.45355129778646</v>
      </c>
      <c r="C33">
        <f>IF(Capacity_solar!$AB34=0,Capacity_solar!Q34*CostRed_solar!C$13,Capacity_solar!Q34*VLOOKUP($A33,CostRed_solar!$A$2:$M$12,3,FALSE))</f>
        <v>0.256736670675662</v>
      </c>
      <c r="D33">
        <f>IF(Capacity_solar!$AB34=0,Capacity_solar!R34*CostRed_solar!D$13,Capacity_solar!R34*VLOOKUP($A33,CostRed_solar!$A$2:$M$12,4,FALSE))</f>
        <v>4.42276513607647</v>
      </c>
      <c r="E33">
        <f>IF(Capacity_solar!$AB34=0,Capacity_solar!S34*CostRed_solar!E$13,Capacity_solar!S34*VLOOKUP($A33,CostRed_solar!$A$2:$M$12,5,FALSE))</f>
        <v>8.02455788052545</v>
      </c>
      <c r="F33">
        <f>IF(Capacity_solar!$AB34=0,Capacity_solar!T34*CostRed_solar!F$13,Capacity_solar!T34*VLOOKUP($A33,CostRed_solar!$A$2:$M$12,6,FALSE))</f>
        <v>27.7003498873018</v>
      </c>
      <c r="G33">
        <f>IF(Capacity_solar!$AB34=0,Capacity_solar!U34*CostRed_solar!G$13,Capacity_solar!U34*VLOOKUP($A33,CostRed_solar!$A$2:$M$12,7,FALSE))</f>
        <v>109.36689786754</v>
      </c>
      <c r="H33">
        <f>IF(Capacity_solar!$AB34=0,Capacity_solar!V34*CostRed_solar!H$13,Capacity_solar!V34*VLOOKUP($A33,CostRed_solar!$A$2:$M$12,8,FALSE))</f>
        <v>1751.25753296109</v>
      </c>
      <c r="I33">
        <f>IF(Capacity_solar!$AB34=0,Capacity_solar!W34*CostRed_solar!I$13,Capacity_solar!W34*VLOOKUP($A33,CostRed_solar!$A$2:$M$12,9,FALSE))</f>
        <v>2255.57885661799</v>
      </c>
      <c r="J33">
        <f>IF(Capacity_solar!$AB34=0,Capacity_solar!X34*CostRed_solar!J$13,Capacity_solar!X34*VLOOKUP($A33,CostRed_solar!$A$2:$M$12,10,FALSE))</f>
        <v>4506.1561807024</v>
      </c>
      <c r="K33">
        <f>IF(Capacity_solar!$AB34=0,Capacity_solar!Y34*CostRed_solar!K$13,Capacity_solar!Y34*VLOOKUP($A33,CostRed_solar!$A$2:$M$12,11,FALSE))</f>
        <v>8572.06291016165</v>
      </c>
      <c r="L33">
        <f>IF(Capacity_solar!$AB34=0,Capacity_solar!Z34*CostRed_solar!L$13,Capacity_solar!Z34*VLOOKUP($A33,CostRed_solar!$A$2:$M$12,12,FALSE))</f>
        <v>18254.573964649</v>
      </c>
      <c r="M33">
        <f>IF(Capacity_solar!$AB34=0,Capacity_solar!AA34*CostRed_solar!M$13,Capacity_solar!AA34*VLOOKUP($A33,CostRed_solar!$A$2:$M$12,13,FALSE))</f>
        <v>34691.9834013581</v>
      </c>
      <c r="N33" s="2">
        <f t="shared" si="0"/>
        <v>70182.8377051902</v>
      </c>
      <c r="O33" s="1" t="s">
        <v>95</v>
      </c>
      <c r="P33">
        <f>IF(Capacity_solar!$AB34=0,Capacity_solar!P34*CostRed_solar!B$26,Capacity_solar!P34*VLOOKUP($A33,CostRed_solar!$A$14:$M$26,P$1-2009,FALSE))</f>
        <v>7.54626300812602</v>
      </c>
      <c r="Q33">
        <f>IF(Capacity_solar!$AB34=0,Capacity_solar!Q34*CostRed_solar!C$26,Capacity_solar!Q34*VLOOKUP($A33,CostRed_solar!$A$14:$M$26,Q$1-2009,FALSE))</f>
        <v>0.810083031567587</v>
      </c>
      <c r="R33">
        <f>IF(Capacity_solar!$AB34=0,Capacity_solar!R34*CostRed_solar!D$26,Capacity_solar!R34*VLOOKUP($A33,CostRed_solar!$A$14:$M$26,R$1-2009,FALSE))</f>
        <v>10.0198033140503</v>
      </c>
      <c r="S33">
        <f>IF(Capacity_solar!$AB34=0,Capacity_solar!S34*CostRed_solar!E$26,Capacity_solar!S34*VLOOKUP($A33,CostRed_solar!$A$14:$M$26,S$1-2009,FALSE))</f>
        <v>15.5198365372289</v>
      </c>
      <c r="T33">
        <f>IF(Capacity_solar!$AB34=0,Capacity_solar!T34*CostRed_solar!F$26,Capacity_solar!T34*VLOOKUP($A33,CostRed_solar!$A$14:$M$26,T$1-2009,FALSE))</f>
        <v>47.1101672639698</v>
      </c>
      <c r="U33">
        <f>IF(Capacity_solar!$AB34=0,Capacity_solar!U34*CostRed_solar!G$26,Capacity_solar!U34*VLOOKUP($A33,CostRed_solar!$A$14:$M$26,U$1-2009,FALSE))</f>
        <v>158.524644707285</v>
      </c>
      <c r="V33">
        <f>IF(Capacity_solar!$AB34=0,Capacity_solar!V34*CostRed_solar!H$26,Capacity_solar!V34*VLOOKUP($A33,CostRed_solar!$A$14:$M$26,V$1-2009,FALSE))</f>
        <v>2070.98684523246</v>
      </c>
      <c r="W33">
        <f>IF(Capacity_solar!$AB34=0,Capacity_solar!W34*CostRed_solar!I$26,Capacity_solar!W34*VLOOKUP($A33,CostRed_solar!$A$14:$M$26,W$1-2009,FALSE))</f>
        <v>2093.47907899698</v>
      </c>
      <c r="X33">
        <f>IF(Capacity_solar!$AB34=0,Capacity_solar!X34*CostRed_solar!J$26,Capacity_solar!X34*VLOOKUP($A33,CostRed_solar!$A$14:$M$26,X$1-2009,FALSE))</f>
        <v>2944.29582165632</v>
      </c>
      <c r="Y33">
        <f>IF(Capacity_solar!$AB34=0,Capacity_solar!Y34*CostRed_solar!K$26,Capacity_solar!Y34*VLOOKUP($A33,CostRed_solar!$A$14:$M$26,Y$1-2009,FALSE))</f>
        <v>4223.46076496009</v>
      </c>
      <c r="Z33">
        <f>IF(Capacity_solar!$AB34=0,Capacity_solar!Z34*CostRed_solar!L$26,Capacity_solar!Z34*VLOOKUP($A33,CostRed_solar!$A$14:$M$26,Z$1-2009,FALSE))</f>
        <v>7651.02888334025</v>
      </c>
      <c r="AA33">
        <f>IF(Capacity_solar!$AB34=0,Capacity_solar!AA34*CostRed_solar!M$26,Capacity_solar!AA34*VLOOKUP($A33,CostRed_solar!$A$14:$M$26,AA$1-2009,FALSE))</f>
        <v>12184.6696038665</v>
      </c>
      <c r="AB33" s="1">
        <f t="shared" si="1"/>
        <v>31407.4517959149</v>
      </c>
    </row>
    <row r="34" spans="1:28">
      <c r="A34" s="1" t="s">
        <v>447</v>
      </c>
      <c r="B34">
        <f>IF(Capacity_solar!$AB35=0,Capacity_solar!P35*CostRed_solar!B$13,Capacity_solar!P35*VLOOKUP($A34,CostRed_solar!$A$2:$M$12,2,FALSE))</f>
        <v>0</v>
      </c>
      <c r="C34">
        <f>IF(Capacity_solar!$AB35=0,Capacity_solar!Q35*CostRed_solar!C$13,Capacity_solar!Q35*VLOOKUP($A34,CostRed_solar!$A$2:$M$12,3,FALSE))</f>
        <v>0</v>
      </c>
      <c r="D34">
        <f>IF(Capacity_solar!$AB35=0,Capacity_solar!R35*CostRed_solar!D$13,Capacity_solar!R35*VLOOKUP($A34,CostRed_solar!$A$2:$M$12,4,FALSE))</f>
        <v>0</v>
      </c>
      <c r="E34">
        <f>IF(Capacity_solar!$AB35=0,Capacity_solar!S35*CostRed_solar!E$13,Capacity_solar!S35*VLOOKUP($A34,CostRed_solar!$A$2:$M$12,5,FALSE))</f>
        <v>0</v>
      </c>
      <c r="F34">
        <f>IF(Capacity_solar!$AB35=0,Capacity_solar!T35*CostRed_solar!F$13,Capacity_solar!T35*VLOOKUP($A34,CostRed_solar!$A$2:$M$12,6,FALSE))</f>
        <v>0.854289003187433</v>
      </c>
      <c r="G34">
        <f>IF(Capacity_solar!$AB35=0,Capacity_solar!U35*CostRed_solar!G$13,Capacity_solar!U35*VLOOKUP($A34,CostRed_solar!$A$2:$M$12,7,FALSE))</f>
        <v>0.214152793473517</v>
      </c>
      <c r="H34">
        <f>IF(Capacity_solar!$AB35=0,Capacity_solar!V35*CostRed_solar!H$13,Capacity_solar!V35*VLOOKUP($A34,CostRed_solar!$A$2:$M$12,8,FALSE))</f>
        <v>0</v>
      </c>
      <c r="I34">
        <f>IF(Capacity_solar!$AB35=0,Capacity_solar!W35*CostRed_solar!I$13,Capacity_solar!W35*VLOOKUP($A34,CostRed_solar!$A$2:$M$12,9,FALSE))</f>
        <v>0.0146915133121462</v>
      </c>
      <c r="J34">
        <f>IF(Capacity_solar!$AB35=0,Capacity_solar!X35*CostRed_solar!J$13,Capacity_solar!X35*VLOOKUP($A34,CostRed_solar!$A$2:$M$12,10,FALSE))</f>
        <v>0.0389182008960075</v>
      </c>
      <c r="K34">
        <f>IF(Capacity_solar!$AB35=0,Capacity_solar!Y35*CostRed_solar!K$13,Capacity_solar!Y35*VLOOKUP($A34,CostRed_solar!$A$2:$M$12,11,FALSE))</f>
        <v>0.46898760998001</v>
      </c>
      <c r="L34">
        <f>IF(Capacity_solar!$AB35=0,Capacity_solar!Z35*CostRed_solar!L$13,Capacity_solar!Z35*VLOOKUP($A34,CostRed_solar!$A$2:$M$12,12,FALSE))</f>
        <v>0</v>
      </c>
      <c r="M34">
        <f>IF(Capacity_solar!$AB35=0,Capacity_solar!AA35*CostRed_solar!M$13,Capacity_solar!AA35*VLOOKUP($A34,CostRed_solar!$A$2:$M$12,13,FALSE))</f>
        <v>0</v>
      </c>
      <c r="N34" s="2">
        <f t="shared" si="0"/>
        <v>1.59103912084911</v>
      </c>
      <c r="O34" s="1" t="s">
        <v>447</v>
      </c>
      <c r="P34">
        <f>IF(Capacity_solar!$AB35=0,Capacity_solar!P35*CostRed_solar!B$26,Capacity_solar!P35*VLOOKUP($A34,CostRed_solar!$A$14:$M$26,P$1-2009,FALSE))</f>
        <v>0</v>
      </c>
      <c r="Q34">
        <f>IF(Capacity_solar!$AB35=0,Capacity_solar!Q35*CostRed_solar!C$26,Capacity_solar!Q35*VLOOKUP($A34,CostRed_solar!$A$14:$M$26,Q$1-2009,FALSE))</f>
        <v>0</v>
      </c>
      <c r="R34">
        <f>IF(Capacity_solar!$AB35=0,Capacity_solar!R35*CostRed_solar!D$26,Capacity_solar!R35*VLOOKUP($A34,CostRed_solar!$A$14:$M$26,R$1-2009,FALSE))</f>
        <v>0</v>
      </c>
      <c r="S34">
        <f>IF(Capacity_solar!$AB35=0,Capacity_solar!S35*CostRed_solar!E$26,Capacity_solar!S35*VLOOKUP($A34,CostRed_solar!$A$14:$M$26,S$1-2009,FALSE))</f>
        <v>0</v>
      </c>
      <c r="T34">
        <f>IF(Capacity_solar!$AB35=0,Capacity_solar!T35*CostRed_solar!F$26,Capacity_solar!T35*VLOOKUP($A34,CostRed_solar!$A$14:$M$26,T$1-2009,FALSE))</f>
        <v>1.45289492716405</v>
      </c>
      <c r="U34">
        <f>IF(Capacity_solar!$AB35=0,Capacity_solar!U35*CostRed_solar!G$26,Capacity_solar!U35*VLOOKUP($A34,CostRed_solar!$A$14:$M$26,U$1-2009,FALSE))</f>
        <v>0.310409238630675</v>
      </c>
      <c r="V34">
        <f>IF(Capacity_solar!$AB35=0,Capacity_solar!V35*CostRed_solar!H$26,Capacity_solar!V35*VLOOKUP($A34,CostRed_solar!$A$14:$M$26,V$1-2009,FALSE))</f>
        <v>0</v>
      </c>
      <c r="W34">
        <f>IF(Capacity_solar!$AB35=0,Capacity_solar!W35*CostRed_solar!I$26,Capacity_solar!W35*VLOOKUP($A34,CostRed_solar!$A$14:$M$26,W$1-2009,FALSE))</f>
        <v>0.0136356907529714</v>
      </c>
      <c r="X34">
        <f>IF(Capacity_solar!$AB35=0,Capacity_solar!X35*CostRed_solar!J$26,Capacity_solar!X35*VLOOKUP($A34,CostRed_solar!$A$14:$M$26,X$1-2009,FALSE))</f>
        <v>0.0254289224983398</v>
      </c>
      <c r="Y34">
        <f>IF(Capacity_solar!$AB35=0,Capacity_solar!Y35*CostRed_solar!K$26,Capacity_solar!Y35*VLOOKUP($A34,CostRed_solar!$A$14:$M$26,Y$1-2009,FALSE))</f>
        <v>0.231070489188188</v>
      </c>
      <c r="Z34">
        <f>IF(Capacity_solar!$AB35=0,Capacity_solar!Z35*CostRed_solar!L$26,Capacity_solar!Z35*VLOOKUP($A34,CostRed_solar!$A$14:$M$26,Z$1-2009,FALSE))</f>
        <v>0</v>
      </c>
      <c r="AA34">
        <f>IF(Capacity_solar!$AB35=0,Capacity_solar!AA35*CostRed_solar!M$26,Capacity_solar!AA35*VLOOKUP($A34,CostRed_solar!$A$14:$M$26,AA$1-2009,FALSE))</f>
        <v>0</v>
      </c>
      <c r="AB34" s="1">
        <f t="shared" si="1"/>
        <v>2.03343926823422</v>
      </c>
    </row>
    <row r="35" spans="1:28">
      <c r="A35" s="1" t="s">
        <v>448</v>
      </c>
      <c r="B35">
        <f>IF(Capacity_solar!$AB36=0,Capacity_solar!P36*CostRed_solar!B$13,Capacity_solar!P36*VLOOKUP($A35,CostRed_solar!$A$2:$M$12,2,FALSE))</f>
        <v>0</v>
      </c>
      <c r="C35">
        <f>IF(Capacity_solar!$AB36=0,Capacity_solar!Q36*CostRed_solar!C$13,Capacity_solar!Q36*VLOOKUP($A35,CostRed_solar!$A$2:$M$12,3,FALSE))</f>
        <v>0</v>
      </c>
      <c r="D35">
        <f>IF(Capacity_solar!$AB36=0,Capacity_solar!R36*CostRed_solar!D$13,Capacity_solar!R36*VLOOKUP($A35,CostRed_solar!$A$2:$M$12,4,FALSE))</f>
        <v>0</v>
      </c>
      <c r="E35">
        <f>IF(Capacity_solar!$AB36=0,Capacity_solar!S36*CostRed_solar!E$13,Capacity_solar!S36*VLOOKUP($A35,CostRed_solar!$A$2:$M$12,5,FALSE))</f>
        <v>0.0137524539815036</v>
      </c>
      <c r="F35">
        <f>IF(Capacity_solar!$AB36=0,Capacity_solar!T36*CostRed_solar!F$13,Capacity_solar!T36*VLOOKUP($A35,CostRed_solar!$A$2:$M$12,6,FALSE))</f>
        <v>0</v>
      </c>
      <c r="G35">
        <f>IF(Capacity_solar!$AB36=0,Capacity_solar!U36*CostRed_solar!G$13,Capacity_solar!U36*VLOOKUP($A35,CostRed_solar!$A$2:$M$12,7,FALSE))</f>
        <v>0</v>
      </c>
      <c r="H35">
        <f>IF(Capacity_solar!$AB36=0,Capacity_solar!V36*CostRed_solar!H$13,Capacity_solar!V36*VLOOKUP($A35,CostRed_solar!$A$2:$M$12,8,FALSE))</f>
        <v>0.00162304057371834</v>
      </c>
      <c r="I35">
        <f>IF(Capacity_solar!$AB36=0,Capacity_solar!W36*CostRed_solar!I$13,Capacity_solar!W36*VLOOKUP($A35,CostRed_solar!$A$2:$M$12,9,FALSE))</f>
        <v>0</v>
      </c>
      <c r="J35">
        <f>IF(Capacity_solar!$AB36=0,Capacity_solar!X36*CostRed_solar!J$13,Capacity_solar!X36*VLOOKUP($A35,CostRed_solar!$A$2:$M$12,10,FALSE))</f>
        <v>0.00204832636294803</v>
      </c>
      <c r="K35">
        <f>IF(Capacity_solar!$AB36=0,Capacity_solar!Y36*CostRed_solar!K$13,Capacity_solar!Y36*VLOOKUP($A35,CostRed_solar!$A$2:$M$12,11,FALSE))</f>
        <v>0.548715503676611</v>
      </c>
      <c r="L35">
        <f>IF(Capacity_solar!$AB36=0,Capacity_solar!Z36*CostRed_solar!L$13,Capacity_solar!Z36*VLOOKUP($A35,CostRed_solar!$A$2:$M$12,12,FALSE))</f>
        <v>10.5697333999881</v>
      </c>
      <c r="M35">
        <f>IF(Capacity_solar!$AB36=0,Capacity_solar!AA36*CostRed_solar!M$13,Capacity_solar!AA36*VLOOKUP($A35,CostRed_solar!$A$2:$M$12,13,FALSE))</f>
        <v>0.0982994033213573</v>
      </c>
      <c r="N35" s="2">
        <f t="shared" si="0"/>
        <v>11.2341721279042</v>
      </c>
      <c r="O35" s="1" t="s">
        <v>448</v>
      </c>
      <c r="P35">
        <f>IF(Capacity_solar!$AB36=0,Capacity_solar!P36*CostRed_solar!B$26,Capacity_solar!P36*VLOOKUP($A35,CostRed_solar!$A$14:$M$26,P$1-2009,FALSE))</f>
        <v>0</v>
      </c>
      <c r="Q35">
        <f>IF(Capacity_solar!$AB36=0,Capacity_solar!Q36*CostRed_solar!C$26,Capacity_solar!Q36*VLOOKUP($A35,CostRed_solar!$A$14:$M$26,Q$1-2009,FALSE))</f>
        <v>0</v>
      </c>
      <c r="R35">
        <f>IF(Capacity_solar!$AB36=0,Capacity_solar!R36*CostRed_solar!D$26,Capacity_solar!R36*VLOOKUP($A35,CostRed_solar!$A$14:$M$26,R$1-2009,FALSE))</f>
        <v>0</v>
      </c>
      <c r="S35">
        <f>IF(Capacity_solar!$AB36=0,Capacity_solar!S36*CostRed_solar!E$26,Capacity_solar!S36*VLOOKUP($A35,CostRed_solar!$A$14:$M$26,S$1-2009,FALSE))</f>
        <v>0.0265978314265363</v>
      </c>
      <c r="T35">
        <f>IF(Capacity_solar!$AB36=0,Capacity_solar!T36*CostRed_solar!F$26,Capacity_solar!T36*VLOOKUP($A35,CostRed_solar!$A$14:$M$26,T$1-2009,FALSE))</f>
        <v>0</v>
      </c>
      <c r="U35">
        <f>IF(Capacity_solar!$AB36=0,Capacity_solar!U36*CostRed_solar!G$26,Capacity_solar!U36*VLOOKUP($A35,CostRed_solar!$A$14:$M$26,U$1-2009,FALSE))</f>
        <v>0</v>
      </c>
      <c r="V35">
        <f>IF(Capacity_solar!$AB36=0,Capacity_solar!V36*CostRed_solar!H$26,Capacity_solar!V36*VLOOKUP($A35,CostRed_solar!$A$14:$M$26,V$1-2009,FALSE))</f>
        <v>0.00191936115287729</v>
      </c>
      <c r="W35">
        <f>IF(Capacity_solar!$AB36=0,Capacity_solar!W36*CostRed_solar!I$26,Capacity_solar!W36*VLOOKUP($A35,CostRed_solar!$A$14:$M$26,W$1-2009,FALSE))</f>
        <v>0</v>
      </c>
      <c r="X35">
        <f>IF(Capacity_solar!$AB36=0,Capacity_solar!X36*CostRed_solar!J$26,Capacity_solar!X36*VLOOKUP($A35,CostRed_solar!$A$14:$M$26,X$1-2009,FALSE))</f>
        <v>0.00133836434201806</v>
      </c>
      <c r="Y35">
        <f>IF(Capacity_solar!$AB36=0,Capacity_solar!Y36*CostRed_solar!K$26,Capacity_solar!Y36*VLOOKUP($A35,CostRed_solar!$A$14:$M$26,Y$1-2009,FALSE))</f>
        <v>0.27035247235018</v>
      </c>
      <c r="Z35">
        <f>IF(Capacity_solar!$AB36=0,Capacity_solar!Z36*CostRed_solar!L$26,Capacity_solar!Z36*VLOOKUP($A35,CostRed_solar!$A$14:$M$26,Z$1-2009,FALSE))</f>
        <v>4.43008616301443</v>
      </c>
      <c r="AA35">
        <f>IF(Capacity_solar!$AB36=0,Capacity_solar!AA36*CostRed_solar!M$26,Capacity_solar!AA36*VLOOKUP($A35,CostRed_solar!$A$14:$M$26,AA$1-2009,FALSE))</f>
        <v>0.034525144840265</v>
      </c>
      <c r="AB35" s="1">
        <f t="shared" si="1"/>
        <v>4.76481933712631</v>
      </c>
    </row>
    <row r="36" spans="1:28">
      <c r="A36" s="1" t="s">
        <v>81</v>
      </c>
      <c r="B36">
        <f>IF(Capacity_solar!$AB37=0,Capacity_solar!P37*CostRed_solar!B$13,Capacity_solar!P37*VLOOKUP($A36,CostRed_solar!$A$2:$M$12,2,FALSE))</f>
        <v>35.76351252841</v>
      </c>
      <c r="C36">
        <f>IF(Capacity_solar!$AB37=0,Capacity_solar!Q37*CostRed_solar!C$13,Capacity_solar!Q37*VLOOKUP($A36,CostRed_solar!$A$2:$M$12,3,FALSE))</f>
        <v>385.852884915671</v>
      </c>
      <c r="D36">
        <f>IF(Capacity_solar!$AB37=0,Capacity_solar!R37*CostRed_solar!D$13,Capacity_solar!R37*VLOOKUP($A36,CostRed_solar!$A$2:$M$12,4,FALSE))</f>
        <v>87.0717243226429</v>
      </c>
      <c r="E36">
        <f>IF(Capacity_solar!$AB37=0,Capacity_solar!S37*CostRed_solar!E$13,Capacity_solar!S37*VLOOKUP($A36,CostRed_solar!$A$2:$M$12,5,FALSE))</f>
        <v>-9.44793588529305</v>
      </c>
      <c r="F36">
        <f>IF(Capacity_solar!$AB37=0,Capacity_solar!T37*CostRed_solar!F$13,Capacity_solar!T37*VLOOKUP($A36,CostRed_solar!$A$2:$M$12,6,FALSE))</f>
        <v>-1.14621748784901</v>
      </c>
      <c r="G36">
        <f>IF(Capacity_solar!$AB37=0,Capacity_solar!U37*CostRed_solar!G$13,Capacity_solar!U37*VLOOKUP($A36,CostRed_solar!$A$2:$M$12,7,FALSE))</f>
        <v>2.65629272401627</v>
      </c>
      <c r="H36">
        <f>IF(Capacity_solar!$AB37=0,Capacity_solar!V37*CostRed_solar!H$13,Capacity_solar!V37*VLOOKUP($A36,CostRed_solar!$A$2:$M$12,8,FALSE))</f>
        <v>1.32440110815452</v>
      </c>
      <c r="I36">
        <f>IF(Capacity_solar!$AB37=0,Capacity_solar!W37*CostRed_solar!I$13,Capacity_solar!W37*VLOOKUP($A36,CostRed_solar!$A$2:$M$12,9,FALSE))</f>
        <v>4.32848710959098</v>
      </c>
      <c r="J36">
        <f>IF(Capacity_solar!$AB37=0,Capacity_solar!X37*CostRed_solar!J$13,Capacity_solar!X37*VLOOKUP($A36,CostRed_solar!$A$2:$M$12,10,FALSE))</f>
        <v>23.2118391775602</v>
      </c>
      <c r="K36">
        <f>IF(Capacity_solar!$AB37=0,Capacity_solar!Y37*CostRed_solar!K$13,Capacity_solar!Y37*VLOOKUP($A36,CostRed_solar!$A$2:$M$12,11,FALSE))</f>
        <v>130.896786883471</v>
      </c>
      <c r="L36">
        <f>IF(Capacity_solar!$AB37=0,Capacity_solar!Z37*CostRed_solar!L$13,Capacity_solar!Z37*VLOOKUP($A36,CostRed_solar!$A$2:$M$12,12,FALSE))</f>
        <v>539.309520699235</v>
      </c>
      <c r="M36">
        <f>IF(Capacity_solar!$AB37=0,Capacity_solar!AA37*CostRed_solar!M$13,Capacity_solar!AA37*VLOOKUP($A36,CostRed_solar!$A$2:$M$12,13,FALSE))</f>
        <v>2364.95058864813</v>
      </c>
      <c r="N36" s="2">
        <f t="shared" si="0"/>
        <v>3564.77188474374</v>
      </c>
      <c r="O36" s="1" t="s">
        <v>81</v>
      </c>
      <c r="P36">
        <f>IF(Capacity_solar!$AB37=0,Capacity_solar!P37*CostRed_solar!B$26,Capacity_solar!P37*VLOOKUP($A36,CostRed_solar!$A$14:$M$26,P$1-2009,FALSE))</f>
        <v>185.670001495496</v>
      </c>
      <c r="Q36">
        <f>IF(Capacity_solar!$AB37=0,Capacity_solar!Q37*CostRed_solar!C$26,Capacity_solar!Q37*VLOOKUP($A36,CostRed_solar!$A$14:$M$26,Q$1-2009,FALSE))</f>
        <v>1217.48433493734</v>
      </c>
      <c r="R36">
        <f>IF(Capacity_solar!$AB37=0,Capacity_solar!R37*CostRed_solar!D$26,Capacity_solar!R37*VLOOKUP($A36,CostRed_solar!$A$14:$M$26,R$1-2009,FALSE))</f>
        <v>197.261560378051</v>
      </c>
      <c r="S36">
        <f>IF(Capacity_solar!$AB37=0,Capacity_solar!S37*CostRed_solar!E$26,Capacity_solar!S37*VLOOKUP($A36,CostRed_solar!$A$14:$M$26,S$1-2009,FALSE))</f>
        <v>-18.2727101900305</v>
      </c>
      <c r="T36">
        <f>IF(Capacity_solar!$AB37=0,Capacity_solar!T37*CostRed_solar!F$26,Capacity_solar!T37*VLOOKUP($A36,CostRed_solar!$A$14:$M$26,T$1-2009,FALSE))</f>
        <v>-1.94937962130969</v>
      </c>
      <c r="U36">
        <f>IF(Capacity_solar!$AB37=0,Capacity_solar!U37*CostRed_solar!G$26,Capacity_solar!U37*VLOOKUP($A36,CostRed_solar!$A$14:$M$26,U$1-2009,FALSE))</f>
        <v>3.85023136363644</v>
      </c>
      <c r="V36">
        <f>IF(Capacity_solar!$AB37=0,Capacity_solar!V37*CostRed_solar!H$26,Capacity_solar!V37*VLOOKUP($A36,CostRed_solar!$A$14:$M$26,V$1-2009,FALSE))</f>
        <v>1.56619870074829</v>
      </c>
      <c r="W36">
        <f>IF(Capacity_solar!$AB37=0,Capacity_solar!W37*CostRed_solar!I$26,Capacity_solar!W37*VLOOKUP($A36,CostRed_solar!$A$14:$M$26,W$1-2009,FALSE))</f>
        <v>4.01741538809411</v>
      </c>
      <c r="X36">
        <f>IF(Capacity_solar!$AB37=0,Capacity_solar!X37*CostRed_solar!J$26,Capacity_solar!X37*VLOOKUP($A36,CostRed_solar!$A$14:$M$26,X$1-2009,FALSE))</f>
        <v>15.1664785601808</v>
      </c>
      <c r="Y36">
        <f>IF(Capacity_solar!$AB37=0,Capacity_solar!Y37*CostRed_solar!K$26,Capacity_solar!Y37*VLOOKUP($A36,CostRed_solar!$A$14:$M$26,Y$1-2009,FALSE))</f>
        <v>64.4929288848694</v>
      </c>
      <c r="Z36">
        <f>IF(Capacity_solar!$AB37=0,Capacity_solar!Z37*CostRed_solar!L$26,Capacity_solar!Z37*VLOOKUP($A36,CostRed_solar!$A$14:$M$26,Z$1-2009,FALSE))</f>
        <v>226.040483219219</v>
      </c>
      <c r="AA36">
        <f>IF(Capacity_solar!$AB37=0,Capacity_solar!AA37*CostRed_solar!M$26,Capacity_solar!AA37*VLOOKUP($A36,CostRed_solar!$A$14:$M$26,AA$1-2009,FALSE))</f>
        <v>830.628252607172</v>
      </c>
      <c r="AB36" s="1">
        <f t="shared" si="1"/>
        <v>2725.95579572347</v>
      </c>
    </row>
    <row r="37" spans="1:28">
      <c r="A37" s="1" t="s">
        <v>77</v>
      </c>
      <c r="B37">
        <f>IF(Capacity_solar!$AB38=0,Capacity_solar!P38*CostRed_solar!B$13,Capacity_solar!P38*VLOOKUP($A37,CostRed_solar!$A$2:$M$12,2,FALSE))</f>
        <v>0.60992032142092</v>
      </c>
      <c r="C37">
        <f>IF(Capacity_solar!$AB38=0,Capacity_solar!Q38*CostRed_solar!C$13,Capacity_solar!Q38*VLOOKUP($A37,CostRed_solar!$A$2:$M$12,3,FALSE))</f>
        <v>0</v>
      </c>
      <c r="D37">
        <f>IF(Capacity_solar!$AB38=0,Capacity_solar!R38*CostRed_solar!D$13,Capacity_solar!R38*VLOOKUP($A37,CostRed_solar!$A$2:$M$12,4,FALSE))</f>
        <v>0.373545099797867</v>
      </c>
      <c r="E37">
        <f>IF(Capacity_solar!$AB38=0,Capacity_solar!S38*CostRed_solar!E$13,Capacity_solar!S38*VLOOKUP($A37,CostRed_solar!$A$2:$M$12,5,FALSE))</f>
        <v>0.687621716757034</v>
      </c>
      <c r="F37">
        <f>IF(Capacity_solar!$AB38=0,Capacity_solar!T38*CostRed_solar!F$13,Capacity_solar!T38*VLOOKUP($A37,CostRed_solar!$A$2:$M$12,6,FALSE))</f>
        <v>1.11380574079196</v>
      </c>
      <c r="G37">
        <f>IF(Capacity_solar!$AB38=0,Capacity_solar!U38*CostRed_solar!G$13,Capacity_solar!U38*VLOOKUP($A37,CostRed_solar!$A$2:$M$12,7,FALSE))</f>
        <v>2.66028447888091</v>
      </c>
      <c r="H37">
        <f>IF(Capacity_solar!$AB38=0,Capacity_solar!V38*CostRed_solar!H$13,Capacity_solar!V38*VLOOKUP($A37,CostRed_solar!$A$2:$M$12,8,FALSE))</f>
        <v>59.7278947358806</v>
      </c>
      <c r="I37">
        <f>IF(Capacity_solar!$AB38=0,Capacity_solar!W38*CostRed_solar!I$13,Capacity_solar!W38*VLOOKUP($A37,CostRed_solar!$A$2:$M$12,9,FALSE))</f>
        <v>27.5465892967134</v>
      </c>
      <c r="J37">
        <f>IF(Capacity_solar!$AB38=0,Capacity_solar!X38*CostRed_solar!J$13,Capacity_solar!X38*VLOOKUP($A37,CostRed_solar!$A$2:$M$12,10,FALSE))</f>
        <v>1.20236962337671</v>
      </c>
      <c r="K37">
        <f>IF(Capacity_solar!$AB38=0,Capacity_solar!Y38*CostRed_solar!K$13,Capacity_solar!Y38*VLOOKUP($A37,CostRed_solar!$A$2:$M$12,11,FALSE))</f>
        <v>0</v>
      </c>
      <c r="L37">
        <f>IF(Capacity_solar!$AB38=0,Capacity_solar!Z38*CostRed_solar!L$13,Capacity_solar!Z38*VLOOKUP($A37,CostRed_solar!$A$2:$M$12,12,FALSE))</f>
        <v>0</v>
      </c>
      <c r="M37">
        <f>IF(Capacity_solar!$AB38=0,Capacity_solar!AA38*CostRed_solar!M$13,Capacity_solar!AA38*VLOOKUP($A37,CostRed_solar!$A$2:$M$12,13,FALSE))</f>
        <v>105.320796294271</v>
      </c>
      <c r="N37" s="2">
        <f t="shared" si="0"/>
        <v>199.242827307891</v>
      </c>
      <c r="O37" s="1" t="s">
        <v>77</v>
      </c>
      <c r="P37">
        <f>IF(Capacity_solar!$AB38=0,Capacity_solar!P38*CostRed_solar!B$26,Capacity_solar!P38*VLOOKUP($A37,CostRed_solar!$A$14:$M$26,P$1-2009,FALSE))</f>
        <v>3.16646489632125</v>
      </c>
      <c r="Q37">
        <f>IF(Capacity_solar!$AB38=0,Capacity_solar!Q38*CostRed_solar!C$26,Capacity_solar!Q38*VLOOKUP($A37,CostRed_solar!$A$14:$M$26,Q$1-2009,FALSE))</f>
        <v>0</v>
      </c>
      <c r="R37">
        <f>IF(Capacity_solar!$AB38=0,Capacity_solar!R38*CostRed_solar!D$26,Capacity_solar!R38*VLOOKUP($A37,CostRed_solar!$A$14:$M$26,R$1-2009,FALSE))</f>
        <v>0.84626886432913</v>
      </c>
      <c r="S37">
        <f>IF(Capacity_solar!$AB38=0,Capacity_solar!S38*CostRed_solar!E$26,Capacity_solar!S38*VLOOKUP($A37,CostRed_solar!$A$14:$M$26,S$1-2009,FALSE))</f>
        <v>1.3298896714817</v>
      </c>
      <c r="T37">
        <f>IF(Capacity_solar!$AB38=0,Capacity_solar!T38*CostRed_solar!F$26,Capacity_solar!T38*VLOOKUP($A37,CostRed_solar!$A$14:$M$26,T$1-2009,FALSE))</f>
        <v>1.89425674988794</v>
      </c>
      <c r="U37">
        <f>IF(Capacity_solar!$AB38=0,Capacity_solar!U38*CostRed_solar!G$26,Capacity_solar!U38*VLOOKUP($A37,CostRed_solar!$A$14:$M$26,U$1-2009,FALSE))</f>
        <v>3.85601731472415</v>
      </c>
      <c r="V37">
        <f>IF(Capacity_solar!$AB38=0,Capacity_solar!V38*CostRed_solar!H$26,Capacity_solar!V38*VLOOKUP($A37,CostRed_solar!$A$14:$M$26,V$1-2009,FALSE))</f>
        <v>70.6324923452513</v>
      </c>
      <c r="W37">
        <f>IF(Capacity_solar!$AB38=0,Capacity_solar!W38*CostRed_solar!I$26,Capacity_solar!W38*VLOOKUP($A37,CostRed_solar!$A$14:$M$26,W$1-2009,FALSE))</f>
        <v>25.5669218662828</v>
      </c>
      <c r="X37">
        <f>IF(Capacity_solar!$AB38=0,Capacity_solar!X38*CostRed_solar!J$26,Capacity_solar!X38*VLOOKUP($A37,CostRed_solar!$A$14:$M$26,X$1-2009,FALSE))</f>
        <v>0.785621207128843</v>
      </c>
      <c r="Y37">
        <f>IF(Capacity_solar!$AB38=0,Capacity_solar!Y38*CostRed_solar!K$26,Capacity_solar!Y38*VLOOKUP($A37,CostRed_solar!$A$14:$M$26,Y$1-2009,FALSE))</f>
        <v>0</v>
      </c>
      <c r="Z37">
        <f>IF(Capacity_solar!$AB38=0,Capacity_solar!Z38*CostRed_solar!L$26,Capacity_solar!Z38*VLOOKUP($A37,CostRed_solar!$A$14:$M$26,Z$1-2009,FALSE))</f>
        <v>0</v>
      </c>
      <c r="AA37">
        <f>IF(Capacity_solar!$AB38=0,Capacity_solar!AA38*CostRed_solar!M$26,Capacity_solar!AA38*VLOOKUP($A37,CostRed_solar!$A$14:$M$26,AA$1-2009,FALSE))</f>
        <v>36.9912290806523</v>
      </c>
      <c r="AB37" s="1">
        <f t="shared" si="1"/>
        <v>145.069161996059</v>
      </c>
    </row>
    <row r="38" spans="1:28">
      <c r="A38" s="1" t="s">
        <v>71</v>
      </c>
      <c r="B38">
        <f>IF(Capacity_solar!$AB39=0,Capacity_solar!P39*CostRed_solar!B$13,Capacity_solar!P39*VLOOKUP($A38,CostRed_solar!$A$2:$M$12,2,FALSE))</f>
        <v>0.0554473019473564</v>
      </c>
      <c r="C38">
        <f>IF(Capacity_solar!$AB39=0,Capacity_solar!Q39*CostRed_solar!C$13,Capacity_solar!Q39*VLOOKUP($A38,CostRed_solar!$A$2:$M$12,3,FALSE))</f>
        <v>0.403444129152026</v>
      </c>
      <c r="D38">
        <f>IF(Capacity_solar!$AB39=0,Capacity_solar!R39*CostRed_solar!D$13,Capacity_solar!R39*VLOOKUP($A38,CostRed_solar!$A$2:$M$12,4,FALSE))</f>
        <v>0.747088705418322</v>
      </c>
      <c r="E38">
        <f>IF(Capacity_solar!$AB39=0,Capacity_solar!S39*CostRed_solar!E$13,Capacity_solar!S39*VLOOKUP($A38,CostRed_solar!$A$2:$M$12,5,FALSE))</f>
        <v>0.196463628307193</v>
      </c>
      <c r="F38">
        <f>IF(Capacity_solar!$AB39=0,Capacity_solar!T39*CostRed_solar!F$13,Capacity_solar!T39*VLOOKUP($A38,CostRed_solar!$A$2:$M$12,6,FALSE))</f>
        <v>0.334141722237588</v>
      </c>
      <c r="G38">
        <f>IF(Capacity_solar!$AB39=0,Capacity_solar!U39*CostRed_solar!G$13,Capacity_solar!U39*VLOOKUP($A38,CostRed_solar!$A$2:$M$12,7,FALSE))</f>
        <v>1.33014157436967</v>
      </c>
      <c r="H38">
        <f>IF(Capacity_solar!$AB39=0,Capacity_solar!V39*CostRed_solar!H$13,Capacity_solar!V39*VLOOKUP($A38,CostRed_solar!$A$2:$M$12,8,FALSE))</f>
        <v>1.62304057371848</v>
      </c>
      <c r="I38">
        <f>IF(Capacity_solar!$AB39=0,Capacity_solar!W39*CostRed_solar!I$13,Capacity_solar!W39*VLOOKUP($A38,CostRed_solar!$A$2:$M$12,9,FALSE))</f>
        <v>0</v>
      </c>
      <c r="J38">
        <f>IF(Capacity_solar!$AB39=0,Capacity_solar!X39*CostRed_solar!J$13,Capacity_solar!X39*VLOOKUP($A38,CostRed_solar!$A$2:$M$12,10,FALSE))</f>
        <v>0</v>
      </c>
      <c r="K38">
        <f>IF(Capacity_solar!$AB39=0,Capacity_solar!Y39*CostRed_solar!K$13,Capacity_solar!Y39*VLOOKUP($A38,CostRed_solar!$A$2:$M$12,11,FALSE))</f>
        <v>0</v>
      </c>
      <c r="L38">
        <f>IF(Capacity_solar!$AB39=0,Capacity_solar!Z39*CostRed_solar!L$13,Capacity_solar!Z39*VLOOKUP($A38,CostRed_solar!$A$2:$M$12,12,FALSE))</f>
        <v>23.17924300282</v>
      </c>
      <c r="M38">
        <f>IF(Capacity_solar!$AB39=0,Capacity_solar!AA39*CostRed_solar!M$13,Capacity_solar!AA39*VLOOKUP($A38,CostRed_solar!$A$2:$M$12,13,FALSE))</f>
        <v>0</v>
      </c>
      <c r="N38" s="2">
        <f t="shared" si="0"/>
        <v>27.8690106379706</v>
      </c>
      <c r="O38" s="1" t="s">
        <v>71</v>
      </c>
      <c r="P38">
        <f>IF(Capacity_solar!$AB39=0,Capacity_solar!P39*CostRed_solar!B$26,Capacity_solar!P39*VLOOKUP($A38,CostRed_solar!$A$14:$M$26,P$1-2009,FALSE))</f>
        <v>0.287860445120114</v>
      </c>
      <c r="Q38">
        <f>IF(Capacity_solar!$AB39=0,Capacity_solar!Q39*CostRed_solar!C$26,Capacity_solar!Q39*VLOOKUP($A38,CostRed_solar!$A$14:$M$26,Q$1-2009,FALSE))</f>
        <v>1.27299011220917</v>
      </c>
      <c r="R38">
        <f>IF(Capacity_solar!$AB39=0,Capacity_solar!R39*CostRed_solar!D$26,Capacity_solar!R39*VLOOKUP($A38,CostRed_solar!$A$14:$M$26,R$1-2009,FALSE))</f>
        <v>1.69253434358957</v>
      </c>
      <c r="S38">
        <f>IF(Capacity_solar!$AB39=0,Capacity_solar!S39*CostRed_solar!E$26,Capacity_solar!S39*VLOOKUP($A38,CostRed_solar!$A$14:$M$26,S$1-2009,FALSE))</f>
        <v>0.379969020379086</v>
      </c>
      <c r="T38">
        <f>IF(Capacity_solar!$AB39=0,Capacity_solar!T39*CostRed_solar!F$26,Capacity_solar!T39*VLOOKUP($A38,CostRed_solar!$A$14:$M$26,T$1-2009,FALSE))</f>
        <v>0.568277024966382</v>
      </c>
      <c r="U38">
        <f>IF(Capacity_solar!$AB39=0,Capacity_solar!U39*CostRed_solar!G$26,Capacity_solar!U39*VLOOKUP($A38,CostRed_solar!$A$14:$M$26,U$1-2009,FALSE))</f>
        <v>1.92800769335823</v>
      </c>
      <c r="V38">
        <f>IF(Capacity_solar!$AB39=0,Capacity_solar!V39*CostRed_solar!H$26,Capacity_solar!V39*VLOOKUP($A38,CostRed_solar!$A$14:$M$26,V$1-2009,FALSE))</f>
        <v>1.91936115287745</v>
      </c>
      <c r="W38">
        <f>IF(Capacity_solar!$AB39=0,Capacity_solar!W39*CostRed_solar!I$26,Capacity_solar!W39*VLOOKUP($A38,CostRed_solar!$A$14:$M$26,W$1-2009,FALSE))</f>
        <v>0</v>
      </c>
      <c r="X38">
        <f>IF(Capacity_solar!$AB39=0,Capacity_solar!X39*CostRed_solar!J$26,Capacity_solar!X39*VLOOKUP($A38,CostRed_solar!$A$14:$M$26,X$1-2009,FALSE))</f>
        <v>0</v>
      </c>
      <c r="Y38">
        <f>IF(Capacity_solar!$AB39=0,Capacity_solar!Y39*CostRed_solar!K$26,Capacity_solar!Y39*VLOOKUP($A38,CostRed_solar!$A$14:$M$26,Y$1-2009,FALSE))</f>
        <v>0</v>
      </c>
      <c r="Z38">
        <f>IF(Capacity_solar!$AB39=0,Capacity_solar!Z39*CostRed_solar!L$26,Capacity_solar!Z39*VLOOKUP($A38,CostRed_solar!$A$14:$M$26,Z$1-2009,FALSE))</f>
        <v>9.71510253002761</v>
      </c>
      <c r="AA38">
        <f>IF(Capacity_solar!$AB39=0,Capacity_solar!AA39*CostRed_solar!M$26,Capacity_solar!AA39*VLOOKUP($A38,CostRed_solar!$A$14:$M$26,AA$1-2009,FALSE))</f>
        <v>0</v>
      </c>
      <c r="AB38" s="1">
        <f t="shared" si="1"/>
        <v>17.7641023225276</v>
      </c>
    </row>
    <row r="39" spans="1:28">
      <c r="A39" s="1" t="s">
        <v>230</v>
      </c>
      <c r="B39">
        <f>IF(Capacity_solar!$AB40=0,Capacity_solar!P40*CostRed_solar!B$13,Capacity_solar!P40*VLOOKUP($A39,CostRed_solar!$A$2:$M$12,2,FALSE))</f>
        <v>0.47213377608174</v>
      </c>
      <c r="C39">
        <f>IF(Capacity_solar!$AB40=0,Capacity_solar!Q40*CostRed_solar!C$13,Capacity_solar!Q40*VLOOKUP($A39,CostRed_solar!$A$2:$M$12,3,FALSE))</f>
        <v>0.39590781291631</v>
      </c>
      <c r="D39">
        <f>IF(Capacity_solar!$AB40=0,Capacity_solar!R40*CostRed_solar!D$13,Capacity_solar!R40*VLOOKUP($A39,CostRed_solar!$A$2:$M$12,4,FALSE))</f>
        <v>0.889035559447803</v>
      </c>
      <c r="E39">
        <f>IF(Capacity_solar!$AB40=0,Capacity_solar!S40*CostRed_solar!E$13,Capacity_solar!S40*VLOOKUP($A39,CostRed_solar!$A$2:$M$12,5,FALSE))</f>
        <v>3.25147403080219</v>
      </c>
      <c r="F39">
        <f>IF(Capacity_solar!$AB40=0,Capacity_solar!T40*CostRed_solar!F$13,Capacity_solar!T40*VLOOKUP($A39,CostRed_solar!$A$2:$M$12,6,FALSE))</f>
        <v>3.34364483385746</v>
      </c>
      <c r="G39">
        <f>IF(Capacity_solar!$AB40=0,Capacity_solar!U40*CostRed_solar!G$13,Capacity_solar!U40*VLOOKUP($A39,CostRed_solar!$A$2:$M$12,7,FALSE))</f>
        <v>8.21229275001677</v>
      </c>
      <c r="H39">
        <f>IF(Capacity_solar!$AB40=0,Capacity_solar!V40*CostRed_solar!H$13,Capacity_solar!V40*VLOOKUP($A39,CostRed_solar!$A$2:$M$12,8,FALSE))</f>
        <v>18.02224253057</v>
      </c>
      <c r="I39">
        <f>IF(Capacity_solar!$AB40=0,Capacity_solar!W40*CostRed_solar!I$13,Capacity_solar!W40*VLOOKUP($A39,CostRed_solar!$A$2:$M$12,9,FALSE))</f>
        <v>-1.02289294147985</v>
      </c>
      <c r="J39">
        <f>IF(Capacity_solar!$AB40=0,Capacity_solar!X40*CostRed_solar!J$13,Capacity_solar!X40*VLOOKUP($A39,CostRed_solar!$A$2:$M$12,10,FALSE))</f>
        <v>194.777406275718</v>
      </c>
      <c r="K39">
        <f>IF(Capacity_solar!$AB40=0,Capacity_solar!Y40*CostRed_solar!K$13,Capacity_solar!Y40*VLOOKUP($A39,CostRed_solar!$A$2:$M$12,11,FALSE))</f>
        <v>447.782419612534</v>
      </c>
      <c r="L39">
        <f>IF(Capacity_solar!$AB40=0,Capacity_solar!Z40*CostRed_solar!L$13,Capacity_solar!Z40*VLOOKUP($A39,CostRed_solar!$A$2:$M$12,12,FALSE))</f>
        <v>187.430393590159</v>
      </c>
      <c r="M39">
        <f>IF(Capacity_solar!$AB40=0,Capacity_solar!AA40*CostRed_solar!M$13,Capacity_solar!AA40*VLOOKUP($A39,CostRed_solar!$A$2:$M$12,13,FALSE))</f>
        <v>280.567561237015</v>
      </c>
      <c r="N39" s="2">
        <f t="shared" si="0"/>
        <v>1144.12161906764</v>
      </c>
      <c r="O39" s="1" t="s">
        <v>230</v>
      </c>
      <c r="P39">
        <f>IF(Capacity_solar!$AB40=0,Capacity_solar!P40*CostRed_solar!B$26,Capacity_solar!P40*VLOOKUP($A39,CostRed_solar!$A$14:$M$26,P$1-2009,FALSE))</f>
        <v>2.45113169019777</v>
      </c>
      <c r="Q39">
        <f>IF(Capacity_solar!$AB40=0,Capacity_solar!Q40*CostRed_solar!C$26,Capacity_solar!Q40*VLOOKUP($A39,CostRed_solar!$A$14:$M$26,Q$1-2009,FALSE))</f>
        <v>1.24921072032481</v>
      </c>
      <c r="R39">
        <f>IF(Capacity_solar!$AB40=0,Capacity_solar!R40*CostRed_solar!D$26,Capacity_solar!R40*VLOOKUP($A39,CostRed_solar!$A$14:$M$26,R$1-2009,FALSE))</f>
        <v>2.01411586887159</v>
      </c>
      <c r="S39">
        <f>IF(Capacity_solar!$AB40=0,Capacity_solar!S40*CostRed_solar!E$26,Capacity_solar!S40*VLOOKUP($A39,CostRed_solar!$A$14:$M$26,S$1-2009,FALSE))</f>
        <v>6.28848918711897</v>
      </c>
      <c r="T39">
        <f>IF(Capacity_solar!$AB40=0,Capacity_solar!T40*CostRed_solar!F$26,Capacity_solar!T40*VLOOKUP($A39,CostRed_solar!$A$14:$M$26,T$1-2009,FALSE))</f>
        <v>5.6865587631636</v>
      </c>
      <c r="U39">
        <f>IF(Capacity_solar!$AB40=0,Capacity_solar!U40*CostRed_solar!G$26,Capacity_solar!U40*VLOOKUP($A39,CostRed_solar!$A$14:$M$26,U$1-2009,FALSE))</f>
        <v>11.903517570786</v>
      </c>
      <c r="V39">
        <f>IF(Capacity_solar!$AB40=0,Capacity_solar!V40*CostRed_solar!H$26,Capacity_solar!V40*VLOOKUP($A39,CostRed_solar!$A$14:$M$26,V$1-2009,FALSE))</f>
        <v>21.3125862415512</v>
      </c>
      <c r="W39">
        <f>IF(Capacity_solar!$AB40=0,Capacity_solar!W40*CostRed_solar!I$26,Capacity_solar!W40*VLOOKUP($A39,CostRed_solar!$A$14:$M$26,W$1-2009,FALSE))</f>
        <v>-0.949381559752947</v>
      </c>
      <c r="X39">
        <f>IF(Capacity_solar!$AB40=0,Capacity_solar!X40*CostRed_solar!J$26,Capacity_solar!X40*VLOOKUP($A39,CostRed_solar!$A$14:$M$26,X$1-2009,FALSE))</f>
        <v>127.266406323551</v>
      </c>
      <c r="Y39">
        <f>IF(Capacity_solar!$AB40=0,Capacity_solar!Y40*CostRed_solar!K$26,Capacity_solar!Y40*VLOOKUP($A39,CostRed_solar!$A$14:$M$26,Y$1-2009,FALSE))</f>
        <v>220.622678612232</v>
      </c>
      <c r="Z39">
        <f>IF(Capacity_solar!$AB40=0,Capacity_solar!Z40*CostRed_solar!L$26,Capacity_solar!Z40*VLOOKUP($A39,CostRed_solar!$A$14:$M$26,Z$1-2009,FALSE))</f>
        <v>78.5575909769917</v>
      </c>
      <c r="AA39">
        <f>IF(Capacity_solar!$AB40=0,Capacity_solar!AA40*CostRed_solar!M$26,Capacity_solar!AA40*VLOOKUP($A39,CostRed_solar!$A$14:$M$26,AA$1-2009,FALSE))</f>
        <v>98.5421616194416</v>
      </c>
      <c r="AB39" s="1">
        <f t="shared" si="1"/>
        <v>574.945066014477</v>
      </c>
    </row>
    <row r="40" spans="1:28">
      <c r="A40" s="1" t="s">
        <v>116</v>
      </c>
      <c r="B40">
        <f>IF(Capacity_solar!$AB41=0,Capacity_solar!P41*CostRed_solar!B$13,Capacity_solar!P41*VLOOKUP($A40,CostRed_solar!$A$2:$M$12,2,FALSE))</f>
        <v>0.388131113631495</v>
      </c>
      <c r="C40">
        <f>IF(Capacity_solar!$AB41=0,Capacity_solar!Q41*CostRed_solar!C$13,Capacity_solar!Q41*VLOOKUP($A40,CostRed_solar!$A$2:$M$12,3,FALSE))</f>
        <v>0.200968432952442</v>
      </c>
      <c r="D40">
        <f>IF(Capacity_solar!$AB41=0,Capacity_solar!R41*CostRed_solar!D$13,Capacity_solar!R41*VLOOKUP($A40,CostRed_solar!$A$2:$M$12,4,FALSE))</f>
        <v>0.597670964334657</v>
      </c>
      <c r="E40">
        <f>IF(Capacity_solar!$AB41=0,Capacity_solar!S41*CostRed_solar!E$13,Capacity_solar!S41*VLOOKUP($A40,CostRed_solar!$A$2:$M$12,5,FALSE))</f>
        <v>1.96463628307193</v>
      </c>
      <c r="F40">
        <f>IF(Capacity_solar!$AB41=0,Capacity_solar!T41*CostRed_solar!F$13,Capacity_solar!T41*VLOOKUP($A40,CostRed_solar!$A$2:$M$12,6,FALSE))</f>
        <v>2.00485144723127</v>
      </c>
      <c r="G40">
        <f>IF(Capacity_solar!$AB41=0,Capacity_solar!U41*CostRed_solar!G$13,Capacity_solar!U41*VLOOKUP($A40,CostRed_solar!$A$2:$M$12,7,FALSE))</f>
        <v>2.12822651899147</v>
      </c>
      <c r="H40">
        <f>IF(Capacity_solar!$AB41=0,Capacity_solar!V41*CostRed_solar!H$13,Capacity_solar!V41*VLOOKUP($A40,CostRed_solar!$A$2:$M$12,8,FALSE))</f>
        <v>4.2134117063326</v>
      </c>
      <c r="I40">
        <f>IF(Capacity_solar!$AB41=0,Capacity_solar!W41*CostRed_solar!I$13,Capacity_solar!W41*VLOOKUP($A40,CostRed_solar!$A$2:$M$12,9,FALSE))</f>
        <v>4.76739790623062</v>
      </c>
      <c r="J40">
        <f>IF(Capacity_solar!$AB41=0,Capacity_solar!X41*CostRed_solar!J$13,Capacity_solar!X41*VLOOKUP($A40,CostRed_solar!$A$2:$M$12,10,FALSE))</f>
        <v>0</v>
      </c>
      <c r="K40">
        <f>IF(Capacity_solar!$AB41=0,Capacity_solar!Y41*CostRed_solar!K$13,Capacity_solar!Y41*VLOOKUP($A40,CostRed_solar!$A$2:$M$12,11,FALSE))</f>
        <v>0.293117256237507</v>
      </c>
      <c r="L40">
        <f>IF(Capacity_solar!$AB41=0,Capacity_solar!Z41*CostRed_solar!L$13,Capacity_solar!Z41*VLOOKUP($A40,CostRed_solar!$A$2:$M$12,12,FALSE))</f>
        <v>0</v>
      </c>
      <c r="M40">
        <f>IF(Capacity_solar!$AB41=0,Capacity_solar!AA41*CostRed_solar!M$13,Capacity_solar!AA41*VLOOKUP($A40,CostRed_solar!$A$2:$M$12,13,FALSE))</f>
        <v>0</v>
      </c>
      <c r="N40" s="2">
        <f t="shared" si="0"/>
        <v>16.558411629014</v>
      </c>
      <c r="O40" s="1" t="s">
        <v>116</v>
      </c>
      <c r="P40">
        <f>IF(Capacity_solar!$AB41=0,Capacity_solar!P41*CostRed_solar!B$26,Capacity_solar!P41*VLOOKUP($A40,CostRed_solar!$A$14:$M$26,P$1-2009,FALSE))</f>
        <v>2.0150231158408</v>
      </c>
      <c r="Q40">
        <f>IF(Capacity_solar!$AB41=0,Capacity_solar!Q41*CostRed_solar!C$26,Capacity_solar!Q41*VLOOKUP($A40,CostRed_solar!$A$14:$M$26,Q$1-2009,FALSE))</f>
        <v>0.634117116916148</v>
      </c>
      <c r="R40">
        <f>IF(Capacity_solar!$AB41=0,Capacity_solar!R41*CostRed_solar!D$26,Capacity_solar!R41*VLOOKUP($A40,CostRed_solar!$A$14:$M$26,R$1-2009,FALSE))</f>
        <v>1.35402747487166</v>
      </c>
      <c r="S40">
        <f>IF(Capacity_solar!$AB41=0,Capacity_solar!S41*CostRed_solar!E$26,Capacity_solar!S41*VLOOKUP($A40,CostRed_solar!$A$14:$M$26,S$1-2009,FALSE))</f>
        <v>3.79969020379086</v>
      </c>
      <c r="T40">
        <f>IF(Capacity_solar!$AB41=0,Capacity_solar!T41*CostRed_solar!F$26,Capacity_solar!T41*VLOOKUP($A40,CostRed_solar!$A$14:$M$26,T$1-2009,FALSE))</f>
        <v>3.40966404405504</v>
      </c>
      <c r="U40">
        <f>IF(Capacity_solar!$AB41=0,Capacity_solar!U41*CostRed_solar!G$26,Capacity_solar!U41*VLOOKUP($A40,CostRed_solar!$A$14:$M$26,U$1-2009,FALSE))</f>
        <v>3.08481230937317</v>
      </c>
      <c r="V40">
        <f>IF(Capacity_solar!$AB41=0,Capacity_solar!V41*CostRed_solar!H$26,Capacity_solar!V41*VLOOKUP($A40,CostRed_solar!$A$14:$M$26,V$1-2009,FALSE))</f>
        <v>4.98265963350871</v>
      </c>
      <c r="W40">
        <f>IF(Capacity_solar!$AB41=0,Capacity_solar!W41*CostRed_solar!I$26,Capacity_solar!W41*VLOOKUP($A40,CostRed_solar!$A$14:$M$26,W$1-2009,FALSE))</f>
        <v>4.42478335380057</v>
      </c>
      <c r="X40">
        <f>IF(Capacity_solar!$AB41=0,Capacity_solar!X41*CostRed_solar!J$26,Capacity_solar!X41*VLOOKUP($A40,CostRed_solar!$A$14:$M$26,X$1-2009,FALSE))</f>
        <v>0</v>
      </c>
      <c r="Y40">
        <f>IF(Capacity_solar!$AB41=0,Capacity_solar!Y41*CostRed_solar!K$26,Capacity_solar!Y41*VLOOKUP($A40,CostRed_solar!$A$14:$M$26,Y$1-2009,FALSE))</f>
        <v>0.144419055742618</v>
      </c>
      <c r="Z40">
        <f>IF(Capacity_solar!$AB41=0,Capacity_solar!Z41*CostRed_solar!L$26,Capacity_solar!Z41*VLOOKUP($A40,CostRed_solar!$A$14:$M$26,Z$1-2009,FALSE))</f>
        <v>0</v>
      </c>
      <c r="AA40">
        <f>IF(Capacity_solar!$AB41=0,Capacity_solar!AA41*CostRed_solar!M$26,Capacity_solar!AA41*VLOOKUP($A40,CostRed_solar!$A$14:$M$26,AA$1-2009,FALSE))</f>
        <v>0</v>
      </c>
      <c r="AB40" s="1">
        <f t="shared" si="1"/>
        <v>23.8491963078996</v>
      </c>
    </row>
    <row r="41" spans="1:28">
      <c r="A41" s="1" t="s">
        <v>107</v>
      </c>
      <c r="B41">
        <f>IF(Capacity_solar!$AB42=0,Capacity_solar!P42*CostRed_solar!B$13,Capacity_solar!P42*VLOOKUP($A41,CostRed_solar!$A$2:$M$12,2,FALSE))</f>
        <v>105.072634417875</v>
      </c>
      <c r="C41">
        <f>IF(Capacity_solar!$AB42=0,Capacity_solar!Q42*CostRed_solar!C$13,Capacity_solar!Q42*VLOOKUP($A41,CostRed_solar!$A$2:$M$12,3,FALSE))</f>
        <v>69.3341244412248</v>
      </c>
      <c r="D41">
        <f>IF(Capacity_solar!$AB42=0,Capacity_solar!R42*CostRed_solar!D$13,Capacity_solar!R42*VLOOKUP($A41,CostRed_solar!$A$2:$M$12,4,FALSE))</f>
        <v>331.707362793074</v>
      </c>
      <c r="E41">
        <f>IF(Capacity_solar!$AB42=0,Capacity_solar!S42*CostRed_solar!E$13,Capacity_solar!S42*VLOOKUP($A41,CostRed_solar!$A$2:$M$12,5,FALSE))</f>
        <v>621.807383592266</v>
      </c>
      <c r="F41">
        <f>IF(Capacity_solar!$AB42=0,Capacity_solar!T42*CostRed_solar!F$13,Capacity_solar!T42*VLOOKUP($A41,CostRed_solar!$A$2:$M$12,6,FALSE))</f>
        <v>752.932680775365</v>
      </c>
      <c r="G41">
        <f>IF(Capacity_solar!$AB42=0,Capacity_solar!U42*CostRed_solar!G$13,Capacity_solar!U42*VLOOKUP($A41,CostRed_solar!$A$2:$M$12,7,FALSE))</f>
        <v>194.200935886287</v>
      </c>
      <c r="H41">
        <f>IF(Capacity_solar!$AB42=0,Capacity_solar!V42*CostRed_solar!H$13,Capacity_solar!V42*VLOOKUP($A41,CostRed_solar!$A$2:$M$12,8,FALSE))</f>
        <v>433.351833182834</v>
      </c>
      <c r="I41">
        <f>IF(Capacity_solar!$AB42=0,Capacity_solar!W42*CostRed_solar!I$13,Capacity_solar!W42*VLOOKUP($A41,CostRed_solar!$A$2:$M$12,9,FALSE))</f>
        <v>299.339216447147</v>
      </c>
      <c r="J41">
        <f>IF(Capacity_solar!$AB42=0,Capacity_solar!X42*CostRed_solar!J$13,Capacity_solar!X42*VLOOKUP($A41,CostRed_solar!$A$2:$M$12,10,FALSE))</f>
        <v>475.211921036516</v>
      </c>
      <c r="K41">
        <f>IF(Capacity_solar!$AB42=0,Capacity_solar!Y42*CostRed_solar!K$13,Capacity_solar!Y42*VLOOKUP($A41,CostRed_solar!$A$2:$M$12,11,FALSE))</f>
        <v>35.1743052423067</v>
      </c>
      <c r="L41">
        <f>IF(Capacity_solar!$AB42=0,Capacity_solar!Z42*CostRed_solar!L$13,Capacity_solar!Z42*VLOOKUP($A41,CostRed_solar!$A$2:$M$12,12,FALSE))</f>
        <v>888.846895558455</v>
      </c>
      <c r="M41">
        <f>IF(Capacity_solar!$AB42=0,Capacity_solar!AA42*CostRed_solar!M$13,Capacity_solar!AA42*VLOOKUP($A41,CostRed_solar!$A$2:$M$12,13,FALSE))</f>
        <v>2707.98004824062</v>
      </c>
      <c r="N41" s="2">
        <f t="shared" si="0"/>
        <v>6914.95934161397</v>
      </c>
      <c r="O41" s="1" t="s">
        <v>107</v>
      </c>
      <c r="P41">
        <f>IF(Capacity_solar!$AB42=0,Capacity_solar!P42*CostRed_solar!B$26,Capacity_solar!P42*VLOOKUP($A41,CostRed_solar!$A$14:$M$26,P$1-2009,FALSE))</f>
        <v>545.495529109594</v>
      </c>
      <c r="Q41">
        <f>IF(Capacity_solar!$AB42=0,Capacity_solar!Q42*CostRed_solar!C$26,Capacity_solar!Q42*VLOOKUP($A41,CostRed_solar!$A$14:$M$26,Q$1-2009,FALSE))</f>
        <v>218.770452894855</v>
      </c>
      <c r="R41">
        <f>IF(Capacity_solar!$AB42=0,Capacity_solar!R42*CostRed_solar!D$26,Capacity_solar!R42*VLOOKUP($A41,CostRed_solar!$A$14:$M$26,R$1-2009,FALSE))</f>
        <v>751.485197777739</v>
      </c>
      <c r="S41">
        <f>IF(Capacity_solar!$AB42=0,Capacity_solar!S42*CostRed_solar!E$26,Capacity_solar!S42*VLOOKUP($A41,CostRed_solar!$A$14:$M$26,S$1-2009,FALSE))</f>
        <v>1202.60194949981</v>
      </c>
      <c r="T41">
        <f>IF(Capacity_solar!$AB42=0,Capacity_solar!T42*CostRed_solar!F$26,Capacity_solar!T42*VLOOKUP($A41,CostRed_solar!$A$14:$M$26,T$1-2009,FALSE))</f>
        <v>1280.51756292425</v>
      </c>
      <c r="U41">
        <f>IF(Capacity_solar!$AB42=0,Capacity_solar!U42*CostRed_solar!G$26,Capacity_solar!U42*VLOOKUP($A41,CostRed_solar!$A$14:$M$26,U$1-2009,FALSE))</f>
        <v>281.48950883184</v>
      </c>
      <c r="V41">
        <f>IF(Capacity_solar!$AB42=0,Capacity_solar!V42*CostRed_solar!H$26,Capacity_solar!V42*VLOOKUP($A41,CostRed_solar!$A$14:$M$26,V$1-2009,FALSE))</f>
        <v>512.469427818279</v>
      </c>
      <c r="W41">
        <f>IF(Capacity_solar!$AB42=0,Capacity_solar!W42*CostRed_solar!I$26,Capacity_solar!W42*VLOOKUP($A41,CostRed_solar!$A$14:$M$26,W$1-2009,FALSE))</f>
        <v>277.826858199525</v>
      </c>
      <c r="X41">
        <f>IF(Capacity_solar!$AB42=0,Capacity_solar!X42*CostRed_solar!J$26,Capacity_solar!X42*VLOOKUP($A41,CostRed_solar!$A$14:$M$26,X$1-2009,FALSE))</f>
        <v>310.500661184582</v>
      </c>
      <c r="Y41">
        <f>IF(Capacity_solar!$AB42=0,Capacity_solar!Y42*CostRed_solar!K$26,Capacity_solar!Y42*VLOOKUP($A41,CostRed_solar!$A$14:$M$26,Y$1-2009,FALSE))</f>
        <v>17.3304022243592</v>
      </c>
      <c r="Z41">
        <f>IF(Capacity_solar!$AB42=0,Capacity_solar!Z42*CostRed_solar!L$26,Capacity_solar!Z42*VLOOKUP($A41,CostRed_solar!$A$14:$M$26,Z$1-2009,FALSE))</f>
        <v>372.541878213908</v>
      </c>
      <c r="AA41">
        <f>IF(Capacity_solar!$AB42=0,Capacity_solar!AA42*CostRed_solar!M$26,Capacity_solar!AA42*VLOOKUP($A41,CostRed_solar!$A$14:$M$26,AA$1-2009,FALSE))</f>
        <v>951.10855438674</v>
      </c>
      <c r="AB41" s="1">
        <f t="shared" si="1"/>
        <v>6722.13798306548</v>
      </c>
    </row>
    <row r="42" spans="1:28">
      <c r="A42" s="1" t="s">
        <v>129</v>
      </c>
      <c r="B42">
        <f>IF(Capacity_solar!$AB43=0,Capacity_solar!P43*CostRed_solar!B$13,Capacity_solar!P43*VLOOKUP($A42,CostRed_solar!$A$2:$M$12,2,FALSE))</f>
        <v>0</v>
      </c>
      <c r="C42">
        <f>IF(Capacity_solar!$AB43=0,Capacity_solar!Q43*CostRed_solar!C$13,Capacity_solar!Q43*VLOOKUP($A42,CostRed_solar!$A$2:$M$12,3,FALSE))</f>
        <v>0.0371791600962018</v>
      </c>
      <c r="D42">
        <f>IF(Capacity_solar!$AB43=0,Capacity_solar!R43*CostRed_solar!D$13,Capacity_solar!R43*VLOOKUP($A42,CostRed_solar!$A$2:$M$12,4,FALSE))</f>
        <v>0.0575258303172107</v>
      </c>
      <c r="E42">
        <f>IF(Capacity_solar!$AB43=0,Capacity_solar!S43*CostRed_solar!E$13,Capacity_solar!S43*VLOOKUP($A42,CostRed_solar!$A$2:$M$12,5,FALSE))</f>
        <v>0.151276993796539</v>
      </c>
      <c r="F42">
        <f>IF(Capacity_solar!$AB43=0,Capacity_solar!T43*CostRed_solar!F$13,Capacity_solar!T43*VLOOKUP($A42,CostRed_solar!$A$2:$M$12,6,FALSE))</f>
        <v>0.348622310673624</v>
      </c>
      <c r="G42">
        <f>IF(Capacity_solar!$AB43=0,Capacity_solar!U43*CostRed_solar!G$13,Capacity_solar!U43*VLOOKUP($A42,CostRed_solar!$A$2:$M$12,7,FALSE))</f>
        <v>0.0744865980231273</v>
      </c>
      <c r="H42">
        <f>IF(Capacity_solar!$AB43=0,Capacity_solar!V43*CostRed_solar!H$13,Capacity_solar!V43*VLOOKUP($A42,CostRed_solar!$A$2:$M$12,8,FALSE))</f>
        <v>0.0990054749968277</v>
      </c>
      <c r="I42">
        <f>IF(Capacity_solar!$AB43=0,Capacity_solar!W43*CostRed_solar!I$13,Capacity_solar!W43*VLOOKUP($A42,CostRed_solar!$A$2:$M$12,9,FALSE))</f>
        <v>2.38920735238778</v>
      </c>
      <c r="J42">
        <f>IF(Capacity_solar!$AB43=0,Capacity_solar!X43*CostRed_solar!J$13,Capacity_solar!X43*VLOOKUP($A42,CostRed_solar!$A$2:$M$12,10,FALSE))</f>
        <v>0.092174686332649</v>
      </c>
      <c r="K42">
        <f>IF(Capacity_solar!$AB43=0,Capacity_solar!Y43*CostRed_solar!K$13,Capacity_solar!Y43*VLOOKUP($A42,CostRed_solar!$A$2:$M$12,11,FALSE))</f>
        <v>0</v>
      </c>
      <c r="L42">
        <f>IF(Capacity_solar!$AB43=0,Capacity_solar!Z43*CostRed_solar!L$13,Capacity_solar!Z43*VLOOKUP($A42,CostRed_solar!$A$2:$M$12,12,FALSE))</f>
        <v>0</v>
      </c>
      <c r="M42">
        <f>IF(Capacity_solar!$AB43=0,Capacity_solar!AA43*CostRed_solar!M$13,Capacity_solar!AA43*VLOOKUP($A42,CostRed_solar!$A$2:$M$12,13,FALSE))</f>
        <v>0</v>
      </c>
      <c r="N42" s="2">
        <f t="shared" si="0"/>
        <v>3.24947840662396</v>
      </c>
      <c r="O42" s="1" t="s">
        <v>129</v>
      </c>
      <c r="P42">
        <f>IF(Capacity_solar!$AB43=0,Capacity_solar!P43*CostRed_solar!B$26,Capacity_solar!P43*VLOOKUP($A42,CostRed_solar!$A$14:$M$26,P$1-2009,FALSE))</f>
        <v>0</v>
      </c>
      <c r="Q42">
        <f>IF(Capacity_solar!$AB43=0,Capacity_solar!Q43*CostRed_solar!C$26,Capacity_solar!Q43*VLOOKUP($A42,CostRed_solar!$A$14:$M$26,Q$1-2009,FALSE))</f>
        <v>0.117311666629488</v>
      </c>
      <c r="R42">
        <f>IF(Capacity_solar!$AB43=0,Capacity_solar!R43*CostRed_solar!D$26,Capacity_solar!R43*VLOOKUP($A42,CostRed_solar!$A$14:$M$26,R$1-2009,FALSE))</f>
        <v>0.130325144456397</v>
      </c>
      <c r="S42">
        <f>IF(Capacity_solar!$AB43=0,Capacity_solar!S43*CostRed_solar!E$26,Capacity_solar!S43*VLOOKUP($A42,CostRed_solar!$A$14:$M$26,S$1-2009,FALSE))</f>
        <v>0.292576145691897</v>
      </c>
      <c r="T42">
        <f>IF(Capacity_solar!$AB43=0,Capacity_solar!T43*CostRed_solar!F$26,Capacity_solar!T43*VLOOKUP($A42,CostRed_solar!$A$14:$M$26,T$1-2009,FALSE))</f>
        <v>0.592904256971674</v>
      </c>
      <c r="U42">
        <f>IF(Capacity_solar!$AB43=0,Capacity_solar!U43*CostRed_solar!G$26,Capacity_solar!U43*VLOOKUP($A42,CostRed_solar!$A$14:$M$26,U$1-2009,FALSE))</f>
        <v>0.107966502820368</v>
      </c>
      <c r="V42">
        <f>IF(Capacity_solar!$AB43=0,Capacity_solar!V43*CostRed_solar!H$26,Capacity_solar!V43*VLOOKUP($A42,CostRed_solar!$A$14:$M$26,V$1-2009,FALSE))</f>
        <v>0.117081030325525</v>
      </c>
      <c r="W42">
        <f>IF(Capacity_solar!$AB43=0,Capacity_solar!W43*CostRed_solar!I$26,Capacity_solar!W43*VLOOKUP($A42,CostRed_solar!$A$14:$M$26,W$1-2009,FALSE))</f>
        <v>2.21750420870198</v>
      </c>
      <c r="X42">
        <f>IF(Capacity_solar!$AB43=0,Capacity_solar!X43*CostRed_solar!J$26,Capacity_solar!X43*VLOOKUP($A42,CostRed_solar!$A$14:$M$26,X$1-2009,FALSE))</f>
        <v>0.0602263953908045</v>
      </c>
      <c r="Y42">
        <f>IF(Capacity_solar!$AB43=0,Capacity_solar!Y43*CostRed_solar!K$26,Capacity_solar!Y43*VLOOKUP($A42,CostRed_solar!$A$14:$M$26,Y$1-2009,FALSE))</f>
        <v>0</v>
      </c>
      <c r="Z42">
        <f>IF(Capacity_solar!$AB43=0,Capacity_solar!Z43*CostRed_solar!L$26,Capacity_solar!Z43*VLOOKUP($A42,CostRed_solar!$A$14:$M$26,Z$1-2009,FALSE))</f>
        <v>0</v>
      </c>
      <c r="AA42">
        <f>IF(Capacity_solar!$AB43=0,Capacity_solar!AA43*CostRed_solar!M$26,Capacity_solar!AA43*VLOOKUP($A42,CostRed_solar!$A$14:$M$26,AA$1-2009,FALSE))</f>
        <v>0</v>
      </c>
      <c r="AB42" s="1">
        <f t="shared" si="1"/>
        <v>3.63589535098813</v>
      </c>
    </row>
    <row r="43" spans="1:28">
      <c r="A43" s="1" t="s">
        <v>449</v>
      </c>
      <c r="B43">
        <f>IF(Capacity_solar!$AB44=0,Capacity_solar!P44*CostRed_solar!B$13,Capacity_solar!P44*VLOOKUP($A43,CostRed_solar!$A$2:$M$12,2,FALSE))</f>
        <v>0</v>
      </c>
      <c r="C43">
        <f>IF(Capacity_solar!$AB44=0,Capacity_solar!Q44*CostRed_solar!C$13,Capacity_solar!Q44*VLOOKUP($A43,CostRed_solar!$A$2:$M$12,3,FALSE))</f>
        <v>0</v>
      </c>
      <c r="D43">
        <f>IF(Capacity_solar!$AB44=0,Capacity_solar!R44*CostRed_solar!D$13,Capacity_solar!R44*VLOOKUP($A43,CostRed_solar!$A$2:$M$12,4,FALSE))</f>
        <v>0</v>
      </c>
      <c r="E43">
        <f>IF(Capacity_solar!$AB44=0,Capacity_solar!S44*CostRed_solar!E$13,Capacity_solar!S44*VLOOKUP($A43,CostRed_solar!$A$2:$M$12,5,FALSE))</f>
        <v>0</v>
      </c>
      <c r="F43">
        <f>IF(Capacity_solar!$AB44=0,Capacity_solar!T44*CostRed_solar!F$13,Capacity_solar!T44*VLOOKUP($A43,CostRed_solar!$A$2:$M$12,6,FALSE))</f>
        <v>0</v>
      </c>
      <c r="G43">
        <f>IF(Capacity_solar!$AB44=0,Capacity_solar!U44*CostRed_solar!G$13,Capacity_solar!U44*VLOOKUP($A43,CostRed_solar!$A$2:$M$12,7,FALSE))</f>
        <v>3.66320989581407</v>
      </c>
      <c r="H43">
        <f>IF(Capacity_solar!$AB44=0,Capacity_solar!V44*CostRed_solar!H$13,Capacity_solar!V44*VLOOKUP($A43,CostRed_solar!$A$2:$M$12,8,FALSE))</f>
        <v>9.7577199291955</v>
      </c>
      <c r="I43">
        <f>IF(Capacity_solar!$AB44=0,Capacity_solar!W44*CostRed_solar!I$13,Capacity_solar!W44*VLOOKUP($A43,CostRed_solar!$A$2:$M$12,9,FALSE))</f>
        <v>2.11374147778504</v>
      </c>
      <c r="J43">
        <f>IF(Capacity_solar!$AB44=0,Capacity_solar!X44*CostRed_solar!J$13,Capacity_solar!X44*VLOOKUP($A43,CostRed_solar!$A$2:$M$12,10,FALSE))</f>
        <v>2.41088012918951</v>
      </c>
      <c r="K43">
        <f>IF(Capacity_solar!$AB44=0,Capacity_solar!Y44*CostRed_solar!K$13,Capacity_solar!Y44*VLOOKUP($A43,CostRed_solar!$A$2:$M$12,11,FALSE))</f>
        <v>3.85273556092383</v>
      </c>
      <c r="L43">
        <f>IF(Capacity_solar!$AB44=0,Capacity_solar!Z44*CostRed_solar!L$13,Capacity_solar!Z44*VLOOKUP($A43,CostRed_solar!$A$2:$M$12,12,FALSE))</f>
        <v>2.97930497005513</v>
      </c>
      <c r="M43">
        <f>IF(Capacity_solar!$AB44=0,Capacity_solar!AA44*CostRed_solar!M$13,Capacity_solar!AA44*VLOOKUP($A43,CostRed_solar!$A$2:$M$12,13,FALSE))</f>
        <v>0</v>
      </c>
      <c r="N43" s="2">
        <f t="shared" si="0"/>
        <v>24.7775919629631</v>
      </c>
      <c r="O43" s="1" t="s">
        <v>449</v>
      </c>
      <c r="P43">
        <f>IF(Capacity_solar!$AB44=0,Capacity_solar!P44*CostRed_solar!B$26,Capacity_solar!P44*VLOOKUP($A43,CostRed_solar!$A$14:$M$26,P$1-2009,FALSE))</f>
        <v>0</v>
      </c>
      <c r="Q43">
        <f>IF(Capacity_solar!$AB44=0,Capacity_solar!Q44*CostRed_solar!C$26,Capacity_solar!Q44*VLOOKUP($A43,CostRed_solar!$A$14:$M$26,Q$1-2009,FALSE))</f>
        <v>0</v>
      </c>
      <c r="R43">
        <f>IF(Capacity_solar!$AB44=0,Capacity_solar!R44*CostRed_solar!D$26,Capacity_solar!R44*VLOOKUP($A43,CostRed_solar!$A$14:$M$26,R$1-2009,FALSE))</f>
        <v>0</v>
      </c>
      <c r="S43">
        <f>IF(Capacity_solar!$AB44=0,Capacity_solar!S44*CostRed_solar!E$26,Capacity_solar!S44*VLOOKUP($A43,CostRed_solar!$A$14:$M$26,S$1-2009,FALSE))</f>
        <v>0</v>
      </c>
      <c r="T43">
        <f>IF(Capacity_solar!$AB44=0,Capacity_solar!T44*CostRed_solar!F$26,Capacity_solar!T44*VLOOKUP($A43,CostRed_solar!$A$14:$M$26,T$1-2009,FALSE))</f>
        <v>0</v>
      </c>
      <c r="U43">
        <f>IF(Capacity_solar!$AB44=0,Capacity_solar!U44*CostRed_solar!G$26,Capacity_solar!U44*VLOOKUP($A43,CostRed_solar!$A$14:$M$26,U$1-2009,FALSE))</f>
        <v>5.30973318750857</v>
      </c>
      <c r="V43">
        <f>IF(Capacity_solar!$AB44=0,Capacity_solar!V44*CostRed_solar!H$26,Capacity_solar!V44*VLOOKUP($A43,CostRed_solar!$A$14:$M$26,V$1-2009,FALSE))</f>
        <v>11.5391992510992</v>
      </c>
      <c r="W43">
        <f>IF(Capacity_solar!$AB44=0,Capacity_solar!W44*CostRed_solar!I$26,Capacity_solar!W44*VLOOKUP($A43,CostRed_solar!$A$14:$M$26,W$1-2009,FALSE))</f>
        <v>1.96183500708377</v>
      </c>
      <c r="X43">
        <f>IF(Capacity_solar!$AB44=0,Capacity_solar!X44*CostRed_solar!J$26,Capacity_solar!X44*VLOOKUP($A43,CostRed_solar!$A$14:$M$26,X$1-2009,FALSE))</f>
        <v>1.57525483055504</v>
      </c>
      <c r="Y43">
        <f>IF(Capacity_solar!$AB44=0,Capacity_solar!Y44*CostRed_solar!K$26,Capacity_solar!Y44*VLOOKUP($A43,CostRed_solar!$A$14:$M$26,Y$1-2009,FALSE))</f>
        <v>1.89824522403341</v>
      </c>
      <c r="Z43">
        <f>IF(Capacity_solar!$AB44=0,Capacity_solar!Z44*CostRed_solar!L$26,Capacity_solar!Z44*VLOOKUP($A43,CostRed_solar!$A$14:$M$26,Z$1-2009,FALSE))</f>
        <v>1.2487143453643</v>
      </c>
      <c r="AA43">
        <f>IF(Capacity_solar!$AB44=0,Capacity_solar!AA44*CostRed_solar!M$26,Capacity_solar!AA44*VLOOKUP($A43,CostRed_solar!$A$14:$M$26,AA$1-2009,FALSE))</f>
        <v>0</v>
      </c>
      <c r="AB43" s="1">
        <f t="shared" si="1"/>
        <v>23.5329818456443</v>
      </c>
    </row>
    <row r="44" spans="1:28">
      <c r="A44" s="1" t="s">
        <v>105</v>
      </c>
      <c r="B44">
        <f>IF(Capacity_solar!$AB45=0,Capacity_solar!P45*CostRed_solar!B$13,Capacity_solar!P45*VLOOKUP($A44,CostRed_solar!$A$2:$M$12,2,FALSE))</f>
        <v>0.0277236509736782</v>
      </c>
      <c r="C44">
        <f>IF(Capacity_solar!$AB45=0,Capacity_solar!Q45*CostRed_solar!C$13,Capacity_solar!Q45*VLOOKUP($A44,CostRed_solar!$A$2:$M$12,3,FALSE))</f>
        <v>0.0502421082381104</v>
      </c>
      <c r="D44">
        <f>IF(Capacity_solar!$AB45=0,Capacity_solar!R45*CostRed_solar!D$13,Capacity_solar!R45*VLOOKUP($A44,CostRed_solar!$A$2:$M$12,4,FALSE))</f>
        <v>0</v>
      </c>
      <c r="E44">
        <f>IF(Capacity_solar!$AB45=0,Capacity_solar!S45*CostRed_solar!E$13,Capacity_solar!S45*VLOOKUP($A44,CostRed_solar!$A$2:$M$12,5,FALSE))</f>
        <v>0</v>
      </c>
      <c r="F44">
        <f>IF(Capacity_solar!$AB45=0,Capacity_solar!T45*CostRed_solar!F$13,Capacity_solar!T45*VLOOKUP($A44,CostRed_solar!$A$2:$M$12,6,FALSE))</f>
        <v>0</v>
      </c>
      <c r="G44">
        <f>IF(Capacity_solar!$AB45=0,Capacity_solar!U45*CostRed_solar!G$13,Capacity_solar!U45*VLOOKUP($A44,CostRed_solar!$A$2:$M$12,7,FALSE))</f>
        <v>0</v>
      </c>
      <c r="H44">
        <f>IF(Capacity_solar!$AB45=0,Capacity_solar!V45*CostRed_solar!H$13,Capacity_solar!V45*VLOOKUP($A44,CostRed_solar!$A$2:$M$12,8,FALSE))</f>
        <v>0</v>
      </c>
      <c r="I44">
        <f>IF(Capacity_solar!$AB45=0,Capacity_solar!W45*CostRed_solar!I$13,Capacity_solar!W45*VLOOKUP($A44,CostRed_solar!$A$2:$M$12,9,FALSE))</f>
        <v>0</v>
      </c>
      <c r="J44">
        <f>IF(Capacity_solar!$AB45=0,Capacity_solar!X45*CostRed_solar!J$13,Capacity_solar!X45*VLOOKUP($A44,CostRed_solar!$A$2:$M$12,10,FALSE))</f>
        <v>0.0327732218071642</v>
      </c>
      <c r="K44">
        <f>IF(Capacity_solar!$AB45=0,Capacity_solar!Y45*CostRed_solar!K$13,Capacity_solar!Y45*VLOOKUP($A44,CostRed_solar!$A$2:$M$12,11,FALSE))</f>
        <v>0</v>
      </c>
      <c r="L44">
        <f>IF(Capacity_solar!$AB45=0,Capacity_solar!Z45*CostRed_solar!L$13,Capacity_solar!Z45*VLOOKUP($A44,CostRed_solar!$A$2:$M$12,12,FALSE))</f>
        <v>0</v>
      </c>
      <c r="M44">
        <f>IF(Capacity_solar!$AB45=0,Capacity_solar!AA45*CostRed_solar!M$13,Capacity_solar!AA45*VLOOKUP($A44,CostRed_solar!$A$2:$M$12,13,FALSE))</f>
        <v>0</v>
      </c>
      <c r="N44" s="2">
        <f t="shared" si="0"/>
        <v>0.110738981018953</v>
      </c>
      <c r="O44" s="1" t="s">
        <v>105</v>
      </c>
      <c r="P44">
        <f>IF(Capacity_solar!$AB45=0,Capacity_solar!P45*CostRed_solar!B$26,Capacity_solar!P45*VLOOKUP($A44,CostRed_solar!$A$14:$M$26,P$1-2009,FALSE))</f>
        <v>0.143930222560057</v>
      </c>
      <c r="Q44">
        <f>IF(Capacity_solar!$AB45=0,Capacity_solar!Q45*CostRed_solar!C$26,Capacity_solar!Q45*VLOOKUP($A44,CostRed_solar!$A$14:$M$26,Q$1-2009,FALSE))</f>
        <v>0.158529279229037</v>
      </c>
      <c r="R44">
        <f>IF(Capacity_solar!$AB45=0,Capacity_solar!R45*CostRed_solar!D$26,Capacity_solar!R45*VLOOKUP($A44,CostRed_solar!$A$14:$M$26,R$1-2009,FALSE))</f>
        <v>0</v>
      </c>
      <c r="S44">
        <f>IF(Capacity_solar!$AB45=0,Capacity_solar!S45*CostRed_solar!E$26,Capacity_solar!S45*VLOOKUP($A44,CostRed_solar!$A$14:$M$26,S$1-2009,FALSE))</f>
        <v>0</v>
      </c>
      <c r="T44">
        <f>IF(Capacity_solar!$AB45=0,Capacity_solar!T45*CostRed_solar!F$26,Capacity_solar!T45*VLOOKUP($A44,CostRed_solar!$A$14:$M$26,T$1-2009,FALSE))</f>
        <v>0</v>
      </c>
      <c r="U44">
        <f>IF(Capacity_solar!$AB45=0,Capacity_solar!U45*CostRed_solar!G$26,Capacity_solar!U45*VLOOKUP($A44,CostRed_solar!$A$14:$M$26,U$1-2009,FALSE))</f>
        <v>0</v>
      </c>
      <c r="V44">
        <f>IF(Capacity_solar!$AB45=0,Capacity_solar!V45*CostRed_solar!H$26,Capacity_solar!V45*VLOOKUP($A44,CostRed_solar!$A$14:$M$26,V$1-2009,FALSE))</f>
        <v>0</v>
      </c>
      <c r="W44">
        <f>IF(Capacity_solar!$AB45=0,Capacity_solar!W45*CostRed_solar!I$26,Capacity_solar!W45*VLOOKUP($A44,CostRed_solar!$A$14:$M$26,W$1-2009,FALSE))</f>
        <v>0</v>
      </c>
      <c r="X44">
        <f>IF(Capacity_solar!$AB45=0,Capacity_solar!X45*CostRed_solar!J$26,Capacity_solar!X45*VLOOKUP($A44,CostRed_solar!$A$14:$M$26,X$1-2009,FALSE))</f>
        <v>0.0214138294722861</v>
      </c>
      <c r="Y44">
        <f>IF(Capacity_solar!$AB45=0,Capacity_solar!Y45*CostRed_solar!K$26,Capacity_solar!Y45*VLOOKUP($A44,CostRed_solar!$A$14:$M$26,Y$1-2009,FALSE))</f>
        <v>0</v>
      </c>
      <c r="Z44">
        <f>IF(Capacity_solar!$AB45=0,Capacity_solar!Z45*CostRed_solar!L$26,Capacity_solar!Z45*VLOOKUP($A44,CostRed_solar!$A$14:$M$26,Z$1-2009,FALSE))</f>
        <v>0</v>
      </c>
      <c r="AA44">
        <f>IF(Capacity_solar!$AB45=0,Capacity_solar!AA45*CostRed_solar!M$26,Capacity_solar!AA45*VLOOKUP($A44,CostRed_solar!$A$14:$M$26,AA$1-2009,FALSE))</f>
        <v>0</v>
      </c>
      <c r="AB44" s="1">
        <f t="shared" si="1"/>
        <v>0.32387333126138</v>
      </c>
    </row>
    <row r="45" spans="1:28">
      <c r="A45" s="1" t="s">
        <v>450</v>
      </c>
      <c r="B45">
        <f>IF(Capacity_solar!$AB46=0,Capacity_solar!P46*CostRed_solar!B$13,Capacity_solar!P46*VLOOKUP($A45,CostRed_solar!$A$2:$M$12,2,FALSE))</f>
        <v>12.5895857574745</v>
      </c>
      <c r="C45">
        <f>IF(Capacity_solar!$AB46=0,Capacity_solar!Q46*CostRed_solar!C$13,Capacity_solar!Q46*VLOOKUP($A45,CostRed_solar!$A$2:$M$12,3,FALSE))</f>
        <v>40.3193019095052</v>
      </c>
      <c r="D45">
        <f>IF(Capacity_solar!$AB46=0,Capacity_solar!R46*CostRed_solar!D$13,Capacity_solar!R46*VLOOKUP($A45,CostRed_solar!$A$2:$M$12,4,FALSE))</f>
        <v>59.4832027254068</v>
      </c>
      <c r="E45">
        <f>IF(Capacity_solar!$AB46=0,Capacity_solar!S46*CostRed_solar!E$13,Capacity_solar!S46*VLOOKUP($A45,CostRed_solar!$A$2:$M$12,5,FALSE))</f>
        <v>54.4233523491543</v>
      </c>
      <c r="F45">
        <f>IF(Capacity_solar!$AB46=0,Capacity_solar!T46*CostRed_solar!F$13,Capacity_solar!T46*VLOOKUP($A45,CostRed_solar!$A$2:$M$12,6,FALSE))</f>
        <v>778.093552459855</v>
      </c>
      <c r="G45">
        <f>IF(Capacity_solar!$AB46=0,Capacity_solar!U46*CostRed_solar!G$13,Capacity_solar!U46*VLOOKUP($A45,CostRed_solar!$A$2:$M$12,7,FALSE))</f>
        <v>274.594559627032</v>
      </c>
      <c r="H45">
        <f>IF(Capacity_solar!$AB46=0,Capacity_solar!V46*CostRed_solar!H$13,Capacity_solar!V46*VLOOKUP($A45,CostRed_solar!$A$2:$M$12,8,FALSE))</f>
        <v>596.053697799301</v>
      </c>
      <c r="I45">
        <f>IF(Capacity_solar!$AB46=0,Capacity_solar!W46*CostRed_solar!I$13,Capacity_solar!W46*VLOOKUP($A45,CostRed_solar!$A$2:$M$12,9,FALSE))</f>
        <v>680.604371372062</v>
      </c>
      <c r="J45">
        <f>IF(Capacity_solar!$AB46=0,Capacity_solar!X46*CostRed_solar!J$13,Capacity_solar!X46*VLOOKUP($A45,CostRed_solar!$A$2:$M$12,10,FALSE))</f>
        <v>1063.43185101059</v>
      </c>
      <c r="K45">
        <f>IF(Capacity_solar!$AB46=0,Capacity_solar!Y46*CostRed_solar!K$13,Capacity_solar!Y46*VLOOKUP($A45,CostRed_solar!$A$2:$M$12,11,FALSE))</f>
        <v>712.314796603989</v>
      </c>
      <c r="L45">
        <f>IF(Capacity_solar!$AB46=0,Capacity_solar!Z46*CostRed_solar!L$13,Capacity_solar!Z46*VLOOKUP($A45,CostRed_solar!$A$2:$M$12,12,FALSE))</f>
        <v>2418.99722139111</v>
      </c>
      <c r="M45">
        <f>IF(Capacity_solar!$AB46=0,Capacity_solar!AA46*CostRed_solar!M$13,Capacity_solar!AA46*VLOOKUP($A45,CostRed_solar!$A$2:$M$12,13,FALSE))</f>
        <v>1422.79258505931</v>
      </c>
      <c r="N45" s="2">
        <f t="shared" si="0"/>
        <v>8113.69807806479</v>
      </c>
      <c r="O45" s="1" t="s">
        <v>450</v>
      </c>
      <c r="P45">
        <f>IF(Capacity_solar!$AB46=0,Capacity_solar!P46*CostRed_solar!B$26,Capacity_solar!P46*VLOOKUP($A45,CostRed_solar!$A$14:$M$26,P$1-2009,FALSE))</f>
        <v>65.3601461702363</v>
      </c>
      <c r="Q45">
        <f>IF(Capacity_solar!$AB46=0,Capacity_solar!Q46*CostRed_solar!C$26,Capacity_solar!Q46*VLOOKUP($A45,CostRed_solar!$A$14:$M$26,Q$1-2009,FALSE))</f>
        <v>127.219778287158</v>
      </c>
      <c r="R45">
        <f>IF(Capacity_solar!$AB46=0,Capacity_solar!R46*CostRed_solar!D$26,Capacity_solar!R46*VLOOKUP($A45,CostRed_solar!$A$14:$M$26,R$1-2009,FALSE))</f>
        <v>134.759584436602</v>
      </c>
      <c r="S45">
        <f>IF(Capacity_solar!$AB46=0,Capacity_solar!S46*CostRed_solar!E$26,Capacity_solar!S46*VLOOKUP($A45,CostRed_solar!$A$14:$M$26,S$1-2009,FALSE))</f>
        <v>105.25708018341</v>
      </c>
      <c r="T45">
        <f>IF(Capacity_solar!$AB46=0,Capacity_solar!T46*CostRed_solar!F$26,Capacity_solar!T46*VLOOKUP($A45,CostRed_solar!$A$14:$M$26,T$1-2009,FALSE))</f>
        <v>1323.30882290422</v>
      </c>
      <c r="U45">
        <f>IF(Capacity_solar!$AB46=0,Capacity_solar!U46*CostRed_solar!G$26,Capacity_solar!U46*VLOOKUP($A45,CostRed_solar!$A$14:$M$26,U$1-2009,FALSE))</f>
        <v>398.018101017642</v>
      </c>
      <c r="V45">
        <f>IF(Capacity_solar!$AB46=0,Capacity_solar!V46*CostRed_solar!H$26,Capacity_solar!V46*VLOOKUP($A45,CostRed_solar!$A$14:$M$26,V$1-2009,FALSE))</f>
        <v>704.875978524595</v>
      </c>
      <c r="W45">
        <f>IF(Capacity_solar!$AB46=0,Capacity_solar!W46*CostRed_solar!I$26,Capacity_solar!W46*VLOOKUP($A45,CostRed_solar!$A$14:$M$26,W$1-2009,FALSE))</f>
        <v>631.691952760053</v>
      </c>
      <c r="X45">
        <f>IF(Capacity_solar!$AB46=0,Capacity_solar!X46*CostRed_solar!J$26,Capacity_solar!X46*VLOOKUP($A45,CostRed_solar!$A$14:$M$26,X$1-2009,FALSE))</f>
        <v>694.840087646199</v>
      </c>
      <c r="Y45">
        <f>IF(Capacity_solar!$AB46=0,Capacity_solar!Y46*CostRed_solar!K$26,Capacity_solar!Y46*VLOOKUP($A45,CostRed_solar!$A$14:$M$26,Y$1-2009,FALSE))</f>
        <v>350.957946446142</v>
      </c>
      <c r="Z45">
        <f>IF(Capacity_solar!$AB46=0,Capacity_solar!Z46*CostRed_solar!L$26,Capacity_solar!Z46*VLOOKUP($A45,CostRed_solar!$A$14:$M$26,Z$1-2009,FALSE))</f>
        <v>1013.87288716924</v>
      </c>
      <c r="AA45">
        <f>IF(Capacity_solar!$AB46=0,Capacity_solar!AA46*CostRed_solar!M$26,Capacity_solar!AA46*VLOOKUP($A45,CostRed_solar!$A$14:$M$26,AA$1-2009,FALSE))</f>
        <v>499.719412499782</v>
      </c>
      <c r="AB45" s="1">
        <f t="shared" si="1"/>
        <v>6049.88177804528</v>
      </c>
    </row>
    <row r="46" spans="1:28">
      <c r="A46" s="1" t="s">
        <v>386</v>
      </c>
      <c r="B46">
        <f>IF(Capacity_solar!$AB47=0,Capacity_solar!P47*CostRed_solar!B$13,Capacity_solar!P47*VLOOKUP($A46,CostRed_solar!$A$2:$M$12,2,FALSE))</f>
        <v>0</v>
      </c>
      <c r="C46">
        <f>IF(Capacity_solar!$AB47=0,Capacity_solar!Q47*CostRed_solar!C$13,Capacity_solar!Q47*VLOOKUP($A46,CostRed_solar!$A$2:$M$12,3,FALSE))</f>
        <v>0.000502421082381104</v>
      </c>
      <c r="D46">
        <f>IF(Capacity_solar!$AB47=0,Capacity_solar!R47*CostRed_solar!D$13,Capacity_solar!R47*VLOOKUP($A46,CostRed_solar!$A$2:$M$12,4,FALSE))</f>
        <v>0.0351131691546611</v>
      </c>
      <c r="E46">
        <f>IF(Capacity_solar!$AB47=0,Capacity_solar!S47*CostRed_solar!E$13,Capacity_solar!S47*VLOOKUP($A46,CostRed_solar!$A$2:$M$12,5,FALSE))</f>
        <v>0</v>
      </c>
      <c r="F46">
        <f>IF(Capacity_solar!$AB47=0,Capacity_solar!T47*CostRed_solar!F$13,Capacity_solar!T47*VLOOKUP($A46,CostRed_solar!$A$2:$M$12,6,FALSE))</f>
        <v>0.135884300376619</v>
      </c>
      <c r="G46">
        <f>IF(Capacity_solar!$AB47=0,Capacity_solar!U47*CostRed_solar!G$13,Capacity_solar!U47*VLOOKUP($A46,CostRed_solar!$A$2:$M$12,7,FALSE))</f>
        <v>0.00133014157436967</v>
      </c>
      <c r="H46">
        <f>IF(Capacity_solar!$AB47=0,Capacity_solar!V47*CostRed_solar!H$13,Capacity_solar!V47*VLOOKUP($A46,CostRed_solar!$A$2:$M$12,8,FALSE))</f>
        <v>0</v>
      </c>
      <c r="I46">
        <f>IF(Capacity_solar!$AB47=0,Capacity_solar!W47*CostRed_solar!I$13,Capacity_solar!W47*VLOOKUP($A46,CostRed_solar!$A$2:$M$12,9,FALSE))</f>
        <v>0.0312194657883108</v>
      </c>
      <c r="J46">
        <f>IF(Capacity_solar!$AB47=0,Capacity_solar!X47*CostRed_solar!J$13,Capacity_solar!X47*VLOOKUP($A46,CostRed_solar!$A$2:$M$12,10,FALSE))</f>
        <v>0</v>
      </c>
      <c r="K46">
        <f>IF(Capacity_solar!$AB47=0,Capacity_solar!Y47*CostRed_solar!K$13,Capacity_solar!Y47*VLOOKUP($A46,CostRed_solar!$A$2:$M$12,11,FALSE))</f>
        <v>1.25923173279633</v>
      </c>
      <c r="L46">
        <f>IF(Capacity_solar!$AB47=0,Capacity_solar!Z47*CostRed_solar!L$13,Capacity_solar!Z47*VLOOKUP($A46,CostRed_solar!$A$2:$M$12,12,FALSE))</f>
        <v>0</v>
      </c>
      <c r="M46">
        <f>IF(Capacity_solar!$AB47=0,Capacity_solar!AA47*CostRed_solar!M$13,Capacity_solar!AA47*VLOOKUP($A46,CostRed_solar!$A$2:$M$12,13,FALSE))</f>
        <v>0</v>
      </c>
      <c r="N46" s="2">
        <f t="shared" si="0"/>
        <v>1.46328123077267</v>
      </c>
      <c r="O46" s="1" t="s">
        <v>386</v>
      </c>
      <c r="P46">
        <f>IF(Capacity_solar!$AB47=0,Capacity_solar!P47*CostRed_solar!B$26,Capacity_solar!P47*VLOOKUP($A46,CostRed_solar!$A$14:$M$26,P$1-2009,FALSE))</f>
        <v>0</v>
      </c>
      <c r="Q46">
        <f>IF(Capacity_solar!$AB47=0,Capacity_solar!Q47*CostRed_solar!C$26,Capacity_solar!Q47*VLOOKUP($A46,CostRed_solar!$A$14:$M$26,Q$1-2009,FALSE))</f>
        <v>0.00158529279229037</v>
      </c>
      <c r="R46">
        <f>IF(Capacity_solar!$AB47=0,Capacity_solar!R47*CostRed_solar!D$26,Capacity_solar!R47*VLOOKUP($A46,CostRed_solar!$A$14:$M$26,R$1-2009,FALSE))</f>
        <v>0.0795491141487098</v>
      </c>
      <c r="S46">
        <f>IF(Capacity_solar!$AB47=0,Capacity_solar!S47*CostRed_solar!E$26,Capacity_solar!S47*VLOOKUP($A46,CostRed_solar!$A$14:$M$26,S$1-2009,FALSE))</f>
        <v>0</v>
      </c>
      <c r="T46">
        <f>IF(Capacity_solar!$AB47=0,Capacity_solar!T47*CostRed_solar!F$26,Capacity_solar!T47*VLOOKUP($A46,CostRed_solar!$A$14:$M$26,T$1-2009,FALSE))</f>
        <v>0.231099323486329</v>
      </c>
      <c r="U46">
        <f>IF(Capacity_solar!$AB47=0,Capacity_solar!U47*CostRed_solar!G$26,Capacity_solar!U47*VLOOKUP($A46,CostRed_solar!$A$14:$M$26,U$1-2009,FALSE))</f>
        <v>0.00192800769335822</v>
      </c>
      <c r="V46">
        <f>IF(Capacity_solar!$AB47=0,Capacity_solar!V47*CostRed_solar!H$26,Capacity_solar!V47*VLOOKUP($A46,CostRed_solar!$A$14:$M$26,V$1-2009,FALSE))</f>
        <v>0</v>
      </c>
      <c r="W46">
        <f>IF(Capacity_solar!$AB47=0,Capacity_solar!W47*CostRed_solar!I$26,Capacity_solar!W47*VLOOKUP($A46,CostRed_solar!$A$14:$M$26,W$1-2009,FALSE))</f>
        <v>0.0289758428500643</v>
      </c>
      <c r="X46">
        <f>IF(Capacity_solar!$AB47=0,Capacity_solar!X47*CostRed_solar!J$26,Capacity_solar!X47*VLOOKUP($A46,CostRed_solar!$A$14:$M$26,X$1-2009,FALSE))</f>
        <v>0</v>
      </c>
      <c r="Y46">
        <f>IF(Capacity_solar!$AB47=0,Capacity_solar!Y47*CostRed_solar!K$26,Capacity_solar!Y47*VLOOKUP($A46,CostRed_solar!$A$14:$M$26,Y$1-2009,FALSE))</f>
        <v>0.620424263470285</v>
      </c>
      <c r="Z46">
        <f>IF(Capacity_solar!$AB47=0,Capacity_solar!Z47*CostRed_solar!L$26,Capacity_solar!Z47*VLOOKUP($A46,CostRed_solar!$A$14:$M$26,Z$1-2009,FALSE))</f>
        <v>0</v>
      </c>
      <c r="AA46">
        <f>IF(Capacity_solar!$AB47=0,Capacity_solar!AA47*CostRed_solar!M$26,Capacity_solar!AA47*VLOOKUP($A46,CostRed_solar!$A$14:$M$26,AA$1-2009,FALSE))</f>
        <v>0</v>
      </c>
      <c r="AB46" s="1">
        <f t="shared" si="1"/>
        <v>0.963561844441036</v>
      </c>
    </row>
    <row r="47" spans="1:28">
      <c r="A47" s="1" t="s">
        <v>111</v>
      </c>
      <c r="B47">
        <f>IF(Capacity_solar!$AB48=0,Capacity_solar!P48*CostRed_solar!B$13,Capacity_solar!P48*VLOOKUP($A47,CostRed_solar!$A$2:$M$12,2,FALSE))</f>
        <v>0</v>
      </c>
      <c r="C47">
        <f>IF(Capacity_solar!$AB48=0,Capacity_solar!Q48*CostRed_solar!C$13,Capacity_solar!Q48*VLOOKUP($A47,CostRed_solar!$A$2:$M$12,3,FALSE))</f>
        <v>1.00484216476221</v>
      </c>
      <c r="D47">
        <f>IF(Capacity_solar!$AB48=0,Capacity_solar!R48*CostRed_solar!D$13,Capacity_solar!R48*VLOOKUP($A47,CostRed_solar!$A$2:$M$12,4,FALSE))</f>
        <v>9.71215391752689</v>
      </c>
      <c r="E47">
        <f>IF(Capacity_solar!$AB48=0,Capacity_solar!S48*CostRed_solar!E$13,Capacity_solar!S48*VLOOKUP($A47,CostRed_solar!$A$2:$M$12,5,FALSE))</f>
        <v>202.357555820454</v>
      </c>
      <c r="F47">
        <f>IF(Capacity_solar!$AB48=0,Capacity_solar!T48*CostRed_solar!F$13,Capacity_solar!T48*VLOOKUP($A47,CostRed_solar!$A$2:$M$12,6,FALSE))</f>
        <v>395.401049119203</v>
      </c>
      <c r="G47">
        <f>IF(Capacity_solar!$AB48=0,Capacity_solar!U48*CostRed_solar!G$13,Capacity_solar!U48*VLOOKUP($A47,CostRed_solar!$A$2:$M$12,7,FALSE))</f>
        <v>730.247684424702</v>
      </c>
      <c r="H47">
        <f>IF(Capacity_solar!$AB48=0,Capacity_solar!V48*CostRed_solar!H$13,Capacity_solar!V48*VLOOKUP($A47,CostRed_solar!$A$2:$M$12,8,FALSE))</f>
        <v>1110.1599147275</v>
      </c>
      <c r="I47">
        <f>IF(Capacity_solar!$AB48=0,Capacity_solar!W48*CostRed_solar!I$13,Capacity_solar!W48*VLOOKUP($A47,CostRed_solar!$A$2:$M$12,9,FALSE))</f>
        <v>602.35186215408</v>
      </c>
      <c r="J47">
        <f>IF(Capacity_solar!$AB48=0,Capacity_solar!X48*CostRed_solar!J$13,Capacity_solar!X48*VLOOKUP($A47,CostRed_solar!$A$2:$M$12,10,FALSE))</f>
        <v>1058.36654474765</v>
      </c>
      <c r="K47">
        <f>IF(Capacity_solar!$AB48=0,Capacity_solar!Y48*CostRed_solar!K$13,Capacity_solar!Y48*VLOOKUP($A47,CostRed_solar!$A$2:$M$12,11,FALSE))</f>
        <v>1293.79588515805</v>
      </c>
      <c r="L47">
        <f>IF(Capacity_solar!$AB48=0,Capacity_solar!Z48*CostRed_solar!L$13,Capacity_solar!Z48*VLOOKUP($A47,CostRed_solar!$A$2:$M$12,12,FALSE))</f>
        <v>3902.88611115036</v>
      </c>
      <c r="M47">
        <f>IF(Capacity_solar!$AB48=0,Capacity_solar!AA48*CostRed_solar!M$13,Capacity_solar!AA48*VLOOKUP($A47,CostRed_solar!$A$2:$M$12,13,FALSE))</f>
        <v>6256.61097657674</v>
      </c>
      <c r="N47" s="2">
        <f t="shared" si="0"/>
        <v>15562.894579961</v>
      </c>
      <c r="O47" s="1" t="s">
        <v>111</v>
      </c>
      <c r="P47">
        <f>IF(Capacity_solar!$AB48=0,Capacity_solar!P48*CostRed_solar!B$26,Capacity_solar!P48*VLOOKUP($A47,CostRed_solar!$A$14:$M$26,P$1-2009,FALSE))</f>
        <v>0</v>
      </c>
      <c r="Q47">
        <f>IF(Capacity_solar!$AB48=0,Capacity_solar!Q48*CostRed_solar!C$26,Capacity_solar!Q48*VLOOKUP($A47,CostRed_solar!$A$14:$M$26,Q$1-2009,FALSE))</f>
        <v>3.17058558458074</v>
      </c>
      <c r="R47">
        <f>IF(Capacity_solar!$AB48=0,Capacity_solar!R48*CostRed_solar!D$26,Capacity_solar!R48*VLOOKUP($A47,CostRed_solar!$A$14:$M$26,R$1-2009,FALSE))</f>
        <v>22.0029481591988</v>
      </c>
      <c r="S47">
        <f>IF(Capacity_solar!$AB48=0,Capacity_solar!S48*CostRed_solar!E$26,Capacity_solar!S48*VLOOKUP($A47,CostRed_solar!$A$14:$M$26,S$1-2009,FALSE))</f>
        <v>391.368127087515</v>
      </c>
      <c r="T47">
        <f>IF(Capacity_solar!$AB48=0,Capacity_solar!T48*CostRed_solar!F$26,Capacity_solar!T48*VLOOKUP($A47,CostRed_solar!$A$14:$M$26,T$1-2009,FALSE))</f>
        <v>672.461165152786</v>
      </c>
      <c r="U47">
        <f>IF(Capacity_solar!$AB48=0,Capacity_solar!U48*CostRed_solar!G$26,Capacity_solar!U48*VLOOKUP($A47,CostRed_solar!$A$14:$M$26,U$1-2009,FALSE))</f>
        <v>1058.47616581344</v>
      </c>
      <c r="V47">
        <f>IF(Capacity_solar!$AB48=0,Capacity_solar!V48*CostRed_solar!H$26,Capacity_solar!V48*VLOOKUP($A47,CostRed_solar!$A$14:$M$26,V$1-2009,FALSE))</f>
        <v>1312.84322050429</v>
      </c>
      <c r="W47">
        <f>IF(Capacity_solar!$AB48=0,Capacity_solar!W48*CostRed_solar!I$26,Capacity_solar!W48*VLOOKUP($A47,CostRed_solar!$A$14:$M$26,W$1-2009,FALSE))</f>
        <v>559.063150425695</v>
      </c>
      <c r="X47">
        <f>IF(Capacity_solar!$AB48=0,Capacity_solar!X48*CostRed_solar!J$26,Capacity_solar!X48*VLOOKUP($A47,CostRed_solar!$A$14:$M$26,X$1-2009,FALSE))</f>
        <v>691.530446464823</v>
      </c>
      <c r="Y47">
        <f>IF(Capacity_solar!$AB48=0,Capacity_solar!Y48*CostRed_solar!K$26,Capacity_solar!Y48*VLOOKUP($A47,CostRed_solar!$A$14:$M$26,Y$1-2009,FALSE))</f>
        <v>637.454042988209</v>
      </c>
      <c r="Z47">
        <f>IF(Capacity_solar!$AB48=0,Capacity_solar!Z48*CostRed_solar!L$26,Capacity_solar!Z48*VLOOKUP($A47,CostRed_solar!$A$14:$M$26,Z$1-2009,FALSE))</f>
        <v>1635.81436754572</v>
      </c>
      <c r="AA47">
        <f>IF(Capacity_solar!$AB48=0,Capacity_solar!AA48*CostRed_solar!M$26,Capacity_solar!AA48*VLOOKUP($A47,CostRed_solar!$A$14:$M$26,AA$1-2009,FALSE))</f>
        <v>2197.47417458201</v>
      </c>
      <c r="AB47" s="1">
        <f t="shared" si="1"/>
        <v>9181.65839430827</v>
      </c>
    </row>
    <row r="48" spans="1:28">
      <c r="A48" s="1" t="s">
        <v>12</v>
      </c>
      <c r="B48">
        <f>IF(Capacity_solar!$AB49=0,Capacity_solar!P49*CostRed_solar!B$13,Capacity_solar!P49*VLOOKUP($A48,CostRed_solar!$A$2:$M$12,2,FALSE))</f>
        <v>306.111721717386</v>
      </c>
      <c r="C48">
        <f>IF(Capacity_solar!$AB49=0,Capacity_solar!Q49*CostRed_solar!C$13,Capacity_solar!Q49*VLOOKUP($A48,CostRed_solar!$A$2:$M$12,3,FALSE))</f>
        <v>1304.68356470904</v>
      </c>
      <c r="D48">
        <f>IF(Capacity_solar!$AB49=0,Capacity_solar!R49*CostRed_solar!D$13,Capacity_solar!R49*VLOOKUP($A48,CostRed_solar!$A$2:$M$12,4,FALSE))</f>
        <v>9752.43371484778</v>
      </c>
      <c r="E48">
        <f>IF(Capacity_solar!$AB49=0,Capacity_solar!S49*CostRed_solar!E$13,Capacity_solar!S49*VLOOKUP($A48,CostRed_solar!$A$2:$M$12,5,FALSE))</f>
        <v>13476.0715301642</v>
      </c>
      <c r="F48">
        <f>IF(Capacity_solar!$AB49=0,Capacity_solar!T49*CostRed_solar!F$13,Capacity_solar!T49*VLOOKUP($A48,CostRed_solar!$A$2:$M$12,6,FALSE))</f>
        <v>24954.1467486908</v>
      </c>
      <c r="G48">
        <f>IF(Capacity_solar!$AB49=0,Capacity_solar!U49*CostRed_solar!G$13,Capacity_solar!U49*VLOOKUP($A48,CostRed_solar!$A$2:$M$12,7,FALSE))</f>
        <v>76022.4422986031</v>
      </c>
      <c r="H48">
        <f>IF(Capacity_solar!$AB49=0,Capacity_solar!V49*CostRed_solar!H$13,Capacity_solar!V49*VLOOKUP($A48,CostRed_solar!$A$2:$M$12,8,FALSE))</f>
        <v>144445.284256467</v>
      </c>
      <c r="I48">
        <f>IF(Capacity_solar!$AB49=0,Capacity_solar!W49*CostRed_solar!I$13,Capacity_solar!W49*VLOOKUP($A48,CostRed_solar!$A$2:$M$12,9,FALSE))</f>
        <v>131305.383205231</v>
      </c>
      <c r="J48">
        <f>IF(Capacity_solar!$AB49=0,Capacity_solar!X49*CostRed_solar!J$13,Capacity_solar!X49*VLOOKUP($A48,CostRed_solar!$A$2:$M$12,10,FALSE))</f>
        <v>90115.6963688393</v>
      </c>
      <c r="K48">
        <f>IF(Capacity_solar!$AB49=0,Capacity_solar!Y49*CostRed_solar!K$13,Capacity_solar!Y49*VLOOKUP($A48,CostRed_solar!$A$2:$M$12,11,FALSE))</f>
        <v>156559.280779174</v>
      </c>
      <c r="L48">
        <f>IF(Capacity_solar!$AB49=0,Capacity_solar!Z49*CostRed_solar!L$13,Capacity_solar!Z49*VLOOKUP($A48,CostRed_solar!$A$2:$M$12,12,FALSE))</f>
        <v>183735.950635343</v>
      </c>
      <c r="M48">
        <f>IF(Capacity_solar!$AB49=0,Capacity_solar!AA49*CostRed_solar!M$13,Capacity_solar!AA49*VLOOKUP($A48,CostRed_solar!$A$2:$M$12,13,FALSE))</f>
        <v>315740.751942196</v>
      </c>
      <c r="N48" s="2">
        <f t="shared" si="0"/>
        <v>1147718.23676598</v>
      </c>
      <c r="O48" s="1" t="s">
        <v>12</v>
      </c>
      <c r="P48">
        <f>IF(Capacity_solar!$AB49=0,Capacity_solar!P49*CostRed_solar!B$26,Capacity_solar!P49*VLOOKUP($A48,CostRed_solar!$A$14:$M$26,P$1-2009,FALSE))</f>
        <v>2769.37968976337</v>
      </c>
      <c r="Q48">
        <f>IF(Capacity_solar!$AB49=0,Capacity_solar!Q49*CostRed_solar!C$26,Capacity_solar!Q49*VLOOKUP($A48,CostRed_solar!$A$14:$M$26,Q$1-2009,FALSE))</f>
        <v>6114.24057006675</v>
      </c>
      <c r="R48">
        <f>IF(Capacity_solar!$AB49=0,Capacity_solar!R49*CostRed_solar!D$26,Capacity_solar!R49*VLOOKUP($A48,CostRed_solar!$A$14:$M$26,R$1-2009,FALSE))</f>
        <v>17623.8653385284</v>
      </c>
      <c r="S48">
        <f>IF(Capacity_solar!$AB49=0,Capacity_solar!S49*CostRed_solar!E$26,Capacity_solar!S49*VLOOKUP($A48,CostRed_solar!$A$14:$M$26,S$1-2009,FALSE))</f>
        <v>16517.4550745468</v>
      </c>
      <c r="T48">
        <f>IF(Capacity_solar!$AB49=0,Capacity_solar!T49*CostRed_solar!F$26,Capacity_solar!T49*VLOOKUP($A48,CostRed_solar!$A$14:$M$26,T$1-2009,FALSE))</f>
        <v>21171.8496255651</v>
      </c>
      <c r="U48">
        <f>IF(Capacity_solar!$AB49=0,Capacity_solar!U49*CostRed_solar!G$26,Capacity_solar!U49*VLOOKUP($A48,CostRed_solar!$A$14:$M$26,U$1-2009,FALSE))</f>
        <v>36798.6343100023</v>
      </c>
      <c r="V48">
        <f>IF(Capacity_solar!$AB49=0,Capacity_solar!V49*CostRed_solar!H$26,Capacity_solar!V49*VLOOKUP($A48,CostRed_solar!$A$14:$M$26,V$1-2009,FALSE))</f>
        <v>41877.604532562</v>
      </c>
      <c r="W48">
        <f>IF(Capacity_solar!$AB49=0,Capacity_solar!W49*CostRed_solar!I$26,Capacity_solar!W49*VLOOKUP($A48,CostRed_solar!$A$14:$M$26,W$1-2009,FALSE))</f>
        <v>29648.8897067941</v>
      </c>
      <c r="X48">
        <f>IF(Capacity_solar!$AB49=0,Capacity_solar!X49*CostRed_solar!J$26,Capacity_solar!X49*VLOOKUP($A48,CostRed_solar!$A$14:$M$26,X$1-2009,FALSE))</f>
        <v>19043.8051500479</v>
      </c>
      <c r="Y48">
        <f>IF(Capacity_solar!$AB49=0,Capacity_solar!Y49*CostRed_solar!K$26,Capacity_solar!Y49*VLOOKUP($A48,CostRed_solar!$A$14:$M$26,Y$1-2009,FALSE))</f>
        <v>28418.6440479126</v>
      </c>
      <c r="Z48">
        <f>IF(Capacity_solar!$AB49=0,Capacity_solar!Z49*CostRed_solar!L$26,Capacity_solar!Z49*VLOOKUP($A48,CostRed_solar!$A$14:$M$26,Z$1-2009,FALSE))</f>
        <v>29249.5831865517</v>
      </c>
      <c r="AA48">
        <f>IF(Capacity_solar!$AB49=0,Capacity_solar!AA49*CostRed_solar!M$26,Capacity_solar!AA49*VLOOKUP($A48,CostRed_solar!$A$14:$M$26,AA$1-2009,FALSE))</f>
        <v>41183.254346805</v>
      </c>
      <c r="AB48" s="1">
        <f t="shared" si="1"/>
        <v>290417.205579146</v>
      </c>
    </row>
    <row r="49" spans="1:28">
      <c r="A49" s="1" t="s">
        <v>125</v>
      </c>
      <c r="B49">
        <f>IF(Capacity_solar!$AB50=0,Capacity_solar!P50*CostRed_solar!B$13,Capacity_solar!P50*VLOOKUP($A49,CostRed_solar!$A$2:$M$12,2,FALSE))</f>
        <v>0.00942604133105058</v>
      </c>
      <c r="C49">
        <f>IF(Capacity_solar!$AB50=0,Capacity_solar!Q50*CostRed_solar!C$13,Capacity_solar!Q50*VLOOKUP($A49,CostRed_solar!$A$2:$M$12,3,FALSE))</f>
        <v>0.00703389515333552</v>
      </c>
      <c r="D49">
        <f>IF(Capacity_solar!$AB50=0,Capacity_solar!R50*CostRed_solar!D$13,Capacity_solar!R50*VLOOKUP($A49,CostRed_solar!$A$2:$M$12,4,FALSE))</f>
        <v>0.0455724110305175</v>
      </c>
      <c r="E49">
        <f>IF(Capacity_solar!$AB50=0,Capacity_solar!S50*CostRed_solar!E$13,Capacity_solar!S50*VLOOKUP($A49,CostRed_solar!$A$2:$M$12,5,FALSE))</f>
        <v>0.0343811349537589</v>
      </c>
      <c r="F49">
        <f>IF(Capacity_solar!$AB50=0,Capacity_solar!T50*CostRed_solar!F$13,Capacity_solar!T50*VLOOKUP($A49,CostRed_solar!$A$2:$M$12,6,FALSE))</f>
        <v>0.0501212583356383</v>
      </c>
      <c r="G49">
        <f>IF(Capacity_solar!$AB50=0,Capacity_solar!U50*CostRed_solar!G$13,Capacity_solar!U50*VLOOKUP($A49,CostRed_solar!$A$2:$M$12,7,FALSE))</f>
        <v>0.0758180697390712</v>
      </c>
      <c r="H49">
        <f>IF(Capacity_solar!$AB50=0,Capacity_solar!V50*CostRed_solar!H$13,Capacity_solar!V50*VLOOKUP($A49,CostRed_solar!$A$2:$M$12,8,FALSE))</f>
        <v>15.9057992454817</v>
      </c>
      <c r="I49">
        <f>IF(Capacity_solar!$AB50=0,Capacity_solar!W50*CostRed_solar!I$13,Capacity_solar!W50*VLOOKUP($A49,CostRed_solar!$A$2:$M$12,9,FALSE))</f>
        <v>3.7775553603856</v>
      </c>
      <c r="J49">
        <f>IF(Capacity_solar!$AB50=0,Capacity_solar!X50*CostRed_solar!J$13,Capacity_solar!X50*VLOOKUP($A49,CostRed_solar!$A$2:$M$12,10,FALSE))</f>
        <v>25.6983005012162</v>
      </c>
      <c r="K49">
        <f>IF(Capacity_solar!$AB50=0,Capacity_solar!Y50*CostRed_solar!K$13,Capacity_solar!Y50*VLOOKUP($A49,CostRed_solar!$A$2:$M$12,11,FALSE))</f>
        <v>139.734858393544</v>
      </c>
      <c r="L49">
        <f>IF(Capacity_solar!$AB50=0,Capacity_solar!Z50*CostRed_solar!L$13,Capacity_solar!Z50*VLOOKUP($A49,CostRed_solar!$A$2:$M$12,12,FALSE))</f>
        <v>304.448530174492</v>
      </c>
      <c r="M49">
        <f>IF(Capacity_solar!$AB50=0,Capacity_solar!AA50*CostRed_solar!M$13,Capacity_solar!AA50*VLOOKUP($A49,CostRed_solar!$A$2:$M$12,13,FALSE))</f>
        <v>959.855090917272</v>
      </c>
      <c r="N49" s="2">
        <f t="shared" si="0"/>
        <v>1449.64248740294</v>
      </c>
      <c r="O49" s="1" t="s">
        <v>125</v>
      </c>
      <c r="P49">
        <f>IF(Capacity_solar!$AB50=0,Capacity_solar!P50*CostRed_solar!B$26,Capacity_solar!P50*VLOOKUP($A49,CostRed_solar!$A$14:$M$26,P$1-2009,FALSE))</f>
        <v>0.0489362756704193</v>
      </c>
      <c r="Q49">
        <f>IF(Capacity_solar!$AB50=0,Capacity_solar!Q50*CostRed_solar!C$26,Capacity_solar!Q50*VLOOKUP($A49,CostRed_solar!$A$14:$M$26,Q$1-2009,FALSE))</f>
        <v>0.0221940990920654</v>
      </c>
      <c r="R49">
        <f>IF(Capacity_solar!$AB50=0,Capacity_solar!R50*CostRed_solar!D$26,Capacity_solar!R50*VLOOKUP($A49,CostRed_solar!$A$14:$M$26,R$1-2009,FALSE))</f>
        <v>0.103244594958964</v>
      </c>
      <c r="S49">
        <f>IF(Capacity_solar!$AB50=0,Capacity_solar!S50*CostRed_solar!E$26,Capacity_solar!S50*VLOOKUP($A49,CostRed_solar!$A$14:$M$26,S$1-2009,FALSE))</f>
        <v>0.0664945785663402</v>
      </c>
      <c r="T49">
        <f>IF(Capacity_solar!$AB50=0,Capacity_solar!T50*CostRed_solar!F$26,Capacity_solar!T50*VLOOKUP($A49,CostRed_solar!$A$14:$M$26,T$1-2009,FALSE))</f>
        <v>0.0852415537449575</v>
      </c>
      <c r="U49">
        <f>IF(Capacity_solar!$AB50=0,Capacity_solar!U50*CostRed_solar!G$26,Capacity_solar!U50*VLOOKUP($A49,CostRed_solar!$A$14:$M$26,U$1-2009,FALSE))</f>
        <v>0.109896438521419</v>
      </c>
      <c r="V49">
        <f>IF(Capacity_solar!$AB50=0,Capacity_solar!V50*CostRed_solar!H$26,Capacity_solar!V50*VLOOKUP($A49,CostRed_solar!$A$14:$M$26,V$1-2009,FALSE))</f>
        <v>18.8097412175602</v>
      </c>
      <c r="W49">
        <f>IF(Capacity_solar!$AB50=0,Capacity_solar!W50*CostRed_solar!I$26,Capacity_solar!W50*VLOOKUP($A49,CostRed_solar!$A$14:$M$26,W$1-2009,FALSE))</f>
        <v>3.50607698485778</v>
      </c>
      <c r="X49">
        <f>IF(Capacity_solar!$AB50=0,Capacity_solar!X50*CostRed_solar!J$26,Capacity_solar!X50*VLOOKUP($A49,CostRed_solar!$A$14:$M$26,X$1-2009,FALSE))</f>
        <v>16.791117696592</v>
      </c>
      <c r="Y49">
        <f>IF(Capacity_solar!$AB50=0,Capacity_solar!Y50*CostRed_solar!K$26,Capacity_solar!Y50*VLOOKUP($A49,CostRed_solar!$A$14:$M$26,Y$1-2009,FALSE))</f>
        <v>68.8474522536206</v>
      </c>
      <c r="Z49">
        <f>IF(Capacity_solar!$AB50=0,Capacity_solar!Z50*CostRed_solar!L$26,Capacity_solar!Z50*VLOOKUP($A49,CostRed_solar!$A$14:$M$26,Z$1-2009,FALSE))</f>
        <v>127.603333957091</v>
      </c>
      <c r="AA49">
        <f>IF(Capacity_solar!$AB50=0,Capacity_solar!AA50*CostRed_solar!M$26,Capacity_solar!AA50*VLOOKUP($A49,CostRed_solar!$A$14:$M$26,AA$1-2009,FALSE))</f>
        <v>337.124488245846</v>
      </c>
      <c r="AB49" s="1">
        <f t="shared" si="1"/>
        <v>573.118217896121</v>
      </c>
    </row>
    <row r="50" spans="1:28">
      <c r="A50" s="1" t="s">
        <v>127</v>
      </c>
      <c r="B50">
        <f>IF(Capacity_solar!$AB51=0,Capacity_solar!P51*CostRed_solar!B$13,Capacity_solar!P51*VLOOKUP($A50,CostRed_solar!$A$2:$M$12,2,FALSE))</f>
        <v>0</v>
      </c>
      <c r="C50">
        <f>IF(Capacity_solar!$AB51=0,Capacity_solar!Q51*CostRed_solar!C$13,Capacity_solar!Q51*VLOOKUP($A50,CostRed_solar!$A$2:$M$12,3,FALSE))</f>
        <v>0</v>
      </c>
      <c r="D50">
        <f>IF(Capacity_solar!$AB51=0,Capacity_solar!R51*CostRed_solar!D$13,Capacity_solar!R51*VLOOKUP($A50,CostRed_solar!$A$2:$M$12,4,FALSE))</f>
        <v>0</v>
      </c>
      <c r="E50">
        <f>IF(Capacity_solar!$AB51=0,Capacity_solar!S51*CostRed_solar!E$13,Capacity_solar!S51*VLOOKUP($A50,CostRed_solar!$A$2:$M$12,5,FALSE))</f>
        <v>0</v>
      </c>
      <c r="F50">
        <f>IF(Capacity_solar!$AB51=0,Capacity_solar!T51*CostRed_solar!F$13,Capacity_solar!T51*VLOOKUP($A50,CostRed_solar!$A$2:$M$12,6,FALSE))</f>
        <v>0</v>
      </c>
      <c r="G50">
        <f>IF(Capacity_solar!$AB51=0,Capacity_solar!U51*CostRed_solar!G$13,Capacity_solar!U51*VLOOKUP($A50,CostRed_solar!$A$2:$M$12,7,FALSE))</f>
        <v>0</v>
      </c>
      <c r="H50">
        <f>IF(Capacity_solar!$AB51=0,Capacity_solar!V51*CostRed_solar!H$13,Capacity_solar!V51*VLOOKUP($A50,CostRed_solar!$A$2:$M$12,8,FALSE))</f>
        <v>0</v>
      </c>
      <c r="I50">
        <f>IF(Capacity_solar!$AB51=0,Capacity_solar!W51*CostRed_solar!I$13,Capacity_solar!W51*VLOOKUP($A50,CostRed_solar!$A$2:$M$12,9,FALSE))</f>
        <v>0</v>
      </c>
      <c r="J50">
        <f>IF(Capacity_solar!$AB51=0,Capacity_solar!X51*CostRed_solar!J$13,Capacity_solar!X51*VLOOKUP($A50,CostRed_solar!$A$2:$M$12,10,FALSE))</f>
        <v>0</v>
      </c>
      <c r="K50">
        <f>IF(Capacity_solar!$AB51=0,Capacity_solar!Y51*CostRed_solar!K$13,Capacity_solar!Y51*VLOOKUP($A50,CostRed_solar!$A$2:$M$12,11,FALSE))</f>
        <v>0</v>
      </c>
      <c r="L50">
        <f>IF(Capacity_solar!$AB51=0,Capacity_solar!Z51*CostRed_solar!L$13,Capacity_solar!Z51*VLOOKUP($A50,CostRed_solar!$A$2:$M$12,12,FALSE))</f>
        <v>0</v>
      </c>
      <c r="M50">
        <f>IF(Capacity_solar!$AB51=0,Capacity_solar!AA51*CostRed_solar!M$13,Capacity_solar!AA51*VLOOKUP($A50,CostRed_solar!$A$2:$M$12,13,FALSE))</f>
        <v>14.0427719030514</v>
      </c>
      <c r="N50" s="2">
        <f t="shared" si="0"/>
        <v>14.0427719030514</v>
      </c>
      <c r="O50" s="1" t="s">
        <v>127</v>
      </c>
      <c r="P50">
        <f>IF(Capacity_solar!$AB51=0,Capacity_solar!P51*CostRed_solar!B$26,Capacity_solar!P51*VLOOKUP($A50,CostRed_solar!$A$14:$M$26,P$1-2009,FALSE))</f>
        <v>0</v>
      </c>
      <c r="Q50">
        <f>IF(Capacity_solar!$AB51=0,Capacity_solar!Q51*CostRed_solar!C$26,Capacity_solar!Q51*VLOOKUP($A50,CostRed_solar!$A$14:$M$26,Q$1-2009,FALSE))</f>
        <v>0</v>
      </c>
      <c r="R50">
        <f>IF(Capacity_solar!$AB51=0,Capacity_solar!R51*CostRed_solar!D$26,Capacity_solar!R51*VLOOKUP($A50,CostRed_solar!$A$14:$M$26,R$1-2009,FALSE))</f>
        <v>0</v>
      </c>
      <c r="S50">
        <f>IF(Capacity_solar!$AB51=0,Capacity_solar!S51*CostRed_solar!E$26,Capacity_solar!S51*VLOOKUP($A50,CostRed_solar!$A$14:$M$26,S$1-2009,FALSE))</f>
        <v>0</v>
      </c>
      <c r="T50">
        <f>IF(Capacity_solar!$AB51=0,Capacity_solar!T51*CostRed_solar!F$26,Capacity_solar!T51*VLOOKUP($A50,CostRed_solar!$A$14:$M$26,T$1-2009,FALSE))</f>
        <v>0</v>
      </c>
      <c r="U50">
        <f>IF(Capacity_solar!$AB51=0,Capacity_solar!U51*CostRed_solar!G$26,Capacity_solar!U51*VLOOKUP($A50,CostRed_solar!$A$14:$M$26,U$1-2009,FALSE))</f>
        <v>0</v>
      </c>
      <c r="V50">
        <f>IF(Capacity_solar!$AB51=0,Capacity_solar!V51*CostRed_solar!H$26,Capacity_solar!V51*VLOOKUP($A50,CostRed_solar!$A$14:$M$26,V$1-2009,FALSE))</f>
        <v>0</v>
      </c>
      <c r="W50">
        <f>IF(Capacity_solar!$AB51=0,Capacity_solar!W51*CostRed_solar!I$26,Capacity_solar!W51*VLOOKUP($A50,CostRed_solar!$A$14:$M$26,W$1-2009,FALSE))</f>
        <v>0</v>
      </c>
      <c r="X50">
        <f>IF(Capacity_solar!$AB51=0,Capacity_solar!X51*CostRed_solar!J$26,Capacity_solar!X51*VLOOKUP($A50,CostRed_solar!$A$14:$M$26,X$1-2009,FALSE))</f>
        <v>0</v>
      </c>
      <c r="Y50">
        <f>IF(Capacity_solar!$AB51=0,Capacity_solar!Y51*CostRed_solar!K$26,Capacity_solar!Y51*VLOOKUP($A50,CostRed_solar!$A$14:$M$26,Y$1-2009,FALSE))</f>
        <v>0</v>
      </c>
      <c r="Z50">
        <f>IF(Capacity_solar!$AB51=0,Capacity_solar!Z51*CostRed_solar!L$26,Capacity_solar!Z51*VLOOKUP($A50,CostRed_solar!$A$14:$M$26,Z$1-2009,FALSE))</f>
        <v>0</v>
      </c>
      <c r="AA50">
        <f>IF(Capacity_solar!$AB51=0,Capacity_solar!AA51*CostRed_solar!M$26,Capacity_solar!AA51*VLOOKUP($A50,CostRed_solar!$A$14:$M$26,AA$1-2009,FALSE))</f>
        <v>4.9321635486094</v>
      </c>
      <c r="AB50" s="1">
        <f t="shared" si="1"/>
        <v>4.9321635486094</v>
      </c>
    </row>
    <row r="51" spans="1:28">
      <c r="A51" s="1" t="s">
        <v>451</v>
      </c>
      <c r="B51">
        <f>IF(Capacity_solar!$AB52=0,Capacity_solar!P52*CostRed_solar!B$13,Capacity_solar!P52*VLOOKUP($A51,CostRed_solar!$A$2:$M$12,2,FALSE))</f>
        <v>0.0194065556815747</v>
      </c>
      <c r="C51">
        <f>IF(Capacity_solar!$AB52=0,Capacity_solar!Q52*CostRed_solar!C$13,Capacity_solar!Q52*VLOOKUP($A51,CostRed_solar!$A$2:$M$12,3,FALSE))</f>
        <v>0.0251210541190552</v>
      </c>
      <c r="D51">
        <f>IF(Capacity_solar!$AB52=0,Capacity_solar!R52*CostRed_solar!D$13,Capacity_solar!R52*VLOOKUP($A51,CostRed_solar!$A$2:$M$12,4,FALSE))</f>
        <v>0.0821797575960154</v>
      </c>
      <c r="E51">
        <f>IF(Capacity_solar!$AB52=0,Capacity_solar!S52*CostRed_solar!E$13,Capacity_solar!S52*VLOOKUP($A51,CostRed_solar!$A$2:$M$12,5,FALSE))</f>
        <v>0.225933172553272</v>
      </c>
      <c r="F51">
        <f>IF(Capacity_solar!$AB52=0,Capacity_solar!T52*CostRed_solar!F$13,Capacity_solar!T52*VLOOKUP($A51,CostRed_solar!$A$2:$M$12,6,FALSE))</f>
        <v>0</v>
      </c>
      <c r="G51">
        <f>IF(Capacity_solar!$AB52=0,Capacity_solar!U52*CostRed_solar!G$13,Capacity_solar!U52*VLOOKUP($A51,CostRed_solar!$A$2:$M$12,7,FALSE))</f>
        <v>0</v>
      </c>
      <c r="H51">
        <f>IF(Capacity_solar!$AB52=0,Capacity_solar!V52*CostRed_solar!H$13,Capacity_solar!V52*VLOOKUP($A51,CostRed_solar!$A$2:$M$12,8,FALSE))</f>
        <v>0.178534463109033</v>
      </c>
      <c r="I51">
        <f>IF(Capacity_solar!$AB52=0,Capacity_solar!W52*CostRed_solar!I$13,Capacity_solar!W52*VLOOKUP($A51,CostRed_solar!$A$2:$M$12,9,FALSE))</f>
        <v>0.275465874602742</v>
      </c>
      <c r="J51">
        <f>IF(Capacity_solar!$AB52=0,Capacity_solar!X52*CostRed_solar!J$13,Capacity_solar!X52*VLOOKUP($A51,CostRed_solar!$A$2:$M$12,10,FALSE))</f>
        <v>0</v>
      </c>
      <c r="K51">
        <f>IF(Capacity_solar!$AB52=0,Capacity_solar!Y52*CostRed_solar!K$13,Capacity_solar!Y52*VLOOKUP($A51,CostRed_solar!$A$2:$M$12,11,FALSE))</f>
        <v>0</v>
      </c>
      <c r="L51">
        <f>IF(Capacity_solar!$AB52=0,Capacity_solar!Z52*CostRed_solar!L$13,Capacity_solar!Z52*VLOOKUP($A51,CostRed_solar!$A$2:$M$12,12,FALSE))</f>
        <v>0</v>
      </c>
      <c r="M51">
        <f>IF(Capacity_solar!$AB52=0,Capacity_solar!AA52*CostRed_solar!M$13,Capacity_solar!AA52*VLOOKUP($A51,CostRed_solar!$A$2:$M$12,13,FALSE))</f>
        <v>0</v>
      </c>
      <c r="N51" s="2">
        <f t="shared" si="0"/>
        <v>0.806640877661692</v>
      </c>
      <c r="O51" s="1" t="s">
        <v>451</v>
      </c>
      <c r="P51">
        <f>IF(Capacity_solar!$AB52=0,Capacity_solar!P52*CostRed_solar!B$26,Capacity_solar!P52*VLOOKUP($A51,CostRed_solar!$A$14:$M$26,P$1-2009,FALSE))</f>
        <v>0.10075115579204</v>
      </c>
      <c r="Q51">
        <f>IF(Capacity_solar!$AB52=0,Capacity_solar!Q52*CostRed_solar!C$26,Capacity_solar!Q52*VLOOKUP($A51,CostRed_solar!$A$14:$M$26,Q$1-2009,FALSE))</f>
        <v>0.0792646396145185</v>
      </c>
      <c r="R51">
        <f>IF(Capacity_solar!$AB52=0,Capacity_solar!R52*CostRed_solar!D$26,Capacity_solar!R52*VLOOKUP($A51,CostRed_solar!$A$14:$M$26,R$1-2009,FALSE))</f>
        <v>0.186178777794853</v>
      </c>
      <c r="S51">
        <f>IF(Capacity_solar!$AB52=0,Capacity_solar!S52*CostRed_solar!E$26,Capacity_solar!S52*VLOOKUP($A51,CostRed_solar!$A$14:$M$26,S$1-2009,FALSE))</f>
        <v>0.436964373435949</v>
      </c>
      <c r="T51">
        <f>IF(Capacity_solar!$AB52=0,Capacity_solar!T52*CostRed_solar!F$26,Capacity_solar!T52*VLOOKUP($A51,CostRed_solar!$A$14:$M$26,T$1-2009,FALSE))</f>
        <v>0</v>
      </c>
      <c r="U51">
        <f>IF(Capacity_solar!$AB52=0,Capacity_solar!U52*CostRed_solar!G$26,Capacity_solar!U52*VLOOKUP($A51,CostRed_solar!$A$14:$M$26,U$1-2009,FALSE))</f>
        <v>0</v>
      </c>
      <c r="V51">
        <f>IF(Capacity_solar!$AB52=0,Capacity_solar!V52*CostRed_solar!H$26,Capacity_solar!V52*VLOOKUP($A51,CostRed_solar!$A$14:$M$26,V$1-2009,FALSE))</f>
        <v>0.211129726816519</v>
      </c>
      <c r="W51">
        <f>IF(Capacity_solar!$AB52=0,Capacity_solar!W52*CostRed_solar!I$26,Capacity_solar!W52*VLOOKUP($A51,CostRed_solar!$A$14:$M$26,W$1-2009,FALSE))</f>
        <v>0.255669201618215</v>
      </c>
      <c r="X51">
        <f>IF(Capacity_solar!$AB52=0,Capacity_solar!X52*CostRed_solar!J$26,Capacity_solar!X52*VLOOKUP($A51,CostRed_solar!$A$14:$M$26,X$1-2009,FALSE))</f>
        <v>0</v>
      </c>
      <c r="Y51">
        <f>IF(Capacity_solar!$AB52=0,Capacity_solar!Y52*CostRed_solar!K$26,Capacity_solar!Y52*VLOOKUP($A51,CostRed_solar!$A$14:$M$26,Y$1-2009,FALSE))</f>
        <v>0</v>
      </c>
      <c r="Z51">
        <f>IF(Capacity_solar!$AB52=0,Capacity_solar!Z52*CostRed_solar!L$26,Capacity_solar!Z52*VLOOKUP($A51,CostRed_solar!$A$14:$M$26,Z$1-2009,FALSE))</f>
        <v>0</v>
      </c>
      <c r="AA51">
        <f>IF(Capacity_solar!$AB52=0,Capacity_solar!AA52*CostRed_solar!M$26,Capacity_solar!AA52*VLOOKUP($A51,CostRed_solar!$A$14:$M$26,AA$1-2009,FALSE))</f>
        <v>0</v>
      </c>
      <c r="AB51" s="1">
        <f t="shared" si="1"/>
        <v>1.26995787507209</v>
      </c>
    </row>
    <row r="52" spans="1:28">
      <c r="A52" s="1" t="s">
        <v>122</v>
      </c>
      <c r="B52">
        <f>IF(Capacity_solar!$AB53=0,Capacity_solar!P53*CostRed_solar!B$13,Capacity_solar!P53*VLOOKUP($A52,CostRed_solar!$A$2:$M$12,2,FALSE))</f>
        <v>0</v>
      </c>
      <c r="C52">
        <f>IF(Capacity_solar!$AB53=0,Capacity_solar!Q53*CostRed_solar!C$13,Capacity_solar!Q53*VLOOKUP($A52,CostRed_solar!$A$2:$M$12,3,FALSE))</f>
        <v>0</v>
      </c>
      <c r="D52">
        <f>IF(Capacity_solar!$AB53=0,Capacity_solar!R53*CostRed_solar!D$13,Capacity_solar!R53*VLOOKUP($A52,CostRed_solar!$A$2:$M$12,4,FALSE))</f>
        <v>0.488596013343583</v>
      </c>
      <c r="E52">
        <f>IF(Capacity_solar!$AB53=0,Capacity_solar!S53*CostRed_solar!E$13,Capacity_solar!S53*VLOOKUP($A52,CostRed_solar!$A$2:$M$12,5,FALSE))</f>
        <v>0.943025415874527</v>
      </c>
      <c r="F52">
        <f>IF(Capacity_solar!$AB53=0,Capacity_solar!T53*CostRed_solar!F$13,Capacity_solar!T53*VLOOKUP($A52,CostRed_solar!$A$2:$M$12,6,FALSE))</f>
        <v>1.36552583821094</v>
      </c>
      <c r="G52">
        <f>IF(Capacity_solar!$AB53=0,Capacity_solar!U53*CostRed_solar!G$13,Capacity_solar!U53*VLOOKUP($A52,CostRed_solar!$A$2:$M$12,7,FALSE))</f>
        <v>0.151636139478142</v>
      </c>
      <c r="H52">
        <f>IF(Capacity_solar!$AB53=0,Capacity_solar!V53*CostRed_solar!H$13,Capacity_solar!V53*VLOOKUP($A52,CostRed_solar!$A$2:$M$12,8,FALSE))</f>
        <v>0</v>
      </c>
      <c r="I52">
        <f>IF(Capacity_solar!$AB53=0,Capacity_solar!W53*CostRed_solar!I$13,Capacity_solar!W53*VLOOKUP($A52,CostRed_solar!$A$2:$M$12,9,FALSE))</f>
        <v>3.34599215684131</v>
      </c>
      <c r="J52">
        <f>IF(Capacity_solar!$AB53=0,Capacity_solar!X53*CostRed_solar!J$13,Capacity_solar!X53*VLOOKUP($A52,CostRed_solar!$A$2:$M$12,10,FALSE))</f>
        <v>1.50961857781886</v>
      </c>
      <c r="K52">
        <f>IF(Capacity_solar!$AB53=0,Capacity_solar!Y53*CostRed_solar!K$13,Capacity_solar!Y53*VLOOKUP($A52,CostRed_solar!$A$2:$M$12,11,FALSE))</f>
        <v>0</v>
      </c>
      <c r="L52">
        <f>IF(Capacity_solar!$AB53=0,Capacity_solar!Z53*CostRed_solar!L$13,Capacity_solar!Z53*VLOOKUP($A52,CostRed_solar!$A$2:$M$12,12,FALSE))</f>
        <v>0</v>
      </c>
      <c r="M52">
        <f>IF(Capacity_solar!$AB53=0,Capacity_solar!AA53*CostRed_solar!M$13,Capacity_solar!AA53*VLOOKUP($A52,CostRed_solar!$A$2:$M$12,13,FALSE))</f>
        <v>0</v>
      </c>
      <c r="N52" s="2">
        <f t="shared" si="0"/>
        <v>7.80439414156736</v>
      </c>
      <c r="O52" s="1" t="s">
        <v>122</v>
      </c>
      <c r="P52">
        <f>IF(Capacity_solar!$AB53=0,Capacity_solar!P53*CostRed_solar!B$26,Capacity_solar!P53*VLOOKUP($A52,CostRed_solar!$A$14:$M$26,P$1-2009,FALSE))</f>
        <v>0</v>
      </c>
      <c r="Q52">
        <f>IF(Capacity_solar!$AB53=0,Capacity_solar!Q53*CostRed_solar!C$26,Capacity_solar!Q53*VLOOKUP($A52,CostRed_solar!$A$14:$M$26,Q$1-2009,FALSE))</f>
        <v>0</v>
      </c>
      <c r="R52">
        <f>IF(Capacity_solar!$AB53=0,Capacity_solar!R53*CostRed_solar!D$26,Capacity_solar!R53*VLOOKUP($A52,CostRed_solar!$A$14:$M$26,R$1-2009,FALSE))</f>
        <v>1.10691746070758</v>
      </c>
      <c r="S52">
        <f>IF(Capacity_solar!$AB53=0,Capacity_solar!S53*CostRed_solar!E$26,Capacity_solar!S53*VLOOKUP($A52,CostRed_solar!$A$14:$M$26,S$1-2009,FALSE))</f>
        <v>1.82385129781961</v>
      </c>
      <c r="T52">
        <f>IF(Capacity_solar!$AB53=0,Capacity_solar!T53*CostRed_solar!F$26,Capacity_solar!T53*VLOOKUP($A52,CostRed_solar!$A$14:$M$26,T$1-2009,FALSE))</f>
        <v>2.32235877536261</v>
      </c>
      <c r="U52">
        <f>IF(Capacity_solar!$AB53=0,Capacity_solar!U53*CostRed_solar!G$26,Capacity_solar!U53*VLOOKUP($A52,CostRed_solar!$A$14:$M$26,U$1-2009,FALSE))</f>
        <v>0.219792877042838</v>
      </c>
      <c r="V52">
        <f>IF(Capacity_solar!$AB53=0,Capacity_solar!V53*CostRed_solar!H$26,Capacity_solar!V53*VLOOKUP($A52,CostRed_solar!$A$14:$M$26,V$1-2009,FALSE))</f>
        <v>0</v>
      </c>
      <c r="W52">
        <f>IF(Capacity_solar!$AB53=0,Capacity_solar!W53*CostRed_solar!I$26,Capacity_solar!W53*VLOOKUP($A52,CostRed_solar!$A$14:$M$26,W$1-2009,FALSE))</f>
        <v>3.10552856898925</v>
      </c>
      <c r="X52">
        <f>IF(Capacity_solar!$AB53=0,Capacity_solar!X53*CostRed_solar!J$26,Capacity_solar!X53*VLOOKUP($A52,CostRed_solar!$A$14:$M$26,X$1-2009,FALSE))</f>
        <v>0.98637585843152</v>
      </c>
      <c r="Y52">
        <f>IF(Capacity_solar!$AB53=0,Capacity_solar!Y53*CostRed_solar!K$26,Capacity_solar!Y53*VLOOKUP($A52,CostRed_solar!$A$14:$M$26,Y$1-2009,FALSE))</f>
        <v>0</v>
      </c>
      <c r="Z52">
        <f>IF(Capacity_solar!$AB53=0,Capacity_solar!Z53*CostRed_solar!L$26,Capacity_solar!Z53*VLOOKUP($A52,CostRed_solar!$A$14:$M$26,Z$1-2009,FALSE))</f>
        <v>0</v>
      </c>
      <c r="AA52">
        <f>IF(Capacity_solar!$AB53=0,Capacity_solar!AA53*CostRed_solar!M$26,Capacity_solar!AA53*VLOOKUP($A52,CostRed_solar!$A$14:$M$26,AA$1-2009,FALSE))</f>
        <v>0</v>
      </c>
      <c r="AB52" s="1">
        <f t="shared" si="1"/>
        <v>9.56482483835341</v>
      </c>
    </row>
    <row r="53" spans="1:28">
      <c r="A53" s="1" t="s">
        <v>131</v>
      </c>
      <c r="B53">
        <f>IF(Capacity_solar!$AB54=0,Capacity_solar!P54*CostRed_solar!B$13,Capacity_solar!P54*VLOOKUP($A53,CostRed_solar!$A$2:$M$12,2,FALSE))</f>
        <v>0.178540312270488</v>
      </c>
      <c r="C53">
        <f>IF(Capacity_solar!$AB54=0,Capacity_solar!Q54*CostRed_solar!C$13,Capacity_solar!Q54*VLOOKUP($A53,CostRed_solar!$A$2:$M$12,3,FALSE))</f>
        <v>1.51731217121202</v>
      </c>
      <c r="D53">
        <f>IF(Capacity_solar!$AB54=0,Capacity_solar!R54*CostRed_solar!D$13,Capacity_solar!R54*VLOOKUP($A53,CostRed_solar!$A$2:$M$12,4,FALSE))</f>
        <v>2.13069624076435</v>
      </c>
      <c r="E53">
        <f>IF(Capacity_solar!$AB54=0,Capacity_solar!S54*CostRed_solar!E$13,Capacity_solar!S54*VLOOKUP($A53,CostRed_solar!$A$2:$M$12,5,FALSE))</f>
        <v>3.88703288605782</v>
      </c>
      <c r="F53">
        <f>IF(Capacity_solar!$AB54=0,Capacity_solar!T54*CostRed_solar!F$13,Capacity_solar!T54*VLOOKUP($A53,CostRed_solar!$A$2:$M$12,6,FALSE))</f>
        <v>6.47455277122367</v>
      </c>
      <c r="G53">
        <f>IF(Capacity_solar!$AB54=0,Capacity_solar!U54*CostRed_solar!G$13,Capacity_solar!U54*VLOOKUP($A53,CostRed_solar!$A$2:$M$12,7,FALSE))</f>
        <v>1.44187745704145</v>
      </c>
      <c r="H53">
        <f>IF(Capacity_solar!$AB54=0,Capacity_solar!V54*CostRed_solar!H$13,Capacity_solar!V54*VLOOKUP($A53,CostRed_solar!$A$2:$M$12,8,FALSE))</f>
        <v>7.14137690132073</v>
      </c>
      <c r="I53">
        <f>IF(Capacity_solar!$AB54=0,Capacity_solar!W54*CostRed_solar!I$13,Capacity_solar!W54*VLOOKUP($A53,CostRed_solar!$A$2:$M$12,9,FALSE))</f>
        <v>0</v>
      </c>
      <c r="J53">
        <f>IF(Capacity_solar!$AB54=0,Capacity_solar!X54*CostRed_solar!J$13,Capacity_solar!X54*VLOOKUP($A53,CostRed_solar!$A$2:$M$12,10,FALSE))</f>
        <v>41.9456231637915</v>
      </c>
      <c r="K53">
        <f>IF(Capacity_solar!$AB54=0,Capacity_solar!Y54*CostRed_solar!K$13,Capacity_solar!Y54*VLOOKUP($A53,CostRed_solar!$A$2:$M$12,11,FALSE))</f>
        <v>19.5755498753798</v>
      </c>
      <c r="L53">
        <f>IF(Capacity_solar!$AB54=0,Capacity_solar!Z54*CostRed_solar!L$13,Capacity_solar!Z54*VLOOKUP($A53,CostRed_solar!$A$2:$M$12,12,FALSE))</f>
        <v>52.3758135962959</v>
      </c>
      <c r="M53">
        <f>IF(Capacity_solar!$AB54=0,Capacity_solar!AA54*CostRed_solar!M$13,Capacity_solar!AA54*VLOOKUP($A53,CostRed_solar!$A$2:$M$12,13,FALSE))</f>
        <v>0</v>
      </c>
      <c r="N53" s="2">
        <f t="shared" si="0"/>
        <v>136.668375375358</v>
      </c>
      <c r="O53" s="1" t="s">
        <v>131</v>
      </c>
      <c r="P53">
        <f>IF(Capacity_solar!$AB54=0,Capacity_solar!P54*CostRed_solar!B$26,Capacity_solar!P54*VLOOKUP($A53,CostRed_solar!$A$14:$M$26,P$1-2009,FALSE))</f>
        <v>0.926910633286766</v>
      </c>
      <c r="Q53">
        <f>IF(Capacity_solar!$AB54=0,Capacity_solar!Q54*CostRed_solar!C$26,Capacity_solar!Q54*VLOOKUP($A53,CostRed_solar!$A$14:$M$26,Q$1-2009,FALSE))</f>
        <v>4.78758581800971</v>
      </c>
      <c r="R53">
        <f>IF(Capacity_solar!$AB54=0,Capacity_solar!R54*CostRed_solar!D$26,Capacity_solar!R54*VLOOKUP($A53,CostRed_solar!$A$14:$M$26,R$1-2009,FALSE))</f>
        <v>4.82710625538311</v>
      </c>
      <c r="S53">
        <f>IF(Capacity_solar!$AB54=0,Capacity_solar!S54*CostRed_solar!E$26,Capacity_solar!S54*VLOOKUP($A53,CostRed_solar!$A$14:$M$26,S$1-2009,FALSE))</f>
        <v>7.51768706820021</v>
      </c>
      <c r="T53">
        <f>IF(Capacity_solar!$AB54=0,Capacity_solar!T54*CostRed_solar!F$26,Capacity_solar!T54*VLOOKUP($A53,CostRed_solar!$A$14:$M$26,T$1-2009,FALSE))</f>
        <v>11.0113144870986</v>
      </c>
      <c r="U53">
        <f>IF(Capacity_solar!$AB54=0,Capacity_solar!U54*CostRed_solar!G$26,Capacity_solar!U54*VLOOKUP($A53,CostRed_solar!$A$14:$M$26,U$1-2009,FALSE))</f>
        <v>2.0899661236234</v>
      </c>
      <c r="V53">
        <f>IF(Capacity_solar!$AB54=0,Capacity_solar!V54*CostRed_solar!H$26,Capacity_solar!V54*VLOOKUP($A53,CostRed_solar!$A$14:$M$26,V$1-2009,FALSE))</f>
        <v>8.44518715329962</v>
      </c>
      <c r="W53">
        <f>IF(Capacity_solar!$AB54=0,Capacity_solar!W54*CostRed_solar!I$26,Capacity_solar!W54*VLOOKUP($A53,CostRed_solar!$A$14:$M$26,W$1-2009,FALSE))</f>
        <v>0</v>
      </c>
      <c r="X53">
        <f>IF(Capacity_solar!$AB54=0,Capacity_solar!X54*CostRed_solar!J$26,Capacity_solar!X54*VLOOKUP($A53,CostRed_solar!$A$14:$M$26,X$1-2009,FALSE))</f>
        <v>27.4070223191135</v>
      </c>
      <c r="Y53">
        <f>IF(Capacity_solar!$AB54=0,Capacity_solar!Y54*CostRed_solar!K$26,Capacity_solar!Y54*VLOOKUP($A53,CostRed_solar!$A$14:$M$26,Y$1-2009,FALSE))</f>
        <v>9.6448856847723</v>
      </c>
      <c r="Z53">
        <f>IF(Capacity_solar!$AB54=0,Capacity_solar!Z54*CostRed_solar!L$26,Capacity_solar!Z54*VLOOKUP($A53,CostRed_solar!$A$14:$M$26,Z$1-2009,FALSE))</f>
        <v>21.9522440452315</v>
      </c>
      <c r="AA53">
        <f>IF(Capacity_solar!$AB54=0,Capacity_solar!AA54*CostRed_solar!M$26,Capacity_solar!AA54*VLOOKUP($A53,CostRed_solar!$A$14:$M$26,AA$1-2009,FALSE))</f>
        <v>0</v>
      </c>
      <c r="AB53" s="1">
        <f t="shared" si="1"/>
        <v>98.6099095880187</v>
      </c>
    </row>
    <row r="54" spans="1:28">
      <c r="A54" s="1" t="s">
        <v>114</v>
      </c>
      <c r="B54">
        <f>IF(Capacity_solar!$AB55=0,Capacity_solar!P55*CostRed_solar!B$13,Capacity_solar!P55*VLOOKUP($A54,CostRed_solar!$A$2:$M$12,2,FALSE))</f>
        <v>0.0316049621099932</v>
      </c>
      <c r="C54">
        <f>IF(Capacity_solar!$AB55=0,Capacity_solar!Q55*CostRed_solar!C$13,Capacity_solar!Q55*VLOOKUP($A54,CostRed_solar!$A$2:$M$12,3,FALSE))</f>
        <v>0.153740851208618</v>
      </c>
      <c r="D54">
        <f>IF(Capacity_solar!$AB55=0,Capacity_solar!R55*CostRed_solar!D$13,Capacity_solar!R55*VLOOKUP($A54,CostRed_solar!$A$2:$M$12,4,FALSE))</f>
        <v>0.698527939566131</v>
      </c>
      <c r="E54">
        <f>IF(Capacity_solar!$AB55=0,Capacity_solar!S55*CostRed_solar!E$13,Capacity_solar!S55*VLOOKUP($A54,CostRed_solar!$A$2:$M$12,5,FALSE))</f>
        <v>0.909626599062305</v>
      </c>
      <c r="F54">
        <f>IF(Capacity_solar!$AB55=0,Capacity_solar!T55*CostRed_solar!F$13,Capacity_solar!T55*VLOOKUP($A54,CostRed_solar!$A$2:$M$12,6,FALSE))</f>
        <v>1.36441203247015</v>
      </c>
      <c r="G54">
        <f>IF(Capacity_solar!$AB55=0,Capacity_solar!U55*CostRed_solar!G$13,Capacity_solar!U55*VLOOKUP($A54,CostRed_solar!$A$2:$M$12,7,FALSE))</f>
        <v>0</v>
      </c>
      <c r="H54">
        <f>IF(Capacity_solar!$AB55=0,Capacity_solar!V55*CostRed_solar!H$13,Capacity_solar!V55*VLOOKUP($A54,CostRed_solar!$A$2:$M$12,8,FALSE))</f>
        <v>5.22456760679979</v>
      </c>
      <c r="I54">
        <f>IF(Capacity_solar!$AB55=0,Capacity_solar!W55*CostRed_solar!I$13,Capacity_solar!W55*VLOOKUP($A54,CostRed_solar!$A$2:$M$12,9,FALSE))</f>
        <v>8.93611297211295</v>
      </c>
      <c r="J54">
        <f>IF(Capacity_solar!$AB55=0,Capacity_solar!X55*CostRed_solar!J$13,Capacity_solar!X55*VLOOKUP($A54,CostRed_solar!$A$2:$M$12,10,FALSE))</f>
        <v>0</v>
      </c>
      <c r="K54">
        <f>IF(Capacity_solar!$AB55=0,Capacity_solar!Y55*CostRed_solar!K$13,Capacity_solar!Y55*VLOOKUP($A54,CostRed_solar!$A$2:$M$12,11,FALSE))</f>
        <v>0</v>
      </c>
      <c r="L54">
        <f>IF(Capacity_solar!$AB55=0,Capacity_solar!Z55*CostRed_solar!L$13,Capacity_solar!Z55*VLOOKUP($A54,CostRed_solar!$A$2:$M$12,12,FALSE))</f>
        <v>0</v>
      </c>
      <c r="M54">
        <f>IF(Capacity_solar!$AB55=0,Capacity_solar!AA55*CostRed_solar!M$13,Capacity_solar!AA55*VLOOKUP($A54,CostRed_solar!$A$2:$M$12,13,FALSE))</f>
        <v>0</v>
      </c>
      <c r="N54" s="2">
        <f t="shared" si="0"/>
        <v>17.3185929633299</v>
      </c>
      <c r="O54" s="1" t="s">
        <v>114</v>
      </c>
      <c r="P54">
        <f>IF(Capacity_solar!$AB55=0,Capacity_solar!P55*CostRed_solar!B$26,Capacity_solar!P55*VLOOKUP($A54,CostRed_solar!$A$14:$M$26,P$1-2009,FALSE))</f>
        <v>0.164080453718465</v>
      </c>
      <c r="Q54">
        <f>IF(Capacity_solar!$AB55=0,Capacity_solar!Q55*CostRed_solar!C$26,Capacity_solar!Q55*VLOOKUP($A54,CostRed_solar!$A$14:$M$26,Q$1-2009,FALSE))</f>
        <v>0.485099594440853</v>
      </c>
      <c r="R54">
        <f>IF(Capacity_solar!$AB55=0,Capacity_solar!R55*CostRed_solar!D$26,Capacity_solar!R55*VLOOKUP($A54,CostRed_solar!$A$14:$M$26,R$1-2009,FALSE))</f>
        <v>1.58251961125625</v>
      </c>
      <c r="S54">
        <f>IF(Capacity_solar!$AB55=0,Capacity_solar!S55*CostRed_solar!E$26,Capacity_solar!S55*VLOOKUP($A54,CostRed_solar!$A$14:$M$26,S$1-2009,FALSE))</f>
        <v>1.75925656435517</v>
      </c>
      <c r="T54">
        <f>IF(Capacity_solar!$AB55=0,Capacity_solar!T55*CostRed_solar!F$26,Capacity_solar!T55*VLOOKUP($A54,CostRed_solar!$A$14:$M$26,T$1-2009,FALSE))</f>
        <v>2.32046451861273</v>
      </c>
      <c r="U54">
        <f>IF(Capacity_solar!$AB55=0,Capacity_solar!U55*CostRed_solar!G$26,Capacity_solar!U55*VLOOKUP($A54,CostRed_solar!$A$14:$M$26,U$1-2009,FALSE))</f>
        <v>0</v>
      </c>
      <c r="V54">
        <f>IF(Capacity_solar!$AB55=0,Capacity_solar!V55*CostRed_solar!H$26,Capacity_solar!V55*VLOOKUP($A54,CostRed_solar!$A$14:$M$26,V$1-2009,FALSE))</f>
        <v>6.17842355111251</v>
      </c>
      <c r="W54">
        <f>IF(Capacity_solar!$AB55=0,Capacity_solar!W55*CostRed_solar!I$26,Capacity_solar!W55*VLOOKUP($A54,CostRed_solar!$A$14:$M$26,W$1-2009,FALSE))</f>
        <v>8.29390890049488</v>
      </c>
      <c r="X54">
        <f>IF(Capacity_solar!$AB55=0,Capacity_solar!X55*CostRed_solar!J$26,Capacity_solar!X55*VLOOKUP($A54,CostRed_solar!$A$14:$M$26,X$1-2009,FALSE))</f>
        <v>0</v>
      </c>
      <c r="Y54">
        <f>IF(Capacity_solar!$AB55=0,Capacity_solar!Y55*CostRed_solar!K$26,Capacity_solar!Y55*VLOOKUP($A54,CostRed_solar!$A$14:$M$26,Y$1-2009,FALSE))</f>
        <v>0</v>
      </c>
      <c r="Z54">
        <f>IF(Capacity_solar!$AB55=0,Capacity_solar!Z55*CostRed_solar!L$26,Capacity_solar!Z55*VLOOKUP($A54,CostRed_solar!$A$14:$M$26,Z$1-2009,FALSE))</f>
        <v>0</v>
      </c>
      <c r="AA54">
        <f>IF(Capacity_solar!$AB55=0,Capacity_solar!AA55*CostRed_solar!M$26,Capacity_solar!AA55*VLOOKUP($A54,CostRed_solar!$A$14:$M$26,AA$1-2009,FALSE))</f>
        <v>0</v>
      </c>
      <c r="AB54" s="1">
        <f t="shared" si="1"/>
        <v>20.7837531939909</v>
      </c>
    </row>
    <row r="55" spans="1:28">
      <c r="A55" s="1" t="s">
        <v>197</v>
      </c>
      <c r="B55">
        <f>IF(Capacity_solar!$AB56=0,Capacity_solar!P56*CostRed_solar!B$13,Capacity_solar!P56*VLOOKUP($A55,CostRed_solar!$A$2:$M$12,2,FALSE))</f>
        <v>0</v>
      </c>
      <c r="C55">
        <f>IF(Capacity_solar!$AB56=0,Capacity_solar!Q56*CostRed_solar!C$13,Capacity_solar!Q56*VLOOKUP($A55,CostRed_solar!$A$2:$M$12,3,FALSE))</f>
        <v>1.85895800481008</v>
      </c>
      <c r="D55">
        <f>IF(Capacity_solar!$AB56=0,Capacity_solar!R56*CostRed_solar!D$13,Capacity_solar!R56*VLOOKUP($A55,CostRed_solar!$A$2:$M$12,4,FALSE))</f>
        <v>11.2063313283635</v>
      </c>
      <c r="E55">
        <f>IF(Capacity_solar!$AB56=0,Capacity_solar!S56*CostRed_solar!E$13,Capacity_solar!S56*VLOOKUP($A55,CostRed_solar!$A$2:$M$12,5,FALSE))</f>
        <v>13.7524529991854</v>
      </c>
      <c r="F55">
        <f>IF(Capacity_solar!$AB56=0,Capacity_solar!T56*CostRed_solar!F$13,Capacity_solar!T56*VLOOKUP($A55,CostRed_solar!$A$2:$M$12,6,FALSE))</f>
        <v>16.484324963721</v>
      </c>
      <c r="G55">
        <f>IF(Capacity_solar!$AB56=0,Capacity_solar!U56*CostRed_solar!G$13,Capacity_solar!U56*VLOOKUP($A55,CostRed_solar!$A$2:$M$12,7,FALSE))</f>
        <v>10.6411352552405</v>
      </c>
      <c r="H55">
        <f>IF(Capacity_solar!$AB56=0,Capacity_solar!V56*CostRed_solar!H$13,Capacity_solar!V56*VLOOKUP($A55,CostRed_solar!$A$2:$M$12,8,FALSE))</f>
        <v>6.81677040961761</v>
      </c>
      <c r="I55">
        <f>IF(Capacity_solar!$AB56=0,Capacity_solar!W56*CostRed_solar!I$13,Capacity_solar!W56*VLOOKUP($A55,CostRed_solar!$A$2:$M$12,9,FALSE))</f>
        <v>14.1405778900624</v>
      </c>
      <c r="J55">
        <f>IF(Capacity_solar!$AB56=0,Capacity_solar!X56*CostRed_solar!J$13,Capacity_solar!X56*VLOOKUP($A55,CostRed_solar!$A$2:$M$12,10,FALSE))</f>
        <v>35.0263910480385</v>
      </c>
      <c r="K55">
        <f>IF(Capacity_solar!$AB56=0,Capacity_solar!Y56*CostRed_solar!K$13,Capacity_solar!Y56*VLOOKUP($A55,CostRed_solar!$A$2:$M$12,11,FALSE))</f>
        <v>55.5750294376931</v>
      </c>
      <c r="L55">
        <f>IF(Capacity_solar!$AB56=0,Capacity_solar!Z56*CostRed_solar!L$13,Capacity_solar!Z56*VLOOKUP($A55,CostRed_solar!$A$2:$M$12,12,FALSE))</f>
        <v>92.0988960337368</v>
      </c>
      <c r="M55">
        <f>IF(Capacity_solar!$AB56=0,Capacity_solar!AA56*CostRed_solar!M$13,Capacity_solar!AA56*VLOOKUP($A55,CostRed_solar!$A$2:$M$12,13,FALSE))</f>
        <v>154.470490933565</v>
      </c>
      <c r="N55" s="2">
        <f t="shared" si="0"/>
        <v>412.071358304034</v>
      </c>
      <c r="O55" s="1" t="s">
        <v>197</v>
      </c>
      <c r="P55">
        <f>IF(Capacity_solar!$AB56=0,Capacity_solar!P56*CostRed_solar!B$26,Capacity_solar!P56*VLOOKUP($A55,CostRed_solar!$A$14:$M$26,P$1-2009,FALSE))</f>
        <v>0</v>
      </c>
      <c r="Q55">
        <f>IF(Capacity_solar!$AB56=0,Capacity_solar!Q56*CostRed_solar!C$26,Capacity_solar!Q56*VLOOKUP($A55,CostRed_solar!$A$14:$M$26,Q$1-2009,FALSE))</f>
        <v>5.86558333147437</v>
      </c>
      <c r="R55">
        <f>IF(Capacity_solar!$AB56=0,Capacity_solar!R56*CostRed_solar!D$26,Capacity_solar!R56*VLOOKUP($A55,CostRed_solar!$A$14:$M$26,R$1-2009,FALSE))</f>
        <v>25.3880168463779</v>
      </c>
      <c r="S55">
        <f>IF(Capacity_solar!$AB56=0,Capacity_solar!S56*CostRed_solar!E$26,Capacity_solar!S56*VLOOKUP($A55,CostRed_solar!$A$14:$M$26,S$1-2009,FALSE))</f>
        <v>26.5978295266909</v>
      </c>
      <c r="T55">
        <f>IF(Capacity_solar!$AB56=0,Capacity_solar!T56*CostRed_solar!F$26,Capacity_solar!T56*VLOOKUP($A55,CostRed_solar!$A$14:$M$26,T$1-2009,FALSE))</f>
        <v>28.0349998983415</v>
      </c>
      <c r="U55">
        <f>IF(Capacity_solar!$AB56=0,Capacity_solar!U56*CostRed_solar!G$26,Capacity_solar!U56*VLOOKUP($A55,CostRed_solar!$A$14:$M$26,U$1-2009,FALSE))</f>
        <v>15.4240654028812</v>
      </c>
      <c r="V55">
        <f>IF(Capacity_solar!$AB56=0,Capacity_solar!V56*CostRed_solar!H$26,Capacity_solar!V56*VLOOKUP($A55,CostRed_solar!$A$14:$M$26,V$1-2009,FALSE))</f>
        <v>8.06131684208528</v>
      </c>
      <c r="W55">
        <f>IF(Capacity_solar!$AB56=0,Capacity_solar!W56*CostRed_solar!I$26,Capacity_solar!W56*VLOOKUP($A55,CostRed_solar!$A$14:$M$26,W$1-2009,FALSE))</f>
        <v>13.1243489408123</v>
      </c>
      <c r="X55">
        <f>IF(Capacity_solar!$AB56=0,Capacity_solar!X56*CostRed_solar!J$26,Capacity_solar!X56*VLOOKUP($A55,CostRed_solar!$A$14:$M$26,X$1-2009,FALSE))</f>
        <v>22.8860369403275</v>
      </c>
      <c r="Y55">
        <f>IF(Capacity_solar!$AB56=0,Capacity_solar!Y56*CostRed_solar!K$26,Capacity_solar!Y56*VLOOKUP($A55,CostRed_solar!$A$14:$M$26,Y$1-2009,FALSE))</f>
        <v>27.3818518134478</v>
      </c>
      <c r="Z55">
        <f>IF(Capacity_solar!$AB56=0,Capacity_solar!Z56*CostRed_solar!L$26,Capacity_solar!Z56*VLOOKUP($A55,CostRed_solar!$A$14:$M$26,Z$1-2009,FALSE))</f>
        <v>38.6013562980142</v>
      </c>
      <c r="AA55">
        <f>IF(Capacity_solar!$AB56=0,Capacity_solar!AA56*CostRed_solar!M$26,Capacity_solar!AA56*VLOOKUP($A55,CostRed_solar!$A$14:$M$26,AA$1-2009,FALSE))</f>
        <v>54.2537990347034</v>
      </c>
      <c r="AB55" s="1">
        <f t="shared" si="1"/>
        <v>265.619204875156</v>
      </c>
    </row>
    <row r="56" spans="1:28">
      <c r="A56" s="1" t="s">
        <v>133</v>
      </c>
      <c r="B56">
        <f>IF(Capacity_solar!$AB57=0,Capacity_solar!P57*CostRed_solar!B$13,Capacity_solar!P57*VLOOKUP($A56,CostRed_solar!$A$2:$M$12,2,FALSE))</f>
        <v>0</v>
      </c>
      <c r="C56">
        <f>IF(Capacity_solar!$AB57=0,Capacity_solar!Q57*CostRed_solar!C$13,Capacity_solar!Q57*VLOOKUP($A56,CostRed_solar!$A$2:$M$12,3,FALSE))</f>
        <v>0.301452649428662</v>
      </c>
      <c r="D56">
        <f>IF(Capacity_solar!$AB57=0,Capacity_solar!R57*CostRed_solar!D$13,Capacity_solar!R57*VLOOKUP($A56,CostRed_solar!$A$2:$M$12,4,FALSE))</f>
        <v>7.76972328343925</v>
      </c>
      <c r="E56">
        <f>IF(Capacity_solar!$AB57=0,Capacity_solar!S57*CostRed_solar!E$13,Capacity_solar!S57*VLOOKUP($A56,CostRed_solar!$A$2:$M$12,5,FALSE))</f>
        <v>10.8055005392138</v>
      </c>
      <c r="F56">
        <f>IF(Capacity_solar!$AB57=0,Capacity_solar!T57*CostRed_solar!F$13,Capacity_solar!T57*VLOOKUP($A56,CostRed_solar!$A$2:$M$12,6,FALSE))</f>
        <v>2.00484810581405</v>
      </c>
      <c r="G56">
        <f>IF(Capacity_solar!$AB57=0,Capacity_solar!U57*CostRed_solar!G$13,Capacity_solar!U57*VLOOKUP($A56,CostRed_solar!$A$2:$M$12,7,FALSE))</f>
        <v>17.5578687816796</v>
      </c>
      <c r="H56">
        <f>IF(Capacity_solar!$AB57=0,Capacity_solar!V57*CostRed_solar!H$13,Capacity_solar!V57*VLOOKUP($A56,CostRed_solar!$A$2:$M$12,8,FALSE))</f>
        <v>46.2031122424497</v>
      </c>
      <c r="I56">
        <f>IF(Capacity_solar!$AB57=0,Capacity_solar!W57*CostRed_solar!I$13,Capacity_solar!W57*VLOOKUP($A56,CostRed_solar!$A$2:$M$12,9,FALSE))</f>
        <v>114.994165936888</v>
      </c>
      <c r="J56">
        <f>IF(Capacity_solar!$AB57=0,Capacity_solar!X57*CostRed_solar!J$13,Capacity_solar!X57*VLOOKUP($A56,CostRed_solar!$A$2:$M$12,10,FALSE))</f>
        <v>63.9384869361507</v>
      </c>
      <c r="K56">
        <f>IF(Capacity_solar!$AB57=0,Capacity_solar!Y57*CostRed_solar!K$13,Capacity_solar!Y57*VLOOKUP($A56,CostRed_solar!$A$2:$M$12,11,FALSE))</f>
        <v>135.241933640555</v>
      </c>
      <c r="L56">
        <f>IF(Capacity_solar!$AB57=0,Capacity_solar!Z57*CostRed_solar!L$13,Capacity_solar!Z57*VLOOKUP($A56,CostRed_solar!$A$2:$M$12,12,FALSE))</f>
        <v>89.5430108750068</v>
      </c>
      <c r="M56">
        <f>IF(Capacity_solar!$AB57=0,Capacity_solar!AA57*CostRed_solar!M$13,Capacity_solar!AA57*VLOOKUP($A56,CostRed_solar!$A$2:$M$12,13,FALSE))</f>
        <v>42.1282454952945</v>
      </c>
      <c r="N56" s="2">
        <f t="shared" si="0"/>
        <v>530.48834848592</v>
      </c>
      <c r="O56" s="1" t="s">
        <v>133</v>
      </c>
      <c r="P56">
        <f>IF(Capacity_solar!$AB57=0,Capacity_solar!P57*CostRed_solar!B$26,Capacity_solar!P57*VLOOKUP($A56,CostRed_solar!$A$14:$M$26,P$1-2009,FALSE))</f>
        <v>0</v>
      </c>
      <c r="Q56">
        <f>IF(Capacity_solar!$AB57=0,Capacity_solar!Q57*CostRed_solar!C$26,Capacity_solar!Q57*VLOOKUP($A56,CostRed_solar!$A$14:$M$26,Q$1-2009,FALSE))</f>
        <v>0.951175675374222</v>
      </c>
      <c r="R56">
        <f>IF(Capacity_solar!$AB57=0,Capacity_solar!R57*CostRed_solar!D$26,Capacity_solar!R57*VLOOKUP($A56,CostRed_solar!$A$14:$M$26,R$1-2009,FALSE))</f>
        <v>17.6023588658659</v>
      </c>
      <c r="S56">
        <f>IF(Capacity_solar!$AB57=0,Capacity_solar!S57*CostRed_solar!E$26,Capacity_solar!S57*VLOOKUP($A56,CostRed_solar!$A$14:$M$26,S$1-2009,FALSE))</f>
        <v>20.8982980206948</v>
      </c>
      <c r="T56">
        <f>IF(Capacity_solar!$AB57=0,Capacity_solar!T57*CostRed_solar!F$26,Capacity_solar!T57*VLOOKUP($A56,CostRed_solar!$A$14:$M$26,T$1-2009,FALSE))</f>
        <v>3.40965836128479</v>
      </c>
      <c r="U56">
        <f>IF(Capacity_solar!$AB57=0,Capacity_solar!U57*CostRed_solar!G$26,Capacity_solar!U57*VLOOKUP($A56,CostRed_solar!$A$14:$M$26,U$1-2009,FALSE))</f>
        <v>25.4497015523286</v>
      </c>
      <c r="V56">
        <f>IF(Capacity_solar!$AB57=0,Capacity_solar!V57*CostRed_solar!H$26,Capacity_solar!V57*VLOOKUP($A56,CostRed_solar!$A$14:$M$26,V$1-2009,FALSE))</f>
        <v>54.6384731325739</v>
      </c>
      <c r="W56">
        <f>IF(Capacity_solar!$AB57=0,Capacity_solar!W57*CostRed_solar!I$26,Capacity_solar!W57*VLOOKUP($A56,CostRed_solar!$A$14:$M$26,W$1-2009,FALSE))</f>
        <v>106.729977490809</v>
      </c>
      <c r="X56">
        <f>IF(Capacity_solar!$AB57=0,Capacity_solar!X57*CostRed_solar!J$26,Capacity_solar!X57*VLOOKUP($A56,CostRed_solar!$A$14:$M$26,X$1-2009,FALSE))</f>
        <v>41.7770295524447</v>
      </c>
      <c r="Y56">
        <f>IF(Capacity_solar!$AB57=0,Capacity_solar!Y57*CostRed_solar!K$26,Capacity_solar!Y57*VLOOKUP($A56,CostRed_solar!$A$14:$M$26,Y$1-2009,FALSE))</f>
        <v>66.6337854136733</v>
      </c>
      <c r="Z56">
        <f>IF(Capacity_solar!$AB57=0,Capacity_solar!Z57*CostRed_solar!L$26,Capacity_solar!Z57*VLOOKUP($A56,CostRed_solar!$A$14:$M$26,Z$1-2009,FALSE))</f>
        <v>37.5301096499241</v>
      </c>
      <c r="AA56">
        <f>IF(Capacity_solar!$AB57=0,Capacity_solar!AA57*CostRed_solar!M$26,Capacity_solar!AA57*VLOOKUP($A56,CostRed_solar!$A$14:$M$26,AA$1-2009,FALSE))</f>
        <v>14.7964659850104</v>
      </c>
      <c r="AB56" s="1">
        <f t="shared" si="1"/>
        <v>390.417033699984</v>
      </c>
    </row>
    <row r="57" spans="1:28">
      <c r="A57" s="1" t="s">
        <v>452</v>
      </c>
      <c r="B57">
        <f>IF(Capacity_solar!$AB58=0,Capacity_solar!P58*CostRed_solar!B$13,Capacity_solar!P58*VLOOKUP($A57,CostRed_solar!$A$2:$M$12,2,FALSE))</f>
        <v>0</v>
      </c>
      <c r="C57">
        <f>IF(Capacity_solar!$AB58=0,Capacity_solar!Q58*CostRed_solar!C$13,Capacity_solar!Q58*VLOOKUP($A57,CostRed_solar!$A$2:$M$12,3,FALSE))</f>
        <v>0.0502421082381104</v>
      </c>
      <c r="D57">
        <f>IF(Capacity_solar!$AB58=0,Capacity_solar!R58*CostRed_solar!D$13,Capacity_solar!R58*VLOOKUP($A57,CostRed_solar!$A$2:$M$12,4,FALSE))</f>
        <v>2.24126611625497</v>
      </c>
      <c r="E57">
        <f>IF(Capacity_solar!$AB58=0,Capacity_solar!S58*CostRed_solar!E$13,Capacity_solar!S58*VLOOKUP($A57,CostRed_solar!$A$2:$M$12,5,FALSE))</f>
        <v>4.51866345106544</v>
      </c>
      <c r="F57">
        <f>IF(Capacity_solar!$AB58=0,Capacity_solar!T58*CostRed_solar!F$13,Capacity_solar!T58*VLOOKUP($A57,CostRed_solar!$A$2:$M$12,6,FALSE))</f>
        <v>2.6731337779007</v>
      </c>
      <c r="G57">
        <f>IF(Capacity_solar!$AB58=0,Capacity_solar!U58*CostRed_solar!G$13,Capacity_solar!U58*VLOOKUP($A57,CostRed_solar!$A$2:$M$12,7,FALSE))</f>
        <v>1.33014157436967</v>
      </c>
      <c r="H57">
        <f>IF(Capacity_solar!$AB58=0,Capacity_solar!V58*CostRed_solar!H$13,Capacity_solar!V58*VLOOKUP($A57,CostRed_solar!$A$2:$M$12,8,FALSE))</f>
        <v>0</v>
      </c>
      <c r="I57">
        <f>IF(Capacity_solar!$AB58=0,Capacity_solar!W58*CostRed_solar!I$13,Capacity_solar!W58*VLOOKUP($A57,CostRed_solar!$A$2:$M$12,9,FALSE))</f>
        <v>1.46915316765379</v>
      </c>
      <c r="J57">
        <f>IF(Capacity_solar!$AB58=0,Capacity_solar!X58*CostRed_solar!J$13,Capacity_solar!X58*VLOOKUP($A57,CostRed_solar!$A$2:$M$12,10,FALSE))</f>
        <v>5.94014440422214</v>
      </c>
      <c r="K57">
        <f>IF(Capacity_solar!$AB58=0,Capacity_solar!Y58*CostRed_solar!K$13,Capacity_solar!Y58*VLOOKUP($A57,CostRed_solar!$A$2:$M$12,11,FALSE))</f>
        <v>3.04842180980812</v>
      </c>
      <c r="L57">
        <f>IF(Capacity_solar!$AB58=0,Capacity_solar!Z58*CostRed_solar!L$13,Capacity_solar!Z58*VLOOKUP($A57,CostRed_solar!$A$2:$M$12,12,FALSE))</f>
        <v>0</v>
      </c>
      <c r="M57">
        <f>IF(Capacity_solar!$AB58=0,Capacity_solar!AA58*CostRed_solar!M$13,Capacity_solar!AA58*VLOOKUP($A57,CostRed_solar!$A$2:$M$12,13,FALSE))</f>
        <v>0</v>
      </c>
      <c r="N57" s="2">
        <f t="shared" si="0"/>
        <v>21.2711664095129</v>
      </c>
      <c r="O57" s="1" t="s">
        <v>452</v>
      </c>
      <c r="P57">
        <f>IF(Capacity_solar!$AB58=0,Capacity_solar!P58*CostRed_solar!B$26,Capacity_solar!P58*VLOOKUP($A57,CostRed_solar!$A$14:$M$26,P$1-2009,FALSE))</f>
        <v>0</v>
      </c>
      <c r="Q57">
        <f>IF(Capacity_solar!$AB58=0,Capacity_solar!Q58*CostRed_solar!C$26,Capacity_solar!Q58*VLOOKUP($A57,CostRed_solar!$A$14:$M$26,Q$1-2009,FALSE))</f>
        <v>0.158529279229037</v>
      </c>
      <c r="R57">
        <f>IF(Capacity_solar!$AB58=0,Capacity_solar!R58*CostRed_solar!D$26,Capacity_solar!R58*VLOOKUP($A57,CostRed_solar!$A$14:$M$26,R$1-2009,FALSE))</f>
        <v>5.07760303076871</v>
      </c>
      <c r="S57">
        <f>IF(Capacity_solar!$AB58=0,Capacity_solar!S58*CostRed_solar!E$26,Capacity_solar!S58*VLOOKUP($A57,CostRed_solar!$A$14:$M$26,S$1-2009,FALSE))</f>
        <v>8.73928746871898</v>
      </c>
      <c r="T57">
        <f>IF(Capacity_solar!$AB58=0,Capacity_solar!T58*CostRed_solar!F$26,Capacity_solar!T58*VLOOKUP($A57,CostRed_solar!$A$14:$M$26,T$1-2009,FALSE))</f>
        <v>4.54621619973106</v>
      </c>
      <c r="U57">
        <f>IF(Capacity_solar!$AB58=0,Capacity_solar!U58*CostRed_solar!G$26,Capacity_solar!U58*VLOOKUP($A57,CostRed_solar!$A$14:$M$26,U$1-2009,FALSE))</f>
        <v>1.92800769335823</v>
      </c>
      <c r="V57">
        <f>IF(Capacity_solar!$AB58=0,Capacity_solar!V58*CostRed_solar!H$26,Capacity_solar!V58*VLOOKUP($A57,CostRed_solar!$A$14:$M$26,V$1-2009,FALSE))</f>
        <v>0</v>
      </c>
      <c r="W57">
        <f>IF(Capacity_solar!$AB58=0,Capacity_solar!W58*CostRed_solar!I$26,Capacity_solar!W58*VLOOKUP($A57,CostRed_solar!$A$14:$M$26,W$1-2009,FALSE))</f>
        <v>1.36357077975849</v>
      </c>
      <c r="X57">
        <f>IF(Capacity_solar!$AB58=0,Capacity_solar!X58*CostRed_solar!J$26,Capacity_solar!X58*VLOOKUP($A57,CostRed_solar!$A$14:$M$26,X$1-2009,FALSE))</f>
        <v>3.88125525348751</v>
      </c>
      <c r="Y57">
        <f>IF(Capacity_solar!$AB58=0,Capacity_solar!Y58*CostRed_solar!K$26,Capacity_solar!Y58*VLOOKUP($A57,CostRed_solar!$A$14:$M$26,Y$1-2009,FALSE))</f>
        <v>1.50195933507567</v>
      </c>
      <c r="Z57">
        <f>IF(Capacity_solar!$AB58=0,Capacity_solar!Z58*CostRed_solar!L$26,Capacity_solar!Z58*VLOOKUP($A57,CostRed_solar!$A$14:$M$26,Z$1-2009,FALSE))</f>
        <v>0</v>
      </c>
      <c r="AA57">
        <f>IF(Capacity_solar!$AB58=0,Capacity_solar!AA58*CostRed_solar!M$26,Capacity_solar!AA58*VLOOKUP($A57,CostRed_solar!$A$14:$M$26,AA$1-2009,FALSE))</f>
        <v>0</v>
      </c>
      <c r="AB57" s="1">
        <f t="shared" si="1"/>
        <v>27.1964290401277</v>
      </c>
    </row>
    <row r="58" spans="1:28">
      <c r="A58" s="1" t="s">
        <v>135</v>
      </c>
      <c r="B58">
        <f>IF(Capacity_solar!$AB59=0,Capacity_solar!P59*CostRed_solar!B$13,Capacity_solar!P59*VLOOKUP($A58,CostRed_solar!$A$2:$M$12,2,FALSE))</f>
        <v>0.831709806446856</v>
      </c>
      <c r="C58">
        <f>IF(Capacity_solar!$AB59=0,Capacity_solar!Q59*CostRed_solar!C$13,Capacity_solar!Q59*VLOOKUP($A58,CostRed_solar!$A$2:$M$12,3,FALSE))</f>
        <v>3.51694707424665</v>
      </c>
      <c r="D58">
        <f>IF(Capacity_solar!$AB59=0,Capacity_solar!R59*CostRed_solar!D$13,Capacity_solar!R59*VLOOKUP($A58,CostRed_solar!$A$2:$M$12,4,FALSE))</f>
        <v>13.4475966975298</v>
      </c>
      <c r="E58">
        <f>IF(Capacity_solar!$AB59=0,Capacity_solar!S59*CostRed_solar!E$13,Capacity_solar!S59*VLOOKUP($A58,CostRed_solar!$A$2:$M$12,5,FALSE))</f>
        <v>28.487226104543</v>
      </c>
      <c r="F58">
        <f>IF(Capacity_solar!$AB59=0,Capacity_solar!T59*CostRed_solar!F$13,Capacity_solar!T59*VLOOKUP($A58,CostRed_solar!$A$2:$M$12,6,FALSE))</f>
        <v>13.3656744585322</v>
      </c>
      <c r="G58">
        <f>IF(Capacity_solar!$AB59=0,Capacity_solar!U59*CostRed_solar!G$13,Capacity_solar!U59*VLOOKUP($A58,CostRed_solar!$A$2:$M$12,7,FALSE))</f>
        <v>10.6411392456652</v>
      </c>
      <c r="H58">
        <f>IF(Capacity_solar!$AB59=0,Capacity_solar!V59*CostRed_solar!H$13,Capacity_solar!V59*VLOOKUP($A58,CostRed_solar!$A$2:$M$12,8,FALSE))</f>
        <v>42.2736985526658</v>
      </c>
      <c r="I58">
        <f>IF(Capacity_solar!$AB59=0,Capacity_solar!W59*CostRed_solar!I$13,Capacity_solar!W59*VLOOKUP($A58,CostRed_solar!$A$2:$M$12,9,FALSE))</f>
        <v>15.4866914701661</v>
      </c>
      <c r="J58">
        <f>IF(Capacity_solar!$AB59=0,Capacity_solar!X59*CostRed_solar!J$13,Capacity_solar!X59*VLOOKUP($A58,CostRed_solar!$A$2:$M$12,10,FALSE))</f>
        <v>67.1482348301535</v>
      </c>
      <c r="K58">
        <f>IF(Capacity_solar!$AB59=0,Capacity_solar!Y59*CostRed_solar!K$13,Capacity_solar!Y59*VLOOKUP($A58,CostRed_solar!$A$2:$M$12,11,FALSE))</f>
        <v>182.607384209247</v>
      </c>
      <c r="L58">
        <f>IF(Capacity_solar!$AB59=0,Capacity_solar!Z59*CostRed_solar!L$13,Capacity_solar!Z59*VLOOKUP($A58,CostRed_solar!$A$2:$M$12,12,FALSE))</f>
        <v>263.900251343348</v>
      </c>
      <c r="M58">
        <f>IF(Capacity_solar!$AB59=0,Capacity_solar!AA59*CostRed_solar!M$13,Capacity_solar!AA59*VLOOKUP($A58,CostRed_solar!$A$2:$M$12,13,FALSE))</f>
        <v>526.259898452801</v>
      </c>
      <c r="N58" s="2">
        <f t="shared" si="0"/>
        <v>1167.96645224535</v>
      </c>
      <c r="O58" s="1" t="s">
        <v>135</v>
      </c>
      <c r="P58">
        <f>IF(Capacity_solar!$AB59=0,Capacity_solar!P59*CostRed_solar!B$26,Capacity_solar!P59*VLOOKUP($A58,CostRed_solar!$A$14:$M$26,P$1-2009,FALSE))</f>
        <v>4.31790811610393</v>
      </c>
      <c r="Q58">
        <f>IF(Capacity_solar!$AB59=0,Capacity_solar!Q59*CostRed_solar!C$26,Capacity_solar!Q59*VLOOKUP($A58,CostRed_solar!$A$14:$M$26,Q$1-2009,FALSE))</f>
        <v>11.0970479607398</v>
      </c>
      <c r="R58">
        <f>IF(Capacity_solar!$AB59=0,Capacity_solar!R59*CostRed_solar!D$26,Capacity_solar!R59*VLOOKUP($A58,CostRed_solar!$A$14:$M$26,R$1-2009,FALSE))</f>
        <v>30.4656181846123</v>
      </c>
      <c r="S58">
        <f>IF(Capacity_solar!$AB59=0,Capacity_solar!S59*CostRed_solar!E$26,Capacity_solar!S59*VLOOKUP($A58,CostRed_solar!$A$14:$M$26,S$1-2009,FALSE))</f>
        <v>55.0955079549675</v>
      </c>
      <c r="T58">
        <f>IF(Capacity_solar!$AB59=0,Capacity_solar!T59*CostRed_solar!F$26,Capacity_solar!T59*VLOOKUP($A58,CostRed_solar!$A$14:$M$26,T$1-2009,FALSE))</f>
        <v>22.731090469939</v>
      </c>
      <c r="U58">
        <f>IF(Capacity_solar!$AB59=0,Capacity_solar!U59*CostRed_solar!G$26,Capacity_solar!U59*VLOOKUP($A58,CostRed_solar!$A$14:$M$26,U$1-2009,FALSE))</f>
        <v>15.4240711869043</v>
      </c>
      <c r="V58">
        <f>IF(Capacity_solar!$AB59=0,Capacity_solar!V59*CostRed_solar!H$26,Capacity_solar!V59*VLOOKUP($A58,CostRed_solar!$A$14:$M$26,V$1-2009,FALSE))</f>
        <v>49.9916613942345</v>
      </c>
      <c r="W58">
        <f>IF(Capacity_solar!$AB59=0,Capacity_solar!W59*CostRed_solar!I$26,Capacity_solar!W59*VLOOKUP($A58,CostRed_solar!$A$14:$M$26,W$1-2009,FALSE))</f>
        <v>14.373722514976</v>
      </c>
      <c r="X58">
        <f>IF(Capacity_solar!$AB59=0,Capacity_solar!X59*CostRed_solar!J$26,Capacity_solar!X59*VLOOKUP($A58,CostRed_solar!$A$14:$M$26,X$1-2009,FALSE))</f>
        <v>43.8742598600302</v>
      </c>
      <c r="Y58">
        <f>IF(Capacity_solar!$AB59=0,Capacity_solar!Y59*CostRed_solar!K$26,Capacity_solar!Y59*VLOOKUP($A58,CostRed_solar!$A$14:$M$26,Y$1-2009,FALSE))</f>
        <v>89.9707725762833</v>
      </c>
      <c r="Z58">
        <f>IF(Capacity_solar!$AB59=0,Capacity_solar!Z59*CostRed_solar!L$26,Capacity_solar!Z59*VLOOKUP($A58,CostRed_solar!$A$14:$M$26,Z$1-2009,FALSE))</f>
        <v>110.608357623619</v>
      </c>
      <c r="AA58">
        <f>IF(Capacity_solar!$AB59=0,Capacity_solar!AA59*CostRed_solar!M$26,Capacity_solar!AA59*VLOOKUP($A58,CostRed_solar!$A$14:$M$26,AA$1-2009,FALSE))</f>
        <v>184.835295065912</v>
      </c>
      <c r="AB58" s="1">
        <f t="shared" si="1"/>
        <v>632.785312908322</v>
      </c>
    </row>
    <row r="59" spans="1:28">
      <c r="A59" s="1" t="s">
        <v>137</v>
      </c>
      <c r="B59">
        <f>IF(Capacity_solar!$AB60=0,Capacity_solar!P60*CostRed_solar!B$13,Capacity_solar!P60*VLOOKUP($A59,CostRed_solar!$A$2:$M$12,2,FALSE))</f>
        <v>51.5659908110415</v>
      </c>
      <c r="C59">
        <f>IF(Capacity_solar!$AB60=0,Capacity_solar!Q60*CostRed_solar!C$13,Capacity_solar!Q60*VLOOKUP($A59,CostRed_solar!$A$2:$M$12,3,FALSE))</f>
        <v>54.7638477374319</v>
      </c>
      <c r="D59">
        <f>IF(Capacity_solar!$AB60=0,Capacity_solar!R60*CostRed_solar!D$13,Capacity_solar!R60*VLOOKUP($A59,CostRed_solar!$A$2:$M$12,4,FALSE))</f>
        <v>31.0043306926016</v>
      </c>
      <c r="E59">
        <f>IF(Capacity_solar!$AB60=0,Capacity_solar!S60*CostRed_solar!E$13,Capacity_solar!S60*VLOOKUP($A59,CostRed_solar!$A$2:$M$12,5,FALSE))</f>
        <v>3.83084428836208</v>
      </c>
      <c r="F59">
        <f>IF(Capacity_solar!$AB60=0,Capacity_solar!T60*CostRed_solar!F$13,Capacity_solar!T60*VLOOKUP($A59,CostRed_solar!$A$2:$M$12,6,FALSE))</f>
        <v>8.35354305593952</v>
      </c>
      <c r="G59">
        <f>IF(Capacity_solar!$AB60=0,Capacity_solar!U60*CostRed_solar!G$13,Capacity_solar!U60*VLOOKUP($A59,CostRed_solar!$A$2:$M$12,7,FALSE))</f>
        <v>-9.31099102058785</v>
      </c>
      <c r="H59">
        <f>IF(Capacity_solar!$AB60=0,Capacity_solar!V60*CostRed_solar!H$13,Capacity_solar!V60*VLOOKUP($A59,CostRed_solar!$A$2:$M$12,8,FALSE))</f>
        <v>12.2344798446903</v>
      </c>
      <c r="I59">
        <f>IF(Capacity_solar!$AB60=0,Capacity_solar!W60*CostRed_solar!I$13,Capacity_solar!W60*VLOOKUP($A59,CostRed_solar!$A$2:$M$12,9,FALSE))</f>
        <v>10.3097694667986</v>
      </c>
      <c r="J59">
        <f>IF(Capacity_solar!$AB60=0,Capacity_solar!X60*CostRed_solar!J$13,Capacity_solar!X60*VLOOKUP($A59,CostRed_solar!$A$2:$M$12,10,FALSE))</f>
        <v>60.6654867240598</v>
      </c>
      <c r="K59">
        <f>IF(Capacity_solar!$AB60=0,Capacity_solar!Y60*CostRed_solar!K$13,Capacity_solar!Y60*VLOOKUP($A59,CostRed_solar!$A$2:$M$12,11,FALSE))</f>
        <v>143.71398377042</v>
      </c>
      <c r="L59">
        <f>IF(Capacity_solar!$AB60=0,Capacity_solar!Z60*CostRed_solar!L$13,Capacity_solar!Z60*VLOOKUP($A59,CostRed_solar!$A$2:$M$12,12,FALSE))</f>
        <v>229.119369175865</v>
      </c>
      <c r="M59">
        <f>IF(Capacity_solar!$AB60=0,Capacity_solar!AA60*CostRed_solar!M$13,Capacity_solar!AA60*VLOOKUP($A59,CostRed_solar!$A$2:$M$12,13,FALSE))</f>
        <v>1337.55260853849</v>
      </c>
      <c r="N59" s="2">
        <f t="shared" si="0"/>
        <v>1933.80326308511</v>
      </c>
      <c r="O59" s="1" t="s">
        <v>137</v>
      </c>
      <c r="P59">
        <f>IF(Capacity_solar!$AB60=0,Capacity_solar!P60*CostRed_solar!B$26,Capacity_solar!P60*VLOOKUP($A59,CostRed_solar!$A$14:$M$26,P$1-2009,FALSE))</f>
        <v>267.710213961706</v>
      </c>
      <c r="Q59">
        <f>IF(Capacity_solar!$AB60=0,Capacity_solar!Q60*CostRed_solar!C$26,Capacity_solar!Q60*VLOOKUP($A59,CostRed_solar!$A$14:$M$26,Q$1-2009,FALSE))</f>
        <v>172.796755830371</v>
      </c>
      <c r="R59">
        <f>IF(Capacity_solar!$AB60=0,Capacity_solar!R60*CostRed_solar!D$26,Capacity_solar!R60*VLOOKUP($A59,CostRed_solar!$A$14:$M$26,R$1-2009,FALSE))</f>
        <v>70.2405137658362</v>
      </c>
      <c r="S59">
        <f>IF(Capacity_solar!$AB60=0,Capacity_solar!S60*CostRed_solar!E$26,Capacity_solar!S60*VLOOKUP($A59,CostRed_solar!$A$14:$M$26,S$1-2009,FALSE))</f>
        <v>7.40901592837203</v>
      </c>
      <c r="T59">
        <f>IF(Capacity_solar!$AB60=0,Capacity_solar!T60*CostRed_solar!F$26,Capacity_solar!T60*VLOOKUP($A59,CostRed_solar!$A$14:$M$26,T$1-2009,FALSE))</f>
        <v>14.2069256241592</v>
      </c>
      <c r="U59">
        <f>IF(Capacity_solar!$AB60=0,Capacity_solar!U60*CostRed_solar!G$26,Capacity_solar!U60*VLOOKUP($A59,CostRed_solar!$A$14:$M$26,U$1-2009,FALSE))</f>
        <v>-13.4960538535078</v>
      </c>
      <c r="V59">
        <f>IF(Capacity_solar!$AB60=0,Capacity_solar!V60*CostRed_solar!H$26,Capacity_solar!V60*VLOOKUP($A59,CostRed_solar!$A$14:$M$26,V$1-2009,FALSE))</f>
        <v>14.4681443703907</v>
      </c>
      <c r="W59">
        <f>IF(Capacity_solar!$AB60=0,Capacity_solar!W60*CostRed_solar!I$26,Capacity_solar!W60*VLOOKUP($A59,CostRed_solar!$A$14:$M$26,W$1-2009,FALSE))</f>
        <v>9.56884598589772</v>
      </c>
      <c r="X59">
        <f>IF(Capacity_solar!$AB60=0,Capacity_solar!X60*CostRed_solar!J$26,Capacity_solar!X60*VLOOKUP($A59,CostRed_solar!$A$14:$M$26,X$1-2009,FALSE))</f>
        <v>39.6384705539775</v>
      </c>
      <c r="Y59">
        <f>IF(Capacity_solar!$AB60=0,Capacity_solar!Y60*CostRed_solar!K$26,Capacity_solar!Y60*VLOOKUP($A59,CostRed_solar!$A$14:$M$26,Y$1-2009,FALSE))</f>
        <v>70.8079698191381</v>
      </c>
      <c r="Z59">
        <f>IF(Capacity_solar!$AB60=0,Capacity_solar!Z60*CostRed_solar!L$26,Capacity_solar!Z60*VLOOKUP($A59,CostRed_solar!$A$14:$M$26,Z$1-2009,FALSE))</f>
        <v>96.0306668724242</v>
      </c>
      <c r="AA59">
        <f>IF(Capacity_solar!$AB60=0,Capacity_solar!AA60*CostRed_solar!M$26,Capacity_solar!AA60*VLOOKUP($A59,CostRed_solar!$A$14:$M$26,AA$1-2009,FALSE))</f>
        <v>469.781056455634</v>
      </c>
      <c r="AB59" s="1">
        <f t="shared" si="1"/>
        <v>1219.1625253144</v>
      </c>
    </row>
    <row r="60" spans="1:28">
      <c r="A60" s="1" t="s">
        <v>453</v>
      </c>
      <c r="B60">
        <f>IF(Capacity_solar!$AB61=0,Capacity_solar!P61*CostRed_solar!B$13,Capacity_solar!P61*VLOOKUP($A60,CostRed_solar!$A$2:$M$12,2,FALSE))</f>
        <v>0.00637643972394599</v>
      </c>
      <c r="C60">
        <f>IF(Capacity_solar!$AB61=0,Capacity_solar!Q61*CostRed_solar!C$13,Capacity_solar!Q61*VLOOKUP($A60,CostRed_solar!$A$2:$M$12,3,FALSE))</f>
        <v>0.0321549492723907</v>
      </c>
      <c r="D60">
        <f>IF(Capacity_solar!$AB61=0,Capacity_solar!R61*CostRed_solar!D$13,Capacity_solar!R61*VLOOKUP($A60,CostRed_solar!$A$2:$M$12,4,FALSE))</f>
        <v>0.225620789036333</v>
      </c>
      <c r="E60">
        <f>IF(Capacity_solar!$AB61=0,Capacity_solar!S61*CostRed_solar!E$13,Capacity_solar!S61*VLOOKUP($A60,CostRed_solar!$A$2:$M$12,5,FALSE))</f>
        <v>0.215127672996377</v>
      </c>
      <c r="F60">
        <f>IF(Capacity_solar!$AB61=0,Capacity_solar!T61*CostRed_solar!F$13,Capacity_solar!T61*VLOOKUP($A60,CostRed_solar!$A$2:$M$12,6,FALSE))</f>
        <v>0.0712835674106854</v>
      </c>
      <c r="G60">
        <f>IF(Capacity_solar!$AB61=0,Capacity_solar!U61*CostRed_solar!G$13,Capacity_solar!U61*VLOOKUP($A60,CostRed_solar!$A$2:$M$12,7,FALSE))</f>
        <v>3.4118131382582</v>
      </c>
      <c r="H60">
        <f>IF(Capacity_solar!$AB61=0,Capacity_solar!V61*CostRed_solar!H$13,Capacity_solar!V61*VLOOKUP($A60,CostRed_solar!$A$2:$M$12,8,FALSE))</f>
        <v>3.2428366893301</v>
      </c>
      <c r="I60">
        <f>IF(Capacity_solar!$AB61=0,Capacity_solar!W61*CostRed_solar!I$13,Capacity_solar!W61*VLOOKUP($A60,CostRed_solar!$A$2:$M$12,9,FALSE))</f>
        <v>26.9809623613174</v>
      </c>
      <c r="J60">
        <f>IF(Capacity_solar!$AB61=0,Capacity_solar!X61*CostRed_solar!J$13,Capacity_solar!X61*VLOOKUP($A60,CostRed_solar!$A$2:$M$12,10,FALSE))</f>
        <v>0</v>
      </c>
      <c r="K60">
        <f>IF(Capacity_solar!$AB61=0,Capacity_solar!Y61*CostRed_solar!K$13,Capacity_solar!Y61*VLOOKUP($A60,CostRed_solar!$A$2:$M$12,11,FALSE))</f>
        <v>0</v>
      </c>
      <c r="L60">
        <f>IF(Capacity_solar!$AB61=0,Capacity_solar!Z61*CostRed_solar!L$13,Capacity_solar!Z61*VLOOKUP($A60,CostRed_solar!$A$2:$M$12,12,FALSE))</f>
        <v>0</v>
      </c>
      <c r="M60">
        <f>IF(Capacity_solar!$AB61=0,Capacity_solar!AA61*CostRed_solar!M$13,Capacity_solar!AA61*VLOOKUP($A60,CostRed_solar!$A$2:$M$12,13,FALSE))</f>
        <v>0</v>
      </c>
      <c r="N60" s="2">
        <f t="shared" si="0"/>
        <v>34.1861756073454</v>
      </c>
      <c r="O60" s="1" t="s">
        <v>453</v>
      </c>
      <c r="P60">
        <f>IF(Capacity_solar!$AB61=0,Capacity_solar!P61*CostRed_solar!B$26,Capacity_solar!P61*VLOOKUP($A60,CostRed_solar!$A$14:$M$26,P$1-2009,FALSE))</f>
        <v>0.0331039511888131</v>
      </c>
      <c r="Q60">
        <f>IF(Capacity_solar!$AB61=0,Capacity_solar!Q61*CostRed_solar!C$26,Capacity_solar!Q61*VLOOKUP($A60,CostRed_solar!$A$14:$M$26,Q$1-2009,FALSE))</f>
        <v>0.101458738706584</v>
      </c>
      <c r="R60">
        <f>IF(Capacity_solar!$AB61=0,Capacity_solar!R61*CostRed_solar!D$26,Capacity_solar!R61*VLOOKUP($A60,CostRed_solar!$A$14:$M$26,R$1-2009,FALSE))</f>
        <v>0.51114537176405</v>
      </c>
      <c r="S60">
        <f>IF(Capacity_solar!$AB61=0,Capacity_solar!S61*CostRed_solar!E$26,Capacity_solar!S61*VLOOKUP($A60,CostRed_solar!$A$14:$M$26,S$1-2009,FALSE))</f>
        <v>0.416066077315099</v>
      </c>
      <c r="T60">
        <f>IF(Capacity_solar!$AB61=0,Capacity_solar!T61*CostRed_solar!F$26,Capacity_solar!T61*VLOOKUP($A60,CostRed_solar!$A$14:$M$26,T$1-2009,FALSE))</f>
        <v>0.121232431992828</v>
      </c>
      <c r="U60">
        <f>IF(Capacity_solar!$AB61=0,Capacity_solar!U61*CostRed_solar!G$26,Capacity_solar!U61*VLOOKUP($A60,CostRed_solar!$A$14:$M$26,U$1-2009,FALSE))</f>
        <v>4.94533973346386</v>
      </c>
      <c r="V60">
        <f>IF(Capacity_solar!$AB61=0,Capacity_solar!V61*CostRed_solar!H$26,Capacity_solar!V61*VLOOKUP($A60,CostRed_solar!$A$14:$M$26,V$1-2009,FALSE))</f>
        <v>3.8348855028103</v>
      </c>
      <c r="W60">
        <f>IF(Capacity_solar!$AB61=0,Capacity_solar!W61*CostRed_solar!I$26,Capacity_solar!W61*VLOOKUP($A60,CostRed_solar!$A$14:$M$26,W$1-2009,FALSE))</f>
        <v>25.0419443633707</v>
      </c>
      <c r="X60">
        <f>IF(Capacity_solar!$AB61=0,Capacity_solar!X61*CostRed_solar!J$26,Capacity_solar!X61*VLOOKUP($A60,CostRed_solar!$A$14:$M$26,X$1-2009,FALSE))</f>
        <v>0</v>
      </c>
      <c r="Y60">
        <f>IF(Capacity_solar!$AB61=0,Capacity_solar!Y61*CostRed_solar!K$26,Capacity_solar!Y61*VLOOKUP($A60,CostRed_solar!$A$14:$M$26,Y$1-2009,FALSE))</f>
        <v>0</v>
      </c>
      <c r="Z60">
        <f>IF(Capacity_solar!$AB61=0,Capacity_solar!Z61*CostRed_solar!L$26,Capacity_solar!Z61*VLOOKUP($A60,CostRed_solar!$A$14:$M$26,Z$1-2009,FALSE))</f>
        <v>0</v>
      </c>
      <c r="AA60">
        <f>IF(Capacity_solar!$AB61=0,Capacity_solar!AA61*CostRed_solar!M$26,Capacity_solar!AA61*VLOOKUP($A60,CostRed_solar!$A$14:$M$26,AA$1-2009,FALSE))</f>
        <v>0</v>
      </c>
      <c r="AB60" s="1">
        <f t="shared" si="1"/>
        <v>35.0051761706122</v>
      </c>
    </row>
    <row r="61" spans="1:28">
      <c r="A61" s="1" t="s">
        <v>145</v>
      </c>
      <c r="B61">
        <f>IF(Capacity_solar!$AB62=0,Capacity_solar!P62*CostRed_solar!B$13,Capacity_solar!P62*VLOOKUP($A61,CostRed_solar!$A$2:$M$12,2,FALSE))</f>
        <v>2.77236509736782</v>
      </c>
      <c r="C61">
        <f>IF(Capacity_solar!$AB62=0,Capacity_solar!Q62*CostRed_solar!C$13,Capacity_solar!Q62*VLOOKUP($A61,CostRed_solar!$A$2:$M$12,3,FALSE))</f>
        <v>193.432116716725</v>
      </c>
      <c r="D61">
        <f>IF(Capacity_solar!$AB62=0,Capacity_solar!R62*CostRed_solar!D$13,Capacity_solar!R62*VLOOKUP($A61,CostRed_solar!$A$2:$M$12,4,FALSE))</f>
        <v>126.258021099245</v>
      </c>
      <c r="E61">
        <f>IF(Capacity_solar!$AB62=0,Capacity_solar!S62*CostRed_solar!E$13,Capacity_solar!S62*VLOOKUP($A61,CostRed_solar!$A$2:$M$12,5,FALSE))</f>
        <v>35.3634629184762</v>
      </c>
      <c r="F61">
        <f>IF(Capacity_solar!$AB62=0,Capacity_solar!T62*CostRed_solar!F$13,Capacity_solar!T62*VLOOKUP($A61,CostRed_solar!$A$2:$M$12,6,FALSE))</f>
        <v>195.036239968312</v>
      </c>
      <c r="G61">
        <f>IF(Capacity_solar!$AB62=0,Capacity_solar!U62*CostRed_solar!G$13,Capacity_solar!U62*VLOOKUP($A61,CostRed_solar!$A$2:$M$12,7,FALSE))</f>
        <v>91.5736498931429</v>
      </c>
      <c r="H61">
        <f>IF(Capacity_solar!$AB62=0,Capacity_solar!V62*CostRed_solar!H$13,Capacity_solar!V62*VLOOKUP($A61,CostRed_solar!$A$2:$M$12,8,FALSE))</f>
        <v>89.9115137406596</v>
      </c>
      <c r="I61">
        <f>IF(Capacity_solar!$AB62=0,Capacity_solar!W62*CostRed_solar!I$13,Capacity_solar!W62*VLOOKUP($A61,CostRed_solar!$A$2:$M$12,9,FALSE))</f>
        <v>168.309649382275</v>
      </c>
      <c r="J61">
        <f>IF(Capacity_solar!$AB62=0,Capacity_solar!X62*CostRed_solar!J$13,Capacity_solar!X62*VLOOKUP($A61,CostRed_solar!$A$2:$M$12,10,FALSE))</f>
        <v>167.962761761716</v>
      </c>
      <c r="K61">
        <f>IF(Capacity_solar!$AB62=0,Capacity_solar!Y62*CostRed_solar!K$13,Capacity_solar!Y62*VLOOKUP($A61,CostRed_solar!$A$2:$M$12,11,FALSE))</f>
        <v>525.955534964282</v>
      </c>
      <c r="L61">
        <f>IF(Capacity_solar!$AB62=0,Capacity_solar!Z62*CostRed_solar!L$13,Capacity_solar!Z62*VLOOKUP($A61,CostRed_solar!$A$2:$M$12,12,FALSE))</f>
        <v>1235.44452468374</v>
      </c>
      <c r="M61">
        <f>IF(Capacity_solar!$AB62=0,Capacity_solar!AA62*CostRed_solar!M$13,Capacity_solar!AA62*VLOOKUP($A61,CostRed_solar!$A$2:$M$12,13,FALSE))</f>
        <v>2759.4043278803</v>
      </c>
      <c r="N61" s="2">
        <f t="shared" si="0"/>
        <v>5591.42416810624</v>
      </c>
      <c r="O61" s="1" t="s">
        <v>145</v>
      </c>
      <c r="P61">
        <f>IF(Capacity_solar!$AB62=0,Capacity_solar!P62*CostRed_solar!B$26,Capacity_solar!P62*VLOOKUP($A61,CostRed_solar!$A$14:$M$26,P$1-2009,FALSE))</f>
        <v>14.3930222560057</v>
      </c>
      <c r="Q61">
        <f>IF(Capacity_solar!$AB62=0,Capacity_solar!Q62*CostRed_solar!C$26,Capacity_solar!Q62*VLOOKUP($A61,CostRed_solar!$A$14:$M$26,Q$1-2009,FALSE))</f>
        <v>610.337725031793</v>
      </c>
      <c r="R61">
        <f>IF(Capacity_solar!$AB62=0,Capacity_solar!R62*CostRed_solar!D$26,Capacity_solar!R62*VLOOKUP($A61,CostRed_solar!$A$14:$M$26,R$1-2009,FALSE))</f>
        <v>286.038371768011</v>
      </c>
      <c r="S61">
        <f>IF(Capacity_solar!$AB62=0,Capacity_solar!S62*CostRed_solar!E$26,Capacity_solar!S62*VLOOKUP($A61,CostRed_solar!$A$14:$M$26,S$1-2009,FALSE))</f>
        <v>68.3944426666864</v>
      </c>
      <c r="T61">
        <f>IF(Capacity_solar!$AB62=0,Capacity_solar!T62*CostRed_solar!F$26,Capacity_solar!T62*VLOOKUP($A61,CostRed_solar!$A$14:$M$26,T$1-2009,FALSE))</f>
        <v>331.69941624654</v>
      </c>
      <c r="U61">
        <f>IF(Capacity_solar!$AB62=0,Capacity_solar!U62*CostRed_solar!G$26,Capacity_solar!U62*VLOOKUP($A61,CostRed_solar!$A$14:$M$26,U$1-2009,FALSE))</f>
        <v>132.733766769555</v>
      </c>
      <c r="V61">
        <f>IF(Capacity_solar!$AB62=0,Capacity_solar!V62*CostRed_solar!H$26,Capacity_solar!V62*VLOOKUP($A61,CostRed_solar!$A$14:$M$26,V$1-2009,FALSE))</f>
        <v>106.326773011506</v>
      </c>
      <c r="W61">
        <f>IF(Capacity_solar!$AB62=0,Capacity_solar!W62*CostRed_solar!I$26,Capacity_solar!W62*VLOOKUP($A61,CostRed_solar!$A$14:$M$26,W$1-2009,FALSE))</f>
        <v>156.213882188729</v>
      </c>
      <c r="X61">
        <f>IF(Capacity_solar!$AB62=0,Capacity_solar!X62*CostRed_solar!J$26,Capacity_solar!X62*VLOOKUP($A61,CostRed_solar!$A$14:$M$26,X$1-2009,FALSE))</f>
        <v>109.745876045466</v>
      </c>
      <c r="Y61">
        <f>IF(Capacity_solar!$AB62=0,Capacity_solar!Y62*CostRed_solar!K$26,Capacity_solar!Y62*VLOOKUP($A61,CostRed_solar!$A$14:$M$26,Y$1-2009,FALSE))</f>
        <v>259.138621509877</v>
      </c>
      <c r="Z61">
        <f>IF(Capacity_solar!$AB62=0,Capacity_solar!Z62*CostRed_solar!L$26,Capacity_solar!Z62*VLOOKUP($A61,CostRed_solar!$A$14:$M$26,Z$1-2009,FALSE))</f>
        <v>517.811139302675</v>
      </c>
      <c r="AA61">
        <f>IF(Capacity_solar!$AB62=0,Capacity_solar!AA62*CostRed_solar!M$26,Capacity_solar!AA62*VLOOKUP($A61,CostRed_solar!$A$14:$M$26,AA$1-2009,FALSE))</f>
        <v>969.170013997659</v>
      </c>
      <c r="AB61" s="1">
        <f t="shared" si="1"/>
        <v>3562.0030507945</v>
      </c>
    </row>
    <row r="62" spans="1:28">
      <c r="A62" s="1" t="s">
        <v>141</v>
      </c>
      <c r="B62">
        <f>IF(Capacity_solar!$AB63=0,Capacity_solar!P63*CostRed_solar!B$13,Capacity_solar!P63*VLOOKUP($A62,CostRed_solar!$A$2:$M$12,2,FALSE))</f>
        <v>0</v>
      </c>
      <c r="C62">
        <f>IF(Capacity_solar!$AB63=0,Capacity_solar!Q63*CostRed_solar!C$13,Capacity_solar!Q63*VLOOKUP($A62,CostRed_solar!$A$2:$M$12,3,FALSE))</f>
        <v>0.150726324714331</v>
      </c>
      <c r="D62">
        <f>IF(Capacity_solar!$AB63=0,Capacity_solar!R63*CostRed_solar!D$13,Capacity_solar!R63*VLOOKUP($A62,CostRed_solar!$A$2:$M$12,4,FALSE))</f>
        <v>0</v>
      </c>
      <c r="E62">
        <f>IF(Capacity_solar!$AB63=0,Capacity_solar!S63*CostRed_solar!E$13,Capacity_solar!S63*VLOOKUP($A62,CostRed_solar!$A$2:$M$12,5,FALSE))</f>
        <v>0</v>
      </c>
      <c r="F62">
        <f>IF(Capacity_solar!$AB63=0,Capacity_solar!T63*CostRed_solar!F$13,Capacity_solar!T63*VLOOKUP($A62,CostRed_solar!$A$2:$M$12,6,FALSE))</f>
        <v>0</v>
      </c>
      <c r="G62">
        <f>IF(Capacity_solar!$AB63=0,Capacity_solar!U63*CostRed_solar!G$13,Capacity_solar!U63*VLOOKUP($A62,CostRed_solar!$A$2:$M$12,7,FALSE))</f>
        <v>0.0824687776109196</v>
      </c>
      <c r="H62">
        <f>IF(Capacity_solar!$AB63=0,Capacity_solar!V63*CostRed_solar!H$13,Capacity_solar!V63*VLOOKUP($A62,CostRed_solar!$A$2:$M$12,8,FALSE))</f>
        <v>0</v>
      </c>
      <c r="I62">
        <f>IF(Capacity_solar!$AB63=0,Capacity_solar!W63*CostRed_solar!I$13,Capacity_solar!W63*VLOOKUP($A62,CostRed_solar!$A$2:$M$12,9,FALSE))</f>
        <v>0</v>
      </c>
      <c r="J62">
        <f>IF(Capacity_solar!$AB63=0,Capacity_solar!X63*CostRed_solar!J$13,Capacity_solar!X63*VLOOKUP($A62,CostRed_solar!$A$2:$M$12,10,FALSE))</f>
        <v>0</v>
      </c>
      <c r="K62">
        <f>IF(Capacity_solar!$AB63=0,Capacity_solar!Y63*CostRed_solar!K$13,Capacity_solar!Y63*VLOOKUP($A62,CostRed_solar!$A$2:$M$12,11,FALSE))</f>
        <v>0</v>
      </c>
      <c r="L62">
        <f>IF(Capacity_solar!$AB63=0,Capacity_solar!Z63*CostRed_solar!L$13,Capacity_solar!Z63*VLOOKUP($A62,CostRed_solar!$A$2:$M$12,12,FALSE))</f>
        <v>0</v>
      </c>
      <c r="M62">
        <f>IF(Capacity_solar!$AB63=0,Capacity_solar!AA63*CostRed_solar!M$13,Capacity_solar!AA63*VLOOKUP($A62,CostRed_solar!$A$2:$M$12,13,FALSE))</f>
        <v>0</v>
      </c>
      <c r="N62" s="2">
        <f t="shared" si="0"/>
        <v>0.233195102325251</v>
      </c>
      <c r="O62" s="1" t="s">
        <v>141</v>
      </c>
      <c r="P62">
        <f>IF(Capacity_solar!$AB63=0,Capacity_solar!P63*CostRed_solar!B$26,Capacity_solar!P63*VLOOKUP($A62,CostRed_solar!$A$14:$M$26,P$1-2009,FALSE))</f>
        <v>0</v>
      </c>
      <c r="Q62">
        <f>IF(Capacity_solar!$AB63=0,Capacity_solar!Q63*CostRed_solar!C$26,Capacity_solar!Q63*VLOOKUP($A62,CostRed_solar!$A$14:$M$26,Q$1-2009,FALSE))</f>
        <v>0.475587837687111</v>
      </c>
      <c r="R62">
        <f>IF(Capacity_solar!$AB63=0,Capacity_solar!R63*CostRed_solar!D$26,Capacity_solar!R63*VLOOKUP($A62,CostRed_solar!$A$14:$M$26,R$1-2009,FALSE))</f>
        <v>0</v>
      </c>
      <c r="S62">
        <f>IF(Capacity_solar!$AB63=0,Capacity_solar!S63*CostRed_solar!E$26,Capacity_solar!S63*VLOOKUP($A62,CostRed_solar!$A$14:$M$26,S$1-2009,FALSE))</f>
        <v>0</v>
      </c>
      <c r="T62">
        <f>IF(Capacity_solar!$AB63=0,Capacity_solar!T63*CostRed_solar!F$26,Capacity_solar!T63*VLOOKUP($A62,CostRed_solar!$A$14:$M$26,T$1-2009,FALSE))</f>
        <v>0</v>
      </c>
      <c r="U62">
        <f>IF(Capacity_solar!$AB63=0,Capacity_solar!U63*CostRed_solar!G$26,Capacity_solar!U63*VLOOKUP($A62,CostRed_solar!$A$14:$M$26,U$1-2009,FALSE))</f>
        <v>0.11953647698821</v>
      </c>
      <c r="V62">
        <f>IF(Capacity_solar!$AB63=0,Capacity_solar!V63*CostRed_solar!H$26,Capacity_solar!V63*VLOOKUP($A62,CostRed_solar!$A$14:$M$26,V$1-2009,FALSE))</f>
        <v>0</v>
      </c>
      <c r="W62">
        <f>IF(Capacity_solar!$AB63=0,Capacity_solar!W63*CostRed_solar!I$26,Capacity_solar!W63*VLOOKUP($A62,CostRed_solar!$A$14:$M$26,W$1-2009,FALSE))</f>
        <v>0</v>
      </c>
      <c r="X62">
        <f>IF(Capacity_solar!$AB63=0,Capacity_solar!X63*CostRed_solar!J$26,Capacity_solar!X63*VLOOKUP($A62,CostRed_solar!$A$14:$M$26,X$1-2009,FALSE))</f>
        <v>0</v>
      </c>
      <c r="Y62">
        <f>IF(Capacity_solar!$AB63=0,Capacity_solar!Y63*CostRed_solar!K$26,Capacity_solar!Y63*VLOOKUP($A62,CostRed_solar!$A$14:$M$26,Y$1-2009,FALSE))</f>
        <v>0</v>
      </c>
      <c r="Z62">
        <f>IF(Capacity_solar!$AB63=0,Capacity_solar!Z63*CostRed_solar!L$26,Capacity_solar!Z63*VLOOKUP($A62,CostRed_solar!$A$14:$M$26,Z$1-2009,FALSE))</f>
        <v>0</v>
      </c>
      <c r="AA62">
        <f>IF(Capacity_solar!$AB63=0,Capacity_solar!AA63*CostRed_solar!M$26,Capacity_solar!AA63*VLOOKUP($A62,CostRed_solar!$A$14:$M$26,AA$1-2009,FALSE))</f>
        <v>0</v>
      </c>
      <c r="AB62" s="1">
        <f t="shared" si="1"/>
        <v>0.595124314675321</v>
      </c>
    </row>
    <row r="63" spans="1:28">
      <c r="A63" s="1" t="s">
        <v>143</v>
      </c>
      <c r="B63">
        <f>IF(Capacity_solar!$AB64=0,Capacity_solar!P64*CostRed_solar!B$13,Capacity_solar!P64*VLOOKUP($A63,CostRed_solar!$A$2:$M$12,2,FALSE))</f>
        <v>0</v>
      </c>
      <c r="C63">
        <f>IF(Capacity_solar!$AB64=0,Capacity_solar!Q64*CostRed_solar!C$13,Capacity_solar!Q64*VLOOKUP($A63,CostRed_solar!$A$2:$M$12,3,FALSE))</f>
        <v>0.00502421082381104</v>
      </c>
      <c r="D63">
        <f>IF(Capacity_solar!$AB64=0,Capacity_solar!R64*CostRed_solar!D$13,Capacity_solar!R64*VLOOKUP($A63,CostRed_solar!$A$2:$M$12,4,FALSE))</f>
        <v>0</v>
      </c>
      <c r="E63">
        <f>IF(Capacity_solar!$AB64=0,Capacity_solar!S64*CostRed_solar!E$13,Capacity_solar!S64*VLOOKUP($A63,CostRed_solar!$A$2:$M$12,5,FALSE))</f>
        <v>0</v>
      </c>
      <c r="F63">
        <f>IF(Capacity_solar!$AB64=0,Capacity_solar!T64*CostRed_solar!F$13,Capacity_solar!T64*VLOOKUP($A63,CostRed_solar!$A$2:$M$12,6,FALSE))</f>
        <v>0</v>
      </c>
      <c r="G63">
        <f>IF(Capacity_solar!$AB64=0,Capacity_solar!U64*CostRed_solar!G$13,Capacity_solar!U64*VLOOKUP($A63,CostRed_solar!$A$2:$M$12,7,FALSE))</f>
        <v>0.532056629747868</v>
      </c>
      <c r="H63">
        <f>IF(Capacity_solar!$AB64=0,Capacity_solar!V64*CostRed_solar!H$13,Capacity_solar!V64*VLOOKUP($A63,CostRed_solar!$A$2:$M$12,8,FALSE))</f>
        <v>0</v>
      </c>
      <c r="I63">
        <f>IF(Capacity_solar!$AB64=0,Capacity_solar!W64*CostRed_solar!I$13,Capacity_solar!W64*VLOOKUP($A63,CostRed_solar!$A$2:$M$12,9,FALSE))</f>
        <v>-0.578478336665758</v>
      </c>
      <c r="J63">
        <f>IF(Capacity_solar!$AB64=0,Capacity_solar!X64*CostRed_solar!J$13,Capacity_solar!X64*VLOOKUP($A63,CostRed_solar!$A$2:$M$12,10,FALSE))</f>
        <v>0</v>
      </c>
      <c r="K63">
        <f>IF(Capacity_solar!$AB64=0,Capacity_solar!Y64*CostRed_solar!K$13,Capacity_solar!Y64*VLOOKUP($A63,CostRed_solar!$A$2:$M$12,11,FALSE))</f>
        <v>0</v>
      </c>
      <c r="L63">
        <f>IF(Capacity_solar!$AB64=0,Capacity_solar!Z64*CostRed_solar!L$13,Capacity_solar!Z64*VLOOKUP($A63,CostRed_solar!$A$2:$M$12,12,FALSE))</f>
        <v>0</v>
      </c>
      <c r="M63">
        <f>IF(Capacity_solar!$AB64=0,Capacity_solar!AA64*CostRed_solar!M$13,Capacity_solar!AA64*VLOOKUP($A63,CostRed_solar!$A$2:$M$12,13,FALSE))</f>
        <v>0</v>
      </c>
      <c r="N63" s="2">
        <f t="shared" si="0"/>
        <v>-0.0413974960940792</v>
      </c>
      <c r="O63" s="1" t="s">
        <v>143</v>
      </c>
      <c r="P63">
        <f>IF(Capacity_solar!$AB64=0,Capacity_solar!P64*CostRed_solar!B$26,Capacity_solar!P64*VLOOKUP($A63,CostRed_solar!$A$14:$M$26,P$1-2009,FALSE))</f>
        <v>0</v>
      </c>
      <c r="Q63">
        <f>IF(Capacity_solar!$AB64=0,Capacity_solar!Q64*CostRed_solar!C$26,Capacity_solar!Q64*VLOOKUP($A63,CostRed_solar!$A$14:$M$26,Q$1-2009,FALSE))</f>
        <v>0.0158529279229037</v>
      </c>
      <c r="R63">
        <f>IF(Capacity_solar!$AB64=0,Capacity_solar!R64*CostRed_solar!D$26,Capacity_solar!R64*VLOOKUP($A63,CostRed_solar!$A$14:$M$26,R$1-2009,FALSE))</f>
        <v>0</v>
      </c>
      <c r="S63">
        <f>IF(Capacity_solar!$AB64=0,Capacity_solar!S64*CostRed_solar!E$26,Capacity_solar!S64*VLOOKUP($A63,CostRed_solar!$A$14:$M$26,S$1-2009,FALSE))</f>
        <v>0</v>
      </c>
      <c r="T63">
        <f>IF(Capacity_solar!$AB64=0,Capacity_solar!T64*CostRed_solar!F$26,Capacity_solar!T64*VLOOKUP($A63,CostRed_solar!$A$14:$M$26,T$1-2009,FALSE))</f>
        <v>0</v>
      </c>
      <c r="U63">
        <f>IF(Capacity_solar!$AB64=0,Capacity_solar!U64*CostRed_solar!G$26,Capacity_solar!U64*VLOOKUP($A63,CostRed_solar!$A$14:$M$26,U$1-2009,FALSE))</f>
        <v>0.771203077343292</v>
      </c>
      <c r="V63">
        <f>IF(Capacity_solar!$AB64=0,Capacity_solar!V64*CostRed_solar!H$26,Capacity_solar!V64*VLOOKUP($A63,CostRed_solar!$A$14:$M$26,V$1-2009,FALSE))</f>
        <v>0</v>
      </c>
      <c r="W63">
        <f>IF(Capacity_solar!$AB64=0,Capacity_solar!W64*CostRed_solar!I$26,Capacity_solar!W64*VLOOKUP($A63,CostRed_solar!$A$14:$M$26,W$1-2009,FALSE))</f>
        <v>-0.53690532339825</v>
      </c>
      <c r="X63">
        <f>IF(Capacity_solar!$AB64=0,Capacity_solar!X64*CostRed_solar!J$26,Capacity_solar!X64*VLOOKUP($A63,CostRed_solar!$A$14:$M$26,X$1-2009,FALSE))</f>
        <v>0</v>
      </c>
      <c r="Y63">
        <f>IF(Capacity_solar!$AB64=0,Capacity_solar!Y64*CostRed_solar!K$26,Capacity_solar!Y64*VLOOKUP($A63,CostRed_solar!$A$14:$M$26,Y$1-2009,FALSE))</f>
        <v>0</v>
      </c>
      <c r="Z63">
        <f>IF(Capacity_solar!$AB64=0,Capacity_solar!Z64*CostRed_solar!L$26,Capacity_solar!Z64*VLOOKUP($A63,CostRed_solar!$A$14:$M$26,Z$1-2009,FALSE))</f>
        <v>0</v>
      </c>
      <c r="AA63">
        <f>IF(Capacity_solar!$AB64=0,Capacity_solar!AA64*CostRed_solar!M$26,Capacity_solar!AA64*VLOOKUP($A63,CostRed_solar!$A$14:$M$26,AA$1-2009,FALSE))</f>
        <v>0</v>
      </c>
      <c r="AB63" s="1">
        <f t="shared" si="1"/>
        <v>0.250150681867945</v>
      </c>
    </row>
    <row r="64" spans="1:28">
      <c r="A64" s="1" t="s">
        <v>147</v>
      </c>
      <c r="B64">
        <f>IF(Capacity_solar!$AB65=0,Capacity_solar!P65*CostRed_solar!B$13,Capacity_solar!P65*VLOOKUP($A64,CostRed_solar!$A$2:$M$12,2,FALSE))</f>
        <v>0.00249512858763104</v>
      </c>
      <c r="C64">
        <f>IF(Capacity_solar!$AB65=0,Capacity_solar!Q65*CostRed_solar!C$13,Capacity_solar!Q65*VLOOKUP($A64,CostRed_solar!$A$2:$M$12,3,FALSE))</f>
        <v>1.12793532994558</v>
      </c>
      <c r="D64">
        <f>IF(Capacity_solar!$AB65=0,Capacity_solar!R65*CostRed_solar!D$13,Capacity_solar!R65*VLOOKUP($A64,CostRed_solar!$A$2:$M$12,4,FALSE))</f>
        <v>4.18444383904802</v>
      </c>
      <c r="E64">
        <f>IF(Capacity_solar!$AB65=0,Capacity_solar!S65*CostRed_solar!E$13,Capacity_solar!S65*VLOOKUP($A64,CostRed_solar!$A$2:$M$12,5,FALSE))</f>
        <v>7.06679671020974</v>
      </c>
      <c r="F64">
        <f>IF(Capacity_solar!$AB65=0,Capacity_solar!T65*CostRed_solar!F$13,Capacity_solar!T65*VLOOKUP($A64,CostRed_solar!$A$2:$M$12,6,FALSE))</f>
        <v>11.5568483664574</v>
      </c>
      <c r="G64">
        <f>IF(Capacity_solar!$AB65=0,Capacity_solar!U65*CostRed_solar!G$13,Capacity_solar!U65*VLOOKUP($A64,CostRed_solar!$A$2:$M$12,7,FALSE))</f>
        <v>62.9622647242041</v>
      </c>
      <c r="H64">
        <f>IF(Capacity_solar!$AB65=0,Capacity_solar!V65*CostRed_solar!H$13,Capacity_solar!V65*VLOOKUP($A64,CostRed_solar!$A$2:$M$12,8,FALSE))</f>
        <v>54.0001666977818</v>
      </c>
      <c r="I64">
        <f>IF(Capacity_solar!$AB65=0,Capacity_solar!W65*CostRed_solar!I$13,Capacity_solar!W65*VLOOKUP($A64,CostRed_solar!$A$2:$M$12,9,FALSE))</f>
        <v>181.895626317683</v>
      </c>
      <c r="J64">
        <f>IF(Capacity_solar!$AB65=0,Capacity_solar!X65*CostRed_solar!J$13,Capacity_solar!X65*VLOOKUP($A64,CostRed_solar!$A$2:$M$12,10,FALSE))</f>
        <v>225.598609928868</v>
      </c>
      <c r="K64">
        <f>IF(Capacity_solar!$AB65=0,Capacity_solar!Y65*CostRed_solar!K$13,Capacity_solar!Y65*VLOOKUP($A64,CostRed_solar!$A$2:$M$12,11,FALSE))</f>
        <v>165.095363403213</v>
      </c>
      <c r="L64">
        <f>IF(Capacity_solar!$AB65=0,Capacity_solar!Z65*CostRed_solar!L$13,Capacity_solar!Z65*VLOOKUP($A64,CostRed_solar!$A$2:$M$12,12,FALSE))</f>
        <v>643.542173981888</v>
      </c>
      <c r="M64">
        <f>IF(Capacity_solar!$AB65=0,Capacity_solar!AA65*CostRed_solar!M$13,Capacity_solar!AA65*VLOOKUP($A64,CostRed_solar!$A$2:$M$12,13,FALSE))</f>
        <v>518.736623833461</v>
      </c>
      <c r="N64" s="2">
        <f t="shared" si="0"/>
        <v>1875.76934826135</v>
      </c>
      <c r="O64" s="1" t="s">
        <v>147</v>
      </c>
      <c r="P64">
        <f>IF(Capacity_solar!$AB65=0,Capacity_solar!P65*CostRed_solar!B$26,Capacity_solar!P65*VLOOKUP($A64,CostRed_solar!$A$14:$M$26,P$1-2009,FALSE))</f>
        <v>0.0129537200304051</v>
      </c>
      <c r="Q64">
        <f>IF(Capacity_solar!$AB65=0,Capacity_solar!Q65*CostRed_solar!C$26,Capacity_solar!Q65*VLOOKUP($A64,CostRed_solar!$A$14:$M$26,Q$1-2009,FALSE))</f>
        <v>3.55898231869188</v>
      </c>
      <c r="R64">
        <f>IF(Capacity_solar!$AB65=0,Capacity_solar!R65*CostRed_solar!D$26,Capacity_solar!R65*VLOOKUP($A64,CostRed_solar!$A$14:$M$26,R$1-2009,FALSE))</f>
        <v>9.47988485844518</v>
      </c>
      <c r="S64">
        <f>IF(Capacity_solar!$AB65=0,Capacity_solar!S65*CostRed_solar!E$26,Capacity_solar!S65*VLOOKUP($A64,CostRed_solar!$A$14:$M$26,S$1-2009,FALSE))</f>
        <v>13.6674856630357</v>
      </c>
      <c r="T64">
        <f>IF(Capacity_solar!$AB65=0,Capacity_solar!T65*CostRed_solar!F$26,Capacity_solar!T65*VLOOKUP($A64,CostRed_solar!$A$14:$M$26,T$1-2009,FALSE))</f>
        <v>19.6548080368373</v>
      </c>
      <c r="U64">
        <f>IF(Capacity_solar!$AB65=0,Capacity_solar!U65*CostRed_solar!G$26,Capacity_solar!U65*VLOOKUP($A64,CostRed_solar!$A$14:$M$26,U$1-2009,FALSE))</f>
        <v>91.2622634451887</v>
      </c>
      <c r="V64">
        <f>IF(Capacity_solar!$AB65=0,Capacity_solar!V65*CostRed_solar!H$26,Capacity_solar!V65*VLOOKUP($A64,CostRed_solar!$A$14:$M$26,V$1-2009,FALSE))</f>
        <v>63.8590457237741</v>
      </c>
      <c r="W64">
        <f>IF(Capacity_solar!$AB65=0,Capacity_solar!W65*CostRed_solar!I$26,Capacity_solar!W65*VLOOKUP($A64,CostRed_solar!$A$14:$M$26,W$1-2009,FALSE))</f>
        <v>168.823487212539</v>
      </c>
      <c r="X64">
        <f>IF(Capacity_solar!$AB65=0,Capacity_solar!X65*CostRed_solar!J$26,Capacity_solar!X65*VLOOKUP($A64,CostRed_solar!$A$14:$M$26,X$1-2009,FALSE))</f>
        <v>147.404798668452</v>
      </c>
      <c r="Y64">
        <f>IF(Capacity_solar!$AB65=0,Capacity_solar!Y65*CostRed_solar!K$26,Capacity_solar!Y65*VLOOKUP($A64,CostRed_solar!$A$14:$M$26,Y$1-2009,FALSE))</f>
        <v>81.3425889564719</v>
      </c>
      <c r="Z64">
        <f>IF(Capacity_solar!$AB65=0,Capacity_solar!Z65*CostRed_solar!L$26,Capacity_solar!Z65*VLOOKUP($A64,CostRed_solar!$A$14:$M$26,Z$1-2009,FALSE))</f>
        <v>269.727454079078</v>
      </c>
      <c r="AA64">
        <f>IF(Capacity_solar!$AB65=0,Capacity_solar!AA65*CostRed_solar!M$26,Capacity_solar!AA65*VLOOKUP($A64,CostRed_solar!$A$14:$M$26,AA$1-2009,FALSE))</f>
        <v>182.19293776638</v>
      </c>
      <c r="AB64" s="1">
        <f t="shared" si="1"/>
        <v>1050.98669044892</v>
      </c>
    </row>
    <row r="65" spans="1:28">
      <c r="A65" s="1" t="s">
        <v>454</v>
      </c>
      <c r="B65">
        <f>IF(Capacity_solar!$AB66=0,Capacity_solar!P66*CostRed_solar!B$13,Capacity_solar!P66*VLOOKUP($A65,CostRed_solar!$A$2:$M$12,2,FALSE))</f>
        <v>0.0870522640573495</v>
      </c>
      <c r="C65">
        <f>IF(Capacity_solar!$AB66=0,Capacity_solar!Q66*CostRed_solar!C$13,Capacity_solar!Q66*VLOOKUP($A65,CostRed_solar!$A$2:$M$12,3,FALSE))</f>
        <v>0.158262640950048</v>
      </c>
      <c r="D65">
        <f>IF(Capacity_solar!$AB66=0,Capacity_solar!R66*CostRed_solar!D$13,Capacity_solar!R66*VLOOKUP($A65,CostRed_solar!$A$2:$M$12,4,FALSE))</f>
        <v>-0.0179301289300398</v>
      </c>
      <c r="E65">
        <f>IF(Capacity_solar!$AB66=0,Capacity_solar!S66*CostRed_solar!E$13,Capacity_solar!S66*VLOOKUP($A65,CostRed_solar!$A$2:$M$12,5,FALSE))</f>
        <v>-0.0216109991137912</v>
      </c>
      <c r="F65">
        <f>IF(Capacity_solar!$AB66=0,Capacity_solar!T66*CostRed_solar!F$13,Capacity_solar!T66*VLOOKUP($A65,CostRed_solar!$A$2:$M$12,6,FALSE))</f>
        <v>-0.0367555894461346</v>
      </c>
      <c r="G65">
        <f>IF(Capacity_solar!$AB66=0,Capacity_solar!U66*CostRed_solar!G$13,Capacity_solar!U66*VLOOKUP($A65,CostRed_solar!$A$2:$M$12,7,FALSE))</f>
        <v>-0.00798084944621807</v>
      </c>
      <c r="H65">
        <f>IF(Capacity_solar!$AB66=0,Capacity_solar!V66*CostRed_solar!H$13,Capacity_solar!V66*VLOOKUP($A65,CostRed_solar!$A$2:$M$12,8,FALSE))</f>
        <v>-0.511257780721321</v>
      </c>
      <c r="I65">
        <f>IF(Capacity_solar!$AB66=0,Capacity_solar!W66*CostRed_solar!I$13,Capacity_solar!W66*VLOOKUP($A65,CostRed_solar!$A$2:$M$12,9,FALSE))</f>
        <v>0</v>
      </c>
      <c r="J65">
        <f>IF(Capacity_solar!$AB66=0,Capacity_solar!X66*CostRed_solar!J$13,Capacity_solar!X66*VLOOKUP($A65,CostRed_solar!$A$2:$M$12,10,FALSE))</f>
        <v>0</v>
      </c>
      <c r="K65">
        <f>IF(Capacity_solar!$AB66=0,Capacity_solar!Y66*CostRed_solar!K$13,Capacity_solar!Y66*VLOOKUP($A65,CostRed_solar!$A$2:$M$12,11,FALSE))</f>
        <v>-0.0281392565988005</v>
      </c>
      <c r="L65">
        <f>IF(Capacity_solar!$AB66=0,Capacity_solar!Z66*CostRed_solar!L$13,Capacity_solar!Z66*VLOOKUP($A65,CostRed_solar!$A$2:$M$12,12,FALSE))</f>
        <v>0.0278150878947056</v>
      </c>
      <c r="M65">
        <f>IF(Capacity_solar!$AB66=0,Capacity_solar!AA66*CostRed_solar!M$13,Capacity_solar!AA66*VLOOKUP($A65,CostRed_solar!$A$2:$M$12,13,FALSE))</f>
        <v>0.354579990552047</v>
      </c>
      <c r="N65" s="2">
        <f t="shared" si="0"/>
        <v>0.00403537919784419</v>
      </c>
      <c r="O65" s="1" t="s">
        <v>454</v>
      </c>
      <c r="P65">
        <f>IF(Capacity_solar!$AB66=0,Capacity_solar!P66*CostRed_solar!B$26,Capacity_solar!P66*VLOOKUP($A65,CostRed_solar!$A$14:$M$26,P$1-2009,FALSE))</f>
        <v>0.451940898838579</v>
      </c>
      <c r="Q65">
        <f>IF(Capacity_solar!$AB66=0,Capacity_solar!Q66*CostRed_solar!C$26,Capacity_solar!Q66*VLOOKUP($A65,CostRed_solar!$A$14:$M$26,Q$1-2009,FALSE))</f>
        <v>0.499367229571467</v>
      </c>
      <c r="R65">
        <f>IF(Capacity_solar!$AB66=0,Capacity_solar!R66*CostRed_solar!D$26,Capacity_solar!R66*VLOOKUP($A65,CostRed_solar!$A$14:$M$26,R$1-2009,FALSE))</f>
        <v>-0.0406208242461497</v>
      </c>
      <c r="S65">
        <f>IF(Capacity_solar!$AB66=0,Capacity_solar!S66*CostRed_solar!E$26,Capacity_solar!S66*VLOOKUP($A65,CostRed_solar!$A$14:$M$26,S$1-2009,FALSE))</f>
        <v>-0.0417965922416994</v>
      </c>
      <c r="T65">
        <f>IF(Capacity_solar!$AB66=0,Capacity_solar!T66*CostRed_solar!F$26,Capacity_solar!T66*VLOOKUP($A65,CostRed_solar!$A$14:$M$26,T$1-2009,FALSE))</f>
        <v>-0.0625104727463019</v>
      </c>
      <c r="U65">
        <f>IF(Capacity_solar!$AB66=0,Capacity_solar!U66*CostRed_solar!G$26,Capacity_solar!U66*VLOOKUP($A65,CostRed_solar!$A$14:$M$26,U$1-2009,FALSE))</f>
        <v>-0.0115680461601495</v>
      </c>
      <c r="V65">
        <f>IF(Capacity_solar!$AB66=0,Capacity_solar!V66*CostRed_solar!H$26,Capacity_solar!V66*VLOOKUP($A65,CostRed_solar!$A$14:$M$26,V$1-2009,FALSE))</f>
        <v>-0.604598763156397</v>
      </c>
      <c r="W65">
        <f>IF(Capacity_solar!$AB66=0,Capacity_solar!W66*CostRed_solar!I$26,Capacity_solar!W66*VLOOKUP($A65,CostRed_solar!$A$14:$M$26,W$1-2009,FALSE))</f>
        <v>0</v>
      </c>
      <c r="X65">
        <f>IF(Capacity_solar!$AB66=0,Capacity_solar!X66*CostRed_solar!J$26,Capacity_solar!X66*VLOOKUP($A65,CostRed_solar!$A$14:$M$26,X$1-2009,FALSE))</f>
        <v>0</v>
      </c>
      <c r="Y65">
        <f>IF(Capacity_solar!$AB66=0,Capacity_solar!Y66*CostRed_solar!K$26,Capacity_solar!Y66*VLOOKUP($A65,CostRed_solar!$A$14:$M$26,Y$1-2009,FALSE))</f>
        <v>-0.0138642293512912</v>
      </c>
      <c r="Z65">
        <f>IF(Capacity_solar!$AB66=0,Capacity_solar!Z66*CostRed_solar!L$26,Capacity_solar!Z66*VLOOKUP($A65,CostRed_solar!$A$14:$M$26,Z$1-2009,FALSE))</f>
        <v>0.0116581214816169</v>
      </c>
      <c r="AA65">
        <f>IF(Capacity_solar!$AB66=0,Capacity_solar!AA66*CostRed_solar!M$26,Capacity_solar!AA66*VLOOKUP($A65,CostRed_solar!$A$14:$M$26,AA$1-2009,FALSE))</f>
        <v>0.124537129602387</v>
      </c>
      <c r="AB65" s="1">
        <f t="shared" si="1"/>
        <v>0.312544451592061</v>
      </c>
    </row>
    <row r="66" spans="1:28">
      <c r="A66" s="1" t="s">
        <v>151</v>
      </c>
      <c r="B66">
        <f>IF(Capacity_solar!$AB67=0,Capacity_solar!P67*CostRed_solar!B$13,Capacity_solar!P67*VLOOKUP($A66,CostRed_solar!$A$2:$M$12,2,FALSE))</f>
        <v>0.00554473019473564</v>
      </c>
      <c r="C66">
        <f>IF(Capacity_solar!$AB67=0,Capacity_solar!Q67*CostRed_solar!C$13,Capacity_solar!Q67*VLOOKUP($A66,CostRed_solar!$A$2:$M$12,3,FALSE))</f>
        <v>0.0200968432952442</v>
      </c>
      <c r="D66">
        <f>IF(Capacity_solar!$AB67=0,Capacity_solar!R67*CostRed_solar!D$13,Capacity_solar!R67*VLOOKUP($A66,CostRed_solar!$A$2:$M$12,4,FALSE))</f>
        <v>2.85387885469799</v>
      </c>
      <c r="E66">
        <f>IF(Capacity_solar!$AB67=0,Capacity_solar!S67*CostRed_solar!E$13,Capacity_solar!S67*VLOOKUP($A66,CostRed_solar!$A$2:$M$12,5,FALSE))</f>
        <v>22.1021601491955</v>
      </c>
      <c r="F66">
        <f>IF(Capacity_solar!$AB67=0,Capacity_solar!T67*CostRed_solar!F$13,Capacity_solar!T67*VLOOKUP($A66,CostRed_solar!$A$2:$M$12,6,FALSE))</f>
        <v>-0.969012108294745</v>
      </c>
      <c r="G66">
        <f>IF(Capacity_solar!$AB67=0,Capacity_solar!U67*CostRed_solar!G$13,Capacity_solar!U67*VLOOKUP($A66,CostRed_solar!$A$2:$M$12,7,FALSE))</f>
        <v>0.0798071643206079</v>
      </c>
      <c r="H66">
        <f>IF(Capacity_solar!$AB67=0,Capacity_solar!V67*CostRed_solar!H$13,Capacity_solar!V67*VLOOKUP($A66,CostRed_solar!$A$2:$M$12,8,FALSE))</f>
        <v>0</v>
      </c>
      <c r="I66">
        <f>IF(Capacity_solar!$AB67=0,Capacity_solar!W67*CostRed_solar!I$13,Capacity_solar!W67*VLOOKUP($A66,CostRed_solar!$A$2:$M$12,9,FALSE))</f>
        <v>2.12843666397551</v>
      </c>
      <c r="J66">
        <f>IF(Capacity_solar!$AB67=0,Capacity_solar!X67*CostRed_solar!J$13,Capacity_solar!X67*VLOOKUP($A66,CostRed_solar!$A$2:$M$12,10,FALSE))</f>
        <v>1.80457347743061</v>
      </c>
      <c r="K66">
        <f>IF(Capacity_solar!$AB67=0,Capacity_solar!Y67*CostRed_solar!K$13,Capacity_solar!Y67*VLOOKUP($A66,CostRed_solar!$A$2:$M$12,11,FALSE))</f>
        <v>-0.0023449380499024</v>
      </c>
      <c r="L66">
        <f>IF(Capacity_solar!$AB67=0,Capacity_solar!Z67*CostRed_solar!L$13,Capacity_solar!Z67*VLOOKUP($A66,CostRed_solar!$A$2:$M$12,12,FALSE))</f>
        <v>0.0710830023975769</v>
      </c>
      <c r="M66">
        <f>IF(Capacity_solar!$AB67=0,Capacity_solar!AA67*CostRed_solar!M$13,Capacity_solar!AA67*VLOOKUP($A66,CostRed_solar!$A$2:$M$12,13,FALSE))</f>
        <v>3.51420366873861</v>
      </c>
      <c r="N66" s="2">
        <f t="shared" si="0"/>
        <v>31.6084275079018</v>
      </c>
      <c r="O66" s="1" t="s">
        <v>151</v>
      </c>
      <c r="P66">
        <f>IF(Capacity_solar!$AB67=0,Capacity_solar!P67*CostRed_solar!B$26,Capacity_solar!P67*VLOOKUP($A66,CostRed_solar!$A$14:$M$26,P$1-2009,FALSE))</f>
        <v>0.0287860445120114</v>
      </c>
      <c r="Q66">
        <f>IF(Capacity_solar!$AB67=0,Capacity_solar!Q67*CostRed_solar!C$26,Capacity_solar!Q67*VLOOKUP($A66,CostRed_solar!$A$14:$M$26,Q$1-2009,FALSE))</f>
        <v>0.0634117116916148</v>
      </c>
      <c r="R66">
        <f>IF(Capacity_solar!$AB67=0,Capacity_solar!R67*CostRed_solar!D$26,Capacity_solar!R67*VLOOKUP($A66,CostRed_solar!$A$14:$M$26,R$1-2009,FALSE))</f>
        <v>6.46548119251216</v>
      </c>
      <c r="S66">
        <f>IF(Capacity_solar!$AB67=0,Capacity_solar!S67*CostRed_solar!E$26,Capacity_solar!S67*VLOOKUP($A66,CostRed_solar!$A$14:$M$26,S$1-2009,FALSE))</f>
        <v>42.7465185923374</v>
      </c>
      <c r="T66">
        <f>IF(Capacity_solar!$AB67=0,Capacity_solar!T67*CostRed_solar!F$26,Capacity_solar!T67*VLOOKUP($A66,CostRed_solar!$A$14:$M$26,T$1-2009,FALSE))</f>
        <v>-1.64800526665926</v>
      </c>
      <c r="U66">
        <f>IF(Capacity_solar!$AB67=0,Capacity_solar!U67*CostRed_solar!G$26,Capacity_solar!U67*VLOOKUP($A66,CostRed_solar!$A$14:$M$26,U$1-2009,FALSE))</f>
        <v>0.115678533593803</v>
      </c>
      <c r="V66">
        <f>IF(Capacity_solar!$AB67=0,Capacity_solar!V67*CostRed_solar!H$26,Capacity_solar!V67*VLOOKUP($A66,CostRed_solar!$A$14:$M$26,V$1-2009,FALSE))</f>
        <v>0</v>
      </c>
      <c r="W66">
        <f>IF(Capacity_solar!$AB67=0,Capacity_solar!W67*CostRed_solar!I$26,Capacity_solar!W67*VLOOKUP($A66,CostRed_solar!$A$14:$M$26,W$1-2009,FALSE))</f>
        <v>1.97547410675942</v>
      </c>
      <c r="X66">
        <f>IF(Capacity_solar!$AB67=0,Capacity_solar!X67*CostRed_solar!J$26,Capacity_solar!X67*VLOOKUP($A66,CostRed_solar!$A$14:$M$26,X$1-2009,FALSE))</f>
        <v>1.17909764695341</v>
      </c>
      <c r="Y66">
        <f>IF(Capacity_solar!$AB67=0,Capacity_solar!Y67*CostRed_solar!K$26,Capacity_solar!Y67*VLOOKUP($A66,CostRed_solar!$A$14:$M$26,Y$1-2009,FALSE))</f>
        <v>-0.0011553524459421</v>
      </c>
      <c r="Z66">
        <f>IF(Capacity_solar!$AB67=0,Capacity_solar!Z67*CostRed_solar!L$26,Capacity_solar!Z67*VLOOKUP($A66,CostRed_solar!$A$14:$M$26,Z$1-2009,FALSE))</f>
        <v>0.029792977119686</v>
      </c>
      <c r="AA66">
        <f>IF(Capacity_solar!$AB67=0,Capacity_solar!AA67*CostRed_solar!M$26,Capacity_solar!AA67*VLOOKUP($A66,CostRed_solar!$A$14:$M$26,AA$1-2009,FALSE))</f>
        <v>1.2342739280395</v>
      </c>
      <c r="AB66" s="1">
        <f t="shared" si="1"/>
        <v>52.1893541144138</v>
      </c>
    </row>
    <row r="67" spans="1:28">
      <c r="A67" s="1" t="s">
        <v>153</v>
      </c>
      <c r="B67">
        <f>IF(Capacity_solar!$AB68=0,Capacity_solar!P68*CostRed_solar!B$13,Capacity_solar!P68*VLOOKUP($A67,CostRed_solar!$A$2:$M$12,2,FALSE))</f>
        <v>5.54472991749913</v>
      </c>
      <c r="C67">
        <f>IF(Capacity_solar!$AB68=0,Capacity_solar!Q68*CostRed_solar!C$13,Capacity_solar!Q68*VLOOKUP($A67,CostRed_solar!$A$2:$M$12,3,FALSE))</f>
        <v>0</v>
      </c>
      <c r="D67">
        <f>IF(Capacity_solar!$AB68=0,Capacity_solar!R68*CostRed_solar!D$13,Capacity_solar!R68*VLOOKUP($A67,CostRed_solar!$A$2:$M$12,4,FALSE))</f>
        <v>0</v>
      </c>
      <c r="E67">
        <f>IF(Capacity_solar!$AB68=0,Capacity_solar!S68*CostRed_solar!E$13,Capacity_solar!S68*VLOOKUP($A67,CostRed_solar!$A$2:$M$12,5,FALSE))</f>
        <v>0</v>
      </c>
      <c r="F67">
        <f>IF(Capacity_solar!$AB68=0,Capacity_solar!T68*CostRed_solar!F$13,Capacity_solar!T68*VLOOKUP($A67,CostRed_solar!$A$2:$M$12,6,FALSE))</f>
        <v>1.11380796840344</v>
      </c>
      <c r="G67">
        <f>IF(Capacity_solar!$AB68=0,Capacity_solar!U68*CostRed_solar!G$13,Capacity_solar!U68*VLOOKUP($A67,CostRed_solar!$A$2:$M$12,7,FALSE))</f>
        <v>30.5932588707856</v>
      </c>
      <c r="H67">
        <f>IF(Capacity_solar!$AB68=0,Capacity_solar!V68*CostRed_solar!H$13,Capacity_solar!V68*VLOOKUP($A67,CostRed_solar!$A$2:$M$12,8,FALSE))</f>
        <v>196.387902927774</v>
      </c>
      <c r="I67">
        <f>IF(Capacity_solar!$AB68=0,Capacity_solar!W68*CostRed_solar!I$13,Capacity_solar!W68*VLOOKUP($A67,CostRed_solar!$A$2:$M$12,9,FALSE))</f>
        <v>1072.84781471265</v>
      </c>
      <c r="J67">
        <f>IF(Capacity_solar!$AB68=0,Capacity_solar!X68*CostRed_solar!J$13,Capacity_solar!X68*VLOOKUP($A67,CostRed_solar!$A$2:$M$12,10,FALSE))</f>
        <v>1808.67211703308</v>
      </c>
      <c r="K67">
        <f>IF(Capacity_solar!$AB68=0,Capacity_solar!Y68*CostRed_solar!K$13,Capacity_solar!Y68*VLOOKUP($A67,CostRed_solar!$A$2:$M$12,11,FALSE))</f>
        <v>-9.84850531577504</v>
      </c>
      <c r="L67">
        <f>IF(Capacity_solar!$AB68=0,Capacity_solar!Z68*CostRed_solar!L$13,Capacity_solar!Z68*VLOOKUP($A67,CostRed_solar!$A$2:$M$12,12,FALSE))</f>
        <v>60.2657147153299</v>
      </c>
      <c r="M67">
        <f>IF(Capacity_solar!$AB68=0,Capacity_solar!AA68*CostRed_solar!M$13,Capacity_solar!AA68*VLOOKUP($A67,CostRed_solar!$A$2:$M$12,13,FALSE))</f>
        <v>215.907969078712</v>
      </c>
      <c r="N67" s="2">
        <f t="shared" ref="N67:N130" si="2">SUM(B67:M67)</f>
        <v>3381.48480990846</v>
      </c>
      <c r="O67" s="1" t="s">
        <v>153</v>
      </c>
      <c r="P67">
        <f>IF(Capacity_solar!$AB68=0,Capacity_solar!P68*CostRed_solar!B$26,Capacity_solar!P68*VLOOKUP($A67,CostRed_solar!$A$14:$M$26,P$1-2009,FALSE))</f>
        <v>28.7860430727092</v>
      </c>
      <c r="Q67">
        <f>IF(Capacity_solar!$AB68=0,Capacity_solar!Q68*CostRed_solar!C$26,Capacity_solar!Q68*VLOOKUP($A67,CostRed_solar!$A$14:$M$26,Q$1-2009,FALSE))</f>
        <v>0</v>
      </c>
      <c r="R67">
        <f>IF(Capacity_solar!$AB68=0,Capacity_solar!R68*CostRed_solar!D$26,Capacity_solar!R68*VLOOKUP($A67,CostRed_solar!$A$14:$M$26,R$1-2009,FALSE))</f>
        <v>0</v>
      </c>
      <c r="S67">
        <f>IF(Capacity_solar!$AB68=0,Capacity_solar!S68*CostRed_solar!E$26,Capacity_solar!S68*VLOOKUP($A67,CostRed_solar!$A$14:$M$26,S$1-2009,FALSE))</f>
        <v>0</v>
      </c>
      <c r="T67">
        <f>IF(Capacity_solar!$AB68=0,Capacity_solar!T68*CostRed_solar!F$26,Capacity_solar!T68*VLOOKUP($A67,CostRed_solar!$A$14:$M$26,T$1-2009,FALSE))</f>
        <v>1.89426053840144</v>
      </c>
      <c r="U67">
        <f>IF(Capacity_solar!$AB68=0,Capacity_solar!U68*CostRed_solar!G$26,Capacity_solar!U68*VLOOKUP($A67,CostRed_solar!$A$14:$M$26,U$1-2009,FALSE))</f>
        <v>44.3441808032547</v>
      </c>
      <c r="V67">
        <f>IF(Capacity_solar!$AB68=0,Capacity_solar!V68*CostRed_solar!H$26,Capacity_solar!V68*VLOOKUP($A67,CostRed_solar!$A$14:$M$26,V$1-2009,FALSE))</f>
        <v>232.242691820727</v>
      </c>
      <c r="W67">
        <f>IF(Capacity_solar!$AB68=0,Capacity_solar!W68*CostRed_solar!I$26,Capacity_solar!W68*VLOOKUP($A67,CostRed_solar!$A$14:$M$26,W$1-2009,FALSE))</f>
        <v>995.74636836958</v>
      </c>
      <c r="X67">
        <f>IF(Capacity_solar!$AB68=0,Capacity_solar!X68*CostRed_solar!J$26,Capacity_solar!X68*VLOOKUP($A67,CostRed_solar!$A$14:$M$26,X$1-2009,FALSE))</f>
        <v>1181.77567385086</v>
      </c>
      <c r="Y67">
        <f>IF(Capacity_solar!$AB68=0,Capacity_solar!Y68*CostRed_solar!K$26,Capacity_solar!Y68*VLOOKUP($A67,CostRed_solar!$A$14:$M$26,Y$1-2009,FALSE))</f>
        <v>-4.85236473770726</v>
      </c>
      <c r="Z67">
        <f>IF(Capacity_solar!$AB68=0,Capacity_solar!Z68*CostRed_solar!L$26,Capacity_solar!Z68*VLOOKUP($A67,CostRed_solar!$A$14:$M$26,Z$1-2009,FALSE))</f>
        <v>25.2591336754869</v>
      </c>
      <c r="AA67">
        <f>IF(Capacity_solar!$AB68=0,Capacity_solar!AA68*CostRed_solar!M$26,Capacity_solar!AA68*VLOOKUP($A67,CostRed_solar!$A$14:$M$26,AA$1-2009,FALSE))</f>
        <v>75.8321378639582</v>
      </c>
      <c r="AB67" s="1">
        <f t="shared" ref="AB67:AB130" si="3">SUM(P67:AA67)</f>
        <v>2581.02812525727</v>
      </c>
    </row>
    <row r="68" spans="1:28">
      <c r="A68" s="1" t="s">
        <v>360</v>
      </c>
      <c r="B68">
        <f>IF(Capacity_solar!$AB69=0,Capacity_solar!P69*CostRed_solar!B$13,Capacity_solar!P69*VLOOKUP($A68,CostRed_solar!$A$2:$M$12,2,FALSE))</f>
        <v>0</v>
      </c>
      <c r="C68">
        <f>IF(Capacity_solar!$AB69=0,Capacity_solar!Q69*CostRed_solar!C$13,Capacity_solar!Q69*VLOOKUP($A68,CostRed_solar!$A$2:$M$12,3,FALSE))</f>
        <v>0</v>
      </c>
      <c r="D68">
        <f>IF(Capacity_solar!$AB69=0,Capacity_solar!R69*CostRed_solar!D$13,Capacity_solar!R69*VLOOKUP($A68,CostRed_solar!$A$2:$M$12,4,FALSE))</f>
        <v>9.30797892789558</v>
      </c>
      <c r="E68">
        <f>IF(Capacity_solar!$AB69=0,Capacity_solar!S69*CostRed_solar!E$13,Capacity_solar!S69*VLOOKUP($A68,CostRed_solar!$A$2:$M$12,5,FALSE))</f>
        <v>0</v>
      </c>
      <c r="F68">
        <f>IF(Capacity_solar!$AB69=0,Capacity_solar!T69*CostRed_solar!F$13,Capacity_solar!T69*VLOOKUP($A68,CostRed_solar!$A$2:$M$12,6,FALSE))</f>
        <v>12.3331698539836</v>
      </c>
      <c r="G68">
        <f>IF(Capacity_solar!$AB69=0,Capacity_solar!U69*CostRed_solar!G$13,Capacity_solar!U69*VLOOKUP($A68,CostRed_solar!$A$2:$M$12,7,FALSE))</f>
        <v>1.61080277670324</v>
      </c>
      <c r="H68">
        <f>IF(Capacity_solar!$AB69=0,Capacity_solar!V69*CostRed_solar!H$13,Capacity_solar!V69*VLOOKUP($A68,CostRed_solar!$A$2:$M$12,8,FALSE))</f>
        <v>155.383420480715</v>
      </c>
      <c r="I68">
        <f>IF(Capacity_solar!$AB69=0,Capacity_solar!W69*CostRed_solar!I$13,Capacity_solar!W69*VLOOKUP($A68,CostRed_solar!$A$2:$M$12,9,FALSE))</f>
        <v>141.723545314931</v>
      </c>
      <c r="J68">
        <f>IF(Capacity_solar!$AB69=0,Capacity_solar!X69*CostRed_solar!J$13,Capacity_solar!X69*VLOOKUP($A68,CostRed_solar!$A$2:$M$12,10,FALSE))</f>
        <v>420.943378027206</v>
      </c>
      <c r="K68">
        <f>IF(Capacity_solar!$AB69=0,Capacity_solar!Y69*CostRed_solar!K$13,Capacity_solar!Y69*VLOOKUP($A68,CostRed_solar!$A$2:$M$12,11,FALSE))</f>
        <v>176.44254207606</v>
      </c>
      <c r="L68">
        <f>IF(Capacity_solar!$AB69=0,Capacity_solar!Z69*CostRed_solar!L$13,Capacity_solar!Z69*VLOOKUP($A68,CostRed_solar!$A$2:$M$12,12,FALSE))</f>
        <v>508.737957594165</v>
      </c>
      <c r="M68">
        <f>IF(Capacity_solar!$AB69=0,Capacity_solar!AA69*CostRed_solar!M$13,Capacity_solar!AA69*VLOOKUP($A68,CostRed_solar!$A$2:$M$12,13,FALSE))</f>
        <v>73.9701605716038</v>
      </c>
      <c r="N68" s="2">
        <f t="shared" si="2"/>
        <v>1500.45295562326</v>
      </c>
      <c r="O68" s="1" t="s">
        <v>360</v>
      </c>
      <c r="P68">
        <f>IF(Capacity_solar!$AB69=0,Capacity_solar!P69*CostRed_solar!B$26,Capacity_solar!P69*VLOOKUP($A68,CostRed_solar!$A$14:$M$26,P$1-2009,FALSE))</f>
        <v>0</v>
      </c>
      <c r="Q68">
        <f>IF(Capacity_solar!$AB69=0,Capacity_solar!Q69*CostRed_solar!C$26,Capacity_solar!Q69*VLOOKUP($A68,CostRed_solar!$A$14:$M$26,Q$1-2009,FALSE))</f>
        <v>0</v>
      </c>
      <c r="R68">
        <f>IF(Capacity_solar!$AB69=0,Capacity_solar!R69*CostRed_solar!D$26,Capacity_solar!R69*VLOOKUP($A68,CostRed_solar!$A$14:$M$26,R$1-2009,FALSE))</f>
        <v>21.0872870793168</v>
      </c>
      <c r="S68">
        <f>IF(Capacity_solar!$AB69=0,Capacity_solar!S69*CostRed_solar!E$26,Capacity_solar!S69*VLOOKUP($A68,CostRed_solar!$A$14:$M$26,S$1-2009,FALSE))</f>
        <v>0</v>
      </c>
      <c r="T68">
        <f>IF(Capacity_solar!$AB69=0,Capacity_solar!T69*CostRed_solar!F$26,Capacity_solar!T69*VLOOKUP($A68,CostRed_solar!$A$14:$M$26,T$1-2009,FALSE))</f>
        <v>20.9751030972524</v>
      </c>
      <c r="U68">
        <f>IF(Capacity_solar!$AB69=0,Capacity_solar!U69*CostRed_solar!G$26,Capacity_solar!U69*VLOOKUP($A68,CostRed_solar!$A$14:$M$26,U$1-2009,FALSE))</f>
        <v>2.33481924466451</v>
      </c>
      <c r="V68">
        <f>IF(Capacity_solar!$AB69=0,Capacity_solar!V69*CostRed_solar!H$26,Capacity_solar!V69*VLOOKUP($A68,CostRed_solar!$A$14:$M$26,V$1-2009,FALSE))</f>
        <v>183.751968928681</v>
      </c>
      <c r="W68">
        <f>IF(Capacity_solar!$AB69=0,Capacity_solar!W69*CostRed_solar!I$26,Capacity_solar!W69*VLOOKUP($A68,CostRed_solar!$A$14:$M$26,W$1-2009,FALSE))</f>
        <v>131.538419172342</v>
      </c>
      <c r="X68">
        <f>IF(Capacity_solar!$AB69=0,Capacity_solar!X69*CostRed_solar!J$26,Capacity_solar!X69*VLOOKUP($A68,CostRed_solar!$A$14:$M$26,X$1-2009,FALSE))</f>
        <v>275.04191585437</v>
      </c>
      <c r="Y68">
        <f>IF(Capacity_solar!$AB69=0,Capacity_solar!Y69*CostRed_solar!K$26,Capacity_solar!Y69*VLOOKUP($A68,CostRed_solar!$A$14:$M$26,Y$1-2009,FALSE))</f>
        <v>86.9333509959046</v>
      </c>
      <c r="Z68">
        <f>IF(Capacity_solar!$AB69=0,Capacity_solar!Z69*CostRed_solar!L$26,Capacity_solar!Z69*VLOOKUP($A68,CostRed_solar!$A$14:$M$26,Z$1-2009,FALSE))</f>
        <v>213.227041898774</v>
      </c>
      <c r="AA68">
        <f>IF(Capacity_solar!$AB69=0,Capacity_solar!AA69*CostRed_solar!M$26,Capacity_solar!AA69*VLOOKUP($A68,CostRed_solar!$A$14:$M$26,AA$1-2009,FALSE))</f>
        <v>25.9801221706645</v>
      </c>
      <c r="AB68" s="1">
        <f t="shared" si="3"/>
        <v>960.870028441969</v>
      </c>
    </row>
    <row r="69" spans="1:28">
      <c r="A69" s="1" t="s">
        <v>185</v>
      </c>
      <c r="B69">
        <f>IF(Capacity_solar!$AB70=0,Capacity_solar!P70*CostRed_solar!B$13,Capacity_solar!P70*VLOOKUP($A69,CostRed_solar!$A$2:$M$12,2,FALSE))</f>
        <v>0</v>
      </c>
      <c r="C69">
        <f>IF(Capacity_solar!$AB70=0,Capacity_solar!Q70*CostRed_solar!C$13,Capacity_solar!Q70*VLOOKUP($A69,CostRed_solar!$A$2:$M$12,3,FALSE))</f>
        <v>0</v>
      </c>
      <c r="D69">
        <f>IF(Capacity_solar!$AB70=0,Capacity_solar!R70*CostRed_solar!D$13,Capacity_solar!R70*VLOOKUP($A69,CostRed_solar!$A$2:$M$12,4,FALSE))</f>
        <v>0</v>
      </c>
      <c r="E69">
        <f>IF(Capacity_solar!$AB70=0,Capacity_solar!S70*CostRed_solar!E$13,Capacity_solar!S70*VLOOKUP($A69,CostRed_solar!$A$2:$M$12,5,FALSE))</f>
        <v>0</v>
      </c>
      <c r="F69">
        <f>IF(Capacity_solar!$AB70=0,Capacity_solar!T70*CostRed_solar!F$13,Capacity_solar!T70*VLOOKUP($A69,CostRed_solar!$A$2:$M$12,6,FALSE))</f>
        <v>0</v>
      </c>
      <c r="G69">
        <f>IF(Capacity_solar!$AB70=0,Capacity_solar!U70*CostRed_solar!G$13,Capacity_solar!U70*VLOOKUP($A69,CostRed_solar!$A$2:$M$12,7,FALSE))</f>
        <v>0.204841802452929</v>
      </c>
      <c r="H69">
        <f>IF(Capacity_solar!$AB70=0,Capacity_solar!V70*CostRed_solar!H$13,Capacity_solar!V70*VLOOKUP($A69,CostRed_solar!$A$2:$M$12,8,FALSE))</f>
        <v>0.314869871301385</v>
      </c>
      <c r="I69">
        <f>IF(Capacity_solar!$AB70=0,Capacity_solar!W70*CostRed_solar!I$13,Capacity_solar!W70*VLOOKUP($A69,CostRed_solar!$A$2:$M$12,9,FALSE))</f>
        <v>0</v>
      </c>
      <c r="J69">
        <f>IF(Capacity_solar!$AB70=0,Capacity_solar!X70*CostRed_solar!J$13,Capacity_solar!X70*VLOOKUP($A69,CostRed_solar!$A$2:$M$12,10,FALSE))</f>
        <v>-0.0368698745330597</v>
      </c>
      <c r="K69">
        <f>IF(Capacity_solar!$AB70=0,Capacity_solar!Y70*CostRed_solar!K$13,Capacity_solar!Y70*VLOOKUP($A69,CostRed_solar!$A$2:$M$12,11,FALSE))</f>
        <v>-0.0257943185489005</v>
      </c>
      <c r="L69">
        <f>IF(Capacity_solar!$AB70=0,Capacity_solar!Z70*CostRed_solar!L$13,Capacity_solar!Z70*VLOOKUP($A69,CostRed_solar!$A$2:$M$12,12,FALSE))</f>
        <v>-0.420316883742217</v>
      </c>
      <c r="M69">
        <f>IF(Capacity_solar!$AB70=0,Capacity_solar!AA70*CostRed_solar!M$13,Capacity_solar!AA70*VLOOKUP($A69,CostRed_solar!$A$2:$M$12,13,FALSE))</f>
        <v>0</v>
      </c>
      <c r="N69" s="2">
        <f t="shared" si="2"/>
        <v>0.0367305969301369</v>
      </c>
      <c r="O69" s="1" t="s">
        <v>185</v>
      </c>
      <c r="P69">
        <f>IF(Capacity_solar!$AB70=0,Capacity_solar!P70*CostRed_solar!B$26,Capacity_solar!P70*VLOOKUP($A69,CostRed_solar!$A$14:$M$26,P$1-2009,FALSE))</f>
        <v>0</v>
      </c>
      <c r="Q69">
        <f>IF(Capacity_solar!$AB70=0,Capacity_solar!Q70*CostRed_solar!C$26,Capacity_solar!Q70*VLOOKUP($A69,CostRed_solar!$A$14:$M$26,Q$1-2009,FALSE))</f>
        <v>0</v>
      </c>
      <c r="R69">
        <f>IF(Capacity_solar!$AB70=0,Capacity_solar!R70*CostRed_solar!D$26,Capacity_solar!R70*VLOOKUP($A69,CostRed_solar!$A$14:$M$26,R$1-2009,FALSE))</f>
        <v>0</v>
      </c>
      <c r="S69">
        <f>IF(Capacity_solar!$AB70=0,Capacity_solar!S70*CostRed_solar!E$26,Capacity_solar!S70*VLOOKUP($A69,CostRed_solar!$A$14:$M$26,S$1-2009,FALSE))</f>
        <v>0</v>
      </c>
      <c r="T69">
        <f>IF(Capacity_solar!$AB70=0,Capacity_solar!T70*CostRed_solar!F$26,Capacity_solar!T70*VLOOKUP($A69,CostRed_solar!$A$14:$M$26,T$1-2009,FALSE))</f>
        <v>0</v>
      </c>
      <c r="U69">
        <f>IF(Capacity_solar!$AB70=0,Capacity_solar!U70*CostRed_solar!G$26,Capacity_solar!U70*VLOOKUP($A69,CostRed_solar!$A$14:$M$26,U$1-2009,FALSE))</f>
        <v>0.296913184777167</v>
      </c>
      <c r="V69">
        <f>IF(Capacity_solar!$AB70=0,Capacity_solar!V70*CostRed_solar!H$26,Capacity_solar!V70*VLOOKUP($A69,CostRed_solar!$A$14:$M$26,V$1-2009,FALSE))</f>
        <v>0.372356063658225</v>
      </c>
      <c r="W69">
        <f>IF(Capacity_solar!$AB70=0,Capacity_solar!W70*CostRed_solar!I$26,Capacity_solar!W70*VLOOKUP($A69,CostRed_solar!$A$14:$M$26,W$1-2009,FALSE))</f>
        <v>0</v>
      </c>
      <c r="X69">
        <f>IF(Capacity_solar!$AB70=0,Capacity_solar!X70*CostRed_solar!J$26,Capacity_solar!X70*VLOOKUP($A69,CostRed_solar!$A$14:$M$26,X$1-2009,FALSE))</f>
        <v>-0.0240905581563218</v>
      </c>
      <c r="Y69">
        <f>IF(Capacity_solar!$AB70=0,Capacity_solar!Y70*CostRed_solar!K$26,Capacity_solar!Y70*VLOOKUP($A69,CostRed_solar!$A$14:$M$26,Y$1-2009,FALSE))</f>
        <v>-0.0127088769053503</v>
      </c>
      <c r="Z69">
        <f>IF(Capacity_solar!$AB70=0,Capacity_solar!Z70*CostRed_solar!L$26,Capacity_solar!Z70*VLOOKUP($A69,CostRed_solar!$A$14:$M$26,Z$1-2009,FALSE))</f>
        <v>-0.176167169055545</v>
      </c>
      <c r="AA69">
        <f>IF(Capacity_solar!$AB70=0,Capacity_solar!AA70*CostRed_solar!M$26,Capacity_solar!AA70*VLOOKUP($A69,CostRed_solar!$A$14:$M$26,AA$1-2009,FALSE))</f>
        <v>0</v>
      </c>
      <c r="AB69" s="1">
        <f t="shared" si="3"/>
        <v>0.456302644318176</v>
      </c>
    </row>
    <row r="70" spans="1:28">
      <c r="A70" s="1" t="s">
        <v>155</v>
      </c>
      <c r="B70">
        <f>IF(Capacity_solar!$AB71=0,Capacity_solar!P71*CostRed_solar!B$13,Capacity_solar!P71*VLOOKUP($A70,CostRed_solar!$A$2:$M$12,2,FALSE))</f>
        <v>0.000277236509736782</v>
      </c>
      <c r="C70">
        <f>IF(Capacity_solar!$AB71=0,Capacity_solar!Q71*CostRed_solar!C$13,Capacity_solar!Q71*VLOOKUP($A70,CostRed_solar!$A$2:$M$12,3,FALSE))</f>
        <v>0.00904357948285987</v>
      </c>
      <c r="D70">
        <f>IF(Capacity_solar!$AB71=0,Capacity_solar!R71*CostRed_solar!D$13,Capacity_solar!R71*VLOOKUP($A70,CostRed_solar!$A$2:$M$12,4,FALSE))</f>
        <v>0.00896506446501986</v>
      </c>
      <c r="E70">
        <f>IF(Capacity_solar!$AB71=0,Capacity_solar!S71*CostRed_solar!E$13,Capacity_solar!S71*VLOOKUP($A70,CostRed_solar!$A$2:$M$12,5,FALSE))</f>
        <v>7.68565812169554</v>
      </c>
      <c r="F70">
        <f>IF(Capacity_solar!$AB71=0,Capacity_solar!T71*CostRed_solar!F$13,Capacity_solar!T71*VLOOKUP($A70,CostRed_solar!$A$2:$M$12,6,FALSE))</f>
        <v>0</v>
      </c>
      <c r="G70">
        <f>IF(Capacity_solar!$AB71=0,Capacity_solar!U71*CostRed_solar!G$13,Capacity_solar!U71*VLOOKUP($A70,CostRed_solar!$A$2:$M$12,7,FALSE))</f>
        <v>1.53631218825539</v>
      </c>
      <c r="H70">
        <f>IF(Capacity_solar!$AB71=0,Capacity_solar!V71*CostRed_solar!H$13,Capacity_solar!V71*VLOOKUP($A70,CostRed_solar!$A$2:$M$12,8,FALSE))</f>
        <v>3.79791494250124</v>
      </c>
      <c r="I70">
        <f>IF(Capacity_solar!$AB71=0,Capacity_solar!W71*CostRed_solar!I$13,Capacity_solar!W71*VLOOKUP($A70,CostRed_solar!$A$2:$M$12,9,FALSE))</f>
        <v>0.459111627443733</v>
      </c>
      <c r="J70">
        <f>IF(Capacity_solar!$AB71=0,Capacity_solar!X71*CostRed_solar!J$13,Capacity_solar!X71*VLOOKUP($A70,CostRed_solar!$A$2:$M$12,10,FALSE))</f>
        <v>-0.00409870105225793</v>
      </c>
      <c r="K70">
        <f>IF(Capacity_solar!$AB71=0,Capacity_solar!Y71*CostRed_solar!K$13,Capacity_solar!Y71*VLOOKUP($A70,CostRed_solar!$A$2:$M$12,11,FALSE))</f>
        <v>-0.0304841946486986</v>
      </c>
      <c r="L70">
        <f>IF(Capacity_solar!$AB71=0,Capacity_solar!Z71*CostRed_solar!L$13,Capacity_solar!Z71*VLOOKUP($A70,CostRed_solar!$A$2:$M$12,12,FALSE))</f>
        <v>-2.41681899095243</v>
      </c>
      <c r="M70">
        <f>IF(Capacity_solar!$AB71=0,Capacity_solar!AA71*CostRed_solar!M$13,Capacity_solar!AA71*VLOOKUP($A70,CostRed_solar!$A$2:$M$12,13,FALSE))</f>
        <v>0</v>
      </c>
      <c r="N70" s="2">
        <f t="shared" si="2"/>
        <v>11.0458808737001</v>
      </c>
      <c r="O70" s="1" t="s">
        <v>155</v>
      </c>
      <c r="P70">
        <f>IF(Capacity_solar!$AB71=0,Capacity_solar!P71*CostRed_solar!B$26,Capacity_solar!P71*VLOOKUP($A70,CostRed_solar!$A$14:$M$26,P$1-2009,FALSE))</f>
        <v>0.00143930222560057</v>
      </c>
      <c r="Q70">
        <f>IF(Capacity_solar!$AB71=0,Capacity_solar!Q71*CostRed_solar!C$26,Capacity_solar!Q71*VLOOKUP($A70,CostRed_solar!$A$14:$M$26,Q$1-2009,FALSE))</f>
        <v>0.0285352702612267</v>
      </c>
      <c r="R70">
        <f>IF(Capacity_solar!$AB71=0,Capacity_solar!R71*CostRed_solar!D$26,Capacity_solar!R71*VLOOKUP($A70,CostRed_solar!$A$14:$M$26,R$1-2009,FALSE))</f>
        <v>0.0203104121230748</v>
      </c>
      <c r="S70">
        <f>IF(Capacity_solar!$AB71=0,Capacity_solar!S71*CostRed_solar!E$26,Capacity_solar!S71*VLOOKUP($A70,CostRed_solar!$A$14:$M$26,S$1-2009,FALSE))</f>
        <v>14.8643899770749</v>
      </c>
      <c r="T70">
        <f>IF(Capacity_solar!$AB71=0,Capacity_solar!T71*CostRed_solar!F$26,Capacity_solar!T71*VLOOKUP($A70,CostRed_solar!$A$14:$M$26,T$1-2009,FALSE))</f>
        <v>0</v>
      </c>
      <c r="U70">
        <f>IF(Capacity_solar!$AB71=0,Capacity_solar!U71*CostRed_solar!G$26,Capacity_solar!U71*VLOOKUP($A70,CostRed_solar!$A$14:$M$26,U$1-2009,FALSE))</f>
        <v>2.22684695782106</v>
      </c>
      <c r="V70">
        <f>IF(Capacity_solar!$AB71=0,Capacity_solar!V71*CostRed_solar!H$26,Capacity_solar!V71*VLOOKUP($A70,CostRed_solar!$A$14:$M$26,V$1-2009,FALSE))</f>
        <v>4.49130509773323</v>
      </c>
      <c r="W70">
        <f>IF(Capacity_solar!$AB71=0,Capacity_solar!W71*CostRed_solar!I$26,Capacity_solar!W71*VLOOKUP($A70,CostRed_solar!$A$14:$M$26,W$1-2009,FALSE))</f>
        <v>0.426117040491701</v>
      </c>
      <c r="X70">
        <f>IF(Capacity_solar!$AB71=0,Capacity_solar!X71*CostRed_solar!J$26,Capacity_solar!X71*VLOOKUP($A70,CostRed_solar!$A$14:$M$26,X$1-2009,FALSE))</f>
        <v>-0.00267806704837743</v>
      </c>
      <c r="Y70">
        <f>IF(Capacity_solar!$AB71=0,Capacity_solar!Y71*CostRed_solar!K$26,Capacity_solar!Y71*VLOOKUP($A70,CostRed_solar!$A$14:$M$26,Y$1-2009,FALSE))</f>
        <v>-0.0150195817972312</v>
      </c>
      <c r="Z70">
        <f>IF(Capacity_solar!$AB71=0,Capacity_solar!Z71*CostRed_solar!L$26,Capacity_solar!Z71*VLOOKUP($A70,CostRed_solar!$A$14:$M$26,Z$1-2009,FALSE))</f>
        <v>-1.01295992672255</v>
      </c>
      <c r="AA70">
        <f>IF(Capacity_solar!$AB71=0,Capacity_solar!AA71*CostRed_solar!M$26,Capacity_solar!AA71*VLOOKUP($A70,CostRed_solar!$A$14:$M$26,AA$1-2009,FALSE))</f>
        <v>0</v>
      </c>
      <c r="AB70" s="1">
        <f t="shared" si="3"/>
        <v>21.0282864821627</v>
      </c>
    </row>
    <row r="71" spans="1:28">
      <c r="A71" s="1" t="s">
        <v>159</v>
      </c>
      <c r="B71">
        <f>IF(Capacity_solar!$AB72=0,Capacity_solar!P72*CostRed_solar!B$13,Capacity_solar!P72*VLOOKUP($A71,CostRed_solar!$A$2:$M$12,2,FALSE))</f>
        <v>0.0277236509736782</v>
      </c>
      <c r="C71">
        <f>IF(Capacity_solar!$AB72=0,Capacity_solar!Q72*CostRed_solar!C$13,Capacity_solar!Q72*VLOOKUP($A71,CostRed_solar!$A$2:$M$12,3,FALSE))</f>
        <v>0.0904357948285987</v>
      </c>
      <c r="D71">
        <f>IF(Capacity_solar!$AB72=0,Capacity_solar!R72*CostRed_solar!D$13,Capacity_solar!R72*VLOOKUP($A71,CostRed_solar!$A$2:$M$12,4,FALSE))</f>
        <v>0.836739350068521</v>
      </c>
      <c r="E71">
        <f>IF(Capacity_solar!$AB72=0,Capacity_solar!S72*CostRed_solar!E$13,Capacity_solar!S72*VLOOKUP($A71,CostRed_solar!$A$2:$M$12,5,FALSE))</f>
        <v>1.80746538042618</v>
      </c>
      <c r="F71">
        <f>IF(Capacity_solar!$AB72=0,Capacity_solar!T72*CostRed_solar!F$13,Capacity_solar!T72*VLOOKUP($A71,CostRed_solar!$A$2:$M$12,6,FALSE))</f>
        <v>3.51962614090259</v>
      </c>
      <c r="G71">
        <f>IF(Capacity_solar!$AB72=0,Capacity_solar!U72*CostRed_solar!G$13,Capacity_solar!U72*VLOOKUP($A71,CostRed_solar!$A$2:$M$12,7,FALSE))</f>
        <v>4.65549684043542</v>
      </c>
      <c r="H71">
        <f>IF(Capacity_solar!$AB72=0,Capacity_solar!V72*CostRed_solar!H$13,Capacity_solar!V72*VLOOKUP($A71,CostRed_solar!$A$2:$M$12,8,FALSE))</f>
        <v>8.1152028685924</v>
      </c>
      <c r="I71">
        <f>IF(Capacity_solar!$AB72=0,Capacity_solar!W72*CostRed_solar!I$13,Capacity_solar!W72*VLOOKUP($A71,CostRed_solar!$A$2:$M$12,9,FALSE))</f>
        <v>31.0358200354698</v>
      </c>
      <c r="J71">
        <f>IF(Capacity_solar!$AB72=0,Capacity_solar!X72*CostRed_solar!J$13,Capacity_solar!X72*VLOOKUP($A71,CostRed_solar!$A$2:$M$12,10,FALSE))</f>
        <v>181.68656887673</v>
      </c>
      <c r="K71">
        <f>IF(Capacity_solar!$AB72=0,Capacity_solar!Y72*CostRed_solar!K$13,Capacity_solar!Y72*VLOOKUP($A71,CostRed_solar!$A$2:$M$12,11,FALSE))</f>
        <v>204.173732555417</v>
      </c>
      <c r="L71">
        <f>IF(Capacity_solar!$AB72=0,Capacity_solar!Z72*CostRed_solar!L$13,Capacity_solar!Z72*VLOOKUP($A71,CostRed_solar!$A$2:$M$12,12,FALSE))</f>
        <v>578.244771677712</v>
      </c>
      <c r="M71">
        <f>IF(Capacity_solar!$AB72=0,Capacity_solar!AA72*CostRed_solar!M$13,Capacity_solar!AA72*VLOOKUP($A71,CostRed_solar!$A$2:$M$12,13,FALSE))</f>
        <v>491.497367676095</v>
      </c>
      <c r="N71" s="2">
        <f t="shared" si="2"/>
        <v>1505.69095084765</v>
      </c>
      <c r="O71" s="1" t="s">
        <v>159</v>
      </c>
      <c r="P71">
        <f>IF(Capacity_solar!$AB72=0,Capacity_solar!P72*CostRed_solar!B$26,Capacity_solar!P72*VLOOKUP($A71,CostRed_solar!$A$14:$M$26,P$1-2009,FALSE))</f>
        <v>0.143930222560057</v>
      </c>
      <c r="Q71">
        <f>IF(Capacity_solar!$AB72=0,Capacity_solar!Q72*CostRed_solar!C$26,Capacity_solar!Q72*VLOOKUP($A71,CostRed_solar!$A$14:$M$26,Q$1-2009,FALSE))</f>
        <v>0.285352702612267</v>
      </c>
      <c r="R71">
        <f>IF(Capacity_solar!$AB72=0,Capacity_solar!R72*CostRed_solar!D$26,Capacity_solar!R72*VLOOKUP($A71,CostRed_solar!$A$14:$M$26,R$1-2009,FALSE))</f>
        <v>1.89563846482032</v>
      </c>
      <c r="S71">
        <f>IF(Capacity_solar!$AB72=0,Capacity_solar!S72*CostRed_solar!E$26,Capacity_solar!S72*VLOOKUP($A71,CostRed_solar!$A$14:$M$26,S$1-2009,FALSE))</f>
        <v>3.49571498748759</v>
      </c>
      <c r="T71">
        <f>IF(Capacity_solar!$AB72=0,Capacity_solar!T72*CostRed_solar!F$26,Capacity_solar!T72*VLOOKUP($A71,CostRed_solar!$A$14:$M$26,T$1-2009,FALSE))</f>
        <v>5.98585132964589</v>
      </c>
      <c r="U71">
        <f>IF(Capacity_solar!$AB72=0,Capacity_solar!U72*CostRed_solar!G$26,Capacity_solar!U72*VLOOKUP($A71,CostRed_solar!$A$14:$M$26,U$1-2009,FALSE))</f>
        <v>6.7480288547615</v>
      </c>
      <c r="V71">
        <f>IF(Capacity_solar!$AB72=0,Capacity_solar!V72*CostRed_solar!H$26,Capacity_solar!V72*VLOOKUP($A71,CostRed_solar!$A$14:$M$26,V$1-2009,FALSE))</f>
        <v>9.59680576438725</v>
      </c>
      <c r="W71">
        <f>IF(Capacity_solar!$AB72=0,Capacity_solar!W72*CostRed_solar!I$26,Capacity_solar!W72*VLOOKUP($A71,CostRed_solar!$A$14:$M$26,W$1-2009,FALSE))</f>
        <v>28.8053950111908</v>
      </c>
      <c r="X71">
        <f>IF(Capacity_solar!$AB72=0,Capacity_solar!X72*CostRed_solar!J$26,Capacity_solar!X72*VLOOKUP($A71,CostRed_solar!$A$14:$M$26,X$1-2009,FALSE))</f>
        <v>118.712930520629</v>
      </c>
      <c r="Y71">
        <f>IF(Capacity_solar!$AB72=0,Capacity_solar!Y72*CostRed_solar!K$26,Capacity_solar!Y72*VLOOKUP($A71,CostRed_solar!$A$14:$M$26,Y$1-2009,FALSE))</f>
        <v>100.596525914553</v>
      </c>
      <c r="Z71">
        <f>IF(Capacity_solar!$AB72=0,Capacity_solar!Z72*CostRed_solar!L$26,Capacity_solar!Z72*VLOOKUP($A71,CostRed_solar!$A$14:$M$26,Z$1-2009,FALSE))</f>
        <v>242.359392134503</v>
      </c>
      <c r="AA71">
        <f>IF(Capacity_solar!$AB72=0,Capacity_solar!AA72*CostRed_solar!M$26,Capacity_solar!AA72*VLOOKUP($A71,CostRed_solar!$A$14:$M$26,AA$1-2009,FALSE))</f>
        <v>172.625847505418</v>
      </c>
      <c r="AB71" s="1">
        <f t="shared" si="3"/>
        <v>691.251413412569</v>
      </c>
    </row>
    <row r="72" spans="1:28">
      <c r="A72" s="1" t="s">
        <v>380</v>
      </c>
      <c r="B72">
        <f>IF(Capacity_solar!$AB73=0,Capacity_solar!P73*CostRed_solar!B$13,Capacity_solar!P73*VLOOKUP($A72,CostRed_solar!$A$2:$M$12,2,FALSE))</f>
        <v>0.0327139081489403</v>
      </c>
      <c r="C72">
        <f>IF(Capacity_solar!$AB73=0,Capacity_solar!Q73*CostRed_solar!C$13,Capacity_solar!Q73*VLOOKUP($A72,CostRed_solar!$A$2:$M$12,3,FALSE))</f>
        <v>0.0130629481419087</v>
      </c>
      <c r="D72">
        <f>IF(Capacity_solar!$AB73=0,Capacity_solar!R73*CostRed_solar!D$13,Capacity_solar!R73*VLOOKUP($A72,CostRed_solar!$A$2:$M$12,4,FALSE))</f>
        <v>0.0127005079921115</v>
      </c>
      <c r="E72">
        <f>IF(Capacity_solar!$AB73=0,Capacity_solar!S73*CostRed_solar!E$13,Capacity_solar!S73*VLOOKUP($A72,CostRed_solar!$A$2:$M$12,5,FALSE))</f>
        <v>0.0255402716799351</v>
      </c>
      <c r="F72">
        <f>IF(Capacity_solar!$AB73=0,Capacity_solar!T73*CostRed_solar!F$13,Capacity_solar!T73*VLOOKUP($A72,CostRed_solar!$A$2:$M$12,6,FALSE))</f>
        <v>0.0289589492605909</v>
      </c>
      <c r="G72">
        <f>IF(Capacity_solar!$AB73=0,Capacity_solar!U73*CostRed_solar!G$13,Capacity_solar!U73*VLOOKUP($A72,CostRed_solar!$A$2:$M$12,7,FALSE))</f>
        <v>0.133014157436967</v>
      </c>
      <c r="H72">
        <f>IF(Capacity_solar!$AB73=0,Capacity_solar!V73*CostRed_solar!H$13,Capacity_solar!V73*VLOOKUP($A72,CostRed_solar!$A$2:$M$12,8,FALSE))</f>
        <v>0</v>
      </c>
      <c r="I72">
        <f>IF(Capacity_solar!$AB73=0,Capacity_solar!W73*CostRed_solar!I$13,Capacity_solar!W73*VLOOKUP($A72,CostRed_solar!$A$2:$M$12,9,FALSE))</f>
        <v>0</v>
      </c>
      <c r="J72">
        <f>IF(Capacity_solar!$AB73=0,Capacity_solar!X73*CostRed_solar!J$13,Capacity_solar!X73*VLOOKUP($A72,CostRed_solar!$A$2:$M$12,10,FALSE))</f>
        <v>0</v>
      </c>
      <c r="K72">
        <f>IF(Capacity_solar!$AB73=0,Capacity_solar!Y73*CostRed_solar!K$13,Capacity_solar!Y73*VLOOKUP($A72,CostRed_solar!$A$2:$M$12,11,FALSE))</f>
        <v>0</v>
      </c>
      <c r="L72">
        <f>IF(Capacity_solar!$AB73=0,Capacity_solar!Z73*CostRed_solar!L$13,Capacity_solar!Z73*VLOOKUP($A72,CostRed_solar!$A$2:$M$12,12,FALSE))</f>
        <v>30.9056563069048</v>
      </c>
      <c r="M72">
        <f>IF(Capacity_solar!$AB73=0,Capacity_solar!AA73*CostRed_solar!M$13,Capacity_solar!AA73*VLOOKUP($A72,CostRed_solar!$A$2:$M$12,13,FALSE))</f>
        <v>0</v>
      </c>
      <c r="N72" s="2">
        <f t="shared" si="2"/>
        <v>31.1516470495653</v>
      </c>
      <c r="O72" s="1" t="s">
        <v>380</v>
      </c>
      <c r="P72">
        <f>IF(Capacity_solar!$AB73=0,Capacity_solar!P73*CostRed_solar!B$26,Capacity_solar!P73*VLOOKUP($A72,CostRed_solar!$A$14:$M$26,P$1-2009,FALSE))</f>
        <v>0.169837662620867</v>
      </c>
      <c r="Q72">
        <f>IF(Capacity_solar!$AB73=0,Capacity_solar!Q73*CostRed_solar!C$26,Capacity_solar!Q73*VLOOKUP($A72,CostRed_solar!$A$14:$M$26,Q$1-2009,FALSE))</f>
        <v>0.0412176125995496</v>
      </c>
      <c r="R72">
        <f>IF(Capacity_solar!$AB73=0,Capacity_solar!R73*CostRed_solar!D$26,Capacity_solar!R73*VLOOKUP($A72,CostRed_solar!$A$14:$M$26,R$1-2009,FALSE))</f>
        <v>0.0287730838410228</v>
      </c>
      <c r="S72">
        <f>IF(Capacity_solar!$AB73=0,Capacity_solar!S73*CostRed_solar!E$26,Capacity_solar!S73*VLOOKUP($A72,CostRed_solar!$A$14:$M$26,S$1-2009,FALSE))</f>
        <v>0.0493959726492811</v>
      </c>
      <c r="T72">
        <f>IF(Capacity_solar!$AB73=0,Capacity_solar!T73*CostRed_solar!F$26,Capacity_solar!T73*VLOOKUP($A72,CostRed_solar!$A$14:$M$26,T$1-2009,FALSE))</f>
        <v>0.0492506754970864</v>
      </c>
      <c r="U72">
        <f>IF(Capacity_solar!$AB73=0,Capacity_solar!U73*CostRed_solar!G$26,Capacity_solar!U73*VLOOKUP($A72,CostRed_solar!$A$14:$M$26,U$1-2009,FALSE))</f>
        <v>0.192800769335823</v>
      </c>
      <c r="V72">
        <f>IF(Capacity_solar!$AB73=0,Capacity_solar!V73*CostRed_solar!H$26,Capacity_solar!V73*VLOOKUP($A72,CostRed_solar!$A$14:$M$26,V$1-2009,FALSE))</f>
        <v>0</v>
      </c>
      <c r="W72">
        <f>IF(Capacity_solar!$AB73=0,Capacity_solar!W73*CostRed_solar!I$26,Capacity_solar!W73*VLOOKUP($A72,CostRed_solar!$A$14:$M$26,W$1-2009,FALSE))</f>
        <v>0</v>
      </c>
      <c r="X72">
        <f>IF(Capacity_solar!$AB73=0,Capacity_solar!X73*CostRed_solar!J$26,Capacity_solar!X73*VLOOKUP($A72,CostRed_solar!$A$14:$M$26,X$1-2009,FALSE))</f>
        <v>0</v>
      </c>
      <c r="Y72">
        <f>IF(Capacity_solar!$AB73=0,Capacity_solar!Y73*CostRed_solar!K$26,Capacity_solar!Y73*VLOOKUP($A72,CostRed_solar!$A$14:$M$26,Y$1-2009,FALSE))</f>
        <v>0</v>
      </c>
      <c r="Z72">
        <f>IF(Capacity_solar!$AB73=0,Capacity_solar!Z73*CostRed_solar!L$26,Capacity_solar!Z73*VLOOKUP($A72,CostRed_solar!$A$14:$M$26,Z$1-2009,FALSE))</f>
        <v>12.9534696082545</v>
      </c>
      <c r="AA72">
        <f>IF(Capacity_solar!$AB73=0,Capacity_solar!AA73*CostRed_solar!M$26,Capacity_solar!AA73*VLOOKUP($A72,CostRed_solar!$A$14:$M$26,AA$1-2009,FALSE))</f>
        <v>0</v>
      </c>
      <c r="AB72" s="1">
        <f t="shared" si="3"/>
        <v>13.4847453847982</v>
      </c>
    </row>
    <row r="73" spans="1:28">
      <c r="A73" s="1" t="s">
        <v>161</v>
      </c>
      <c r="B73">
        <f>IF(Capacity_solar!$AB74=0,Capacity_solar!P74*CostRed_solar!B$13,Capacity_solar!P74*VLOOKUP($A73,CostRed_solar!$A$2:$M$12,2,FALSE))</f>
        <v>0.0851116084891921</v>
      </c>
      <c r="C73">
        <f>IF(Capacity_solar!$AB74=0,Capacity_solar!Q74*CostRed_solar!C$13,Capacity_solar!Q74*VLOOKUP($A73,CostRed_solar!$A$2:$M$12,3,FALSE))</f>
        <v>0.408468339975837</v>
      </c>
      <c r="D73">
        <f>IF(Capacity_solar!$AB74=0,Capacity_solar!R74*CostRed_solar!D$13,Capacity_solar!R74*VLOOKUP($A73,CostRed_solar!$A$2:$M$12,4,FALSE))</f>
        <v>1.64060679709864</v>
      </c>
      <c r="E73">
        <f>IF(Capacity_solar!$AB74=0,Capacity_solar!S74*CostRed_solar!E$13,Capacity_solar!S74*VLOOKUP($A73,CostRed_solar!$A$2:$M$12,5,FALSE))</f>
        <v>5.68467508506864</v>
      </c>
      <c r="F73">
        <f>IF(Capacity_solar!$AB74=0,Capacity_solar!T74*CostRed_solar!F$13,Capacity_solar!T74*VLOOKUP($A73,CostRed_solar!$A$2:$M$12,6,FALSE))</f>
        <v>0.845379671066839</v>
      </c>
      <c r="G73">
        <f>IF(Capacity_solar!$AB74=0,Capacity_solar!U74*CostRed_solar!G$13,Capacity_solar!U74*VLOOKUP($A73,CostRed_solar!$A$2:$M$12,7,FALSE))</f>
        <v>5.52008753363413</v>
      </c>
      <c r="H73">
        <f>IF(Capacity_solar!$AB74=0,Capacity_solar!V74*CostRed_solar!H$13,Capacity_solar!V74*VLOOKUP($A73,CostRed_solar!$A$2:$M$12,8,FALSE))</f>
        <v>-2.50922072696877</v>
      </c>
      <c r="I73">
        <f>IF(Capacity_solar!$AB74=0,Capacity_solar!W74*CostRed_solar!I$13,Capacity_solar!W74*VLOOKUP($A73,CostRed_solar!$A$2:$M$12,9,FALSE))</f>
        <v>-0.27179483271387</v>
      </c>
      <c r="J73">
        <f>IF(Capacity_solar!$AB74=0,Capacity_solar!X74*CostRed_solar!J$13,Capacity_solar!X74*VLOOKUP($A73,CostRed_solar!$A$2:$M$12,10,FALSE))</f>
        <v>0</v>
      </c>
      <c r="K73">
        <f>IF(Capacity_solar!$AB74=0,Capacity_solar!Y74*CostRed_solar!K$13,Capacity_solar!Y74*VLOOKUP($A73,CostRed_solar!$A$2:$M$12,11,FALSE))</f>
        <v>18.3796267800546</v>
      </c>
      <c r="L73">
        <f>IF(Capacity_solar!$AB74=0,Capacity_solar!Z74*CostRed_solar!L$13,Capacity_solar!Z74*VLOOKUP($A73,CostRed_solar!$A$2:$M$12,12,FALSE))</f>
        <v>3.09056532163395</v>
      </c>
      <c r="M73">
        <f>IF(Capacity_solar!$AB74=0,Capacity_solar!AA74*CostRed_solar!M$13,Capacity_solar!AA74*VLOOKUP($A73,CostRed_solar!$A$2:$M$12,13,FALSE))</f>
        <v>0</v>
      </c>
      <c r="N73" s="2">
        <f t="shared" si="2"/>
        <v>32.8735055773392</v>
      </c>
      <c r="O73" s="1" t="s">
        <v>161</v>
      </c>
      <c r="P73">
        <f>IF(Capacity_solar!$AB74=0,Capacity_solar!P74*CostRed_solar!B$26,Capacity_solar!P74*VLOOKUP($A73,CostRed_solar!$A$14:$M$26,P$1-2009,FALSE))</f>
        <v>0.441865783259375</v>
      </c>
      <c r="Q73">
        <f>IF(Capacity_solar!$AB74=0,Capacity_solar!Q74*CostRed_solar!C$26,Capacity_solar!Q74*VLOOKUP($A73,CostRed_solar!$A$14:$M$26,Q$1-2009,FALSE))</f>
        <v>1.28884304013207</v>
      </c>
      <c r="R73">
        <f>IF(Capacity_solar!$AB74=0,Capacity_solar!R74*CostRed_solar!D$26,Capacity_solar!R74*VLOOKUP($A73,CostRed_solar!$A$14:$M$26,R$1-2009,FALSE))</f>
        <v>3.7168054185227</v>
      </c>
      <c r="S73">
        <f>IF(Capacity_solar!$AB74=0,Capacity_solar!S74*CostRed_solar!E$26,Capacity_solar!S74*VLOOKUP($A73,CostRed_solar!$A$14:$M$26,S$1-2009,FALSE))</f>
        <v>10.9944036046689</v>
      </c>
      <c r="T73">
        <f>IF(Capacity_solar!$AB74=0,Capacity_solar!T74*CostRed_solar!F$26,Capacity_solar!T74*VLOOKUP($A73,CostRed_solar!$A$14:$M$26,T$1-2009,FALSE))</f>
        <v>1.4377427674217</v>
      </c>
      <c r="U73">
        <f>IF(Capacity_solar!$AB74=0,Capacity_solar!U74*CostRed_solar!G$26,Capacity_solar!U74*VLOOKUP($A73,CostRed_solar!$A$14:$M$26,U$1-2009,FALSE))</f>
        <v>8.00123192743665</v>
      </c>
      <c r="V73">
        <f>IF(Capacity_solar!$AB74=0,Capacity_solar!V74*CostRed_solar!H$26,Capacity_solar!V74*VLOOKUP($A73,CostRed_solar!$A$14:$M$26,V$1-2009,FALSE))</f>
        <v>-2.96733234234854</v>
      </c>
      <c r="W73">
        <f>IF(Capacity_solar!$AB74=0,Capacity_solar!W74*CostRed_solar!I$26,Capacity_solar!W74*VLOOKUP($A73,CostRed_solar!$A$14:$M$26,W$1-2009,FALSE))</f>
        <v>-0.252261983391316</v>
      </c>
      <c r="X73">
        <f>IF(Capacity_solar!$AB74=0,Capacity_solar!X74*CostRed_solar!J$26,Capacity_solar!X74*VLOOKUP($A73,CostRed_solar!$A$14:$M$26,X$1-2009,FALSE))</f>
        <v>0</v>
      </c>
      <c r="Y73">
        <f>IF(Capacity_solar!$AB74=0,Capacity_solar!Y74*CostRed_solar!K$26,Capacity_solar!Y74*VLOOKUP($A73,CostRed_solar!$A$14:$M$26,Y$1-2009,FALSE))</f>
        <v>9.05565362663753</v>
      </c>
      <c r="Z73">
        <f>IF(Capacity_solar!$AB74=0,Capacity_solar!Z74*CostRed_solar!L$26,Capacity_solar!Z74*VLOOKUP($A73,CostRed_solar!$A$14:$M$26,Z$1-2009,FALSE))</f>
        <v>1.29534683129077</v>
      </c>
      <c r="AA73">
        <f>IF(Capacity_solar!$AB74=0,Capacity_solar!AA74*CostRed_solar!M$26,Capacity_solar!AA74*VLOOKUP($A73,CostRed_solar!$A$14:$M$26,AA$1-2009,FALSE))</f>
        <v>0</v>
      </c>
      <c r="AB73" s="1">
        <f t="shared" si="3"/>
        <v>33.0122986736298</v>
      </c>
    </row>
    <row r="74" spans="1:28">
      <c r="A74" s="1" t="s">
        <v>455</v>
      </c>
      <c r="B74">
        <f>IF(Capacity_solar!$AB75=0,Capacity_solar!P75*CostRed_solar!B$13,Capacity_solar!P75*VLOOKUP($A74,CostRed_solar!$A$2:$M$12,2,FALSE))</f>
        <v>0.474905863942598</v>
      </c>
      <c r="C74">
        <f>IF(Capacity_solar!$AB75=0,Capacity_solar!Q75*CostRed_solar!C$13,Capacity_solar!Q75*VLOOKUP($A74,CostRed_solar!$A$2:$M$12,3,FALSE))</f>
        <v>2.54727539009328</v>
      </c>
      <c r="D74">
        <f>IF(Capacity_solar!$AB75=0,Capacity_solar!R75*CostRed_solar!D$13,Capacity_solar!R75*VLOOKUP($A74,CostRed_solar!$A$2:$M$12,4,FALSE))</f>
        <v>6.10072636844602</v>
      </c>
      <c r="E74">
        <f>IF(Capacity_solar!$AB75=0,Capacity_solar!S75*CostRed_solar!E$13,Capacity_solar!S75*VLOOKUP($A74,CostRed_solar!$A$2:$M$12,5,FALSE))</f>
        <v>26.9557940865247</v>
      </c>
      <c r="F74">
        <f>IF(Capacity_solar!$AB75=0,Capacity_solar!T75*CostRed_solar!F$13,Capacity_solar!T75*VLOOKUP($A74,CostRed_solar!$A$2:$M$12,6,FALSE))</f>
        <v>298.188069583406</v>
      </c>
      <c r="G74">
        <f>IF(Capacity_solar!$AB75=0,Capacity_solar!U75*CostRed_solar!G$13,Capacity_solar!U75*VLOOKUP($A74,CostRed_solar!$A$2:$M$12,7,FALSE))</f>
        <v>825.335634864408</v>
      </c>
      <c r="H74">
        <f>IF(Capacity_solar!$AB75=0,Capacity_solar!V75*CostRed_solar!H$13,Capacity_solar!V75*VLOOKUP($A74,CostRed_solar!$A$2:$M$12,8,FALSE))</f>
        <v>4449.96539036008</v>
      </c>
      <c r="I74">
        <f>IF(Capacity_solar!$AB75=0,Capacity_solar!W75*CostRed_solar!I$13,Capacity_solar!W75*VLOOKUP($A74,CostRed_solar!$A$2:$M$12,9,FALSE))</f>
        <v>3624.76674388586</v>
      </c>
      <c r="J74">
        <f>IF(Capacity_solar!$AB75=0,Capacity_solar!X75*CostRed_solar!J$13,Capacity_solar!X75*VLOOKUP($A74,CostRed_solar!$A$2:$M$12,10,FALSE))</f>
        <v>3494.89643115191</v>
      </c>
      <c r="K74">
        <f>IF(Capacity_solar!$AB75=0,Capacity_solar!Y75*CostRed_solar!K$13,Capacity_solar!Y75*VLOOKUP($A74,CostRed_solar!$A$2:$M$12,11,FALSE))</f>
        <v>2073.2945638545</v>
      </c>
      <c r="L74">
        <f>IF(Capacity_solar!$AB75=0,Capacity_solar!Z75*CostRed_solar!L$13,Capacity_solar!Z75*VLOOKUP($A74,CostRed_solar!$A$2:$M$12,12,FALSE))</f>
        <v>4692.10245243531</v>
      </c>
      <c r="M74">
        <f>IF(Capacity_solar!$AB75=0,Capacity_solar!AA75*CostRed_solar!M$13,Capacity_solar!AA75*VLOOKUP($A74,CostRed_solar!$A$2:$M$12,13,FALSE))</f>
        <v>6518.56343937907</v>
      </c>
      <c r="N74" s="2">
        <f t="shared" si="2"/>
        <v>26013.1914272236</v>
      </c>
      <c r="O74" s="1" t="s">
        <v>455</v>
      </c>
      <c r="P74">
        <f>IF(Capacity_solar!$AB75=0,Capacity_solar!P75*CostRed_solar!B$26,Capacity_solar!P75*VLOOKUP($A74,CostRed_solar!$A$14:$M$26,P$1-2009,FALSE))</f>
        <v>2.46552327315155</v>
      </c>
      <c r="Q74">
        <f>IF(Capacity_solar!$AB75=0,Capacity_solar!Q75*CostRed_solar!C$26,Capacity_solar!Q75*VLOOKUP($A74,CostRed_solar!$A$14:$M$26,Q$1-2009,FALSE))</f>
        <v>8.03743604220497</v>
      </c>
      <c r="R74">
        <f>IF(Capacity_solar!$AB75=0,Capacity_solar!R75*CostRed_solar!D$26,Capacity_solar!R75*VLOOKUP($A74,CostRed_solar!$A$14:$M$26,R$1-2009,FALSE))</f>
        <v>13.8212354497524</v>
      </c>
      <c r="S74">
        <f>IF(Capacity_solar!$AB75=0,Capacity_solar!S75*CostRed_solar!E$26,Capacity_solar!S75*VLOOKUP($A74,CostRed_solar!$A$14:$M$26,S$1-2009,FALSE))</f>
        <v>52.1336532408027</v>
      </c>
      <c r="T74">
        <f>IF(Capacity_solar!$AB75=0,Capacity_solar!T75*CostRed_solar!F$26,Capacity_solar!T75*VLOOKUP($A74,CostRed_solar!$A$14:$M$26,T$1-2009,FALSE))</f>
        <v>507.130411397229</v>
      </c>
      <c r="U74">
        <f>IF(Capacity_solar!$AB75=0,Capacity_solar!U75*CostRed_solar!G$26,Capacity_solar!U75*VLOOKUP($A74,CostRed_solar!$A$14:$M$26,U$1-2009,FALSE))</f>
        <v>1196.30382530923</v>
      </c>
      <c r="V74">
        <f>IF(Capacity_solar!$AB75=0,Capacity_solar!V75*CostRed_solar!H$26,Capacity_solar!V75*VLOOKUP($A74,CostRed_solar!$A$14:$M$26,V$1-2009,FALSE))</f>
        <v>5262.40122410381</v>
      </c>
      <c r="W74">
        <f>IF(Capacity_solar!$AB75=0,Capacity_solar!W75*CostRed_solar!I$26,Capacity_solar!W75*VLOOKUP($A74,CostRed_solar!$A$14:$M$26,W$1-2009,FALSE))</f>
        <v>3364.26869861116</v>
      </c>
      <c r="X74">
        <f>IF(Capacity_solar!$AB75=0,Capacity_solar!X75*CostRed_solar!J$26,Capacity_solar!X75*VLOOKUP($A74,CostRed_solar!$A$14:$M$26,X$1-2009,FALSE))</f>
        <v>2283.54467681992</v>
      </c>
      <c r="Y74">
        <f>IF(Capacity_solar!$AB75=0,Capacity_solar!Y75*CostRed_solar!K$26,Capacity_solar!Y75*VLOOKUP($A74,CostRed_solar!$A$14:$M$26,Y$1-2009,FALSE))</f>
        <v>1021.51353022203</v>
      </c>
      <c r="Z74">
        <f>IF(Capacity_solar!$AB75=0,Capacity_solar!Z75*CostRed_solar!L$26,Capacity_solar!Z75*VLOOKUP($A74,CostRed_solar!$A$14:$M$26,Z$1-2009,FALSE))</f>
        <v>1966.59814995931</v>
      </c>
      <c r="AA74">
        <f>IF(Capacity_solar!$AB75=0,Capacity_solar!AA75*CostRed_solar!M$26,Capacity_solar!AA75*VLOOKUP($A74,CostRed_solar!$A$14:$M$26,AA$1-2009,FALSE))</f>
        <v>2289.47826020142</v>
      </c>
      <c r="AB74" s="1">
        <f t="shared" si="3"/>
        <v>17967.69662463</v>
      </c>
    </row>
    <row r="75" spans="1:28">
      <c r="A75" s="1" t="s">
        <v>456</v>
      </c>
      <c r="B75">
        <f>IF(Capacity_solar!$AB76=0,Capacity_solar!P76*CostRed_solar!B$13,Capacity_solar!P76*VLOOKUP($A75,CostRed_solar!$A$2:$M$12,2,FALSE))</f>
        <v>6615.64160243896</v>
      </c>
      <c r="C75">
        <f>IF(Capacity_solar!$AB76=0,Capacity_solar!Q76*CostRed_solar!C$13,Capacity_solar!Q76*VLOOKUP($A75,CostRed_solar!$A$2:$M$12,3,FALSE))</f>
        <v>9501.89050631333</v>
      </c>
      <c r="D75">
        <f>IF(Capacity_solar!$AB76=0,Capacity_solar!R76*CostRed_solar!D$13,Capacity_solar!R76*VLOOKUP($A75,CostRed_solar!$A$2:$M$12,4,FALSE))</f>
        <v>7887.0677593106</v>
      </c>
      <c r="E75">
        <f>IF(Capacity_solar!$AB76=0,Capacity_solar!S76*CostRed_solar!E$13,Capacity_solar!S76*VLOOKUP($A75,CostRed_solar!$A$2:$M$12,5,FALSE))</f>
        <v>6787.66118711088</v>
      </c>
      <c r="F75">
        <f>IF(Capacity_solar!$AB76=0,Capacity_solar!T76*CostRed_solar!F$13,Capacity_solar!T76*VLOOKUP($A75,CostRed_solar!$A$2:$M$12,6,FALSE))</f>
        <v>9540.39217721279</v>
      </c>
      <c r="G75">
        <f>IF(Capacity_solar!$AB76=0,Capacity_solar!U76*CostRed_solar!G$13,Capacity_solar!U76*VLOOKUP($A75,CostRed_solar!$A$2:$M$12,7,FALSE))</f>
        <v>8758.13097661669</v>
      </c>
      <c r="H75">
        <f>IF(Capacity_solar!$AB76=0,Capacity_solar!V76*CostRed_solar!H$13,Capacity_solar!V76*VLOOKUP($A75,CostRed_solar!$A$2:$M$12,8,FALSE))</f>
        <v>10183.9628446654</v>
      </c>
      <c r="I75">
        <f>IF(Capacity_solar!$AB76=0,Capacity_solar!W76*CostRed_solar!I$13,Capacity_solar!W76*VLOOKUP($A75,CostRed_solar!$A$2:$M$12,9,FALSE))</f>
        <v>17655.7722057197</v>
      </c>
      <c r="J75">
        <f>IF(Capacity_solar!$AB76=0,Capacity_solar!X76*CostRed_solar!J$13,Capacity_solar!X76*VLOOKUP($A75,CostRed_solar!$A$2:$M$12,10,FALSE))</f>
        <v>43853.9628064427</v>
      </c>
      <c r="K75">
        <f>IF(Capacity_solar!$AB76=0,Capacity_solar!Y76*CostRed_solar!K$13,Capacity_solar!Y76*VLOOKUP($A75,CostRed_solar!$A$2:$M$12,11,FALSE))</f>
        <v>48481.7817767275</v>
      </c>
      <c r="L75">
        <f>IF(Capacity_solar!$AB76=0,Capacity_solar!Z76*CostRed_solar!L$13,Capacity_solar!Z76*VLOOKUP($A75,CostRed_solar!$A$2:$M$12,12,FALSE))</f>
        <v>85240.603985107</v>
      </c>
      <c r="M75">
        <f>IF(Capacity_solar!$AB76=0,Capacity_solar!AA76*CostRed_solar!M$13,Capacity_solar!AA76*VLOOKUP($A75,CostRed_solar!$A$2:$M$12,13,FALSE))</f>
        <v>132743.479138234</v>
      </c>
      <c r="N75" s="2">
        <f t="shared" si="2"/>
        <v>387250.3469659</v>
      </c>
      <c r="O75" s="1" t="s">
        <v>456</v>
      </c>
      <c r="P75">
        <f>IF(Capacity_solar!$AB76=0,Capacity_solar!P76*CostRed_solar!B$26,Capacity_solar!P76*VLOOKUP($A75,CostRed_solar!$A$14:$M$26,P$1-2009,FALSE))</f>
        <v>34345.7926634791</v>
      </c>
      <c r="Q75">
        <f>IF(Capacity_solar!$AB76=0,Capacity_solar!Q76*CostRed_solar!C$26,Capacity_solar!Q76*VLOOKUP($A75,CostRed_solar!$A$14:$M$26,Q$1-2009,FALSE))</f>
        <v>29981.3822728179</v>
      </c>
      <c r="R75">
        <f>IF(Capacity_solar!$AB76=0,Capacity_solar!R76*CostRed_solar!D$26,Capacity_solar!R76*VLOOKUP($A75,CostRed_solar!$A$14:$M$26,R$1-2009,FALSE))</f>
        <v>17868.2035426791</v>
      </c>
      <c r="S75">
        <f>IF(Capacity_solar!$AB76=0,Capacity_solar!S76*CostRed_solar!E$26,Capacity_solar!S76*VLOOKUP($A75,CostRed_solar!$A$14:$M$26,S$1-2009,FALSE))</f>
        <v>13127.6256788811</v>
      </c>
      <c r="T75">
        <f>IF(Capacity_solar!$AB76=0,Capacity_solar!T76*CostRed_solar!F$26,Capacity_solar!T76*VLOOKUP($A75,CostRed_solar!$A$14:$M$26,T$1-2009,FALSE))</f>
        <v>16225.4077317051</v>
      </c>
      <c r="U75">
        <f>IF(Capacity_solar!$AB76=0,Capacity_solar!U76*CostRed_solar!G$26,Capacity_solar!U76*VLOOKUP($A75,CostRed_solar!$A$14:$M$26,U$1-2009,FALSE))</f>
        <v>12694.6967358402</v>
      </c>
      <c r="V75">
        <f>IF(Capacity_solar!$AB76=0,Capacity_solar!V76*CostRed_solar!H$26,Capacity_solar!V76*VLOOKUP($A75,CostRed_solar!$A$14:$M$26,V$1-2009,FALSE))</f>
        <v>12043.2618770679</v>
      </c>
      <c r="W75">
        <f>IF(Capacity_solar!$AB76=0,Capacity_solar!W76*CostRed_solar!I$26,Capacity_solar!W76*VLOOKUP($A75,CostRed_solar!$A$14:$M$26,W$1-2009,FALSE))</f>
        <v>16386.9197602035</v>
      </c>
      <c r="X75">
        <f>IF(Capacity_solar!$AB76=0,Capacity_solar!X76*CostRed_solar!J$26,Capacity_solar!X76*VLOOKUP($A75,CostRed_solar!$A$14:$M$26,X$1-2009,FALSE))</f>
        <v>28653.9201652692</v>
      </c>
      <c r="Y75">
        <f>IF(Capacity_solar!$AB76=0,Capacity_solar!Y76*CostRed_solar!K$26,Capacity_solar!Y76*VLOOKUP($A75,CostRed_solar!$A$14:$M$26,Y$1-2009,FALSE))</f>
        <v>23887.0042480246</v>
      </c>
      <c r="Z75">
        <f>IF(Capacity_solar!$AB76=0,Capacity_solar!Z76*CostRed_solar!L$26,Capacity_solar!Z76*VLOOKUP($A75,CostRed_solar!$A$14:$M$26,Z$1-2009,FALSE))</f>
        <v>35726.8443726159</v>
      </c>
      <c r="AA75">
        <f>IF(Capacity_solar!$AB76=0,Capacity_solar!AA76*CostRed_solar!M$26,Capacity_solar!AA76*VLOOKUP($A75,CostRed_solar!$A$14:$M$26,AA$1-2009,FALSE))</f>
        <v>46622.7432618861</v>
      </c>
      <c r="AB75" s="1">
        <f t="shared" si="3"/>
        <v>287563.80231047</v>
      </c>
    </row>
    <row r="76" spans="1:28">
      <c r="A76" s="1" t="s">
        <v>457</v>
      </c>
      <c r="B76">
        <f>IF(Capacity_solar!$AB77=0,Capacity_solar!P77*CostRed_solar!B$13,Capacity_solar!P77*VLOOKUP($A76,CostRed_solar!$A$2:$M$12,2,FALSE))</f>
        <v>6615.63772112782</v>
      </c>
      <c r="C76">
        <f>IF(Capacity_solar!$AB77=0,Capacity_solar!Q77*CostRed_solar!C$13,Capacity_solar!Q77*VLOOKUP($A76,CostRed_solar!$A$2:$M$12,3,FALSE))</f>
        <v>9501.84780052133</v>
      </c>
      <c r="D76">
        <f>IF(Capacity_solar!$AB77=0,Capacity_solar!R77*CostRed_solar!D$13,Capacity_solar!R77*VLOOKUP($A76,CostRed_solar!$A$2:$M$12,4,FALSE))</f>
        <v>7886.20860729937</v>
      </c>
      <c r="E76">
        <f>IF(Capacity_solar!$AB77=0,Capacity_solar!S77*CostRed_solar!E$13,Capacity_solar!S77*VLOOKUP($A76,CostRed_solar!$A$2:$M$12,5,FALSE))</f>
        <v>6783.98731726153</v>
      </c>
      <c r="F76">
        <f>IF(Capacity_solar!$AB77=0,Capacity_solar!T77*CostRed_solar!F$13,Capacity_solar!T77*VLOOKUP($A76,CostRed_solar!$A$2:$M$12,6,FALSE))</f>
        <v>9477.6570688627</v>
      </c>
      <c r="G76">
        <f>IF(Capacity_solar!$AB77=0,Capacity_solar!U77*CostRed_solar!G$13,Capacity_solar!U77*VLOOKUP($A76,CostRed_solar!$A$2:$M$12,7,FALSE))</f>
        <v>8738.17220229325</v>
      </c>
      <c r="H76">
        <f>IF(Capacity_solar!$AB77=0,Capacity_solar!V77*CostRed_solar!H$13,Capacity_solar!V77*VLOOKUP($A76,CostRed_solar!$A$2:$M$12,8,FALSE))</f>
        <v>9942.12979918141</v>
      </c>
      <c r="I76">
        <f>IF(Capacity_solar!$AB77=0,Capacity_solar!W77*CostRed_solar!I$13,Capacity_solar!W77*VLOOKUP($A76,CostRed_solar!$A$2:$M$12,9,FALSE))</f>
        <v>17086.5146300965</v>
      </c>
      <c r="J76">
        <f>IF(Capacity_solar!$AB77=0,Capacity_solar!X77*CostRed_solar!J$13,Capacity_solar!X77*VLOOKUP($A76,CostRed_solar!$A$2:$M$12,10,FALSE))</f>
        <v>42336.150923172</v>
      </c>
      <c r="K76">
        <f>IF(Capacity_solar!$AB77=0,Capacity_solar!Y77*CostRed_solar!K$13,Capacity_solar!Y77*VLOOKUP($A76,CostRed_solar!$A$2:$M$12,11,FALSE))</f>
        <v>48126.5236621677</v>
      </c>
      <c r="L76">
        <f>IF(Capacity_solar!$AB77=0,Capacity_solar!Z77*CostRed_solar!L$13,Capacity_solar!Z77*VLOOKUP($A76,CostRed_solar!$A$2:$M$12,12,FALSE))</f>
        <v>84519.8532464488</v>
      </c>
      <c r="M76">
        <f>IF(Capacity_solar!$AB77=0,Capacity_solar!AA77*CostRed_solar!M$13,Capacity_solar!AA77*VLOOKUP($A76,CostRed_solar!$A$2:$M$12,13,FALSE))</f>
        <v>132199.778117078</v>
      </c>
      <c r="N76" s="2">
        <f t="shared" si="2"/>
        <v>383214.46109551</v>
      </c>
      <c r="O76" s="1" t="s">
        <v>457</v>
      </c>
      <c r="P76">
        <f>IF(Capacity_solar!$AB77=0,Capacity_solar!P77*CostRed_solar!B$26,Capacity_solar!P77*VLOOKUP($A76,CostRed_solar!$A$14:$M$26,P$1-2009,FALSE))</f>
        <v>34345.7725132479</v>
      </c>
      <c r="Q76">
        <f>IF(Capacity_solar!$AB77=0,Capacity_solar!Q77*CostRed_solar!C$26,Capacity_solar!Q77*VLOOKUP($A76,CostRed_solar!$A$14:$M$26,Q$1-2009,FALSE))</f>
        <v>29981.2475229306</v>
      </c>
      <c r="R76">
        <f>IF(Capacity_solar!$AB77=0,Capacity_solar!R77*CostRed_solar!D$26,Capacity_solar!R77*VLOOKUP($A76,CostRed_solar!$A$14:$M$26,R$1-2009,FALSE))</f>
        <v>17866.257128184</v>
      </c>
      <c r="S76">
        <f>IF(Capacity_solar!$AB77=0,Capacity_solar!S77*CostRed_solar!E$26,Capacity_solar!S77*VLOOKUP($A76,CostRed_solar!$A$14:$M$26,S$1-2009,FALSE))</f>
        <v>13120.5202582</v>
      </c>
      <c r="T76">
        <f>IF(Capacity_solar!$AB77=0,Capacity_solar!T77*CostRed_solar!F$26,Capacity_solar!T77*VLOOKUP($A76,CostRed_solar!$A$14:$M$26,T$1-2009,FALSE))</f>
        <v>16118.7137202677</v>
      </c>
      <c r="U76">
        <f>IF(Capacity_solar!$AB77=0,Capacity_solar!U77*CostRed_solar!G$26,Capacity_solar!U77*VLOOKUP($A76,CostRed_solar!$A$14:$M$26,U$1-2009,FALSE))</f>
        <v>12665.7669804013</v>
      </c>
      <c r="V76">
        <f>IF(Capacity_solar!$AB77=0,Capacity_solar!V77*CostRed_solar!H$26,Capacity_solar!V77*VLOOKUP($A76,CostRed_solar!$A$14:$M$26,V$1-2009,FALSE))</f>
        <v>11757.2770652892</v>
      </c>
      <c r="W76">
        <f>IF(Capacity_solar!$AB77=0,Capacity_solar!W77*CostRed_solar!I$26,Capacity_solar!W77*VLOOKUP($A76,CostRed_solar!$A$14:$M$26,W$1-2009,FALSE))</f>
        <v>15858.5725372141</v>
      </c>
      <c r="X76">
        <f>IF(Capacity_solar!$AB77=0,Capacity_solar!X77*CostRed_solar!J$26,Capacity_solar!X77*VLOOKUP($A76,CostRed_solar!$A$14:$M$26,X$1-2009,FALSE))</f>
        <v>27662.1908494696</v>
      </c>
      <c r="Y76">
        <f>IF(Capacity_solar!$AB77=0,Capacity_solar!Y77*CostRed_solar!K$26,Capacity_solar!Y77*VLOOKUP($A76,CostRed_solar!$A$14:$M$26,Y$1-2009,FALSE))</f>
        <v>23711.9683524646</v>
      </c>
      <c r="Z76">
        <f>IF(Capacity_solar!$AB77=0,Capacity_solar!Z77*CostRed_solar!L$26,Capacity_solar!Z77*VLOOKUP($A76,CostRed_solar!$A$14:$M$26,Z$1-2009,FALSE))</f>
        <v>35424.7565380906</v>
      </c>
      <c r="AA76">
        <f>IF(Capacity_solar!$AB77=0,Capacity_solar!AA77*CostRed_solar!M$26,Capacity_solar!AA77*VLOOKUP($A76,CostRed_solar!$A$14:$M$26,AA$1-2009,FALSE))</f>
        <v>46431.7822196928</v>
      </c>
      <c r="AB76" s="1">
        <f t="shared" si="3"/>
        <v>284944.825685452</v>
      </c>
    </row>
    <row r="77" spans="1:28">
      <c r="A77" s="1" t="s">
        <v>458</v>
      </c>
      <c r="B77">
        <f>IF(Capacity_solar!$AB78=0,Capacity_solar!P78*CostRed_solar!B$13,Capacity_solar!P78*VLOOKUP($A77,CostRed_solar!$A$2:$M$12,2,FALSE))</f>
        <v>6309.14361080899</v>
      </c>
      <c r="C77">
        <f>IF(Capacity_solar!$AB78=0,Capacity_solar!Q78*CostRed_solar!C$13,Capacity_solar!Q78*VLOOKUP($A77,CostRed_solar!$A$2:$M$12,3,FALSE))</f>
        <v>8953.33209593716</v>
      </c>
      <c r="D77">
        <f>IF(Capacity_solar!$AB78=0,Capacity_solar!R78*CostRed_solar!D$13,Capacity_solar!R78*VLOOKUP($A77,CostRed_solar!$A$2:$M$12,4,FALSE))</f>
        <v>6486.42585439234</v>
      </c>
      <c r="E77">
        <f>IF(Capacity_solar!$AB78=0,Capacity_solar!S78*CostRed_solar!E$13,Capacity_solar!S78*VLOOKUP($A77,CostRed_solar!$A$2:$M$12,5,FALSE))</f>
        <v>3855.79516915698</v>
      </c>
      <c r="F77">
        <f>IF(Capacity_solar!$AB78=0,Capacity_solar!T78*CostRed_solar!F$13,Capacity_solar!T78*VLOOKUP($A77,CostRed_solar!$A$2:$M$12,6,FALSE))</f>
        <v>4570.08974921571</v>
      </c>
      <c r="G77">
        <f>IF(Capacity_solar!$AB78=0,Capacity_solar!U78*CostRed_solar!G$13,Capacity_solar!U78*VLOOKUP($A77,CostRed_solar!$A$2:$M$12,7,FALSE))</f>
        <v>5068.06552241608</v>
      </c>
      <c r="H77">
        <f>IF(Capacity_solar!$AB78=0,Capacity_solar!V78*CostRed_solar!H$13,Capacity_solar!V78*VLOOKUP($A77,CostRed_solar!$A$2:$M$12,8,FALSE))</f>
        <v>7689.08979636837</v>
      </c>
      <c r="I77">
        <f>IF(Capacity_solar!$AB78=0,Capacity_solar!W78*CostRed_solar!I$13,Capacity_solar!W78*VLOOKUP($A77,CostRed_solar!$A$2:$M$12,9,FALSE))</f>
        <v>14382.6609735416</v>
      </c>
      <c r="J77">
        <f>IF(Capacity_solar!$AB78=0,Capacity_solar!X78*CostRed_solar!J$13,Capacity_solar!X78*VLOOKUP($A77,CostRed_solar!$A$2:$M$12,10,FALSE))</f>
        <v>33153.3502136</v>
      </c>
      <c r="K77">
        <f>IF(Capacity_solar!$AB78=0,Capacity_solar!Y78*CostRed_solar!K$13,Capacity_solar!Y78*VLOOKUP($A77,CostRed_solar!$A$2:$M$12,11,FALSE))</f>
        <v>42903.7369411473</v>
      </c>
      <c r="L77">
        <f>IF(Capacity_solar!$AB78=0,Capacity_solar!Z78*CostRed_solar!L$13,Capacity_solar!Z78*VLOOKUP($A77,CostRed_solar!$A$2:$M$12,12,FALSE))</f>
        <v>79534.2768922018</v>
      </c>
      <c r="M77">
        <f>IF(Capacity_solar!$AB78=0,Capacity_solar!AA78*CostRed_solar!M$13,Capacity_solar!AA78*VLOOKUP($A77,CostRed_solar!$A$2:$M$12,13,FALSE))</f>
        <v>126284.225345988</v>
      </c>
      <c r="N77" s="2">
        <f t="shared" si="2"/>
        <v>339190.192164774</v>
      </c>
      <c r="O77" s="1" t="s">
        <v>458</v>
      </c>
      <c r="P77">
        <f>IF(Capacity_solar!$AB78=0,Capacity_solar!P78*CostRed_solar!B$26,Capacity_solar!P78*VLOOKUP($A77,CostRed_solar!$A$14:$M$26,P$1-2009,FALSE))</f>
        <v>32754.5764058731</v>
      </c>
      <c r="Q77">
        <f>IF(Capacity_solar!$AB78=0,Capacity_solar!Q78*CostRed_solar!C$26,Capacity_solar!Q78*VLOOKUP($A77,CostRed_solar!$A$14:$M$26,Q$1-2009,FALSE))</f>
        <v>28250.5120434115</v>
      </c>
      <c r="R77">
        <f>IF(Capacity_solar!$AB78=0,Capacity_solar!R78*CostRed_solar!D$26,Capacity_solar!R78*VLOOKUP($A77,CostRed_solar!$A$14:$M$26,R$1-2009,FALSE))</f>
        <v>14695.0401553174</v>
      </c>
      <c r="S77">
        <f>IF(Capacity_solar!$AB78=0,Capacity_solar!S78*CostRed_solar!E$26,Capacity_solar!S78*VLOOKUP($A77,CostRed_solar!$A$14:$M$26,S$1-2009,FALSE))</f>
        <v>7457.27199395995</v>
      </c>
      <c r="T77">
        <f>IF(Capacity_solar!$AB78=0,Capacity_solar!T78*CostRed_solar!F$26,Capacity_solar!T78*VLOOKUP($A77,CostRed_solar!$A$14:$M$26,T$1-2009,FALSE))</f>
        <v>7772.38169816769</v>
      </c>
      <c r="U77">
        <f>IF(Capacity_solar!$AB78=0,Capacity_solar!U78*CostRed_solar!G$26,Capacity_solar!U78*VLOOKUP($A77,CostRed_solar!$A$14:$M$26,U$1-2009,FALSE))</f>
        <v>7346.03707300273</v>
      </c>
      <c r="V77">
        <f>IF(Capacity_solar!$AB78=0,Capacity_solar!V78*CostRed_solar!H$26,Capacity_solar!V78*VLOOKUP($A77,CostRed_solar!$A$14:$M$26,V$1-2009,FALSE))</f>
        <v>9092.89668731083</v>
      </c>
      <c r="W77">
        <f>IF(Capacity_solar!$AB78=0,Capacity_solar!W78*CostRed_solar!I$26,Capacity_solar!W78*VLOOKUP($A77,CostRed_solar!$A$14:$M$26,W$1-2009,FALSE))</f>
        <v>13349.0344441171</v>
      </c>
      <c r="X77">
        <f>IF(Capacity_solar!$AB78=0,Capacity_solar!X78*CostRed_solar!J$26,Capacity_solar!X78*VLOOKUP($A77,CostRed_solar!$A$14:$M$26,X$1-2009,FALSE))</f>
        <v>21662.2031268778</v>
      </c>
      <c r="Y77">
        <f>IF(Capacity_solar!$AB78=0,Capacity_solar!Y78*CostRed_solar!K$26,Capacity_solar!Y78*VLOOKUP($A77,CostRed_solar!$A$14:$M$26,Y$1-2009,FALSE))</f>
        <v>21138.6980637181</v>
      </c>
      <c r="Z77">
        <f>IF(Capacity_solar!$AB78=0,Capacity_solar!Z78*CostRed_solar!L$26,Capacity_solar!Z78*VLOOKUP($A77,CostRed_solar!$A$14:$M$26,Z$1-2009,FALSE))</f>
        <v>33335.1548437256</v>
      </c>
      <c r="AA77">
        <f>IF(Capacity_solar!$AB78=0,Capacity_solar!AA78*CostRed_solar!M$26,Capacity_solar!AA78*VLOOKUP($A77,CostRed_solar!$A$14:$M$26,AA$1-2009,FALSE))</f>
        <v>44354.0959944322</v>
      </c>
      <c r="AB77" s="1">
        <f t="shared" si="3"/>
        <v>241207.902529914</v>
      </c>
    </row>
    <row r="78" spans="1:28">
      <c r="A78" s="1" t="s">
        <v>459</v>
      </c>
      <c r="B78">
        <f>IF(Capacity_solar!$AB79=0,Capacity_solar!P79*CostRed_solar!B$13,Capacity_solar!P79*VLOOKUP($A78,CostRed_solar!$A$2:$M$12,2,FALSE))</f>
        <v>0</v>
      </c>
      <c r="C78">
        <f>IF(Capacity_solar!$AB79=0,Capacity_solar!Q79*CostRed_solar!C$13,Capacity_solar!Q79*VLOOKUP($A78,CostRed_solar!$A$2:$M$12,3,FALSE))</f>
        <v>0</v>
      </c>
      <c r="D78">
        <f>IF(Capacity_solar!$AB79=0,Capacity_solar!R79*CostRed_solar!D$13,Capacity_solar!R79*VLOOKUP($A78,CostRed_solar!$A$2:$M$12,4,FALSE))</f>
        <v>0</v>
      </c>
      <c r="E78">
        <f>IF(Capacity_solar!$AB79=0,Capacity_solar!S79*CostRed_solar!E$13,Capacity_solar!S79*VLOOKUP($A78,CostRed_solar!$A$2:$M$12,5,FALSE))</f>
        <v>0</v>
      </c>
      <c r="F78">
        <f>IF(Capacity_solar!$AB79=0,Capacity_solar!T79*CostRed_solar!F$13,Capacity_solar!T79*VLOOKUP($A78,CostRed_solar!$A$2:$M$12,6,FALSE))</f>
        <v>0.0779664018554372</v>
      </c>
      <c r="G78">
        <f>IF(Capacity_solar!$AB79=0,Capacity_solar!U79*CostRed_solar!G$13,Capacity_solar!U79*VLOOKUP($A78,CostRed_solar!$A$2:$M$12,7,FALSE))</f>
        <v>0</v>
      </c>
      <c r="H78">
        <f>IF(Capacity_solar!$AB79=0,Capacity_solar!V79*CostRed_solar!H$13,Capacity_solar!V79*VLOOKUP($A78,CostRed_solar!$A$2:$M$12,8,FALSE))</f>
        <v>0</v>
      </c>
      <c r="I78">
        <f>IF(Capacity_solar!$AB79=0,Capacity_solar!W79*CostRed_solar!I$13,Capacity_solar!W79*VLOOKUP($A78,CostRed_solar!$A$2:$M$12,9,FALSE))</f>
        <v>0</v>
      </c>
      <c r="J78">
        <f>IF(Capacity_solar!$AB79=0,Capacity_solar!X79*CostRed_solar!J$13,Capacity_solar!X79*VLOOKUP($A78,CostRed_solar!$A$2:$M$12,10,FALSE))</f>
        <v>0</v>
      </c>
      <c r="K78">
        <f>IF(Capacity_solar!$AB79=0,Capacity_solar!Y79*CostRed_solar!K$13,Capacity_solar!Y79*VLOOKUP($A78,CostRed_solar!$A$2:$M$12,11,FALSE))</f>
        <v>0</v>
      </c>
      <c r="L78">
        <f>IF(Capacity_solar!$AB79=0,Capacity_solar!Z79*CostRed_solar!L$13,Capacity_solar!Z79*VLOOKUP($A78,CostRed_solar!$A$2:$M$12,12,FALSE))</f>
        <v>0</v>
      </c>
      <c r="M78">
        <f>IF(Capacity_solar!$AB79=0,Capacity_solar!AA79*CostRed_solar!M$13,Capacity_solar!AA79*VLOOKUP($A78,CostRed_solar!$A$2:$M$12,13,FALSE))</f>
        <v>0</v>
      </c>
      <c r="N78" s="2">
        <f t="shared" si="2"/>
        <v>0.0779664018554372</v>
      </c>
      <c r="O78" s="1" t="s">
        <v>459</v>
      </c>
      <c r="P78">
        <f>IF(Capacity_solar!$AB79=0,Capacity_solar!P79*CostRed_solar!B$26,Capacity_solar!P79*VLOOKUP($A78,CostRed_solar!$A$14:$M$26,P$1-2009,FALSE))</f>
        <v>0</v>
      </c>
      <c r="Q78">
        <f>IF(Capacity_solar!$AB79=0,Capacity_solar!Q79*CostRed_solar!C$26,Capacity_solar!Q79*VLOOKUP($A78,CostRed_solar!$A$14:$M$26,Q$1-2009,FALSE))</f>
        <v>0</v>
      </c>
      <c r="R78">
        <f>IF(Capacity_solar!$AB79=0,Capacity_solar!R79*CostRed_solar!D$26,Capacity_solar!R79*VLOOKUP($A78,CostRed_solar!$A$14:$M$26,R$1-2009,FALSE))</f>
        <v>0</v>
      </c>
      <c r="S78">
        <f>IF(Capacity_solar!$AB79=0,Capacity_solar!S79*CostRed_solar!E$26,Capacity_solar!S79*VLOOKUP($A78,CostRed_solar!$A$14:$M$26,S$1-2009,FALSE))</f>
        <v>0</v>
      </c>
      <c r="T78">
        <f>IF(Capacity_solar!$AB79=0,Capacity_solar!T79*CostRed_solar!F$26,Capacity_solar!T79*VLOOKUP($A78,CostRed_solar!$A$14:$M$26,T$1-2009,FALSE))</f>
        <v>0.132597972492156</v>
      </c>
      <c r="U78">
        <f>IF(Capacity_solar!$AB79=0,Capacity_solar!U79*CostRed_solar!G$26,Capacity_solar!U79*VLOOKUP($A78,CostRed_solar!$A$14:$M$26,U$1-2009,FALSE))</f>
        <v>0</v>
      </c>
      <c r="V78">
        <f>IF(Capacity_solar!$AB79=0,Capacity_solar!V79*CostRed_solar!H$26,Capacity_solar!V79*VLOOKUP($A78,CostRed_solar!$A$14:$M$26,V$1-2009,FALSE))</f>
        <v>0</v>
      </c>
      <c r="W78">
        <f>IF(Capacity_solar!$AB79=0,Capacity_solar!W79*CostRed_solar!I$26,Capacity_solar!W79*VLOOKUP($A78,CostRed_solar!$A$14:$M$26,W$1-2009,FALSE))</f>
        <v>0</v>
      </c>
      <c r="X78">
        <f>IF(Capacity_solar!$AB79=0,Capacity_solar!X79*CostRed_solar!J$26,Capacity_solar!X79*VLOOKUP($A78,CostRed_solar!$A$14:$M$26,X$1-2009,FALSE))</f>
        <v>0</v>
      </c>
      <c r="Y78">
        <f>IF(Capacity_solar!$AB79=0,Capacity_solar!Y79*CostRed_solar!K$26,Capacity_solar!Y79*VLOOKUP($A78,CostRed_solar!$A$14:$M$26,Y$1-2009,FALSE))</f>
        <v>0</v>
      </c>
      <c r="Z78">
        <f>IF(Capacity_solar!$AB79=0,Capacity_solar!Z79*CostRed_solar!L$26,Capacity_solar!Z79*VLOOKUP($A78,CostRed_solar!$A$14:$M$26,Z$1-2009,FALSE))</f>
        <v>0</v>
      </c>
      <c r="AA78">
        <f>IF(Capacity_solar!$AB79=0,Capacity_solar!AA79*CostRed_solar!M$26,Capacity_solar!AA79*VLOOKUP($A78,CostRed_solar!$A$14:$M$26,AA$1-2009,FALSE))</f>
        <v>0</v>
      </c>
      <c r="AB78" s="1">
        <f t="shared" si="3"/>
        <v>0.132597972492156</v>
      </c>
    </row>
    <row r="79" spans="1:28">
      <c r="A79" s="1" t="s">
        <v>460</v>
      </c>
      <c r="B79">
        <f>IF(Capacity_solar!$AB80=0,Capacity_solar!P80*CostRed_solar!B$13,Capacity_solar!P80*VLOOKUP($A79,CostRed_solar!$A$2:$M$12,2,FALSE))</f>
        <v>0</v>
      </c>
      <c r="C79">
        <f>IF(Capacity_solar!$AB80=0,Capacity_solar!Q80*CostRed_solar!C$13,Capacity_solar!Q80*VLOOKUP($A79,CostRed_solar!$A$2:$M$12,3,FALSE))</f>
        <v>0</v>
      </c>
      <c r="D79">
        <f>IF(Capacity_solar!$AB80=0,Capacity_solar!R80*CostRed_solar!D$13,Capacity_solar!R80*VLOOKUP($A79,CostRed_solar!$A$2:$M$12,4,FALSE))</f>
        <v>0</v>
      </c>
      <c r="E79">
        <f>IF(Capacity_solar!$AB80=0,Capacity_solar!S80*CostRed_solar!E$13,Capacity_solar!S80*VLOOKUP($A79,CostRed_solar!$A$2:$M$12,5,FALSE))</f>
        <v>0</v>
      </c>
      <c r="F79">
        <f>IF(Capacity_solar!$AB80=0,Capacity_solar!T80*CostRed_solar!F$13,Capacity_solar!T80*VLOOKUP($A79,CostRed_solar!$A$2:$M$12,6,FALSE))</f>
        <v>0</v>
      </c>
      <c r="G79">
        <f>IF(Capacity_solar!$AB80=0,Capacity_solar!U80*CostRed_solar!G$13,Capacity_solar!U80*VLOOKUP($A79,CostRed_solar!$A$2:$M$12,7,FALSE))</f>
        <v>0</v>
      </c>
      <c r="H79">
        <f>IF(Capacity_solar!$AB80=0,Capacity_solar!V80*CostRed_solar!H$13,Capacity_solar!V80*VLOOKUP($A79,CostRed_solar!$A$2:$M$12,8,FALSE))</f>
        <v>0</v>
      </c>
      <c r="I79">
        <f>IF(Capacity_solar!$AB80=0,Capacity_solar!W80*CostRed_solar!I$13,Capacity_solar!W80*VLOOKUP($A79,CostRed_solar!$A$2:$M$12,9,FALSE))</f>
        <v>0</v>
      </c>
      <c r="J79">
        <f>IF(Capacity_solar!$AB80=0,Capacity_solar!X80*CostRed_solar!J$13,Capacity_solar!X80*VLOOKUP($A79,CostRed_solar!$A$2:$M$12,10,FALSE))</f>
        <v>0.534613180729365</v>
      </c>
      <c r="K79">
        <f>IF(Capacity_solar!$AB80=0,Capacity_solar!Y80*CostRed_solar!K$13,Capacity_solar!Y80*VLOOKUP($A79,CostRed_solar!$A$2:$M$12,11,FALSE))</f>
        <v>0</v>
      </c>
      <c r="L79">
        <f>IF(Capacity_solar!$AB80=0,Capacity_solar!Z80*CostRed_solar!L$13,Capacity_solar!Z80*VLOOKUP($A79,CostRed_solar!$A$2:$M$12,12,FALSE))</f>
        <v>0</v>
      </c>
      <c r="M79">
        <f>IF(Capacity_solar!$AB80=0,Capacity_solar!AA80*CostRed_solar!M$13,Capacity_solar!AA80*VLOOKUP($A79,CostRed_solar!$A$2:$M$12,13,FALSE))</f>
        <v>0</v>
      </c>
      <c r="N79" s="2">
        <f t="shared" si="2"/>
        <v>0.534613180729365</v>
      </c>
      <c r="O79" s="1" t="s">
        <v>460</v>
      </c>
      <c r="P79">
        <f>IF(Capacity_solar!$AB80=0,Capacity_solar!P80*CostRed_solar!B$26,Capacity_solar!P80*VLOOKUP($A79,CostRed_solar!$A$14:$M$26,P$1-2009,FALSE))</f>
        <v>0</v>
      </c>
      <c r="Q79">
        <f>IF(Capacity_solar!$AB80=0,Capacity_solar!Q80*CostRed_solar!C$26,Capacity_solar!Q80*VLOOKUP($A79,CostRed_solar!$A$14:$M$26,Q$1-2009,FALSE))</f>
        <v>0</v>
      </c>
      <c r="R79">
        <f>IF(Capacity_solar!$AB80=0,Capacity_solar!R80*CostRed_solar!D$26,Capacity_solar!R80*VLOOKUP($A79,CostRed_solar!$A$14:$M$26,R$1-2009,FALSE))</f>
        <v>0</v>
      </c>
      <c r="S79">
        <f>IF(Capacity_solar!$AB80=0,Capacity_solar!S80*CostRed_solar!E$26,Capacity_solar!S80*VLOOKUP($A79,CostRed_solar!$A$14:$M$26,S$1-2009,FALSE))</f>
        <v>0</v>
      </c>
      <c r="T79">
        <f>IF(Capacity_solar!$AB80=0,Capacity_solar!T80*CostRed_solar!F$26,Capacity_solar!T80*VLOOKUP($A79,CostRed_solar!$A$14:$M$26,T$1-2009,FALSE))</f>
        <v>0</v>
      </c>
      <c r="U79">
        <f>IF(Capacity_solar!$AB80=0,Capacity_solar!U80*CostRed_solar!G$26,Capacity_solar!U80*VLOOKUP($A79,CostRed_solar!$A$14:$M$26,U$1-2009,FALSE))</f>
        <v>0</v>
      </c>
      <c r="V79">
        <f>IF(Capacity_solar!$AB80=0,Capacity_solar!V80*CostRed_solar!H$26,Capacity_solar!V80*VLOOKUP($A79,CostRed_solar!$A$14:$M$26,V$1-2009,FALSE))</f>
        <v>0</v>
      </c>
      <c r="W79">
        <f>IF(Capacity_solar!$AB80=0,Capacity_solar!W80*CostRed_solar!I$26,Capacity_solar!W80*VLOOKUP($A79,CostRed_solar!$A$14:$M$26,W$1-2009,FALSE))</f>
        <v>0</v>
      </c>
      <c r="X79">
        <f>IF(Capacity_solar!$AB80=0,Capacity_solar!X80*CostRed_solar!J$26,Capacity_solar!X80*VLOOKUP($A79,CostRed_solar!$A$14:$M$26,X$1-2009,FALSE))</f>
        <v>0.349313093266667</v>
      </c>
      <c r="Y79">
        <f>IF(Capacity_solar!$AB80=0,Capacity_solar!Y80*CostRed_solar!K$26,Capacity_solar!Y80*VLOOKUP($A79,CostRed_solar!$A$14:$M$26,Y$1-2009,FALSE))</f>
        <v>0</v>
      </c>
      <c r="Z79">
        <f>IF(Capacity_solar!$AB80=0,Capacity_solar!Z80*CostRed_solar!L$26,Capacity_solar!Z80*VLOOKUP($A79,CostRed_solar!$A$14:$M$26,Z$1-2009,FALSE))</f>
        <v>0</v>
      </c>
      <c r="AA79">
        <f>IF(Capacity_solar!$AB80=0,Capacity_solar!AA80*CostRed_solar!M$26,Capacity_solar!AA80*VLOOKUP($A79,CostRed_solar!$A$14:$M$26,AA$1-2009,FALSE))</f>
        <v>0</v>
      </c>
      <c r="AB79" s="1">
        <f t="shared" si="3"/>
        <v>0.349313093266667</v>
      </c>
    </row>
    <row r="80" spans="1:28">
      <c r="A80" s="1" t="s">
        <v>165</v>
      </c>
      <c r="B80">
        <f>IF(Capacity_solar!$AB81=0,Capacity_solar!P81*CostRed_solar!B$13,Capacity_solar!P81*VLOOKUP($A80,CostRed_solar!$A$2:$M$12,2,FALSE))</f>
        <v>0.000277236509736774</v>
      </c>
      <c r="C80">
        <f>IF(Capacity_solar!$AB81=0,Capacity_solar!Q81*CostRed_solar!C$13,Capacity_solar!Q81*VLOOKUP($A80,CostRed_solar!$A$2:$M$12,3,FALSE))</f>
        <v>0.322554334888669</v>
      </c>
      <c r="D80">
        <f>IF(Capacity_solar!$AB81=0,Capacity_solar!R81*CostRed_solar!D$13,Capacity_solar!R81*VLOOKUP($A80,CostRed_solar!$A$2:$M$12,4,FALSE))</f>
        <v>0.339925360965336</v>
      </c>
      <c r="E80">
        <f>IF(Capacity_solar!$AB81=0,Capacity_solar!S81*CostRed_solar!E$13,Capacity_solar!S81*VLOOKUP($A80,CostRed_solar!$A$2:$M$12,5,FALSE))</f>
        <v>0.554027431826285</v>
      </c>
      <c r="F80">
        <f>IF(Capacity_solar!$AB81=0,Capacity_solar!T81*CostRed_solar!F$13,Capacity_solar!T81*VLOOKUP($A80,CostRed_solar!$A$2:$M$12,6,FALSE))</f>
        <v>2.2019939495457</v>
      </c>
      <c r="G80">
        <f>IF(Capacity_solar!$AB81=0,Capacity_solar!U81*CostRed_solar!G$13,Capacity_solar!U81*VLOOKUP($A80,CostRed_solar!$A$2:$M$12,7,FALSE))</f>
        <v>2.66427357346245</v>
      </c>
      <c r="H80">
        <f>IF(Capacity_solar!$AB81=0,Capacity_solar!V81*CostRed_solar!H$13,Capacity_solar!V81*VLOOKUP($A80,CostRed_solar!$A$2:$M$12,8,FALSE))</f>
        <v>2.93121127613557</v>
      </c>
      <c r="I80">
        <f>IF(Capacity_solar!$AB81=0,Capacity_solar!W81*CostRed_solar!I$13,Capacity_solar!W81*VLOOKUP($A80,CostRed_solar!$A$2:$M$12,9,FALSE))</f>
        <v>1.05044503825762</v>
      </c>
      <c r="J80">
        <f>IF(Capacity_solar!$AB81=0,Capacity_solar!X81*CostRed_solar!J$13,Capacity_solar!X81*VLOOKUP($A80,CostRed_solar!$A$2:$M$12,10,FALSE))</f>
        <v>0.192540629790725</v>
      </c>
      <c r="K80">
        <f>IF(Capacity_solar!$AB81=0,Capacity_solar!Y81*CostRed_solar!K$13,Capacity_solar!Y81*VLOOKUP($A80,CostRed_solar!$A$2:$M$12,11,FALSE))</f>
        <v>0.82542053850287</v>
      </c>
      <c r="L80">
        <f>IF(Capacity_solar!$AB81=0,Capacity_solar!Z81*CostRed_solar!L$13,Capacity_solar!Z81*VLOOKUP($A80,CostRed_solar!$A$2:$M$12,12,FALSE))</f>
        <v>0.89317337795221</v>
      </c>
      <c r="M80">
        <f>IF(Capacity_solar!$AB81=0,Capacity_solar!AA81*CostRed_solar!M$13,Capacity_solar!AA81*VLOOKUP($A80,CostRed_solar!$A$2:$M$12,13,FALSE))</f>
        <v>1.5517227845942</v>
      </c>
      <c r="N80" s="2">
        <f t="shared" si="2"/>
        <v>13.5275655324314</v>
      </c>
      <c r="O80" s="1" t="s">
        <v>165</v>
      </c>
      <c r="P80">
        <f>IF(Capacity_solar!$AB81=0,Capacity_solar!P81*CostRed_solar!B$26,Capacity_solar!P81*VLOOKUP($A80,CostRed_solar!$A$14:$M$26,P$1-2009,FALSE))</f>
        <v>0.00143930222560053</v>
      </c>
      <c r="Q80">
        <f>IF(Capacity_solar!$AB81=0,Capacity_solar!Q81*CostRed_solar!C$26,Capacity_solar!Q81*VLOOKUP($A80,CostRed_solar!$A$14:$M$26,Q$1-2009,FALSE))</f>
        <v>1.01775797265042</v>
      </c>
      <c r="R80">
        <f>IF(Capacity_solar!$AB81=0,Capacity_solar!R81*CostRed_solar!D$26,Capacity_solar!R81*VLOOKUP($A80,CostRed_solar!$A$14:$M$26,R$1-2009,FALSE))</f>
        <v>0.770103126333254</v>
      </c>
      <c r="S80">
        <f>IF(Capacity_solar!$AB81=0,Capacity_solar!S81*CostRed_solar!E$26,Capacity_solar!S81*VLOOKUP($A80,CostRed_solar!$A$14:$M$26,S$1-2009,FALSE))</f>
        <v>1.07151263746902</v>
      </c>
      <c r="T80">
        <f>IF(Capacity_solar!$AB81=0,Capacity_solar!T81*CostRed_solar!F$26,Capacity_solar!T81*VLOOKUP($A80,CostRed_solar!$A$14:$M$26,T$1-2009,FALSE))</f>
        <v>3.74494559452846</v>
      </c>
      <c r="U80">
        <f>IF(Capacity_solar!$AB81=0,Capacity_solar!U81*CostRed_solar!G$26,Capacity_solar!U81*VLOOKUP($A80,CostRed_solar!$A$14:$M$26,U$1-2009,FALSE))</f>
        <v>3.86179940979654</v>
      </c>
      <c r="V80">
        <f>IF(Capacity_solar!$AB81=0,Capacity_solar!V81*CostRed_solar!H$26,Capacity_solar!V81*VLOOKUP($A80,CostRed_solar!$A$14:$M$26,V$1-2009,FALSE))</f>
        <v>3.46636624209668</v>
      </c>
      <c r="W80">
        <f>IF(Capacity_solar!$AB81=0,Capacity_solar!W81*CostRed_solar!I$26,Capacity_solar!W81*VLOOKUP($A80,CostRed_solar!$A$14:$M$26,W$1-2009,FALSE))</f>
        <v>0.974953593298802</v>
      </c>
      <c r="X80">
        <f>IF(Capacity_solar!$AB81=0,Capacity_solar!X81*CostRed_solar!J$26,Capacity_solar!X81*VLOOKUP($A80,CostRed_solar!$A$14:$M$26,X$1-2009,FALSE))</f>
        <v>0.125804909785338</v>
      </c>
      <c r="Y80">
        <f>IF(Capacity_solar!$AB81=0,Capacity_solar!Y81*CostRed_solar!K$26,Capacity_solar!Y81*VLOOKUP($A80,CostRed_solar!$A$14:$M$26,Y$1-2009,FALSE))</f>
        <v>0.406685216323658</v>
      </c>
      <c r="Z80">
        <f>IF(Capacity_solar!$AB81=0,Capacity_solar!Z81*CostRed_solar!L$26,Capacity_solar!Z81*VLOOKUP($A80,CostRed_solar!$A$14:$M$26,Z$1-2009,FALSE))</f>
        <v>0.374355234243032</v>
      </c>
      <c r="AA80">
        <f>IF(Capacity_solar!$AB81=0,Capacity_solar!AA81*CostRed_solar!M$26,Capacity_solar!AA81*VLOOKUP($A80,CostRed_solar!$A$14:$M$26,AA$1-2009,FALSE))</f>
        <v>0.545002839080452</v>
      </c>
      <c r="AB80" s="1">
        <f t="shared" si="3"/>
        <v>16.3607260778312</v>
      </c>
    </row>
    <row r="81" spans="1:28">
      <c r="A81" s="1" t="s">
        <v>163</v>
      </c>
      <c r="B81">
        <f>IF(Capacity_solar!$AB82=0,Capacity_solar!P82*CostRed_solar!B$13,Capacity_solar!P82*VLOOKUP($A81,CostRed_solar!$A$2:$M$12,2,FALSE))</f>
        <v>0</v>
      </c>
      <c r="C81">
        <f>IF(Capacity_solar!$AB82=0,Capacity_solar!Q82*CostRed_solar!C$13,Capacity_solar!Q82*VLOOKUP($A81,CostRed_solar!$A$2:$M$12,3,FALSE))</f>
        <v>0.502421082381104</v>
      </c>
      <c r="D81">
        <f>IF(Capacity_solar!$AB82=0,Capacity_solar!R82*CostRed_solar!D$13,Capacity_solar!R82*VLOOKUP($A81,CostRed_solar!$A$2:$M$12,4,FALSE))</f>
        <v>0.747089452507028</v>
      </c>
      <c r="E81">
        <f>IF(Capacity_solar!$AB82=0,Capacity_solar!S82*CostRed_solar!E$13,Capacity_solar!S82*VLOOKUP($A81,CostRed_solar!$A$2:$M$12,5,FALSE))</f>
        <v>1.96463628307193</v>
      </c>
      <c r="F81">
        <f>IF(Capacity_solar!$AB82=0,Capacity_solar!T82*CostRed_solar!F$13,Capacity_solar!T82*VLOOKUP($A81,CostRed_solar!$A$2:$M$12,6,FALSE))</f>
        <v>6.68283333094602</v>
      </c>
      <c r="G81">
        <f>IF(Capacity_solar!$AB82=0,Capacity_solar!U82*CostRed_solar!G$13,Capacity_solar!U82*VLOOKUP($A81,CostRed_solar!$A$2:$M$12,7,FALSE))</f>
        <v>29.2631146361327</v>
      </c>
      <c r="H81">
        <f>IF(Capacity_solar!$AB82=0,Capacity_solar!V82*CostRed_solar!H$13,Capacity_solar!V82*VLOOKUP($A81,CostRed_solar!$A$2:$M$12,8,FALSE))</f>
        <v>69.7907446698946</v>
      </c>
      <c r="I81">
        <f>IF(Capacity_solar!$AB82=0,Capacity_solar!W82*CostRed_solar!I$13,Capacity_solar!W82*VLOOKUP($A81,CostRed_solar!$A$2:$M$12,9,FALSE))</f>
        <v>106.51347151306</v>
      </c>
      <c r="J81">
        <f>IF(Capacity_solar!$AB82=0,Capacity_solar!X82*CostRed_solar!J$13,Capacity_solar!X82*VLOOKUP($A81,CostRed_solar!$A$2:$M$12,10,FALSE))</f>
        <v>167.962802728244</v>
      </c>
      <c r="K81">
        <f>IF(Capacity_solar!$AB82=0,Capacity_solar!Y82*CostRed_solar!K$13,Capacity_solar!Y82*VLOOKUP($A81,CostRed_solar!$A$2:$M$12,11,FALSE))</f>
        <v>225.114052790405</v>
      </c>
      <c r="L81">
        <f>IF(Capacity_solar!$AB82=0,Capacity_solar!Z82*CostRed_solar!L$13,Capacity_solar!Z82*VLOOKUP($A81,CostRed_solar!$A$2:$M$12,12,FALSE))</f>
        <v>330.690427603526</v>
      </c>
      <c r="M81">
        <f>IF(Capacity_solar!$AB82=0,Capacity_solar!AA82*CostRed_solar!M$13,Capacity_solar!AA82*VLOOKUP($A81,CostRed_solar!$A$2:$M$12,13,FALSE))</f>
        <v>581.370756786326</v>
      </c>
      <c r="N81" s="2">
        <f t="shared" si="2"/>
        <v>1520.60235087649</v>
      </c>
      <c r="O81" s="1" t="s">
        <v>163</v>
      </c>
      <c r="P81">
        <f>IF(Capacity_solar!$AB82=0,Capacity_solar!P82*CostRed_solar!B$26,Capacity_solar!P82*VLOOKUP($A81,CostRed_solar!$A$14:$M$26,P$1-2009,FALSE))</f>
        <v>0</v>
      </c>
      <c r="Q81">
        <f>IF(Capacity_solar!$AB82=0,Capacity_solar!Q82*CostRed_solar!C$26,Capacity_solar!Q82*VLOOKUP($A81,CostRed_solar!$A$14:$M$26,Q$1-2009,FALSE))</f>
        <v>1.58529279229037</v>
      </c>
      <c r="R81">
        <f>IF(Capacity_solar!$AB82=0,Capacity_solar!R82*CostRed_solar!D$26,Capacity_solar!R82*VLOOKUP($A81,CostRed_solar!$A$14:$M$26,R$1-2009,FALSE))</f>
        <v>1.69253603612391</v>
      </c>
      <c r="S81">
        <f>IF(Capacity_solar!$AB82=0,Capacity_solar!S82*CostRed_solar!E$26,Capacity_solar!S82*VLOOKUP($A81,CostRed_solar!$A$14:$M$26,S$1-2009,FALSE))</f>
        <v>3.79969020379086</v>
      </c>
      <c r="T81">
        <f>IF(Capacity_solar!$AB82=0,Capacity_solar!T82*CostRed_solar!F$26,Capacity_solar!T82*VLOOKUP($A81,CostRed_solar!$A$14:$M$26,T$1-2009,FALSE))</f>
        <v>11.3655386050709</v>
      </c>
      <c r="U81">
        <f>IF(Capacity_solar!$AB82=0,Capacity_solar!U82*CostRed_solar!G$26,Capacity_solar!U82*VLOOKUP($A81,CostRed_solar!$A$14:$M$26,U$1-2009,FALSE))</f>
        <v>42.4161692538811</v>
      </c>
      <c r="V81">
        <f>IF(Capacity_solar!$AB82=0,Capacity_solar!V82*CostRed_solar!H$26,Capacity_solar!V82*VLOOKUP($A81,CostRed_solar!$A$14:$M$26,V$1-2009,FALSE))</f>
        <v>82.5325295737304</v>
      </c>
      <c r="W81">
        <f>IF(Capacity_solar!$AB82=0,Capacity_solar!W82*CostRed_solar!I$26,Capacity_solar!W82*VLOOKUP($A81,CostRed_solar!$A$14:$M$26,W$1-2009,FALSE))</f>
        <v>98.858757959043</v>
      </c>
      <c r="X81">
        <f>IF(Capacity_solar!$AB82=0,Capacity_solar!X82*CostRed_solar!J$26,Capacity_solar!X82*VLOOKUP($A81,CostRed_solar!$A$14:$M$26,X$1-2009,FALSE))</f>
        <v>109.745902812753</v>
      </c>
      <c r="Y81">
        <f>IF(Capacity_solar!$AB82=0,Capacity_solar!Y82*CostRed_solar!K$26,Capacity_solar!Y82*VLOOKUP($A81,CostRed_solar!$A$14:$M$26,Y$1-2009,FALSE))</f>
        <v>110.91383481033</v>
      </c>
      <c r="Z81">
        <f>IF(Capacity_solar!$AB82=0,Capacity_solar!Z82*CostRed_solar!L$26,Capacity_solar!Z82*VLOOKUP($A81,CostRed_solar!$A$14:$M$26,Z$1-2009,FALSE))</f>
        <v>138.602085041176</v>
      </c>
      <c r="AA81">
        <f>IF(Capacity_solar!$AB82=0,Capacity_solar!AA82*CostRed_solar!M$26,Capacity_solar!AA82*VLOOKUP($A81,CostRed_solar!$A$14:$M$26,AA$1-2009,FALSE))</f>
        <v>204.191570912429</v>
      </c>
      <c r="AB81" s="1">
        <f t="shared" si="3"/>
        <v>805.703908000619</v>
      </c>
    </row>
    <row r="82" spans="1:28">
      <c r="A82" s="1" t="s">
        <v>167</v>
      </c>
      <c r="B82">
        <f>IF(Capacity_solar!$AB83=0,Capacity_solar!P83*CostRed_solar!B$13,Capacity_solar!P83*VLOOKUP($A82,CostRed_solar!$A$2:$M$12,2,FALSE))</f>
        <v>440.576621994823</v>
      </c>
      <c r="C82">
        <f>IF(Capacity_solar!$AB83=0,Capacity_solar!Q83*CostRed_solar!C$13,Capacity_solar!Q83*VLOOKUP($A82,CostRed_solar!$A$2:$M$12,3,FALSE))</f>
        <v>428.823807837135</v>
      </c>
      <c r="D82">
        <f>IF(Capacity_solar!$AB83=0,Capacity_solar!R83*CostRed_solar!D$13,Capacity_solar!R83*VLOOKUP($A82,CostRed_solar!$A$2:$M$12,4,FALSE))</f>
        <v>348.097121236397</v>
      </c>
      <c r="E82">
        <f>IF(Capacity_solar!$AB83=0,Capacity_solar!S83*CostRed_solar!E$13,Capacity_solar!S83*VLOOKUP($A82,CostRed_solar!$A$2:$M$12,5,FALSE))</f>
        <v>343.531234680201</v>
      </c>
      <c r="F82">
        <f>IF(Capacity_solar!$AB83=0,Capacity_solar!T83*CostRed_solar!F$13,Capacity_solar!T83*VLOOKUP($A82,CostRed_solar!$A$2:$M$12,6,FALSE))</f>
        <v>572.86475743308</v>
      </c>
      <c r="G82">
        <f>IF(Capacity_solar!$AB83=0,Capacity_solar!U83*CostRed_solar!G$13,Capacity_solar!U83*VLOOKUP($A82,CostRed_solar!$A$2:$M$12,7,FALSE))</f>
        <v>314.44567816795</v>
      </c>
      <c r="H82">
        <f>IF(Capacity_solar!$AB83=0,Capacity_solar!V83*CostRed_solar!H$13,Capacity_solar!V83*VLOOKUP($A82,CostRed_solar!$A$2:$M$12,8,FALSE))</f>
        <v>571.315339405697</v>
      </c>
      <c r="I82">
        <f>IF(Capacity_solar!$AB83=0,Capacity_solar!W83*CostRed_solar!I$13,Capacity_solar!W83*VLOOKUP($A82,CostRed_solar!$A$2:$M$12,9,FALSE))</f>
        <v>719.563624408851</v>
      </c>
      <c r="J82">
        <f>IF(Capacity_solar!$AB83=0,Capacity_solar!X83*CostRed_solar!J$13,Capacity_solar!X83*VLOOKUP($A82,CostRed_solar!$A$2:$M$12,10,FALSE))</f>
        <v>806.288241506444</v>
      </c>
      <c r="K82">
        <f>IF(Capacity_solar!$AB83=0,Capacity_solar!Y83*CostRed_solar!K$13,Capacity_solar!Y83*VLOOKUP($A82,CostRed_solar!$A$2:$M$12,11,FALSE))</f>
        <v>972.073508255002</v>
      </c>
      <c r="L82">
        <f>IF(Capacity_solar!$AB83=0,Capacity_solar!Z83*CostRed_solar!L$13,Capacity_solar!Z83*VLOOKUP($A82,CostRed_solar!$A$2:$M$12,12,FALSE))</f>
        <v>3030.98707543455</v>
      </c>
      <c r="M82">
        <f>IF(Capacity_solar!$AB83=0,Capacity_solar!AA83*CostRed_solar!M$13,Capacity_solar!AA83*VLOOKUP($A82,CostRed_solar!$A$2:$M$12,13,FALSE))</f>
        <v>3418.16953552893</v>
      </c>
      <c r="N82" s="2">
        <f t="shared" si="2"/>
        <v>11966.7365458891</v>
      </c>
      <c r="O82" s="1" t="s">
        <v>167</v>
      </c>
      <c r="P82">
        <f>IF(Capacity_solar!$AB83=0,Capacity_solar!P83*CostRed_solar!B$26,Capacity_solar!P83*VLOOKUP($A82,CostRed_solar!$A$14:$M$26,P$1-2009,FALSE))</f>
        <v>4247.25437669149</v>
      </c>
      <c r="Q82">
        <f>IF(Capacity_solar!$AB83=0,Capacity_solar!Q83*CostRed_solar!C$26,Capacity_solar!Q83*VLOOKUP($A82,CostRed_solar!$A$14:$M$26,Q$1-2009,FALSE))</f>
        <v>3572.56793838</v>
      </c>
      <c r="R82">
        <f>IF(Capacity_solar!$AB83=0,Capacity_solar!R83*CostRed_solar!D$26,Capacity_solar!R83*VLOOKUP($A82,CostRed_solar!$A$14:$M$26,R$1-2009,FALSE))</f>
        <v>2805.58288395563</v>
      </c>
      <c r="S82">
        <f>IF(Capacity_solar!$AB83=0,Capacity_solar!S83*CostRed_solar!E$26,Capacity_solar!S83*VLOOKUP($A82,CostRed_solar!$A$14:$M$26,S$1-2009,FALSE))</f>
        <v>2673.50845292315</v>
      </c>
      <c r="T82">
        <f>IF(Capacity_solar!$AB83=0,Capacity_solar!T83*CostRed_solar!F$26,Capacity_solar!T83*VLOOKUP($A82,CostRed_solar!$A$14:$M$26,T$1-2009,FALSE))</f>
        <v>4010.51605802953</v>
      </c>
      <c r="U82">
        <f>IF(Capacity_solar!$AB83=0,Capacity_solar!U83*CostRed_solar!G$26,Capacity_solar!U83*VLOOKUP($A82,CostRed_solar!$A$14:$M$26,U$1-2009,FALSE))</f>
        <v>2202.45098788038</v>
      </c>
      <c r="V82">
        <f>IF(Capacity_solar!$AB83=0,Capacity_solar!V83*CostRed_solar!H$26,Capacity_solar!V83*VLOOKUP($A82,CostRed_solar!$A$14:$M$26,V$1-2009,FALSE))</f>
        <v>3777.30053297082</v>
      </c>
      <c r="W82">
        <f>IF(Capacity_solar!$AB83=0,Capacity_solar!W83*CostRed_solar!I$26,Capacity_solar!W83*VLOOKUP($A82,CostRed_solar!$A$14:$M$26,W$1-2009,FALSE))</f>
        <v>4364.40535548035</v>
      </c>
      <c r="X82">
        <f>IF(Capacity_solar!$AB83=0,Capacity_solar!X83*CostRed_solar!J$26,Capacity_solar!X83*VLOOKUP($A82,CostRed_solar!$A$14:$M$26,X$1-2009,FALSE))</f>
        <v>4474.32802226954</v>
      </c>
      <c r="Y82">
        <f>IF(Capacity_solar!$AB83=0,Capacity_solar!Y83*CostRed_solar!K$26,Capacity_solar!Y83*VLOOKUP($A82,CostRed_solar!$A$14:$M$26,Y$1-2009,FALSE))</f>
        <v>4941.75606741947</v>
      </c>
      <c r="Z82">
        <f>IF(Capacity_solar!$AB83=0,Capacity_solar!Z83*CostRed_solar!L$26,Capacity_solar!Z83*VLOOKUP($A82,CostRed_solar!$A$14:$M$26,Z$1-2009,FALSE))</f>
        <v>12685.5063033439</v>
      </c>
      <c r="AA82">
        <f>IF(Capacity_solar!$AB83=0,Capacity_solar!AA83*CostRed_solar!M$26,Capacity_solar!AA83*VLOOKUP($A82,CostRed_solar!$A$14:$M$26,AA$1-2009,FALSE))</f>
        <v>12392.5306154149</v>
      </c>
      <c r="AB82" s="1">
        <f t="shared" si="3"/>
        <v>62147.7075947591</v>
      </c>
    </row>
    <row r="83" spans="1:28">
      <c r="A83" s="1" t="s">
        <v>461</v>
      </c>
      <c r="B83">
        <f>IF(Capacity_solar!$AB84=0,Capacity_solar!P84*CostRed_solar!B$13,Capacity_solar!P84*VLOOKUP($A83,CostRed_solar!$A$2:$M$12,2,FALSE))</f>
        <v>3.52312239744456</v>
      </c>
      <c r="C83">
        <f>IF(Capacity_solar!$AB84=0,Capacity_solar!Q84*CostRed_solar!C$13,Capacity_solar!Q84*VLOOKUP($A83,CostRed_solar!$A$2:$M$12,3,FALSE))</f>
        <v>0.231113195474223</v>
      </c>
      <c r="D83">
        <f>IF(Capacity_solar!$AB84=0,Capacity_solar!R84*CostRed_solar!D$13,Capacity_solar!R84*VLOOKUP($A83,CostRed_solar!$A$2:$M$12,4,FALSE))</f>
        <v>0.19125321440968</v>
      </c>
      <c r="E83">
        <f>IF(Capacity_solar!$AB84=0,Capacity_solar!S84*CostRed_solar!E$13,Capacity_solar!S84*VLOOKUP($A83,CostRed_solar!$A$2:$M$12,5,FALSE))</f>
        <v>0.102164033674163</v>
      </c>
      <c r="F83">
        <f>IF(Capacity_solar!$AB84=0,Capacity_solar!T84*CostRed_solar!F$13,Capacity_solar!T84*VLOOKUP($A83,CostRed_solar!$A$2:$M$12,6,FALSE))</f>
        <v>10.9108421506038</v>
      </c>
      <c r="G83">
        <f>IF(Capacity_solar!$AB84=0,Capacity_solar!U84*CostRed_solar!G$13,Capacity_solar!U84*VLOOKUP($A83,CostRed_solar!$A$2:$M$12,7,FALSE))</f>
        <v>0</v>
      </c>
      <c r="H83">
        <f>IF(Capacity_solar!$AB84=0,Capacity_solar!V84*CostRed_solar!H$13,Capacity_solar!V84*VLOOKUP($A83,CostRed_solar!$A$2:$M$12,8,FALSE))</f>
        <v>0.087637698818504</v>
      </c>
      <c r="I83">
        <f>IF(Capacity_solar!$AB84=0,Capacity_solar!W84*CostRed_solar!I$13,Capacity_solar!W84*VLOOKUP($A83,CostRed_solar!$A$2:$M$12,9,FALSE))</f>
        <v>0.200171868877989</v>
      </c>
      <c r="J83">
        <f>IF(Capacity_solar!$AB84=0,Capacity_solar!X84*CostRed_solar!J$13,Capacity_solar!X84*VLOOKUP($A83,CostRed_solar!$A$2:$M$12,10,FALSE))</f>
        <v>0.0716914227031722</v>
      </c>
      <c r="K83">
        <f>IF(Capacity_solar!$AB84=0,Capacity_solar!Y84*CostRed_solar!K$13,Capacity_solar!Y84*VLOOKUP($A83,CostRed_solar!$A$2:$M$12,11,FALSE))</f>
        <v>19.3176137247049</v>
      </c>
      <c r="L83">
        <f>IF(Capacity_solar!$AB84=0,Capacity_solar!Z84*CostRed_solar!L$13,Capacity_solar!Z84*VLOOKUP($A83,CostRed_solar!$A$2:$M$12,12,FALSE))</f>
        <v>0</v>
      </c>
      <c r="M83">
        <f>IF(Capacity_solar!$AB84=0,Capacity_solar!AA84*CostRed_solar!M$13,Capacity_solar!AA84*VLOOKUP($A83,CostRed_solar!$A$2:$M$12,13,FALSE))</f>
        <v>0</v>
      </c>
      <c r="N83" s="2">
        <f t="shared" si="2"/>
        <v>34.635609706711</v>
      </c>
      <c r="O83" s="1" t="s">
        <v>461</v>
      </c>
      <c r="P83">
        <f>IF(Capacity_solar!$AB84=0,Capacity_solar!P84*CostRed_solar!B$26,Capacity_solar!P84*VLOOKUP($A83,CostRed_solar!$A$14:$M$26,P$1-2009,FALSE))</f>
        <v>18.2906570008387</v>
      </c>
      <c r="Q83">
        <f>IF(Capacity_solar!$AB84=0,Capacity_solar!Q84*CostRed_solar!C$26,Capacity_solar!Q84*VLOOKUP($A83,CostRed_solar!$A$14:$M$26,Q$1-2009,FALSE))</f>
        <v>0.729233099160771</v>
      </c>
      <c r="R83">
        <f>IF(Capacity_solar!$AB84=0,Capacity_solar!R84*CostRed_solar!D$26,Capacity_solar!R84*VLOOKUP($A83,CostRed_solar!$A$14:$M$26,R$1-2009,FALSE))</f>
        <v>0.433285406890243</v>
      </c>
      <c r="S83">
        <f>IF(Capacity_solar!$AB84=0,Capacity_solar!S84*CostRed_solar!E$26,Capacity_solar!S84*VLOOKUP($A83,CostRed_solar!$A$14:$M$26,S$1-2009,FALSE))</f>
        <v>0.197589590132427</v>
      </c>
      <c r="T83">
        <f>IF(Capacity_solar!$AB84=0,Capacity_solar!T84*CostRed_solar!F$26,Capacity_solar!T84*VLOOKUP($A83,CostRed_solar!$A$14:$M$26,T$1-2009,FALSE))</f>
        <v>18.556141016159</v>
      </c>
      <c r="U83">
        <f>IF(Capacity_solar!$AB84=0,Capacity_solar!U84*CostRed_solar!G$26,Capacity_solar!U84*VLOOKUP($A83,CostRed_solar!$A$14:$M$26,U$1-2009,FALSE))</f>
        <v>0</v>
      </c>
      <c r="V83">
        <f>IF(Capacity_solar!$AB84=0,Capacity_solar!V84*CostRed_solar!H$26,Capacity_solar!V84*VLOOKUP($A83,CostRed_solar!$A$14:$M$26,V$1-2009,FALSE))</f>
        <v>0.103637824810772</v>
      </c>
      <c r="W83">
        <f>IF(Capacity_solar!$AB84=0,Capacity_solar!W84*CostRed_solar!I$26,Capacity_solar!W84*VLOOKUP($A83,CostRed_solar!$A$14:$M$26,W$1-2009,FALSE))</f>
        <v>0.185786286509232</v>
      </c>
      <c r="X83">
        <f>IF(Capacity_solar!$AB84=0,Capacity_solar!X84*CostRed_solar!J$26,Capacity_solar!X84*VLOOKUP($A83,CostRed_solar!$A$14:$M$26,X$1-2009,FALSE))</f>
        <v>0.0468427519706262</v>
      </c>
      <c r="Y83">
        <f>IF(Capacity_solar!$AB84=0,Capacity_solar!Y84*CostRed_solar!K$26,Capacity_solar!Y84*VLOOKUP($A83,CostRed_solar!$A$14:$M$26,Y$1-2009,FALSE))</f>
        <v>9.51780038177614</v>
      </c>
      <c r="Z83">
        <f>IF(Capacity_solar!$AB84=0,Capacity_solar!Z84*CostRed_solar!L$26,Capacity_solar!Z84*VLOOKUP($A83,CostRed_solar!$A$14:$M$26,Z$1-2009,FALSE))</f>
        <v>0</v>
      </c>
      <c r="AA83">
        <f>IF(Capacity_solar!$AB84=0,Capacity_solar!AA84*CostRed_solar!M$26,Capacity_solar!AA84*VLOOKUP($A83,CostRed_solar!$A$14:$M$26,AA$1-2009,FALSE))</f>
        <v>0</v>
      </c>
      <c r="AB83" s="1">
        <f t="shared" si="3"/>
        <v>48.060973358248</v>
      </c>
    </row>
    <row r="84" spans="1:28">
      <c r="A84" s="1" t="s">
        <v>462</v>
      </c>
      <c r="B84">
        <f>IF(Capacity_solar!$AB85=0,Capacity_solar!P85*CostRed_solar!B$13,Capacity_solar!P85*VLOOKUP($A84,CostRed_solar!$A$2:$M$12,2,FALSE))</f>
        <v>2.24561600610444</v>
      </c>
      <c r="C84">
        <f>IF(Capacity_solar!$AB85=0,Capacity_solar!Q85*CostRed_solar!C$13,Capacity_solar!Q85*VLOOKUP($A84,CostRed_solar!$A$2:$M$12,3,FALSE))</f>
        <v>1.25605220353168</v>
      </c>
      <c r="D84">
        <f>IF(Capacity_solar!$AB85=0,Capacity_solar!R85*CostRed_solar!D$13,Capacity_solar!R85*VLOOKUP($A84,CostRed_solar!$A$2:$M$12,4,FALSE))</f>
        <v>2.540102345511</v>
      </c>
      <c r="E84">
        <f>IF(Capacity_solar!$AB85=0,Capacity_solar!S85*CostRed_solar!E$13,Capacity_solar!S85*VLOOKUP($A84,CostRed_solar!$A$2:$M$12,5,FALSE))</f>
        <v>7.56384968982694</v>
      </c>
      <c r="F84">
        <f>IF(Capacity_solar!$AB85=0,Capacity_solar!T85*CostRed_solar!F$13,Capacity_solar!T85*VLOOKUP($A84,CostRed_solar!$A$2:$M$12,6,FALSE))</f>
        <v>3.67555894461347</v>
      </c>
      <c r="G84">
        <f>IF(Capacity_solar!$AB85=0,Capacity_solar!U85*CostRed_solar!G$13,Capacity_solar!U85*VLOOKUP($A84,CostRed_solar!$A$2:$M$12,7,FALSE))</f>
        <v>4.92152515530936</v>
      </c>
      <c r="H84">
        <f>IF(Capacity_solar!$AB85=0,Capacity_solar!V85*CostRed_solar!H$13,Capacity_solar!V85*VLOOKUP($A84,CostRed_solar!$A$2:$M$12,8,FALSE))</f>
        <v>5.84294931146767</v>
      </c>
      <c r="I84">
        <f>IF(Capacity_solar!$AB85=0,Capacity_solar!W85*CostRed_solar!I$13,Capacity_solar!W85*VLOOKUP($A84,CostRed_solar!$A$2:$M$12,9,FALSE))</f>
        <v>4.04016616084022</v>
      </c>
      <c r="J84">
        <f>IF(Capacity_solar!$AB85=0,Capacity_solar!X85*CostRed_solar!J$13,Capacity_solar!X85*VLOOKUP($A84,CostRed_solar!$A$2:$M$12,10,FALSE))</f>
        <v>7.37396671330649</v>
      </c>
      <c r="K84">
        <f>IF(Capacity_solar!$AB85=0,Capacity_solar!Y85*CostRed_solar!K$13,Capacity_solar!Y85*VLOOKUP($A84,CostRed_solar!$A$2:$M$12,11,FALSE))</f>
        <v>8.47461080221488</v>
      </c>
      <c r="L84">
        <f>IF(Capacity_solar!$AB85=0,Capacity_solar!Z85*CostRed_solar!L$13,Capacity_solar!Z85*VLOOKUP($A84,CostRed_solar!$A$2:$M$12,12,FALSE))</f>
        <v>3.27908980625362</v>
      </c>
      <c r="M84">
        <f>IF(Capacity_solar!$AB85=0,Capacity_solar!AA85*CostRed_solar!M$13,Capacity_solar!AA85*VLOOKUP($A84,CostRed_solar!$A$2:$M$12,13,FALSE))</f>
        <v>0</v>
      </c>
      <c r="N84" s="2">
        <f t="shared" si="2"/>
        <v>51.2134871389797</v>
      </c>
      <c r="O84" s="1" t="s">
        <v>462</v>
      </c>
      <c r="P84">
        <f>IF(Capacity_solar!$AB85=0,Capacity_solar!P85*CostRed_solar!B$26,Capacity_solar!P85*VLOOKUP($A84,CostRed_solar!$A$14:$M$26,P$1-2009,FALSE))</f>
        <v>11.6583494666668</v>
      </c>
      <c r="Q84">
        <f>IF(Capacity_solar!$AB85=0,Capacity_solar!Q85*CostRed_solar!C$26,Capacity_solar!Q85*VLOOKUP($A84,CostRed_solar!$A$14:$M$26,Q$1-2009,FALSE))</f>
        <v>3.96323039543313</v>
      </c>
      <c r="R84">
        <f>IF(Capacity_solar!$AB85=0,Capacity_solar!R85*CostRed_solar!D$26,Capacity_solar!R85*VLOOKUP($A84,CostRed_solar!$A$14:$M$26,R$1-2009,FALSE))</f>
        <v>5.75461846073888</v>
      </c>
      <c r="S84">
        <f>IF(Capacity_solar!$AB85=0,Capacity_solar!S85*CostRed_solar!E$26,Capacity_solar!S85*VLOOKUP($A84,CostRed_solar!$A$14:$M$26,S$1-2009,FALSE))</f>
        <v>14.6288072845948</v>
      </c>
      <c r="T84">
        <f>IF(Capacity_solar!$AB85=0,Capacity_solar!T85*CostRed_solar!F$26,Capacity_solar!T85*VLOOKUP($A84,CostRed_solar!$A$14:$M$26,T$1-2009,FALSE))</f>
        <v>6.2510472746302</v>
      </c>
      <c r="U84">
        <f>IF(Capacity_solar!$AB85=0,Capacity_solar!U85*CostRed_solar!G$26,Capacity_solar!U85*VLOOKUP($A84,CostRed_solar!$A$14:$M$26,U$1-2009,FALSE))</f>
        <v>7.13363039343315</v>
      </c>
      <c r="V84">
        <f>IF(Capacity_solar!$AB85=0,Capacity_solar!V85*CostRed_solar!H$26,Capacity_solar!V85*VLOOKUP($A84,CostRed_solar!$A$14:$M$26,V$1-2009,FALSE))</f>
        <v>6.90970398908112</v>
      </c>
      <c r="W84">
        <f>IF(Capacity_solar!$AB85=0,Capacity_solar!W85*CostRed_solar!I$26,Capacity_solar!W85*VLOOKUP($A84,CostRed_solar!$A$14:$M$26,W$1-2009,FALSE))</f>
        <v>3.74981495706715</v>
      </c>
      <c r="X84">
        <f>IF(Capacity_solar!$AB85=0,Capacity_solar!X85*CostRed_solar!J$26,Capacity_solar!X85*VLOOKUP($A84,CostRed_solar!$A$14:$M$26,X$1-2009,FALSE))</f>
        <v>4.818106277807</v>
      </c>
      <c r="Y84">
        <f>IF(Capacity_solar!$AB85=0,Capacity_solar!Y85*CostRed_solar!K$26,Capacity_solar!Y85*VLOOKUP($A84,CostRed_solar!$A$14:$M$26,Y$1-2009,FALSE))</f>
        <v>4.17544605033545</v>
      </c>
      <c r="Z84">
        <f>IF(Capacity_solar!$AB85=0,Capacity_solar!Z85*CostRed_solar!L$26,Capacity_solar!Z85*VLOOKUP($A84,CostRed_solar!$A$14:$M$26,Z$1-2009,FALSE))</f>
        <v>1.37436298799951</v>
      </c>
      <c r="AA84">
        <f>IF(Capacity_solar!$AB85=0,Capacity_solar!AA85*CostRed_solar!M$26,Capacity_solar!AA85*VLOOKUP($A84,CostRed_solar!$A$14:$M$26,AA$1-2009,FALSE))</f>
        <v>0</v>
      </c>
      <c r="AB84" s="1">
        <f t="shared" si="3"/>
        <v>70.4171175377872</v>
      </c>
    </row>
    <row r="85" spans="1:28">
      <c r="A85" s="1" t="s">
        <v>171</v>
      </c>
      <c r="B85">
        <f>IF(Capacity_solar!$AB86=0,Capacity_solar!P86*CostRed_solar!B$13,Capacity_solar!P86*VLOOKUP($A85,CostRed_solar!$A$2:$M$12,2,FALSE))</f>
        <v>0</v>
      </c>
      <c r="C85">
        <f>IF(Capacity_solar!$AB86=0,Capacity_solar!Q86*CostRed_solar!C$13,Capacity_solar!Q86*VLOOKUP($A85,CostRed_solar!$A$2:$M$12,3,FALSE))</f>
        <v>0</v>
      </c>
      <c r="D85">
        <f>IF(Capacity_solar!$AB86=0,Capacity_solar!R86*CostRed_solar!D$13,Capacity_solar!R86*VLOOKUP($A85,CostRed_solar!$A$2:$M$12,4,FALSE))</f>
        <v>0</v>
      </c>
      <c r="E85">
        <f>IF(Capacity_solar!$AB86=0,Capacity_solar!S86*CostRed_solar!E$13,Capacity_solar!S86*VLOOKUP($A85,CostRed_solar!$A$2:$M$12,5,FALSE))</f>
        <v>0</v>
      </c>
      <c r="F85">
        <f>IF(Capacity_solar!$AB86=0,Capacity_solar!T86*CostRed_solar!F$13,Capacity_solar!T86*VLOOKUP($A85,CostRed_solar!$A$2:$M$12,6,FALSE))</f>
        <v>0</v>
      </c>
      <c r="G85">
        <f>IF(Capacity_solar!$AB86=0,Capacity_solar!U86*CostRed_solar!G$13,Capacity_solar!U86*VLOOKUP($A85,CostRed_solar!$A$2:$M$12,7,FALSE))</f>
        <v>0</v>
      </c>
      <c r="H85">
        <f>IF(Capacity_solar!$AB86=0,Capacity_solar!V86*CostRed_solar!H$13,Capacity_solar!V86*VLOOKUP($A85,CostRed_solar!$A$2:$M$12,8,FALSE))</f>
        <v>0</v>
      </c>
      <c r="I85">
        <f>IF(Capacity_solar!$AB86=0,Capacity_solar!W86*CostRed_solar!I$13,Capacity_solar!W86*VLOOKUP($A85,CostRed_solar!$A$2:$M$12,9,FALSE))</f>
        <v>0</v>
      </c>
      <c r="J85">
        <f>IF(Capacity_solar!$AB86=0,Capacity_solar!X86*CostRed_solar!J$13,Capacity_solar!X86*VLOOKUP($A85,CostRed_solar!$A$2:$M$12,10,FALSE))</f>
        <v>0</v>
      </c>
      <c r="K85">
        <f>IF(Capacity_solar!$AB86=0,Capacity_solar!Y86*CostRed_solar!K$13,Capacity_solar!Y86*VLOOKUP($A85,CostRed_solar!$A$2:$M$12,11,FALSE))</f>
        <v>0</v>
      </c>
      <c r="L85">
        <f>IF(Capacity_solar!$AB86=0,Capacity_solar!Z86*CostRed_solar!L$13,Capacity_solar!Z86*VLOOKUP($A85,CostRed_solar!$A$2:$M$12,12,FALSE))</f>
        <v>0</v>
      </c>
      <c r="M85">
        <f>IF(Capacity_solar!$AB86=0,Capacity_solar!AA86*CostRed_solar!M$13,Capacity_solar!AA86*VLOOKUP($A85,CostRed_solar!$A$2:$M$12,13,FALSE))</f>
        <v>0</v>
      </c>
      <c r="N85" s="2">
        <f t="shared" si="2"/>
        <v>0</v>
      </c>
      <c r="O85" s="1" t="s">
        <v>171</v>
      </c>
      <c r="P85">
        <f>IF(Capacity_solar!$AB86=0,Capacity_solar!P86*CostRed_solar!B$26,Capacity_solar!P86*VLOOKUP($A85,CostRed_solar!$A$14:$M$26,P$1-2009,FALSE))</f>
        <v>0</v>
      </c>
      <c r="Q85">
        <f>IF(Capacity_solar!$AB86=0,Capacity_solar!Q86*CostRed_solar!C$26,Capacity_solar!Q86*VLOOKUP($A85,CostRed_solar!$A$14:$M$26,Q$1-2009,FALSE))</f>
        <v>0</v>
      </c>
      <c r="R85">
        <f>IF(Capacity_solar!$AB86=0,Capacity_solar!R86*CostRed_solar!D$26,Capacity_solar!R86*VLOOKUP($A85,CostRed_solar!$A$14:$M$26,R$1-2009,FALSE))</f>
        <v>0</v>
      </c>
      <c r="S85">
        <f>IF(Capacity_solar!$AB86=0,Capacity_solar!S86*CostRed_solar!E$26,Capacity_solar!S86*VLOOKUP($A85,CostRed_solar!$A$14:$M$26,S$1-2009,FALSE))</f>
        <v>0</v>
      </c>
      <c r="T85">
        <f>IF(Capacity_solar!$AB86=0,Capacity_solar!T86*CostRed_solar!F$26,Capacity_solar!T86*VLOOKUP($A85,CostRed_solar!$A$14:$M$26,T$1-2009,FALSE))</f>
        <v>0</v>
      </c>
      <c r="U85">
        <f>IF(Capacity_solar!$AB86=0,Capacity_solar!U86*CostRed_solar!G$26,Capacity_solar!U86*VLOOKUP($A85,CostRed_solar!$A$14:$M$26,U$1-2009,FALSE))</f>
        <v>0</v>
      </c>
      <c r="V85">
        <f>IF(Capacity_solar!$AB86=0,Capacity_solar!V86*CostRed_solar!H$26,Capacity_solar!V86*VLOOKUP($A85,CostRed_solar!$A$14:$M$26,V$1-2009,FALSE))</f>
        <v>0</v>
      </c>
      <c r="W85">
        <f>IF(Capacity_solar!$AB86=0,Capacity_solar!W86*CostRed_solar!I$26,Capacity_solar!W86*VLOOKUP($A85,CostRed_solar!$A$14:$M$26,W$1-2009,FALSE))</f>
        <v>0</v>
      </c>
      <c r="X85">
        <f>IF(Capacity_solar!$AB86=0,Capacity_solar!X86*CostRed_solar!J$26,Capacity_solar!X86*VLOOKUP($A85,CostRed_solar!$A$14:$M$26,X$1-2009,FALSE))</f>
        <v>0</v>
      </c>
      <c r="Y85">
        <f>IF(Capacity_solar!$AB86=0,Capacity_solar!Y86*CostRed_solar!K$26,Capacity_solar!Y86*VLOOKUP($A85,CostRed_solar!$A$14:$M$26,Y$1-2009,FALSE))</f>
        <v>0</v>
      </c>
      <c r="Z85">
        <f>IF(Capacity_solar!$AB86=0,Capacity_solar!Z86*CostRed_solar!L$26,Capacity_solar!Z86*VLOOKUP($A85,CostRed_solar!$A$14:$M$26,Z$1-2009,FALSE))</f>
        <v>0</v>
      </c>
      <c r="AA85">
        <f>IF(Capacity_solar!$AB86=0,Capacity_solar!AA86*CostRed_solar!M$26,Capacity_solar!AA86*VLOOKUP($A85,CostRed_solar!$A$14:$M$26,AA$1-2009,FALSE))</f>
        <v>0</v>
      </c>
      <c r="AB85" s="1">
        <f t="shared" si="3"/>
        <v>0</v>
      </c>
    </row>
    <row r="86" spans="1:28">
      <c r="A86" s="1" t="s">
        <v>181</v>
      </c>
      <c r="B86">
        <f>IF(Capacity_solar!$AB87=0,Capacity_solar!P87*CostRed_solar!B$13,Capacity_solar!P87*VLOOKUP($A86,CostRed_solar!$A$2:$M$12,2,FALSE))</f>
        <v>0.0227333937984161</v>
      </c>
      <c r="C86">
        <f>IF(Capacity_solar!$AB87=0,Capacity_solar!Q87*CostRed_solar!C$13,Capacity_solar!Q87*VLOOKUP($A86,CostRed_solar!$A$2:$M$12,3,FALSE))</f>
        <v>0.0663195828743058</v>
      </c>
      <c r="D86">
        <f>IF(Capacity_solar!$AB87=0,Capacity_solar!R87*CostRed_solar!D$13,Capacity_solar!R87*VLOOKUP($A86,CostRed_solar!$A$2:$M$12,4,FALSE))</f>
        <v>0.0261481046896412</v>
      </c>
      <c r="E86">
        <f>IF(Capacity_solar!$AB87=0,Capacity_solar!S87*CostRed_solar!E$13,Capacity_solar!S87*VLOOKUP($A86,CostRed_solar!$A$2:$M$12,5,FALSE))</f>
        <v>0.0785854513228771</v>
      </c>
      <c r="F86">
        <f>IF(Capacity_solar!$AB87=0,Capacity_solar!T87*CostRed_solar!F$13,Capacity_solar!T87*VLOOKUP($A86,CostRed_solar!$A$2:$M$12,6,FALSE))</f>
        <v>0.0668283444475178</v>
      </c>
      <c r="G86">
        <f>IF(Capacity_solar!$AB87=0,Capacity_solar!U87*CostRed_solar!G$13,Capacity_solar!U87*VLOOKUP($A86,CostRed_solar!$A$2:$M$12,7,FALSE))</f>
        <v>0.0133014157436967</v>
      </c>
      <c r="H86">
        <f>IF(Capacity_solar!$AB87=0,Capacity_solar!V87*CostRed_solar!H$13,Capacity_solar!V87*VLOOKUP($A86,CostRed_solar!$A$2:$M$12,8,FALSE))</f>
        <v>0.00324608114743669</v>
      </c>
      <c r="I86">
        <f>IF(Capacity_solar!$AB87=0,Capacity_solar!W87*CostRed_solar!I$13,Capacity_solar!W87*VLOOKUP($A86,CostRed_solar!$A$2:$M$12,9,FALSE))</f>
        <v>0</v>
      </c>
      <c r="J86">
        <f>IF(Capacity_solar!$AB87=0,Capacity_solar!X87*CostRed_solar!J$13,Capacity_solar!X87*VLOOKUP($A86,CostRed_solar!$A$2:$M$12,10,FALSE))</f>
        <v>1.02621150783683</v>
      </c>
      <c r="K86">
        <f>IF(Capacity_solar!$AB87=0,Capacity_solar!Y87*CostRed_solar!K$13,Capacity_solar!Y87*VLOOKUP($A86,CostRed_solar!$A$2:$M$12,11,FALSE))</f>
        <v>0</v>
      </c>
      <c r="L86">
        <f>IF(Capacity_solar!$AB87=0,Capacity_solar!Z87*CostRed_solar!L$13,Capacity_solar!Z87*VLOOKUP($A86,CostRed_solar!$A$2:$M$12,12,FALSE))</f>
        <v>0</v>
      </c>
      <c r="M86">
        <f>IF(Capacity_solar!$AB87=0,Capacity_solar!AA87*CostRed_solar!M$13,Capacity_solar!AA87*VLOOKUP($A86,CostRed_solar!$A$2:$M$12,13,FALSE))</f>
        <v>0.42128315709154</v>
      </c>
      <c r="N86" s="2">
        <f t="shared" si="2"/>
        <v>1.72465703895226</v>
      </c>
      <c r="O86" s="1" t="s">
        <v>181</v>
      </c>
      <c r="P86">
        <f>IF(Capacity_solar!$AB87=0,Capacity_solar!P87*CostRed_solar!B$26,Capacity_solar!P87*VLOOKUP($A86,CostRed_solar!$A$14:$M$26,P$1-2009,FALSE))</f>
        <v>0.118022782499247</v>
      </c>
      <c r="Q86">
        <f>IF(Capacity_solar!$AB87=0,Capacity_solar!Q87*CostRed_solar!C$26,Capacity_solar!Q87*VLOOKUP($A86,CostRed_solar!$A$14:$M$26,Q$1-2009,FALSE))</f>
        <v>0.209258648582329</v>
      </c>
      <c r="R86">
        <f>IF(Capacity_solar!$AB87=0,Capacity_solar!R87*CostRed_solar!D$26,Capacity_solar!R87*VLOOKUP($A86,CostRed_solar!$A$14:$M$26,R$1-2009,FALSE))</f>
        <v>0.0592387020256347</v>
      </c>
      <c r="S86">
        <f>IF(Capacity_solar!$AB87=0,Capacity_solar!S87*CostRed_solar!E$26,Capacity_solar!S87*VLOOKUP($A86,CostRed_solar!$A$14:$M$26,S$1-2009,FALSE))</f>
        <v>0.151987608151634</v>
      </c>
      <c r="T86">
        <f>IF(Capacity_solar!$AB87=0,Capacity_solar!T87*CostRed_solar!F$26,Capacity_solar!T87*VLOOKUP($A86,CostRed_solar!$A$14:$M$26,T$1-2009,FALSE))</f>
        <v>0.113655404993277</v>
      </c>
      <c r="U86">
        <f>IF(Capacity_solar!$AB87=0,Capacity_solar!U87*CostRed_solar!G$26,Capacity_solar!U87*VLOOKUP($A86,CostRed_solar!$A$14:$M$26,U$1-2009,FALSE))</f>
        <v>0.0192800769335824</v>
      </c>
      <c r="V86">
        <f>IF(Capacity_solar!$AB87=0,Capacity_solar!V87*CostRed_solar!H$26,Capacity_solar!V87*VLOOKUP($A86,CostRed_solar!$A$14:$M$26,V$1-2009,FALSE))</f>
        <v>0.00383872230575458</v>
      </c>
      <c r="W86">
        <f>IF(Capacity_solar!$AB87=0,Capacity_solar!W87*CostRed_solar!I$26,Capacity_solar!W87*VLOOKUP($A86,CostRed_solar!$A$14:$M$26,W$1-2009,FALSE))</f>
        <v>0</v>
      </c>
      <c r="X86">
        <f>IF(Capacity_solar!$AB87=0,Capacity_solar!X87*CostRed_solar!J$26,Capacity_solar!X87*VLOOKUP($A86,CostRed_solar!$A$14:$M$26,X$1-2009,FALSE))</f>
        <v>0.670520535350958</v>
      </c>
      <c r="Y86">
        <f>IF(Capacity_solar!$AB87=0,Capacity_solar!Y87*CostRed_solar!K$26,Capacity_solar!Y87*VLOOKUP($A86,CostRed_solar!$A$14:$M$26,Y$1-2009,FALSE))</f>
        <v>0</v>
      </c>
      <c r="Z86">
        <f>IF(Capacity_solar!$AB87=0,Capacity_solar!Z87*CostRed_solar!L$26,Capacity_solar!Z87*VLOOKUP($A86,CostRed_solar!$A$14:$M$26,Z$1-2009,FALSE))</f>
        <v>0</v>
      </c>
      <c r="AA86">
        <f>IF(Capacity_solar!$AB87=0,Capacity_solar!AA87*CostRed_solar!M$26,Capacity_solar!AA87*VLOOKUP($A86,CostRed_solar!$A$14:$M$26,AA$1-2009,FALSE))</f>
        <v>0.147964906458282</v>
      </c>
      <c r="AB86" s="1">
        <f t="shared" si="3"/>
        <v>1.4937673873007</v>
      </c>
    </row>
    <row r="87" spans="1:28">
      <c r="A87" s="1" t="s">
        <v>175</v>
      </c>
      <c r="B87">
        <f>IF(Capacity_solar!$AB88=0,Capacity_solar!P88*CostRed_solar!B$13,Capacity_solar!P88*VLOOKUP($A87,CostRed_solar!$A$2:$M$12,2,FALSE))</f>
        <v>0</v>
      </c>
      <c r="C87">
        <f>IF(Capacity_solar!$AB88=0,Capacity_solar!Q88*CostRed_solar!C$13,Capacity_solar!Q88*VLOOKUP($A87,CostRed_solar!$A$2:$M$12,3,FALSE))</f>
        <v>0</v>
      </c>
      <c r="D87">
        <f>IF(Capacity_solar!$AB88=0,Capacity_solar!R88*CostRed_solar!D$13,Capacity_solar!R88*VLOOKUP($A87,CostRed_solar!$A$2:$M$12,4,FALSE))</f>
        <v>0</v>
      </c>
      <c r="E87">
        <f>IF(Capacity_solar!$AB88=0,Capacity_solar!S88*CostRed_solar!E$13,Capacity_solar!S88*VLOOKUP($A87,CostRed_solar!$A$2:$M$12,5,FALSE))</f>
        <v>0</v>
      </c>
      <c r="F87">
        <f>IF(Capacity_solar!$AB88=0,Capacity_solar!T88*CostRed_solar!F$13,Capacity_solar!T88*VLOOKUP($A87,CostRed_solar!$A$2:$M$12,6,FALSE))</f>
        <v>0</v>
      </c>
      <c r="G87">
        <f>IF(Capacity_solar!$AB88=0,Capacity_solar!U88*CostRed_solar!G$13,Capacity_solar!U88*VLOOKUP($A87,CostRed_solar!$A$2:$M$12,7,FALSE))</f>
        <v>0.514764789281062</v>
      </c>
      <c r="H87">
        <f>IF(Capacity_solar!$AB88=0,Capacity_solar!V88*CostRed_solar!H$13,Capacity_solar!V88*VLOOKUP($A87,CostRed_solar!$A$2:$M$12,8,FALSE))</f>
        <v>0.236963923762898</v>
      </c>
      <c r="I87">
        <f>IF(Capacity_solar!$AB88=0,Capacity_solar!W88*CostRed_solar!I$13,Capacity_solar!W88*VLOOKUP($A87,CostRed_solar!$A$2:$M$12,9,FALSE))</f>
        <v>0.870472163744665</v>
      </c>
      <c r="J87">
        <f>IF(Capacity_solar!$AB88=0,Capacity_solar!X88*CostRed_solar!J$13,Capacity_solar!X88*VLOOKUP($A87,CostRed_solar!$A$2:$M$12,10,FALSE))</f>
        <v>3.67264916876533</v>
      </c>
      <c r="K87">
        <f>IF(Capacity_solar!$AB88=0,Capacity_solar!Y88*CostRed_solar!K$13,Capacity_solar!Y88*VLOOKUP($A87,CostRed_solar!$A$2:$M$12,11,FALSE))</f>
        <v>4.5116608080077</v>
      </c>
      <c r="L87">
        <f>IF(Capacity_solar!$AB88=0,Capacity_solar!Z88*CostRed_solar!L$13,Capacity_solar!Z88*VLOOKUP($A87,CostRed_solar!$A$2:$M$12,12,FALSE))</f>
        <v>42.1614921177304</v>
      </c>
      <c r="M87">
        <f>IF(Capacity_solar!$AB88=0,Capacity_solar!AA88*CostRed_solar!M$13,Capacity_solar!AA88*VLOOKUP($A87,CostRed_solar!$A$2:$M$12,13,FALSE))</f>
        <v>0</v>
      </c>
      <c r="N87" s="2">
        <f t="shared" si="2"/>
        <v>51.968002971292</v>
      </c>
      <c r="O87" s="1" t="s">
        <v>175</v>
      </c>
      <c r="P87">
        <f>IF(Capacity_solar!$AB88=0,Capacity_solar!P88*CostRed_solar!B$26,Capacity_solar!P88*VLOOKUP($A87,CostRed_solar!$A$14:$M$26,P$1-2009,FALSE))</f>
        <v>0</v>
      </c>
      <c r="Q87">
        <f>IF(Capacity_solar!$AB88=0,Capacity_solar!Q88*CostRed_solar!C$26,Capacity_solar!Q88*VLOOKUP($A87,CostRed_solar!$A$14:$M$26,Q$1-2009,FALSE))</f>
        <v>0</v>
      </c>
      <c r="R87">
        <f>IF(Capacity_solar!$AB88=0,Capacity_solar!R88*CostRed_solar!D$26,Capacity_solar!R88*VLOOKUP($A87,CostRed_solar!$A$14:$M$26,R$1-2009,FALSE))</f>
        <v>0</v>
      </c>
      <c r="S87">
        <f>IF(Capacity_solar!$AB88=0,Capacity_solar!S88*CostRed_solar!E$26,Capacity_solar!S88*VLOOKUP($A87,CostRed_solar!$A$14:$M$26,S$1-2009,FALSE))</f>
        <v>0</v>
      </c>
      <c r="T87">
        <f>IF(Capacity_solar!$AB88=0,Capacity_solar!T88*CostRed_solar!F$26,Capacity_solar!T88*VLOOKUP($A87,CostRed_solar!$A$14:$M$26,T$1-2009,FALSE))</f>
        <v>0</v>
      </c>
      <c r="U87">
        <f>IF(Capacity_solar!$AB88=0,Capacity_solar!U88*CostRed_solar!G$26,Capacity_solar!U88*VLOOKUP($A87,CostRed_solar!$A$14:$M$26,U$1-2009,FALSE))</f>
        <v>0.746138977329635</v>
      </c>
      <c r="V87">
        <f>IF(Capacity_solar!$AB88=0,Capacity_solar!V88*CostRed_solar!H$26,Capacity_solar!V88*VLOOKUP($A87,CostRed_solar!$A$14:$M$26,V$1-2009,FALSE))</f>
        <v>0.280226728320108</v>
      </c>
      <c r="W87">
        <f>IF(Capacity_solar!$AB88=0,Capacity_solar!W88*CostRed_solar!I$26,Capacity_solar!W88*VLOOKUP($A87,CostRed_solar!$A$14:$M$26,W$1-2009,FALSE))</f>
        <v>0.807914677113558</v>
      </c>
      <c r="X87">
        <f>IF(Capacity_solar!$AB88=0,Capacity_solar!X88*CostRed_solar!J$26,Capacity_solar!X88*VLOOKUP($A87,CostRed_solar!$A$14:$M$26,X$1-2009,FALSE))</f>
        <v>2.39968726523806</v>
      </c>
      <c r="Y87">
        <f>IF(Capacity_solar!$AB88=0,Capacity_solar!Y88*CostRed_solar!K$26,Capacity_solar!Y88*VLOOKUP($A87,CostRed_solar!$A$14:$M$26,Y$1-2009,FALSE))</f>
        <v>2.22289810599037</v>
      </c>
      <c r="Z87">
        <f>IF(Capacity_solar!$AB88=0,Capacity_solar!Z88*CostRed_solar!L$26,Capacity_solar!Z88*VLOOKUP($A87,CostRed_solar!$A$14:$M$26,Z$1-2009,FALSE))</f>
        <v>17.6711214724687</v>
      </c>
      <c r="AA87">
        <f>IF(Capacity_solar!$AB88=0,Capacity_solar!AA88*CostRed_solar!M$26,Capacity_solar!AA88*VLOOKUP($A87,CostRed_solar!$A$14:$M$26,AA$1-2009,FALSE))</f>
        <v>0</v>
      </c>
      <c r="AB87" s="1">
        <f t="shared" si="3"/>
        <v>24.1279872264604</v>
      </c>
    </row>
    <row r="88" spans="1:28">
      <c r="A88" s="1" t="s">
        <v>139</v>
      </c>
      <c r="B88">
        <f>IF(Capacity_solar!$AB89=0,Capacity_solar!P89*CostRed_solar!B$13,Capacity_solar!P89*VLOOKUP($A88,CostRed_solar!$A$2:$M$12,2,FALSE))</f>
        <v>2675.32006664525</v>
      </c>
      <c r="C88">
        <f>IF(Capacity_solar!$AB89=0,Capacity_solar!Q89*CostRed_solar!C$13,Capacity_solar!Q89*VLOOKUP($A88,CostRed_solar!$A$2:$M$12,3,FALSE))</f>
        <v>4397.4656922499</v>
      </c>
      <c r="D88">
        <f>IF(Capacity_solar!$AB89=0,Capacity_solar!R89*CostRed_solar!D$13,Capacity_solar!R89*VLOOKUP($A88,CostRed_solar!$A$2:$M$12,4,FALSE))</f>
        <v>1535.86569870333</v>
      </c>
      <c r="E88">
        <f>IF(Capacity_solar!$AB89=0,Capacity_solar!S89*CostRed_solar!E$13,Capacity_solar!S89*VLOOKUP($A88,CostRed_solar!$A$2:$M$12,5,FALSE))</f>
        <v>744.61384249544</v>
      </c>
      <c r="F88">
        <f>IF(Capacity_solar!$AB89=0,Capacity_solar!T89*CostRed_solar!F$13,Capacity_solar!T89*VLOOKUP($A88,CostRed_solar!$A$2:$M$12,6,FALSE))</f>
        <v>837.983978424402</v>
      </c>
      <c r="G88">
        <f>IF(Capacity_solar!$AB89=0,Capacity_solar!U89*CostRed_solar!G$13,Capacity_solar!U89*VLOOKUP($A88,CostRed_solar!$A$2:$M$12,7,FALSE))</f>
        <v>960.013637638039</v>
      </c>
      <c r="H88">
        <f>IF(Capacity_solar!$AB89=0,Capacity_solar!V89*CostRed_solar!H$13,Capacity_solar!V89*VLOOKUP($A88,CostRed_solar!$A$2:$M$12,8,FALSE))</f>
        <v>1127.44521146398</v>
      </c>
      <c r="I88">
        <f>IF(Capacity_solar!$AB89=0,Capacity_solar!W89*CostRed_solar!I$13,Capacity_solar!W89*VLOOKUP($A88,CostRed_solar!$A$2:$M$12,9,FALSE))</f>
        <v>2098.01690740624</v>
      </c>
      <c r="J88">
        <f>IF(Capacity_solar!$AB89=0,Capacity_solar!X89*CostRed_solar!J$13,Capacity_solar!X89*VLOOKUP($A88,CostRed_solar!$A$2:$M$12,10,FALSE))</f>
        <v>2846.39137951626</v>
      </c>
      <c r="K88">
        <f>IF(Capacity_solar!$AB89=0,Capacity_solar!Y89*CostRed_solar!K$13,Capacity_solar!Y89*VLOOKUP($A88,CostRed_solar!$A$2:$M$12,11,FALSE))</f>
        <v>3960.2768143059</v>
      </c>
      <c r="L88">
        <f>IF(Capacity_solar!$AB89=0,Capacity_solar!Z89*CostRed_solar!L$13,Capacity_solar!Z89*VLOOKUP($A88,CostRed_solar!$A$2:$M$12,12,FALSE))</f>
        <v>5951.03897123471</v>
      </c>
      <c r="M88">
        <f>IF(Capacity_solar!$AB89=0,Capacity_solar!AA89*CostRed_solar!M$13,Capacity_solar!AA89*VLOOKUP($A88,CostRed_solar!$A$2:$M$12,13,FALSE))</f>
        <v>8534.08762069236</v>
      </c>
      <c r="N88" s="2">
        <f t="shared" si="2"/>
        <v>35668.5198207758</v>
      </c>
      <c r="O88" s="1" t="s">
        <v>139</v>
      </c>
      <c r="P88">
        <f>IF(Capacity_solar!$AB89=0,Capacity_solar!P89*CostRed_solar!B$26,Capacity_solar!P89*VLOOKUP($A88,CostRed_solar!$A$14:$M$26,P$1-2009,FALSE))</f>
        <v>5385.01044324966</v>
      </c>
      <c r="Q88">
        <f>IF(Capacity_solar!$AB89=0,Capacity_solar!Q89*CostRed_solar!C$26,Capacity_solar!Q89*VLOOKUP($A88,CostRed_solar!$A$14:$M$26,Q$1-2009,FALSE))</f>
        <v>6429.64056122859</v>
      </c>
      <c r="R88">
        <f>IF(Capacity_solar!$AB89=0,Capacity_solar!R89*CostRed_solar!D$26,Capacity_solar!R89*VLOOKUP($A88,CostRed_solar!$A$14:$M$26,R$1-2009,FALSE))</f>
        <v>2640.39136828616</v>
      </c>
      <c r="S88">
        <f>IF(Capacity_solar!$AB89=0,Capacity_solar!S89*CostRed_solar!E$26,Capacity_solar!S89*VLOOKUP($A88,CostRed_solar!$A$14:$M$26,S$1-2009,FALSE))</f>
        <v>1466.27106060662</v>
      </c>
      <c r="T88">
        <f>IF(Capacity_solar!$AB89=0,Capacity_solar!T89*CostRed_solar!F$26,Capacity_solar!T89*VLOOKUP($A88,CostRed_solar!$A$14:$M$26,T$1-2009,FALSE))</f>
        <v>1783.48127076713</v>
      </c>
      <c r="U88">
        <f>IF(Capacity_solar!$AB89=0,Capacity_solar!U89*CostRed_solar!G$26,Capacity_solar!U89*VLOOKUP($A88,CostRed_solar!$A$14:$M$26,U$1-2009,FALSE))</f>
        <v>2180.79500448513</v>
      </c>
      <c r="V88">
        <f>IF(Capacity_solar!$AB89=0,Capacity_solar!V89*CostRed_solar!H$26,Capacity_solar!V89*VLOOKUP($A88,CostRed_solar!$A$14:$M$26,V$1-2009,FALSE))</f>
        <v>2657.54481876107</v>
      </c>
      <c r="W88">
        <f>IF(Capacity_solar!$AB89=0,Capacity_solar!W89*CostRed_solar!I$26,Capacity_solar!W89*VLOOKUP($A88,CostRed_solar!$A$14:$M$26,W$1-2009,FALSE))</f>
        <v>4737.79320361816</v>
      </c>
      <c r="X88">
        <f>IF(Capacity_solar!$AB89=0,Capacity_solar!X89*CostRed_solar!J$26,Capacity_solar!X89*VLOOKUP($A88,CostRed_solar!$A$14:$M$26,X$1-2009,FALSE))</f>
        <v>5973.95910428885</v>
      </c>
      <c r="Y88">
        <f>IF(Capacity_solar!$AB89=0,Capacity_solar!Y89*CostRed_solar!K$26,Capacity_solar!Y89*VLOOKUP($A88,CostRed_solar!$A$14:$M$26,Y$1-2009,FALSE))</f>
        <v>7605.40197738081</v>
      </c>
      <c r="Z88">
        <f>IF(Capacity_solar!$AB89=0,Capacity_solar!Z89*CostRed_solar!L$26,Capacity_solar!Z89*VLOOKUP($A88,CostRed_solar!$A$14:$M$26,Z$1-2009,FALSE))</f>
        <v>10337.8011744448</v>
      </c>
      <c r="AA88">
        <f>IF(Capacity_solar!$AB89=0,Capacity_solar!AA89*CostRed_solar!M$26,Capacity_solar!AA89*VLOOKUP($A88,CostRed_solar!$A$14:$M$26,AA$1-2009,FALSE))</f>
        <v>13310.3613816711</v>
      </c>
      <c r="AB88" s="1">
        <f t="shared" si="3"/>
        <v>64508.4513687881</v>
      </c>
    </row>
    <row r="89" spans="1:28">
      <c r="A89" s="1" t="s">
        <v>177</v>
      </c>
      <c r="B89">
        <f>IF(Capacity_solar!$AB90=0,Capacity_solar!P90*CostRed_solar!B$13,Capacity_solar!P90*VLOOKUP($A89,CostRed_solar!$A$2:$M$12,2,FALSE))</f>
        <v>0</v>
      </c>
      <c r="C89">
        <f>IF(Capacity_solar!$AB90=0,Capacity_solar!Q90*CostRed_solar!C$13,Capacity_solar!Q90*VLOOKUP($A89,CostRed_solar!$A$2:$M$12,3,FALSE))</f>
        <v>0</v>
      </c>
      <c r="D89">
        <f>IF(Capacity_solar!$AB90=0,Capacity_solar!R90*CostRed_solar!D$13,Capacity_solar!R90*VLOOKUP($A89,CostRed_solar!$A$2:$M$12,4,FALSE))</f>
        <v>2.23753067272787</v>
      </c>
      <c r="E89">
        <f>IF(Capacity_solar!$AB90=0,Capacity_solar!S90*CostRed_solar!E$13,Capacity_solar!S90*VLOOKUP($A89,CostRed_solar!$A$2:$M$12,5,FALSE))</f>
        <v>1.76129642777399</v>
      </c>
      <c r="F89">
        <f>IF(Capacity_solar!$AB90=0,Capacity_solar!T90*CostRed_solar!F$13,Capacity_solar!T90*VLOOKUP($A89,CostRed_solar!$A$2:$M$12,6,FALSE))</f>
        <v>28.5791448443981</v>
      </c>
      <c r="G89">
        <f>IF(Capacity_solar!$AB90=0,Capacity_solar!U90*CostRed_solar!G$13,Capacity_solar!U90*VLOOKUP($A89,CostRed_solar!$A$2:$M$12,7,FALSE))</f>
        <v>5.13966837350598</v>
      </c>
      <c r="H89">
        <f>IF(Capacity_solar!$AB90=0,Capacity_solar!V90*CostRed_solar!H$13,Capacity_solar!V90*VLOOKUP($A89,CostRed_solar!$A$2:$M$12,8,FALSE))</f>
        <v>8.11844732669926</v>
      </c>
      <c r="I89">
        <f>IF(Capacity_solar!$AB90=0,Capacity_solar!W90*CostRed_solar!I$13,Capacity_solar!W90*VLOOKUP($A89,CostRed_solar!$A$2:$M$12,9,FALSE))</f>
        <v>48.9319160159496</v>
      </c>
      <c r="J89">
        <f>IF(Capacity_solar!$AB90=0,Capacity_solar!X90*CostRed_solar!J$13,Capacity_solar!X90*VLOOKUP($A89,CostRed_solar!$A$2:$M$12,10,FALSE))</f>
        <v>13.1625656915659</v>
      </c>
      <c r="K89">
        <f>IF(Capacity_solar!$AB90=0,Capacity_solar!Y90*CostRed_solar!K$13,Capacity_solar!Y90*VLOOKUP($A89,CostRed_solar!$A$2:$M$12,11,FALSE))</f>
        <v>53.867916882304</v>
      </c>
      <c r="L89">
        <f>IF(Capacity_solar!$AB90=0,Capacity_solar!Z90*CostRed_solar!L$13,Capacity_solar!Z90*VLOOKUP($A89,CostRed_solar!$A$2:$M$12,12,FALSE))</f>
        <v>9.20677864032092</v>
      </c>
      <c r="M89">
        <f>IF(Capacity_solar!$AB90=0,Capacity_solar!AA90*CostRed_solar!M$13,Capacity_solar!AA90*VLOOKUP($A89,CostRed_solar!$A$2:$M$12,13,FALSE))</f>
        <v>0</v>
      </c>
      <c r="N89" s="2">
        <f t="shared" si="2"/>
        <v>171.005264875246</v>
      </c>
      <c r="O89" s="1" t="s">
        <v>177</v>
      </c>
      <c r="P89">
        <f>IF(Capacity_solar!$AB90=0,Capacity_solar!P90*CostRed_solar!B$26,Capacity_solar!P90*VLOOKUP($A89,CostRed_solar!$A$14:$M$26,P$1-2009,FALSE))</f>
        <v>0</v>
      </c>
      <c r="Q89">
        <f>IF(Capacity_solar!$AB90=0,Capacity_solar!Q90*CostRed_solar!C$26,Capacity_solar!Q90*VLOOKUP($A89,CostRed_solar!$A$14:$M$26,Q$1-2009,FALSE))</f>
        <v>0</v>
      </c>
      <c r="R89">
        <f>IF(Capacity_solar!$AB90=0,Capacity_solar!R90*CostRed_solar!D$26,Capacity_solar!R90*VLOOKUP($A89,CostRed_solar!$A$14:$M$26,R$1-2009,FALSE))</f>
        <v>5.06914035905076</v>
      </c>
      <c r="S89">
        <f>IF(Capacity_solar!$AB90=0,Capacity_solar!S90*CostRed_solar!E$26,Capacity_solar!S90*VLOOKUP($A89,CostRed_solar!$A$14:$M$26,S$1-2009,FALSE))</f>
        <v>3.40642226769851</v>
      </c>
      <c r="T89">
        <f>IF(Capacity_solar!$AB90=0,Capacity_solar!T90*CostRed_solar!F$26,Capacity_solar!T90*VLOOKUP($A89,CostRed_solar!$A$14:$M$26,T$1-2009,FALSE))</f>
        <v>48.6047396281449</v>
      </c>
      <c r="U89">
        <f>IF(Capacity_solar!$AB90=0,Capacity_solar!U90*CostRed_solar!G$26,Capacity_solar!U90*VLOOKUP($A89,CostRed_solar!$A$14:$M$26,U$1-2009,FALSE))</f>
        <v>7.44982365514389</v>
      </c>
      <c r="V89">
        <f>IF(Capacity_solar!$AB90=0,Capacity_solar!V90*CostRed_solar!H$26,Capacity_solar!V90*VLOOKUP($A89,CostRed_solar!$A$14:$M$26,V$1-2009,FALSE))</f>
        <v>9.60064256733185</v>
      </c>
      <c r="W89">
        <f>IF(Capacity_solar!$AB90=0,Capacity_solar!W90*CostRed_solar!I$26,Capacity_solar!W90*VLOOKUP($A89,CostRed_solar!$A$14:$M$26,W$1-2009,FALSE))</f>
        <v>45.4153674007315</v>
      </c>
      <c r="X89">
        <f>IF(Capacity_solar!$AB90=0,Capacity_solar!X90*CostRed_solar!J$26,Capacity_solar!X90*VLOOKUP($A89,CostRed_solar!$A$14:$M$26,X$1-2009,FALSE))</f>
        <v>8.60034264545031</v>
      </c>
      <c r="Y89">
        <f>IF(Capacity_solar!$AB90=0,Capacity_solar!Y90*CostRed_solar!K$26,Capacity_solar!Y90*VLOOKUP($A89,CostRed_solar!$A$14:$M$26,Y$1-2009,FALSE))</f>
        <v>26.5407563881553</v>
      </c>
      <c r="Z89">
        <f>IF(Capacity_solar!$AB90=0,Capacity_solar!Z90*CostRed_solar!L$26,Capacity_solar!Z90*VLOOKUP($A89,CostRed_solar!$A$14:$M$26,Z$1-2009,FALSE))</f>
        <v>3.85883173368104</v>
      </c>
      <c r="AA89">
        <f>IF(Capacity_solar!$AB90=0,Capacity_solar!AA90*CostRed_solar!M$26,Capacity_solar!AA90*VLOOKUP($A89,CostRed_solar!$A$14:$M$26,AA$1-2009,FALSE))</f>
        <v>0</v>
      </c>
      <c r="AB89" s="1">
        <f t="shared" si="3"/>
        <v>158.546066645388</v>
      </c>
    </row>
    <row r="90" spans="1:28">
      <c r="A90" s="1" t="s">
        <v>187</v>
      </c>
      <c r="B90">
        <f>IF(Capacity_solar!$AB91=0,Capacity_solar!P91*CostRed_solar!B$13,Capacity_solar!P91*VLOOKUP($A90,CostRed_solar!$A$2:$M$12,2,FALSE))</f>
        <v>113.666982853906</v>
      </c>
      <c r="C90">
        <f>IF(Capacity_solar!$AB91=0,Capacity_solar!Q91*CostRed_solar!C$13,Capacity_solar!Q91*VLOOKUP($A90,CostRed_solar!$A$2:$M$12,3,FALSE))</f>
        <v>464.237054999086</v>
      </c>
      <c r="D90">
        <f>IF(Capacity_solar!$AB91=0,Capacity_solar!R91*CostRed_solar!D$13,Capacity_solar!R91*VLOOKUP($A90,CostRed_solar!$A$2:$M$12,4,FALSE))</f>
        <v>779.213669169051</v>
      </c>
      <c r="E90">
        <f>IF(Capacity_solar!$AB91=0,Capacity_solar!S91*CostRed_solar!E$13,Capacity_solar!S91*VLOOKUP($A90,CostRed_solar!$A$2:$M$12,5,FALSE))</f>
        <v>16.6994084061118</v>
      </c>
      <c r="F90">
        <f>IF(Capacity_solar!$AB91=0,Capacity_solar!T91*CostRed_solar!F$13,Capacity_solar!T91*VLOOKUP($A90,CostRed_solar!$A$2:$M$12,6,FALSE))</f>
        <v>8.9102231651874</v>
      </c>
      <c r="G90">
        <f>IF(Capacity_solar!$AB91=0,Capacity_solar!U91*CostRed_solar!G$13,Capacity_solar!U91*VLOOKUP($A90,CostRed_solar!$A$2:$M$12,7,FALSE))</f>
        <v>0</v>
      </c>
      <c r="H90">
        <f>IF(Capacity_solar!$AB91=0,Capacity_solar!V91*CostRed_solar!H$13,Capacity_solar!V91*VLOOKUP($A90,CostRed_solar!$A$2:$M$12,8,FALSE))</f>
        <v>2.483738989961</v>
      </c>
      <c r="I90">
        <f>IF(Capacity_solar!$AB91=0,Capacity_solar!W91*CostRed_solar!I$13,Capacity_solar!W91*VLOOKUP($A90,CostRed_solar!$A$2:$M$12,9,FALSE))</f>
        <v>84.5491081796526</v>
      </c>
      <c r="J90">
        <f>IF(Capacity_solar!$AB91=0,Capacity_solar!X91*CostRed_solar!J$13,Capacity_solar!X91*VLOOKUP($A90,CostRed_solar!$A$2:$M$12,10,FALSE))</f>
        <v>373.254223161793</v>
      </c>
      <c r="K90">
        <f>IF(Capacity_solar!$AB91=0,Capacity_solar!Y91*CostRed_solar!K$13,Capacity_solar!Y91*VLOOKUP($A90,CostRed_solar!$A$2:$M$12,11,FALSE))</f>
        <v>1064.42881822654</v>
      </c>
      <c r="L90">
        <f>IF(Capacity_solar!$AB91=0,Capacity_solar!Z91*CostRed_solar!L$13,Capacity_solar!Z91*VLOOKUP($A90,CostRed_solar!$A$2:$M$12,12,FALSE))</f>
        <v>3058.73188070806</v>
      </c>
      <c r="M90">
        <f>IF(Capacity_solar!$AB91=0,Capacity_solar!AA91*CostRed_solar!M$13,Capacity_solar!AA91*VLOOKUP($A90,CostRed_solar!$A$2:$M$12,13,FALSE))</f>
        <v>4493.68806218433</v>
      </c>
      <c r="N90" s="2">
        <f t="shared" si="2"/>
        <v>10459.8631700437</v>
      </c>
      <c r="O90" s="1" t="s">
        <v>187</v>
      </c>
      <c r="P90">
        <f>IF(Capacity_solar!$AB91=0,Capacity_solar!P91*CostRed_solar!B$26,Capacity_solar!P91*VLOOKUP($A90,CostRed_solar!$A$14:$M$26,P$1-2009,FALSE))</f>
        <v>590.113984461345</v>
      </c>
      <c r="Q90">
        <f>IF(Capacity_solar!$AB91=0,Capacity_solar!Q91*CostRed_solar!C$26,Capacity_solar!Q91*VLOOKUP($A90,CostRed_solar!$A$14:$M$26,Q$1-2009,FALSE))</f>
        <v>1464.81046081166</v>
      </c>
      <c r="R90">
        <f>IF(Capacity_solar!$AB91=0,Capacity_solar!R91*CostRed_solar!D$26,Capacity_solar!R91*VLOOKUP($A90,CostRed_solar!$A$14:$M$26,R$1-2009,FALSE))</f>
        <v>1765.31365887079</v>
      </c>
      <c r="S90">
        <f>IF(Capacity_solar!$AB91=0,Capacity_solar!S91*CostRed_solar!E$26,Capacity_solar!S91*VLOOKUP($A90,CostRed_solar!$A$14:$M$26,S$1-2009,FALSE))</f>
        <v>32.297366732223</v>
      </c>
      <c r="T90">
        <f>IF(Capacity_solar!$AB91=0,Capacity_solar!T91*CostRed_solar!F$26,Capacity_solar!T91*VLOOKUP($A90,CostRed_solar!$A$14:$M$26,T$1-2009,FALSE))</f>
        <v>15.1536751477533</v>
      </c>
      <c r="U90">
        <f>IF(Capacity_solar!$AB91=0,Capacity_solar!U91*CostRed_solar!G$26,Capacity_solar!U91*VLOOKUP($A90,CostRed_solar!$A$14:$M$26,U$1-2009,FALSE))</f>
        <v>0</v>
      </c>
      <c r="V90">
        <f>IF(Capacity_solar!$AB91=0,Capacity_solar!V91*CostRed_solar!H$26,Capacity_solar!V91*VLOOKUP($A90,CostRed_solar!$A$14:$M$26,V$1-2009,FALSE))</f>
        <v>2.93719837224791</v>
      </c>
      <c r="W90">
        <f>IF(Capacity_solar!$AB91=0,Capacity_solar!W91*CostRed_solar!I$26,Capacity_solar!W91*VLOOKUP($A90,CostRed_solar!$A$14:$M$26,W$1-2009,FALSE))</f>
        <v>78.4728889449476</v>
      </c>
      <c r="X90">
        <f>IF(Capacity_solar!$AB91=0,Capacity_solar!X91*CostRed_solar!J$26,Capacity_solar!X91*VLOOKUP($A90,CostRed_solar!$A$14:$M$26,X$1-2009,FALSE))</f>
        <v>243.882103859866</v>
      </c>
      <c r="Y90">
        <f>IF(Capacity_solar!$AB91=0,Capacity_solar!Y91*CostRed_solar!K$26,Capacity_solar!Y91*VLOOKUP($A90,CostRed_solar!$A$14:$M$26,Y$1-2009,FALSE))</f>
        <v>524.444745446676</v>
      </c>
      <c r="Z90">
        <f>IF(Capacity_solar!$AB91=0,Capacity_solar!Z91*CostRed_solar!L$26,Capacity_solar!Z91*VLOOKUP($A90,CostRed_solar!$A$14:$M$26,Z$1-2009,FALSE))</f>
        <v>1282.00449985911</v>
      </c>
      <c r="AA90">
        <f>IF(Capacity_solar!$AB91=0,Capacity_solar!AA91*CostRed_solar!M$26,Capacity_solar!AA91*VLOOKUP($A90,CostRed_solar!$A$14:$M$26,AA$1-2009,FALSE))</f>
        <v>1578.29270546727</v>
      </c>
      <c r="AB90" s="1">
        <f t="shared" si="3"/>
        <v>7577.7232879739</v>
      </c>
    </row>
    <row r="91" spans="1:28">
      <c r="A91" s="1" t="s">
        <v>463</v>
      </c>
      <c r="B91">
        <f>IF(Capacity_solar!$AB92=0,Capacity_solar!P92*CostRed_solar!B$13,Capacity_solar!P92*VLOOKUP($A91,CostRed_solar!$A$2:$M$12,2,FALSE))</f>
        <v>0</v>
      </c>
      <c r="C91">
        <f>IF(Capacity_solar!$AB92=0,Capacity_solar!Q92*CostRed_solar!C$13,Capacity_solar!Q92*VLOOKUP($A91,CostRed_solar!$A$2:$M$12,3,FALSE))</f>
        <v>0</v>
      </c>
      <c r="D91">
        <f>IF(Capacity_solar!$AB92=0,Capacity_solar!R92*CostRed_solar!D$13,Capacity_solar!R92*VLOOKUP($A91,CostRed_solar!$A$2:$M$12,4,FALSE))</f>
        <v>0</v>
      </c>
      <c r="E91">
        <f>IF(Capacity_solar!$AB92=0,Capacity_solar!S92*CostRed_solar!E$13,Capacity_solar!S92*VLOOKUP($A91,CostRed_solar!$A$2:$M$12,5,FALSE))</f>
        <v>0</v>
      </c>
      <c r="F91">
        <f>IF(Capacity_solar!$AB92=0,Capacity_solar!T92*CostRed_solar!F$13,Capacity_solar!T92*VLOOKUP($A91,CostRed_solar!$A$2:$M$12,6,FALSE))</f>
        <v>0</v>
      </c>
      <c r="G91">
        <f>IF(Capacity_solar!$AB92=0,Capacity_solar!U92*CostRed_solar!G$13,Capacity_solar!U92*VLOOKUP($A91,CostRed_solar!$A$2:$M$12,7,FALSE))</f>
        <v>0</v>
      </c>
      <c r="H91">
        <f>IF(Capacity_solar!$AB92=0,Capacity_solar!V92*CostRed_solar!H$13,Capacity_solar!V92*VLOOKUP($A91,CostRed_solar!$A$2:$M$12,8,FALSE))</f>
        <v>0</v>
      </c>
      <c r="I91">
        <f>IF(Capacity_solar!$AB92=0,Capacity_solar!W92*CostRed_solar!I$13,Capacity_solar!W92*VLOOKUP($A91,CostRed_solar!$A$2:$M$12,9,FALSE))</f>
        <v>0.255265043798541</v>
      </c>
      <c r="J91">
        <f>IF(Capacity_solar!$AB92=0,Capacity_solar!X92*CostRed_solar!J$13,Capacity_solar!X92*VLOOKUP($A91,CostRed_solar!$A$2:$M$12,10,FALSE))</f>
        <v>0</v>
      </c>
      <c r="K91">
        <f>IF(Capacity_solar!$AB92=0,Capacity_solar!Y92*CostRed_solar!K$13,Capacity_solar!Y92*VLOOKUP($A91,CostRed_solar!$A$2:$M$12,11,FALSE))</f>
        <v>0.47367748607981</v>
      </c>
      <c r="L91">
        <f>IF(Capacity_solar!$AB92=0,Capacity_solar!Z92*CostRed_solar!L$13,Capacity_solar!Z92*VLOOKUP($A91,CostRed_solar!$A$2:$M$12,12,FALSE))</f>
        <v>0.769550765086854</v>
      </c>
      <c r="M91">
        <f>IF(Capacity_solar!$AB92=0,Capacity_solar!AA92*CostRed_solar!M$13,Capacity_solar!AA92*VLOOKUP($A91,CostRed_solar!$A$2:$M$12,13,FALSE))</f>
        <v>0</v>
      </c>
      <c r="N91" s="2">
        <f t="shared" si="2"/>
        <v>1.4984932949652</v>
      </c>
      <c r="O91" s="1" t="s">
        <v>463</v>
      </c>
      <c r="P91">
        <f>IF(Capacity_solar!$AB92=0,Capacity_solar!P92*CostRed_solar!B$26,Capacity_solar!P92*VLOOKUP($A91,CostRed_solar!$A$14:$M$26,P$1-2009,FALSE))</f>
        <v>0</v>
      </c>
      <c r="Q91">
        <f>IF(Capacity_solar!$AB92=0,Capacity_solar!Q92*CostRed_solar!C$26,Capacity_solar!Q92*VLOOKUP($A91,CostRed_solar!$A$14:$M$26,Q$1-2009,FALSE))</f>
        <v>0</v>
      </c>
      <c r="R91">
        <f>IF(Capacity_solar!$AB92=0,Capacity_solar!R92*CostRed_solar!D$26,Capacity_solar!R92*VLOOKUP($A91,CostRed_solar!$A$14:$M$26,R$1-2009,FALSE))</f>
        <v>0</v>
      </c>
      <c r="S91">
        <f>IF(Capacity_solar!$AB92=0,Capacity_solar!S92*CostRed_solar!E$26,Capacity_solar!S92*VLOOKUP($A91,CostRed_solar!$A$14:$M$26,S$1-2009,FALSE))</f>
        <v>0</v>
      </c>
      <c r="T91">
        <f>IF(Capacity_solar!$AB92=0,Capacity_solar!T92*CostRed_solar!F$26,Capacity_solar!T92*VLOOKUP($A91,CostRed_solar!$A$14:$M$26,T$1-2009,FALSE))</f>
        <v>0</v>
      </c>
      <c r="U91">
        <f>IF(Capacity_solar!$AB92=0,Capacity_solar!U92*CostRed_solar!G$26,Capacity_solar!U92*VLOOKUP($A91,CostRed_solar!$A$14:$M$26,U$1-2009,FALSE))</f>
        <v>0</v>
      </c>
      <c r="V91">
        <f>IF(Capacity_solar!$AB92=0,Capacity_solar!V92*CostRed_solar!H$26,Capacity_solar!V92*VLOOKUP($A91,CostRed_solar!$A$14:$M$26,V$1-2009,FALSE))</f>
        <v>0</v>
      </c>
      <c r="W91">
        <f>IF(Capacity_solar!$AB92=0,Capacity_solar!W92*CostRed_solar!I$26,Capacity_solar!W92*VLOOKUP($A91,CostRed_solar!$A$14:$M$26,W$1-2009,FALSE))</f>
        <v>0.236920126832879</v>
      </c>
      <c r="X91">
        <f>IF(Capacity_solar!$AB92=0,Capacity_solar!X92*CostRed_solar!J$26,Capacity_solar!X92*VLOOKUP($A91,CostRed_solar!$A$14:$M$26,X$1-2009,FALSE))</f>
        <v>0</v>
      </c>
      <c r="Y91">
        <f>IF(Capacity_solar!$AB92=0,Capacity_solar!Y92*CostRed_solar!K$26,Capacity_solar!Y92*VLOOKUP($A91,CostRed_solar!$A$14:$M$26,Y$1-2009,FALSE))</f>
        <v>0.23338119408007</v>
      </c>
      <c r="Z91">
        <f>IF(Capacity_solar!$AB92=0,Capacity_solar!Z92*CostRed_solar!L$26,Capacity_solar!Z92*VLOOKUP($A91,CostRed_solar!$A$14:$M$26,Z$1-2009,FALSE))</f>
        <v>0.322541360991402</v>
      </c>
      <c r="AA91">
        <f>IF(Capacity_solar!$AB92=0,Capacity_solar!AA92*CostRed_solar!M$26,Capacity_solar!AA92*VLOOKUP($A91,CostRed_solar!$A$14:$M$26,AA$1-2009,FALSE))</f>
        <v>0</v>
      </c>
      <c r="AB91" s="1">
        <f t="shared" si="3"/>
        <v>0.79284268190435</v>
      </c>
    </row>
    <row r="92" spans="1:28">
      <c r="A92" s="1" t="s">
        <v>189</v>
      </c>
      <c r="B92">
        <f>IF(Capacity_solar!$AB93=0,Capacity_solar!P93*CostRed_solar!B$13,Capacity_solar!P93*VLOOKUP($A92,CostRed_solar!$A$2:$M$12,2,FALSE))</f>
        <v>0.0252285223860472</v>
      </c>
      <c r="C92">
        <f>IF(Capacity_solar!$AB93=0,Capacity_solar!Q93*CostRed_solar!C$13,Capacity_solar!Q93*VLOOKUP($A92,CostRed_solar!$A$2:$M$12,3,FALSE))</f>
        <v>0.0211016854600064</v>
      </c>
      <c r="D92">
        <f>IF(Capacity_solar!$AB93=0,Capacity_solar!R93*CostRed_solar!D$13,Capacity_solar!R93*VLOOKUP($A92,CostRed_solar!$A$2:$M$12,4,FALSE))</f>
        <v>0.151659007199919</v>
      </c>
      <c r="E92">
        <f>IF(Capacity_solar!$AB93=0,Capacity_solar!S93*CostRed_solar!E$13,Capacity_solar!S93*VLOOKUP($A92,CostRed_solar!$A$2:$M$12,5,FALSE))</f>
        <v>0.179764219901082</v>
      </c>
      <c r="F92">
        <f>IF(Capacity_solar!$AB93=0,Capacity_solar!T93*CostRed_solar!F$13,Capacity_solar!T93*VLOOKUP($A92,CostRed_solar!$A$2:$M$12,6,FALSE))</f>
        <v>0.361986865757387</v>
      </c>
      <c r="G92">
        <f>IF(Capacity_solar!$AB93=0,Capacity_solar!U93*CostRed_solar!G$13,Capacity_solar!U93*VLOOKUP($A92,CostRed_solar!$A$2:$M$12,7,FALSE))</f>
        <v>1.54562450941756</v>
      </c>
      <c r="H92">
        <f>IF(Capacity_solar!$AB93=0,Capacity_solar!V93*CostRed_solar!H$13,Capacity_solar!V93*VLOOKUP($A92,CostRed_solar!$A$2:$M$12,8,FALSE))</f>
        <v>0.157434935650693</v>
      </c>
      <c r="I92">
        <f>IF(Capacity_solar!$AB93=0,Capacity_solar!W93*CostRed_solar!I$13,Capacity_solar!W93*VLOOKUP($A92,CostRed_solar!$A$2:$M$12,9,FALSE))</f>
        <v>0.684991808178818</v>
      </c>
      <c r="J92">
        <f>IF(Capacity_solar!$AB93=0,Capacity_solar!X93*CostRed_solar!J$13,Capacity_solar!X93*VLOOKUP($A92,CostRed_solar!$A$2:$M$12,10,FALSE))</f>
        <v>1.26791401866466</v>
      </c>
      <c r="K92">
        <f>IF(Capacity_solar!$AB93=0,Capacity_solar!Y93*CostRed_solar!K$13,Capacity_solar!Y93*VLOOKUP($A92,CostRed_solar!$A$2:$M$12,11,FALSE))</f>
        <v>0.764449804267416</v>
      </c>
      <c r="L92">
        <f>IF(Capacity_solar!$AB93=0,Capacity_solar!Z93*CostRed_solar!L$13,Capacity_solar!Z93*VLOOKUP($A92,CostRed_solar!$A$2:$M$12,12,FALSE))</f>
        <v>0.166890527368234</v>
      </c>
      <c r="M92">
        <f>IF(Capacity_solar!$AB93=0,Capacity_solar!AA93*CostRed_solar!M$13,Capacity_solar!AA93*VLOOKUP($A92,CostRed_solar!$A$2:$M$12,13,FALSE))</f>
        <v>0</v>
      </c>
      <c r="N92" s="2">
        <f t="shared" si="2"/>
        <v>5.32704590425182</v>
      </c>
      <c r="O92" s="1" t="s">
        <v>189</v>
      </c>
      <c r="P92">
        <f>IF(Capacity_solar!$AB93=0,Capacity_solar!P93*CostRed_solar!B$26,Capacity_solar!P93*VLOOKUP($A92,CostRed_solar!$A$14:$M$26,P$1-2009,FALSE))</f>
        <v>0.130976502529652</v>
      </c>
      <c r="Q92">
        <f>IF(Capacity_solar!$AB93=0,Capacity_solar!Q93*CostRed_solar!C$26,Capacity_solar!Q93*VLOOKUP($A92,CostRed_solar!$A$14:$M$26,Q$1-2009,FALSE))</f>
        <v>0.0665822972761955</v>
      </c>
      <c r="R92">
        <f>IF(Capacity_solar!$AB93=0,Capacity_solar!R93*CostRed_solar!D$26,Capacity_solar!R93*VLOOKUP($A92,CostRed_solar!$A$14:$M$26,R$1-2009,FALSE))</f>
        <v>0.343584471748683</v>
      </c>
      <c r="S92">
        <f>IF(Capacity_solar!$AB93=0,Capacity_solar!S93*CostRed_solar!E$26,Capacity_solar!S93*VLOOKUP($A92,CostRed_solar!$A$14:$M$26,S$1-2009,FALSE))</f>
        <v>0.347671653646864</v>
      </c>
      <c r="T92">
        <f>IF(Capacity_solar!$AB93=0,Capacity_solar!T93*CostRed_solar!F$26,Capacity_solar!T93*VLOOKUP($A92,CostRed_solar!$A$14:$M$26,T$1-2009,FALSE))</f>
        <v>0.615633443713581</v>
      </c>
      <c r="U92">
        <f>IF(Capacity_solar!$AB93=0,Capacity_solar!U93*CostRed_solar!G$26,Capacity_solar!U93*VLOOKUP($A92,CostRed_solar!$A$14:$M$26,U$1-2009,FALSE))</f>
        <v>2.24034493968226</v>
      </c>
      <c r="V92">
        <f>IF(Capacity_solar!$AB93=0,Capacity_solar!V93*CostRed_solar!H$26,Capacity_solar!V93*VLOOKUP($A92,CostRed_solar!$A$14:$M$26,V$1-2009,FALSE))</f>
        <v>0.186178031829113</v>
      </c>
      <c r="W92">
        <f>IF(Capacity_solar!$AB93=0,Capacity_solar!W93*CostRed_solar!I$26,Capacity_solar!W93*VLOOKUP($A92,CostRed_solar!$A$14:$M$26,W$1-2009,FALSE))</f>
        <v>0.635764081357293</v>
      </c>
      <c r="X92">
        <f>IF(Capacity_solar!$AB93=0,Capacity_solar!X93*CostRed_solar!J$26,Capacity_solar!X93*VLOOKUP($A92,CostRed_solar!$A$14:$M$26,X$1-2009,FALSE))</f>
        <v>0.828447527709068</v>
      </c>
      <c r="Y92">
        <f>IF(Capacity_solar!$AB93=0,Capacity_solar!Y93*CostRed_solar!K$26,Capacity_solar!Y93*VLOOKUP($A92,CostRed_solar!$A$14:$M$26,Y$1-2009,FALSE))</f>
        <v>0.376644897376746</v>
      </c>
      <c r="Z92">
        <f>IF(Capacity_solar!$AB93=0,Capacity_solar!Z93*CostRed_solar!L$26,Capacity_solar!Z93*VLOOKUP($A92,CostRed_solar!$A$14:$M$26,Z$1-2009,FALSE))</f>
        <v>0.0699487288897019</v>
      </c>
      <c r="AA92">
        <f>IF(Capacity_solar!$AB93=0,Capacity_solar!AA93*CostRed_solar!M$26,Capacity_solar!AA93*VLOOKUP($A92,CostRed_solar!$A$14:$M$26,AA$1-2009,FALSE))</f>
        <v>0</v>
      </c>
      <c r="AB92" s="1">
        <f t="shared" si="3"/>
        <v>5.84177657575916</v>
      </c>
    </row>
    <row r="93" spans="1:28">
      <c r="A93" s="1" t="s">
        <v>464</v>
      </c>
      <c r="B93">
        <f>IF(Capacity_solar!$AB94=0,Capacity_solar!P94*CostRed_solar!B$13,Capacity_solar!P94*VLOOKUP($A93,CostRed_solar!$A$2:$M$12,2,FALSE))</f>
        <v>1.69114298663088</v>
      </c>
      <c r="C93">
        <f>IF(Capacity_solar!$AB94=0,Capacity_solar!Q94*CostRed_solar!C$13,Capacity_solar!Q94*VLOOKUP($A93,CostRed_solar!$A$2:$M$12,3,FALSE))</f>
        <v>15.8262640950048</v>
      </c>
      <c r="D93">
        <f>IF(Capacity_solar!$AB94=0,Capacity_solar!R94*CostRed_solar!D$13,Capacity_solar!R94*VLOOKUP($A93,CostRed_solar!$A$2:$M$12,4,FALSE))</f>
        <v>4.93078396158352</v>
      </c>
      <c r="E93">
        <f>IF(Capacity_solar!$AB94=0,Capacity_solar!S94*CostRed_solar!E$13,Capacity_solar!S94*VLOOKUP($A93,CostRed_solar!$A$2:$M$12,5,FALSE))</f>
        <v>0</v>
      </c>
      <c r="F93">
        <f>IF(Capacity_solar!$AB94=0,Capacity_solar!T94*CostRed_solar!F$13,Capacity_solar!T94*VLOOKUP($A93,CostRed_solar!$A$2:$M$12,6,FALSE))</f>
        <v>0.556902870395981</v>
      </c>
      <c r="G93">
        <f>IF(Capacity_solar!$AB94=0,Capacity_solar!U94*CostRed_solar!G$13,Capacity_solar!U94*VLOOKUP($A93,CostRed_solar!$A$2:$M$12,7,FALSE))</f>
        <v>1.1971274169327</v>
      </c>
      <c r="H93">
        <f>IF(Capacity_solar!$AB94=0,Capacity_solar!V94*CostRed_solar!H$13,Capacity_solar!V94*VLOOKUP($A93,CostRed_solar!$A$2:$M$12,8,FALSE))</f>
        <v>3.24608114743696</v>
      </c>
      <c r="I93">
        <f>IF(Capacity_solar!$AB94=0,Capacity_solar!W94*CostRed_solar!I$13,Capacity_solar!W94*VLOOKUP($A93,CostRed_solar!$A$2:$M$12,9,FALSE))</f>
        <v>0</v>
      </c>
      <c r="J93">
        <f>IF(Capacity_solar!$AB94=0,Capacity_solar!X94*CostRed_solar!J$13,Capacity_solar!X94*VLOOKUP($A93,CostRed_solar!$A$2:$M$12,10,FALSE))</f>
        <v>22.5315899924254</v>
      </c>
      <c r="K93">
        <f>IF(Capacity_solar!$AB94=0,Capacity_solar!Y94*CostRed_solar!K$13,Capacity_solar!Y94*VLOOKUP($A93,CostRed_solar!$A$2:$M$12,11,FALSE))</f>
        <v>10.3622812425083</v>
      </c>
      <c r="L93">
        <f>IF(Capacity_solar!$AB94=0,Capacity_solar!Z94*CostRed_solar!L$13,Capacity_solar!Z94*VLOOKUP($A93,CostRed_solar!$A$2:$M$12,12,FALSE))</f>
        <v>3.2018256732128</v>
      </c>
      <c r="M93">
        <f>IF(Capacity_solar!$AB94=0,Capacity_solar!AA94*CostRed_solar!M$13,Capacity_solar!AA94*VLOOKUP($A93,CostRed_solar!$A$2:$M$12,13,FALSE))</f>
        <v>12.4454065990792</v>
      </c>
      <c r="N93" s="2">
        <f t="shared" si="2"/>
        <v>75.9894059852105</v>
      </c>
      <c r="O93" s="1" t="s">
        <v>464</v>
      </c>
      <c r="P93">
        <f>IF(Capacity_solar!$AB94=0,Capacity_solar!P94*CostRed_solar!B$26,Capacity_solar!P94*VLOOKUP($A93,CostRed_solar!$A$14:$M$26,P$1-2009,FALSE))</f>
        <v>8.7797450154657</v>
      </c>
      <c r="Q93">
        <f>IF(Capacity_solar!$AB94=0,Capacity_solar!Q94*CostRed_solar!C$26,Capacity_solar!Q94*VLOOKUP($A93,CostRed_solar!$A$14:$M$26,Q$1-2009,FALSE))</f>
        <v>49.9367229571467</v>
      </c>
      <c r="R93">
        <f>IF(Capacity_solar!$AB94=0,Capacity_solar!R94*CostRed_solar!D$26,Capacity_solar!R94*VLOOKUP($A93,CostRed_solar!$A$14:$M$26,R$1-2009,FALSE))</f>
        <v>11.1707232826225</v>
      </c>
      <c r="S93">
        <f>IF(Capacity_solar!$AB94=0,Capacity_solar!S94*CostRed_solar!E$26,Capacity_solar!S94*VLOOKUP($A93,CostRed_solar!$A$14:$M$26,S$1-2009,FALSE))</f>
        <v>0</v>
      </c>
      <c r="T93">
        <f>IF(Capacity_solar!$AB94=0,Capacity_solar!T94*CostRed_solar!F$26,Capacity_solar!T94*VLOOKUP($A93,CostRed_solar!$A$14:$M$26,T$1-2009,FALSE))</f>
        <v>0.947128374943971</v>
      </c>
      <c r="U93">
        <f>IF(Capacity_solar!$AB94=0,Capacity_solar!U94*CostRed_solar!G$26,Capacity_solar!U94*VLOOKUP($A93,CostRed_solar!$A$14:$M$26,U$1-2009,FALSE))</f>
        <v>1.7352069240224</v>
      </c>
      <c r="V93">
        <f>IF(Capacity_solar!$AB94=0,Capacity_solar!V94*CostRed_solar!H$26,Capacity_solar!V94*VLOOKUP($A93,CostRed_solar!$A$14:$M$26,V$1-2009,FALSE))</f>
        <v>3.8387223057549</v>
      </c>
      <c r="W93">
        <f>IF(Capacity_solar!$AB94=0,Capacity_solar!W94*CostRed_solar!I$26,Capacity_solar!W94*VLOOKUP($A93,CostRed_solar!$A$14:$M$26,W$1-2009,FALSE))</f>
        <v>0</v>
      </c>
      <c r="X93">
        <f>IF(Capacity_solar!$AB94=0,Capacity_solar!X94*CostRed_solar!J$26,Capacity_solar!X94*VLOOKUP($A93,CostRed_solar!$A$14:$M$26,X$1-2009,FALSE))</f>
        <v>14.7220077621967</v>
      </c>
      <c r="Y93">
        <f>IF(Capacity_solar!$AB94=0,Capacity_solar!Y94*CostRed_solar!K$26,Capacity_solar!Y94*VLOOKUP($A93,CostRed_solar!$A$14:$M$26,Y$1-2009,FALSE))</f>
        <v>5.105502458613</v>
      </c>
      <c r="Z93">
        <f>IF(Capacity_solar!$AB94=0,Capacity_solar!Z94*CostRed_solar!L$26,Capacity_solar!Z94*VLOOKUP($A93,CostRed_solar!$A$14:$M$26,Z$1-2009,FALSE))</f>
        <v>1.34197931721725</v>
      </c>
      <c r="AA93">
        <f>IF(Capacity_solar!$AB94=0,Capacity_solar!AA94*CostRed_solar!M$26,Capacity_solar!AA94*VLOOKUP($A93,CostRed_solar!$A$14:$M$26,AA$1-2009,FALSE))</f>
        <v>4.37112994495507</v>
      </c>
      <c r="AB93" s="1">
        <f t="shared" si="3"/>
        <v>101.948868342938</v>
      </c>
    </row>
    <row r="94" spans="1:28">
      <c r="A94" s="1" t="s">
        <v>465</v>
      </c>
      <c r="B94">
        <f>IF(Capacity_solar!$AB95=0,Capacity_solar!P95*CostRed_solar!B$13,Capacity_solar!P95*VLOOKUP($A94,CostRed_solar!$A$2:$M$12,2,FALSE))</f>
        <v>0.0124756429381552</v>
      </c>
      <c r="C94">
        <f>IF(Capacity_solar!$AB95=0,Capacity_solar!Q95*CostRed_solar!C$13,Capacity_solar!Q95*VLOOKUP($A94,CostRed_solar!$A$2:$M$12,3,FALSE))</f>
        <v>0.0904357948285987</v>
      </c>
      <c r="D94">
        <f>IF(Capacity_solar!$AB95=0,Capacity_solar!R95*CostRed_solar!D$13,Capacity_solar!R95*VLOOKUP($A94,CostRed_solar!$A$2:$M$12,4,FALSE))</f>
        <v>0.369808909182069</v>
      </c>
      <c r="E94">
        <f>IF(Capacity_solar!$AB95=0,Capacity_solar!S95*CostRed_solar!E$13,Capacity_solar!S95*VLOOKUP($A94,CostRed_solar!$A$2:$M$12,5,FALSE))</f>
        <v>0.618860429167659</v>
      </c>
      <c r="F94">
        <f>IF(Capacity_solar!$AB95=0,Capacity_solar!T95*CostRed_solar!F$13,Capacity_solar!T95*VLOOKUP($A94,CostRed_solar!$A$2:$M$12,6,FALSE))</f>
        <v>33.9822131515627</v>
      </c>
      <c r="G94">
        <f>IF(Capacity_solar!$AB95=0,Capacity_solar!U95*CostRed_solar!G$13,Capacity_solar!U95*VLOOKUP($A94,CostRed_solar!$A$2:$M$12,7,FALSE))</f>
        <v>3.59138225079811</v>
      </c>
      <c r="H94">
        <f>IF(Capacity_solar!$AB95=0,Capacity_solar!V95*CostRed_solar!H$13,Capacity_solar!V95*VLOOKUP($A94,CostRed_solar!$A$2:$M$12,8,FALSE))</f>
        <v>2.67801694663549</v>
      </c>
      <c r="I94">
        <f>IF(Capacity_solar!$AB95=0,Capacity_solar!W95*CostRed_solar!I$13,Capacity_solar!W95*VLOOKUP($A94,CostRed_solar!$A$2:$M$12,9,FALSE))</f>
        <v>3.26886722127003</v>
      </c>
      <c r="J94">
        <f>IF(Capacity_solar!$AB95=0,Capacity_solar!X95*CostRed_solar!J$13,Capacity_solar!X95*VLOOKUP($A94,CostRed_solar!$A$2:$M$12,10,FALSE))</f>
        <v>3.37973235388472</v>
      </c>
      <c r="K94">
        <f>IF(Capacity_solar!$AB95=0,Capacity_solar!Y95*CostRed_solar!K$13,Capacity_solar!Y95*VLOOKUP($A94,CostRed_solar!$A$2:$M$12,11,FALSE))</f>
        <v>3.86915481714922</v>
      </c>
      <c r="L94">
        <f>IF(Capacity_solar!$AB95=0,Capacity_solar!Z95*CostRed_solar!L$13,Capacity_solar!Z95*VLOOKUP($A94,CostRed_solar!$A$2:$M$12,12,FALSE))</f>
        <v>5.09942350900005</v>
      </c>
      <c r="M94">
        <f>IF(Capacity_solar!$AB95=0,Capacity_solar!AA95*CostRed_solar!M$13,Capacity_solar!AA95*VLOOKUP($A94,CostRed_solar!$A$2:$M$12,13,FALSE))</f>
        <v>216.434221955779</v>
      </c>
      <c r="N94" s="2">
        <f t="shared" si="2"/>
        <v>273.394592982196</v>
      </c>
      <c r="O94" s="1" t="s">
        <v>465</v>
      </c>
      <c r="P94">
        <f>IF(Capacity_solar!$AB95=0,Capacity_solar!P95*CostRed_solar!B$26,Capacity_solar!P95*VLOOKUP($A94,CostRed_solar!$A$14:$M$26,P$1-2009,FALSE))</f>
        <v>0.0647686001520256</v>
      </c>
      <c r="Q94">
        <f>IF(Capacity_solar!$AB95=0,Capacity_solar!Q95*CostRed_solar!C$26,Capacity_solar!Q95*VLOOKUP($A94,CostRed_solar!$A$14:$M$26,Q$1-2009,FALSE))</f>
        <v>0.285352702612267</v>
      </c>
      <c r="R94">
        <f>IF(Capacity_solar!$AB95=0,Capacity_solar!R95*CostRed_solar!D$26,Capacity_solar!R95*VLOOKUP($A94,CostRed_solar!$A$14:$M$26,R$1-2009,FALSE))</f>
        <v>0.837804500076837</v>
      </c>
      <c r="S94">
        <f>IF(Capacity_solar!$AB95=0,Capacity_solar!S95*CostRed_solar!E$26,Capacity_solar!S95*VLOOKUP($A94,CostRed_solar!$A$14:$M$26,S$1-2009,FALSE))</f>
        <v>1.19690241419412</v>
      </c>
      <c r="T94">
        <f>IF(Capacity_solar!$AB95=0,Capacity_solar!T95*CostRed_solar!F$26,Capacity_solar!T95*VLOOKUP($A94,CostRed_solar!$A$14:$M$26,T$1-2009,FALSE))</f>
        <v>57.7937734390811</v>
      </c>
      <c r="U94">
        <f>IF(Capacity_solar!$AB95=0,Capacity_solar!U95*CostRed_solar!G$26,Capacity_solar!U95*VLOOKUP($A94,CostRed_solar!$A$14:$M$26,U$1-2009,FALSE))</f>
        <v>5.20562077206722</v>
      </c>
      <c r="V94">
        <f>IF(Capacity_solar!$AB95=0,Capacity_solar!V95*CostRed_solar!H$26,Capacity_solar!V95*VLOOKUP($A94,CostRed_solar!$A$14:$M$26,V$1-2009,FALSE))</f>
        <v>3.16694590224779</v>
      </c>
      <c r="W94">
        <f>IF(Capacity_solar!$AB95=0,Capacity_solar!W95*CostRed_solar!I$26,Capacity_solar!W95*VLOOKUP($A94,CostRed_solar!$A$14:$M$26,W$1-2009,FALSE))</f>
        <v>3.03394630592018</v>
      </c>
      <c r="X94">
        <f>IF(Capacity_solar!$AB95=0,Capacity_solar!X95*CostRed_solar!J$26,Capacity_solar!X95*VLOOKUP($A94,CostRed_solar!$A$14:$M$26,X$1-2009,FALSE))</f>
        <v>2.20829714923648</v>
      </c>
      <c r="Y94">
        <f>IF(Capacity_solar!$AB95=0,Capacity_solar!Y95*CostRed_solar!K$26,Capacity_solar!Y95*VLOOKUP($A94,CostRed_solar!$A$14:$M$26,Y$1-2009,FALSE))</f>
        <v>1.90633500185989</v>
      </c>
      <c r="Z94">
        <f>IF(Capacity_solar!$AB95=0,Capacity_solar!Z95*CostRed_solar!L$26,Capacity_solar!Z95*VLOOKUP($A94,CostRed_solar!$A$14:$M$26,Z$1-2009,FALSE))</f>
        <v>2.13731838558928</v>
      </c>
      <c r="AA94">
        <f>IF(Capacity_solar!$AB95=0,Capacity_solar!AA95*CostRed_solar!M$26,Capacity_solar!AA95*VLOOKUP($A94,CostRed_solar!$A$14:$M$26,AA$1-2009,FALSE))</f>
        <v>76.0169706929424</v>
      </c>
      <c r="AB94" s="1">
        <f t="shared" si="3"/>
        <v>153.85403586598</v>
      </c>
    </row>
    <row r="95" spans="1:28">
      <c r="A95" s="1" t="s">
        <v>191</v>
      </c>
      <c r="B95">
        <f>IF(Capacity_solar!$AB96=0,Capacity_solar!P96*CostRed_solar!B$13,Capacity_solar!P96*VLOOKUP($A95,CostRed_solar!$A$2:$M$12,2,FALSE))</f>
        <v>0.0487936257136736</v>
      </c>
      <c r="C95">
        <f>IF(Capacity_solar!$AB96=0,Capacity_solar!Q96*CostRed_solar!C$13,Capacity_solar!Q96*VLOOKUP($A95,CostRed_solar!$A$2:$M$12,3,FALSE))</f>
        <v>0.375308548538685</v>
      </c>
      <c r="D95">
        <f>IF(Capacity_solar!$AB96=0,Capacity_solar!R96*CostRed_solar!D$13,Capacity_solar!R96*VLOOKUP($A95,CostRed_solar!$A$2:$M$12,4,FALSE))</f>
        <v>0.773236810107963</v>
      </c>
      <c r="E95">
        <f>IF(Capacity_solar!$AB96=0,Capacity_solar!S96*CostRed_solar!E$13,Capacity_solar!S96*VLOOKUP($A95,CostRed_solar!$A$2:$M$12,5,FALSE))</f>
        <v>7.73477402877234</v>
      </c>
      <c r="F95">
        <f>IF(Capacity_solar!$AB96=0,Capacity_solar!T96*CostRed_solar!F$13,Capacity_solar!T96*VLOOKUP($A95,CostRed_solar!$A$2:$M$12,6,FALSE))</f>
        <v>92.3055358485872</v>
      </c>
      <c r="G95">
        <f>IF(Capacity_solar!$AB96=0,Capacity_solar!U96*CostRed_solar!G$13,Capacity_solar!U96*VLOOKUP($A95,CostRed_solar!$A$2:$M$12,7,FALSE))</f>
        <v>0</v>
      </c>
      <c r="H95">
        <f>IF(Capacity_solar!$AB96=0,Capacity_solar!V96*CostRed_solar!H$13,Capacity_solar!V96*VLOOKUP($A95,CostRed_solar!$A$2:$M$12,8,FALSE))</f>
        <v>9.73825967271662</v>
      </c>
      <c r="I95">
        <f>IF(Capacity_solar!$AB96=0,Capacity_solar!W96*CostRed_solar!I$13,Capacity_solar!W96*VLOOKUP($A95,CostRed_solar!$A$2:$M$12,9,FALSE))</f>
        <v>2.75464038163577</v>
      </c>
      <c r="J95">
        <f>IF(Capacity_solar!$AB96=0,Capacity_solar!X96*CostRed_solar!J$13,Capacity_solar!X96*VLOOKUP($A95,CostRed_solar!$A$2:$M$12,10,FALSE))</f>
        <v>0</v>
      </c>
      <c r="K95">
        <f>IF(Capacity_solar!$AB96=0,Capacity_solar!Y96*CostRed_solar!K$13,Capacity_solar!Y96*VLOOKUP($A95,CostRed_solar!$A$2:$M$12,11,FALSE))</f>
        <v>0</v>
      </c>
      <c r="L95">
        <f>IF(Capacity_solar!$AB96=0,Capacity_solar!Z96*CostRed_solar!L$13,Capacity_solar!Z96*VLOOKUP($A95,CostRed_solar!$A$2:$M$12,12,FALSE))</f>
        <v>1.54528266081698</v>
      </c>
      <c r="M95">
        <f>IF(Capacity_solar!$AB96=0,Capacity_solar!AA96*CostRed_solar!M$13,Capacity_solar!AA96*VLOOKUP($A95,CostRed_solar!$A$2:$M$12,13,FALSE))</f>
        <v>12.28742541517</v>
      </c>
      <c r="N95" s="2">
        <f t="shared" si="2"/>
        <v>127.563256992059</v>
      </c>
      <c r="O95" s="1" t="s">
        <v>191</v>
      </c>
      <c r="P95">
        <f>IF(Capacity_solar!$AB96=0,Capacity_solar!P96*CostRed_solar!B$26,Capacity_solar!P96*VLOOKUP($A95,CostRed_solar!$A$14:$M$26,P$1-2009,FALSE))</f>
        <v>0.2533171917057</v>
      </c>
      <c r="Q95">
        <f>IF(Capacity_solar!$AB96=0,Capacity_solar!Q96*CostRed_solar!C$26,Capacity_solar!Q96*VLOOKUP($A95,CostRed_solar!$A$14:$M$26,Q$1-2009,FALSE))</f>
        <v>1.18421371584091</v>
      </c>
      <c r="R95">
        <f>IF(Capacity_solar!$AB96=0,Capacity_solar!R96*CostRed_solar!D$26,Capacity_solar!R96*VLOOKUP($A95,CostRed_solar!$A$14:$M$26,R$1-2009,FALSE))</f>
        <v>1.75177304561521</v>
      </c>
      <c r="S95">
        <f>IF(Capacity_solar!$AB96=0,Capacity_solar!S96*CostRed_solar!E$26,Capacity_solar!S96*VLOOKUP($A95,CostRed_solar!$A$14:$M$26,S$1-2009,FALSE))</f>
        <v>14.9593822321697</v>
      </c>
      <c r="T95">
        <f>IF(Capacity_solar!$AB96=0,Capacity_solar!T96*CostRed_solar!F$26,Capacity_solar!T96*VLOOKUP($A95,CostRed_solar!$A$14:$M$26,T$1-2009,FALSE))</f>
        <v>156.984631995956</v>
      </c>
      <c r="U95">
        <f>IF(Capacity_solar!$AB96=0,Capacity_solar!U96*CostRed_solar!G$26,Capacity_solar!U96*VLOOKUP($A95,CostRed_solar!$A$14:$M$26,U$1-2009,FALSE))</f>
        <v>0</v>
      </c>
      <c r="V95">
        <f>IF(Capacity_solar!$AB96=0,Capacity_solar!V96*CostRed_solar!H$26,Capacity_solar!V96*VLOOKUP($A95,CostRed_solar!$A$14:$M$26,V$1-2009,FALSE))</f>
        <v>11.5161861108762</v>
      </c>
      <c r="W95">
        <f>IF(Capacity_solar!$AB96=0,Capacity_solar!W96*CostRed_solar!I$26,Capacity_solar!W96*VLOOKUP($A95,CostRed_solar!$A$14:$M$26,W$1-2009,FALSE))</f>
        <v>2.55667497156869</v>
      </c>
      <c r="X95">
        <f>IF(Capacity_solar!$AB96=0,Capacity_solar!X96*CostRed_solar!J$26,Capacity_solar!X96*VLOOKUP($A95,CostRed_solar!$A$14:$M$26,X$1-2009,FALSE))</f>
        <v>0</v>
      </c>
      <c r="Y95">
        <f>IF(Capacity_solar!$AB96=0,Capacity_solar!Y96*CostRed_solar!K$26,Capacity_solar!Y96*VLOOKUP($A95,CostRed_solar!$A$14:$M$26,Y$1-2009,FALSE))</f>
        <v>0</v>
      </c>
      <c r="Z95">
        <f>IF(Capacity_solar!$AB96=0,Capacity_solar!Z96*CostRed_solar!L$26,Capacity_solar!Z96*VLOOKUP($A95,CostRed_solar!$A$14:$M$26,Z$1-2009,FALSE))</f>
        <v>0.647673415645386</v>
      </c>
      <c r="AA95">
        <f>IF(Capacity_solar!$AB96=0,Capacity_solar!AA96*CostRed_solar!M$26,Capacity_solar!AA96*VLOOKUP($A95,CostRed_solar!$A$14:$M$26,AA$1-2009,FALSE))</f>
        <v>4.31564310503323</v>
      </c>
      <c r="AB95" s="1">
        <f t="shared" si="3"/>
        <v>194.169495784411</v>
      </c>
    </row>
    <row r="96" spans="1:28">
      <c r="A96" s="1" t="s">
        <v>179</v>
      </c>
      <c r="B96">
        <f>IF(Capacity_solar!$AB97=0,Capacity_solar!P97*CostRed_solar!B$13,Capacity_solar!P97*VLOOKUP($A96,CostRed_solar!$A$2:$M$12,2,FALSE))</f>
        <v>0</v>
      </c>
      <c r="C96">
        <f>IF(Capacity_solar!$AB97=0,Capacity_solar!Q97*CostRed_solar!C$13,Capacity_solar!Q97*VLOOKUP($A96,CostRed_solar!$A$2:$M$12,3,FALSE))</f>
        <v>0.0100484216476221</v>
      </c>
      <c r="D96">
        <f>IF(Capacity_solar!$AB97=0,Capacity_solar!R97*CostRed_solar!D$13,Capacity_solar!R97*VLOOKUP($A96,CostRed_solar!$A$2:$M$12,4,FALSE))</f>
        <v>-0.380268151057926</v>
      </c>
      <c r="E96">
        <f>IF(Capacity_solar!$AB97=0,Capacity_solar!S97*CostRed_solar!E$13,Capacity_solar!S97*VLOOKUP($A96,CostRed_solar!$A$2:$M$12,5,FALSE))</f>
        <v>0</v>
      </c>
      <c r="F96">
        <f>IF(Capacity_solar!$AB97=0,Capacity_solar!T97*CostRed_solar!F$13,Capacity_solar!T97*VLOOKUP($A96,CostRed_solar!$A$2:$M$12,6,FALSE))</f>
        <v>0.00222761148158391</v>
      </c>
      <c r="G96">
        <f>IF(Capacity_solar!$AB97=0,Capacity_solar!U97*CostRed_solar!G$13,Capacity_solar!U97*VLOOKUP($A96,CostRed_solar!$A$2:$M$12,7,FALSE))</f>
        <v>0.212822651899147</v>
      </c>
      <c r="H96">
        <f>IF(Capacity_solar!$AB97=0,Capacity_solar!V97*CostRed_solar!H$13,Capacity_solar!V97*VLOOKUP($A96,CostRed_solar!$A$2:$M$12,8,FALSE))</f>
        <v>0.322985074169977</v>
      </c>
      <c r="I96">
        <f>IF(Capacity_solar!$AB97=0,Capacity_solar!W97*CostRed_solar!I$13,Capacity_solar!W97*VLOOKUP($A96,CostRed_solar!$A$2:$M$12,9,FALSE))</f>
        <v>0.556441066697539</v>
      </c>
      <c r="J96">
        <f>IF(Capacity_solar!$AB97=0,Capacity_solar!X97*CostRed_solar!J$13,Capacity_solar!X97*VLOOKUP($A96,CostRed_solar!$A$2:$M$12,10,FALSE))</f>
        <v>1.4153935167969</v>
      </c>
      <c r="K96">
        <f>IF(Capacity_solar!$AB97=0,Capacity_solar!Y97*CostRed_solar!K$13,Capacity_solar!Y97*VLOOKUP($A96,CostRed_solar!$A$2:$M$12,11,FALSE))</f>
        <v>1.44448183873843</v>
      </c>
      <c r="L96">
        <f>IF(Capacity_solar!$AB97=0,Capacity_solar!Z97*CostRed_solar!L$13,Capacity_solar!Z97*VLOOKUP($A96,CostRed_solar!$A$2:$M$12,12,FALSE))</f>
        <v>1.02297712146084</v>
      </c>
      <c r="M96">
        <f>IF(Capacity_solar!$AB97=0,Capacity_solar!AA97*CostRed_solar!M$13,Capacity_solar!AA97*VLOOKUP($A96,CostRed_solar!$A$2:$M$12,13,FALSE))</f>
        <v>0</v>
      </c>
      <c r="N96" s="2">
        <f t="shared" si="2"/>
        <v>4.60710915183411</v>
      </c>
      <c r="O96" s="1" t="s">
        <v>179</v>
      </c>
      <c r="P96">
        <f>IF(Capacity_solar!$AB97=0,Capacity_solar!P97*CostRed_solar!B$26,Capacity_solar!P97*VLOOKUP($A96,CostRed_solar!$A$14:$M$26,P$1-2009,FALSE))</f>
        <v>0</v>
      </c>
      <c r="Q96">
        <f>IF(Capacity_solar!$AB97=0,Capacity_solar!Q97*CostRed_solar!C$26,Capacity_solar!Q97*VLOOKUP($A96,CostRed_solar!$A$14:$M$26,Q$1-2009,FALSE))</f>
        <v>0.0317058558458075</v>
      </c>
      <c r="R96">
        <f>IF(Capacity_solar!$AB97=0,Capacity_solar!R97*CostRed_solar!D$26,Capacity_solar!R97*VLOOKUP($A96,CostRed_solar!$A$14:$M$26,R$1-2009,FALSE))</f>
        <v>-0.861499980887091</v>
      </c>
      <c r="S96">
        <f>IF(Capacity_solar!$AB97=0,Capacity_solar!S97*CostRed_solar!E$26,Capacity_solar!S97*VLOOKUP($A96,CostRed_solar!$A$14:$M$26,S$1-2009,FALSE))</f>
        <v>0</v>
      </c>
      <c r="T96">
        <f>IF(Capacity_solar!$AB97=0,Capacity_solar!T97*CostRed_solar!F$26,Capacity_solar!T97*VLOOKUP($A96,CostRed_solar!$A$14:$M$26,T$1-2009,FALSE))</f>
        <v>0.00378851349977587</v>
      </c>
      <c r="U96">
        <f>IF(Capacity_solar!$AB97=0,Capacity_solar!U97*CostRed_solar!G$26,Capacity_solar!U97*VLOOKUP($A96,CostRed_solar!$A$14:$M$26,U$1-2009,FALSE))</f>
        <v>0.308481230937317</v>
      </c>
      <c r="V96">
        <f>IF(Capacity_solar!$AB97=0,Capacity_solar!V97*CostRed_solar!H$26,Capacity_solar!V97*VLOOKUP($A96,CostRed_solar!$A$14:$M$26,V$1-2009,FALSE))</f>
        <v>0.381952869422612</v>
      </c>
      <c r="W96">
        <f>IF(Capacity_solar!$AB97=0,Capacity_solar!W97*CostRed_solar!I$26,Capacity_solar!W97*VLOOKUP($A96,CostRed_solar!$A$14:$M$26,W$1-2009,FALSE))</f>
        <v>0.516451787268793</v>
      </c>
      <c r="X96">
        <f>IF(Capacity_solar!$AB97=0,Capacity_solar!X97*CostRed_solar!J$26,Capacity_solar!X97*VLOOKUP($A96,CostRed_solar!$A$14:$M$26,X$1-2009,FALSE))</f>
        <v>0.924809760334355</v>
      </c>
      <c r="Y96">
        <f>IF(Capacity_solar!$AB97=0,Capacity_solar!Y97*CostRed_solar!K$26,Capacity_solar!Y97*VLOOKUP($A96,CostRed_solar!$A$14:$M$26,Y$1-2009,FALSE))</f>
        <v>0.711697106699619</v>
      </c>
      <c r="Z96">
        <f>IF(Capacity_solar!$AB97=0,Capacity_solar!Z97*CostRed_solar!L$26,Capacity_solar!Z97*VLOOKUP($A96,CostRed_solar!$A$14:$M$26,Z$1-2009,FALSE))</f>
        <v>0.428759801157245</v>
      </c>
      <c r="AA96">
        <f>IF(Capacity_solar!$AB97=0,Capacity_solar!AA97*CostRed_solar!M$26,Capacity_solar!AA97*VLOOKUP($A96,CostRed_solar!$A$14:$M$26,AA$1-2009,FALSE))</f>
        <v>0</v>
      </c>
      <c r="AB96" s="1">
        <f t="shared" si="3"/>
        <v>2.44614694427843</v>
      </c>
    </row>
    <row r="97" spans="1:28">
      <c r="A97" s="1" t="s">
        <v>183</v>
      </c>
      <c r="B97">
        <f>IF(Capacity_solar!$AB98=0,Capacity_solar!P98*CostRed_solar!B$13,Capacity_solar!P98*VLOOKUP($A97,CostRed_solar!$A$2:$M$12,2,FALSE))</f>
        <v>0</v>
      </c>
      <c r="C97">
        <f>IF(Capacity_solar!$AB98=0,Capacity_solar!Q98*CostRed_solar!C$13,Capacity_solar!Q98*VLOOKUP($A97,CostRed_solar!$A$2:$M$12,3,FALSE))</f>
        <v>0</v>
      </c>
      <c r="D97">
        <f>IF(Capacity_solar!$AB98=0,Capacity_solar!R98*CostRed_solar!D$13,Capacity_solar!R98*VLOOKUP($A97,CostRed_solar!$A$2:$M$12,4,FALSE))</f>
        <v>0</v>
      </c>
      <c r="E97">
        <f>IF(Capacity_solar!$AB98=0,Capacity_solar!S98*CostRed_solar!E$13,Capacity_solar!S98*VLOOKUP($A97,CostRed_solar!$A$2:$M$12,5,FALSE))</f>
        <v>0</v>
      </c>
      <c r="F97">
        <f>IF(Capacity_solar!$AB98=0,Capacity_solar!T98*CostRed_solar!F$13,Capacity_solar!T98*VLOOKUP($A97,CostRed_solar!$A$2:$M$12,6,FALSE))</f>
        <v>0.347507391127092</v>
      </c>
      <c r="G97">
        <f>IF(Capacity_solar!$AB98=0,Capacity_solar!U98*CostRed_solar!G$13,Capacity_solar!U98*VLOOKUP($A97,CostRed_solar!$A$2:$M$12,7,FALSE))</f>
        <v>0</v>
      </c>
      <c r="H97">
        <f>IF(Capacity_solar!$AB98=0,Capacity_solar!V98*CostRed_solar!H$13,Capacity_solar!V98*VLOOKUP($A97,CostRed_solar!$A$2:$M$12,8,FALSE))</f>
        <v>0</v>
      </c>
      <c r="I97">
        <f>IF(Capacity_solar!$AB98=0,Capacity_solar!W98*CostRed_solar!I$13,Capacity_solar!W98*VLOOKUP($A97,CostRed_solar!$A$2:$M$12,9,FALSE))</f>
        <v>1.57382836356367</v>
      </c>
      <c r="J97">
        <f>IF(Capacity_solar!$AB98=0,Capacity_solar!X98*CostRed_solar!J$13,Capacity_solar!X98*VLOOKUP($A97,CostRed_solar!$A$2:$M$12,10,FALSE))</f>
        <v>0</v>
      </c>
      <c r="K97">
        <f>IF(Capacity_solar!$AB98=0,Capacity_solar!Y98*CostRed_solar!K$13,Capacity_solar!Y98*VLOOKUP($A97,CostRed_solar!$A$2:$M$12,11,FALSE))</f>
        <v>0</v>
      </c>
      <c r="L97">
        <f>IF(Capacity_solar!$AB98=0,Capacity_solar!Z98*CostRed_solar!L$13,Capacity_solar!Z98*VLOOKUP($A97,CostRed_solar!$A$2:$M$12,12,FALSE))</f>
        <v>0</v>
      </c>
      <c r="M97">
        <f>IF(Capacity_solar!$AB98=0,Capacity_solar!AA98*CostRed_solar!M$13,Capacity_solar!AA98*VLOOKUP($A97,CostRed_solar!$A$2:$M$12,13,FALSE))</f>
        <v>0</v>
      </c>
      <c r="N97" s="2">
        <f t="shared" si="2"/>
        <v>1.92133575469076</v>
      </c>
      <c r="O97" s="1" t="s">
        <v>183</v>
      </c>
      <c r="P97">
        <f>IF(Capacity_solar!$AB98=0,Capacity_solar!P98*CostRed_solar!B$26,Capacity_solar!P98*VLOOKUP($A97,CostRed_solar!$A$14:$M$26,P$1-2009,FALSE))</f>
        <v>0</v>
      </c>
      <c r="Q97">
        <f>IF(Capacity_solar!$AB98=0,Capacity_solar!Q98*CostRed_solar!C$26,Capacity_solar!Q98*VLOOKUP($A97,CostRed_solar!$A$14:$M$26,Q$1-2009,FALSE))</f>
        <v>0</v>
      </c>
      <c r="R97">
        <f>IF(Capacity_solar!$AB98=0,Capacity_solar!R98*CostRed_solar!D$26,Capacity_solar!R98*VLOOKUP($A97,CostRed_solar!$A$14:$M$26,R$1-2009,FALSE))</f>
        <v>0</v>
      </c>
      <c r="S97">
        <f>IF(Capacity_solar!$AB98=0,Capacity_solar!S98*CostRed_solar!E$26,Capacity_solar!S98*VLOOKUP($A97,CostRed_solar!$A$14:$M$26,S$1-2009,FALSE))</f>
        <v>0</v>
      </c>
      <c r="T97">
        <f>IF(Capacity_solar!$AB98=0,Capacity_solar!T98*CostRed_solar!F$26,Capacity_solar!T98*VLOOKUP($A97,CostRed_solar!$A$14:$M$26,T$1-2009,FALSE))</f>
        <v>0.591008105965037</v>
      </c>
      <c r="U97">
        <f>IF(Capacity_solar!$AB98=0,Capacity_solar!U98*CostRed_solar!G$26,Capacity_solar!U98*VLOOKUP($A97,CostRed_solar!$A$14:$M$26,U$1-2009,FALSE))</f>
        <v>0</v>
      </c>
      <c r="V97">
        <f>IF(Capacity_solar!$AB98=0,Capacity_solar!V98*CostRed_solar!H$26,Capacity_solar!V98*VLOOKUP($A97,CostRed_solar!$A$14:$M$26,V$1-2009,FALSE))</f>
        <v>0</v>
      </c>
      <c r="W97">
        <f>IF(Capacity_solar!$AB98=0,Capacity_solar!W98*CostRed_solar!I$26,Capacity_solar!W98*VLOOKUP($A97,CostRed_solar!$A$14:$M$26,W$1-2009,FALSE))</f>
        <v>1.46072337191207</v>
      </c>
      <c r="X97">
        <f>IF(Capacity_solar!$AB98=0,Capacity_solar!X98*CostRed_solar!J$26,Capacity_solar!X98*VLOOKUP($A97,CostRed_solar!$A$14:$M$26,X$1-2009,FALSE))</f>
        <v>0</v>
      </c>
      <c r="Y97">
        <f>IF(Capacity_solar!$AB98=0,Capacity_solar!Y98*CostRed_solar!K$26,Capacity_solar!Y98*VLOOKUP($A97,CostRed_solar!$A$14:$M$26,Y$1-2009,FALSE))</f>
        <v>0</v>
      </c>
      <c r="Z97">
        <f>IF(Capacity_solar!$AB98=0,Capacity_solar!Z98*CostRed_solar!L$26,Capacity_solar!Z98*VLOOKUP($A97,CostRed_solar!$A$14:$M$26,Z$1-2009,FALSE))</f>
        <v>0</v>
      </c>
      <c r="AA97">
        <f>IF(Capacity_solar!$AB98=0,Capacity_solar!AA98*CostRed_solar!M$26,Capacity_solar!AA98*VLOOKUP($A97,CostRed_solar!$A$14:$M$26,AA$1-2009,FALSE))</f>
        <v>0</v>
      </c>
      <c r="AB97" s="1">
        <f t="shared" si="3"/>
        <v>2.0517314778771</v>
      </c>
    </row>
    <row r="98" spans="1:28">
      <c r="A98" s="1" t="s">
        <v>193</v>
      </c>
      <c r="B98">
        <f>IF(Capacity_solar!$AB99=0,Capacity_solar!P99*CostRed_solar!B$13,Capacity_solar!P99*VLOOKUP($A98,CostRed_solar!$A$2:$M$12,2,FALSE))</f>
        <v>0.210145274380481</v>
      </c>
      <c r="C98">
        <f>IF(Capacity_solar!$AB99=0,Capacity_solar!Q99*CostRed_solar!C$13,Capacity_solar!Q99*VLOOKUP($A98,CostRed_solar!$A$2:$M$12,3,FALSE))</f>
        <v>0.0261258962838174</v>
      </c>
      <c r="D98">
        <f>IF(Capacity_solar!$AB99=0,Capacity_solar!R99*CostRed_solar!D$13,Capacity_solar!R99*VLOOKUP($A98,CostRed_solar!$A$2:$M$12,4,FALSE))</f>
        <v>0.0425840562088443</v>
      </c>
      <c r="E98">
        <f>IF(Capacity_solar!$AB99=0,Capacity_solar!S99*CostRed_solar!E$13,Capacity_solar!S99*VLOOKUP($A98,CostRed_solar!$A$2:$M$12,5,FALSE))</f>
        <v>0.0442043163691186</v>
      </c>
      <c r="F98">
        <f>IF(Capacity_solar!$AB99=0,Capacity_solar!T99*CostRed_solar!F$13,Capacity_solar!T99*VLOOKUP($A98,CostRed_solar!$A$2:$M$12,6,FALSE))</f>
        <v>0.485619302985295</v>
      </c>
      <c r="G98">
        <f>IF(Capacity_solar!$AB99=0,Capacity_solar!U99*CostRed_solar!G$13,Capacity_solar!U99*VLOOKUP($A98,CostRed_solar!$A$2:$M$12,7,FALSE))</f>
        <v>0.583932151148285</v>
      </c>
      <c r="H98">
        <f>IF(Capacity_solar!$AB99=0,Capacity_solar!V99*CostRed_solar!H$13,Capacity_solar!V99*VLOOKUP($A98,CostRed_solar!$A$2:$M$12,8,FALSE))</f>
        <v>2.42969173885656</v>
      </c>
      <c r="I98">
        <f>IF(Capacity_solar!$AB99=0,Capacity_solar!W99*CostRed_solar!I$13,Capacity_solar!W99*VLOOKUP($A98,CostRed_solar!$A$2:$M$12,9,FALSE))</f>
        <v>5.24670852803939</v>
      </c>
      <c r="J98">
        <f>IF(Capacity_solar!$AB99=0,Capacity_solar!X99*CostRed_solar!J$13,Capacity_solar!X99*VLOOKUP($A98,CostRed_solar!$A$2:$M$12,10,FALSE))</f>
        <v>4.18063205845002</v>
      </c>
      <c r="K98">
        <f>IF(Capacity_solar!$AB99=0,Capacity_solar!Y99*CostRed_solar!K$13,Capacity_solar!Y99*VLOOKUP($A98,CostRed_solar!$A$2:$M$12,11,FALSE))</f>
        <v>0</v>
      </c>
      <c r="L98">
        <f>IF(Capacity_solar!$AB99=0,Capacity_solar!Z99*CostRed_solar!L$13,Capacity_solar!Z99*VLOOKUP($A98,CostRed_solar!$A$2:$M$12,12,FALSE))</f>
        <v>0</v>
      </c>
      <c r="M98">
        <f>IF(Capacity_solar!$AB99=0,Capacity_solar!AA99*CostRed_solar!M$13,Capacity_solar!AA99*VLOOKUP($A98,CostRed_solar!$A$2:$M$12,13,FALSE))</f>
        <v>0</v>
      </c>
      <c r="N98" s="2">
        <f t="shared" si="2"/>
        <v>13.2496433227218</v>
      </c>
      <c r="O98" s="1" t="s">
        <v>193</v>
      </c>
      <c r="P98">
        <f>IF(Capacity_solar!$AB99=0,Capacity_solar!P99*CostRed_solar!B$26,Capacity_solar!P99*VLOOKUP($A98,CostRed_solar!$A$14:$M$26,P$1-2009,FALSE))</f>
        <v>1.09099108700523</v>
      </c>
      <c r="Q98">
        <f>IF(Capacity_solar!$AB99=0,Capacity_solar!Q99*CostRed_solar!C$26,Capacity_solar!Q99*VLOOKUP($A98,CostRed_solar!$A$14:$M$26,Q$1-2009,FALSE))</f>
        <v>0.0824352251990992</v>
      </c>
      <c r="R98">
        <f>IF(Capacity_solar!$AB99=0,Capacity_solar!R99*CostRed_solar!D$26,Capacity_solar!R99*VLOOKUP($A98,CostRed_solar!$A$14:$M$26,R$1-2009,FALSE))</f>
        <v>0.0964744575846054</v>
      </c>
      <c r="S98">
        <f>IF(Capacity_solar!$AB99=0,Capacity_solar!S99*CostRed_solar!E$26,Capacity_solar!S99*VLOOKUP($A98,CostRed_solar!$A$14:$M$26,S$1-2009,FALSE))</f>
        <v>0.0854930295852946</v>
      </c>
      <c r="T98">
        <f>IF(Capacity_solar!$AB99=0,Capacity_solar!T99*CostRed_solar!F$26,Capacity_solar!T99*VLOOKUP($A98,CostRed_solar!$A$14:$M$26,T$1-2009,FALSE))</f>
        <v>0.825895942951142</v>
      </c>
      <c r="U98">
        <f>IF(Capacity_solar!$AB99=0,Capacity_solar!U99*CostRed_solar!G$26,Capacity_solar!U99*VLOOKUP($A98,CostRed_solar!$A$14:$M$26,U$1-2009,FALSE))</f>
        <v>0.846395377384263</v>
      </c>
      <c r="V98">
        <f>IF(Capacity_solar!$AB99=0,Capacity_solar!V99*CostRed_solar!H$26,Capacity_solar!V99*VLOOKUP($A98,CostRed_solar!$A$14:$M$26,V$1-2009,FALSE))</f>
        <v>2.87328364585754</v>
      </c>
      <c r="W98">
        <f>IF(Capacity_solar!$AB99=0,Capacity_solar!W99*CostRed_solar!I$26,Capacity_solar!W99*VLOOKUP($A98,CostRed_solar!$A$14:$M$26,W$1-2009,FALSE))</f>
        <v>4.86964776461627</v>
      </c>
      <c r="X98">
        <f>IF(Capacity_solar!$AB99=0,Capacity_solar!X99*CostRed_solar!J$26,Capacity_solar!X99*VLOOKUP($A98,CostRed_solar!$A$14:$M$26,X$1-2009,FALSE))</f>
        <v>2.73160028369415</v>
      </c>
      <c r="Y98">
        <f>IF(Capacity_solar!$AB99=0,Capacity_solar!Y99*CostRed_solar!K$26,Capacity_solar!Y99*VLOOKUP($A98,CostRed_solar!$A$14:$M$26,Y$1-2009,FALSE))</f>
        <v>0</v>
      </c>
      <c r="Z98">
        <f>IF(Capacity_solar!$AB99=0,Capacity_solar!Z99*CostRed_solar!L$26,Capacity_solar!Z99*VLOOKUP($A98,CostRed_solar!$A$14:$M$26,Z$1-2009,FALSE))</f>
        <v>0</v>
      </c>
      <c r="AA98">
        <f>IF(Capacity_solar!$AB99=0,Capacity_solar!AA99*CostRed_solar!M$26,Capacity_solar!AA99*VLOOKUP($A98,CostRed_solar!$A$14:$M$26,AA$1-2009,FALSE))</f>
        <v>0</v>
      </c>
      <c r="AB98" s="1">
        <f t="shared" si="3"/>
        <v>13.5022168138776</v>
      </c>
    </row>
    <row r="99" spans="1:28">
      <c r="A99" s="1" t="s">
        <v>199</v>
      </c>
      <c r="B99">
        <f>IF(Capacity_solar!$AB100=0,Capacity_solar!P100*CostRed_solar!B$13,Capacity_solar!P100*VLOOKUP($A99,CostRed_solar!$A$2:$M$12,2,FALSE))</f>
        <v>0.00776262227262991</v>
      </c>
      <c r="C99">
        <f>IF(Capacity_solar!$AB100=0,Capacity_solar!Q100*CostRed_solar!C$13,Capacity_solar!Q100*VLOOKUP($A99,CostRed_solar!$A$2:$M$12,3,FALSE))</f>
        <v>0.287384859121991</v>
      </c>
      <c r="D99">
        <f>IF(Capacity_solar!$AB100=0,Capacity_solar!R100*CostRed_solar!D$13,Capacity_solar!R100*VLOOKUP($A99,CostRed_solar!$A$2:$M$12,4,FALSE))</f>
        <v>0.189013442470835</v>
      </c>
      <c r="E99">
        <f>IF(Capacity_solar!$AB100=0,Capacity_solar!S100*CostRed_solar!E$13,Capacity_solar!S100*VLOOKUP($A99,CostRed_solar!$A$2:$M$12,5,FALSE))</f>
        <v>0.18271117432569</v>
      </c>
      <c r="F99">
        <f>IF(Capacity_solar!$AB100=0,Capacity_solar!T100*CostRed_solar!F$13,Capacity_solar!T100*VLOOKUP($A99,CostRed_solar!$A$2:$M$12,6,FALSE))</f>
        <v>0.408766706870649</v>
      </c>
      <c r="G99">
        <f>IF(Capacity_solar!$AB100=0,Capacity_solar!U100*CostRed_solar!G$13,Capacity_solar!U100*VLOOKUP($A99,CostRed_solar!$A$2:$M$12,7,FALSE))</f>
        <v>0.0545358045491562</v>
      </c>
      <c r="H99">
        <f>IF(Capacity_solar!$AB100=0,Capacity_solar!V100*CostRed_solar!H$13,Capacity_solar!V100*VLOOKUP($A99,CostRed_solar!$A$2:$M$12,8,FALSE))</f>
        <v>0.860211504070794</v>
      </c>
      <c r="I99">
        <f>IF(Capacity_solar!$AB100=0,Capacity_solar!W100*CostRed_solar!I$13,Capacity_solar!W100*VLOOKUP($A99,CostRed_solar!$A$2:$M$12,9,FALSE))</f>
        <v>0.0348923441163472</v>
      </c>
      <c r="J99">
        <f>IF(Capacity_solar!$AB100=0,Capacity_solar!X100*CostRed_solar!J$13,Capacity_solar!X100*VLOOKUP($A99,CostRed_solar!$A$2:$M$12,10,FALSE))</f>
        <v>0.108561297236231</v>
      </c>
      <c r="K99">
        <f>IF(Capacity_solar!$AB100=0,Capacity_solar!Y100*CostRed_solar!K$13,Capacity_solar!Y100*VLOOKUP($A99,CostRed_solar!$A$2:$M$12,11,FALSE))</f>
        <v>0</v>
      </c>
      <c r="L99">
        <f>IF(Capacity_solar!$AB100=0,Capacity_solar!Z100*CostRed_solar!L$13,Capacity_solar!Z100*VLOOKUP($A99,CostRed_solar!$A$2:$M$12,12,FALSE))</f>
        <v>0</v>
      </c>
      <c r="M99">
        <f>IF(Capacity_solar!$AB100=0,Capacity_solar!AA100*CostRed_solar!M$13,Capacity_solar!AA100*VLOOKUP($A99,CostRed_solar!$A$2:$M$12,13,FALSE))</f>
        <v>0</v>
      </c>
      <c r="N99" s="2">
        <f t="shared" si="2"/>
        <v>2.13383975503433</v>
      </c>
      <c r="O99" s="1" t="s">
        <v>199</v>
      </c>
      <c r="P99">
        <f>IF(Capacity_solar!$AB100=0,Capacity_solar!P100*CostRed_solar!B$26,Capacity_solar!P100*VLOOKUP($A99,CostRed_solar!$A$14:$M$26,P$1-2009,FALSE))</f>
        <v>0.040300462316816</v>
      </c>
      <c r="Q99">
        <f>IF(Capacity_solar!$AB100=0,Capacity_solar!Q100*CostRed_solar!C$26,Capacity_solar!Q100*VLOOKUP($A99,CostRed_solar!$A$14:$M$26,Q$1-2009,FALSE))</f>
        <v>0.906787477190092</v>
      </c>
      <c r="R99">
        <f>IF(Capacity_solar!$AB100=0,Capacity_solar!R100*CostRed_solar!D$26,Capacity_solar!R100*VLOOKUP($A99,CostRed_solar!$A$14:$M$26,R$1-2009,FALSE))</f>
        <v>0.428211188928161</v>
      </c>
      <c r="S99">
        <f>IF(Capacity_solar!$AB100=0,Capacity_solar!S100*CostRed_solar!E$26,Capacity_solar!S100*VLOOKUP($A99,CostRed_solar!$A$14:$M$26,S$1-2009,FALSE))</f>
        <v>0.35337118895255</v>
      </c>
      <c r="T99">
        <f>IF(Capacity_solar!$AB100=0,Capacity_solar!T100*CostRed_solar!F$26,Capacity_solar!T100*VLOOKUP($A99,CostRed_solar!$A$14:$M$26,T$1-2009,FALSE))</f>
        <v>0.695192227208874</v>
      </c>
      <c r="U99">
        <f>IF(Capacity_solar!$AB100=0,Capacity_solar!U100*CostRed_solar!G$26,Capacity_solar!U100*VLOOKUP($A99,CostRed_solar!$A$14:$M$26,U$1-2009,FALSE))</f>
        <v>0.079048315427687</v>
      </c>
      <c r="V99">
        <f>IF(Capacity_solar!$AB100=0,Capacity_solar!V100*CostRed_solar!H$26,Capacity_solar!V100*VLOOKUP($A99,CostRed_solar!$A$14:$M$26,V$1-2009,FALSE))</f>
        <v>1.01726141102505</v>
      </c>
      <c r="W99">
        <f>IF(Capacity_solar!$AB100=0,Capacity_solar!W100*CostRed_solar!I$26,Capacity_solar!W100*VLOOKUP($A99,CostRed_solar!$A$14:$M$26,W$1-2009,FALSE))</f>
        <v>0.032384765538307</v>
      </c>
      <c r="X99">
        <f>IF(Capacity_solar!$AB100=0,Capacity_solar!X100*CostRed_solar!J$26,Capacity_solar!X100*VLOOKUP($A99,CostRed_solar!$A$14:$M$26,X$1-2009,FALSE))</f>
        <v>0.0709333101269478</v>
      </c>
      <c r="Y99">
        <f>IF(Capacity_solar!$AB100=0,Capacity_solar!Y100*CostRed_solar!K$26,Capacity_solar!Y100*VLOOKUP($A99,CostRed_solar!$A$14:$M$26,Y$1-2009,FALSE))</f>
        <v>0</v>
      </c>
      <c r="Z99">
        <f>IF(Capacity_solar!$AB100=0,Capacity_solar!Z100*CostRed_solar!L$26,Capacity_solar!Z100*VLOOKUP($A99,CostRed_solar!$A$14:$M$26,Z$1-2009,FALSE))</f>
        <v>0</v>
      </c>
      <c r="AA99">
        <f>IF(Capacity_solar!$AB100=0,Capacity_solar!AA100*CostRed_solar!M$26,Capacity_solar!AA100*VLOOKUP($A99,CostRed_solar!$A$14:$M$26,AA$1-2009,FALSE))</f>
        <v>0</v>
      </c>
      <c r="AB99" s="1">
        <f t="shared" si="3"/>
        <v>3.62349034671448</v>
      </c>
    </row>
    <row r="100" spans="1:28">
      <c r="A100" s="1" t="s">
        <v>466</v>
      </c>
      <c r="B100">
        <f>IF(Capacity_solar!$AB101=0,Capacity_solar!P101*CostRed_solar!B$13,Capacity_solar!P101*VLOOKUP($A100,CostRed_solar!$A$2:$M$12,2,FALSE))</f>
        <v>8092.07322937399</v>
      </c>
      <c r="C100">
        <f>IF(Capacity_solar!$AB101=0,Capacity_solar!Q101*CostRed_solar!C$13,Capacity_solar!Q101*VLOOKUP($A100,CostRed_solar!$A$2:$M$12,3,FALSE))</f>
        <v>12380.3563472803</v>
      </c>
      <c r="D100">
        <f>IF(Capacity_solar!$AB101=0,Capacity_solar!R101*CostRed_solar!D$13,Capacity_solar!R101*VLOOKUP($A100,CostRed_solar!$A$2:$M$12,4,FALSE))</f>
        <v>17187.2015087106</v>
      </c>
      <c r="E100">
        <f>IF(Capacity_solar!$AB101=0,Capacity_solar!S101*CostRed_solar!E$13,Capacity_solar!S101*VLOOKUP($A100,CostRed_solar!$A$2:$M$12,5,FALSE))</f>
        <v>24895.5664604637</v>
      </c>
      <c r="F100">
        <f>IF(Capacity_solar!$AB101=0,Capacity_solar!T101*CostRed_solar!F$13,Capacity_solar!T101*VLOOKUP($A100,CostRed_solar!$A$2:$M$12,6,FALSE))</f>
        <v>32247.5275386236</v>
      </c>
      <c r="G100">
        <f>IF(Capacity_solar!$AB101=0,Capacity_solar!U101*CostRed_solar!G$13,Capacity_solar!U101*VLOOKUP($A100,CostRed_solar!$A$2:$M$12,7,FALSE))</f>
        <v>37931.1418225016</v>
      </c>
      <c r="H100">
        <f>IF(Capacity_solar!$AB101=0,Capacity_solar!V101*CostRed_solar!H$13,Capacity_solar!V101*VLOOKUP($A100,CostRed_solar!$A$2:$M$12,8,FALSE))</f>
        <v>41822.0388218114</v>
      </c>
      <c r="I100">
        <f>IF(Capacity_solar!$AB101=0,Capacity_solar!W101*CostRed_solar!I$13,Capacity_solar!W101*VLOOKUP($A100,CostRed_solar!$A$2:$M$12,9,FALSE))</f>
        <v>53403.5223389101</v>
      </c>
      <c r="J100">
        <f>IF(Capacity_solar!$AB101=0,Capacity_solar!X101*CostRed_solar!J$13,Capacity_solar!X101*VLOOKUP($A100,CostRed_solar!$A$2:$M$12,10,FALSE))</f>
        <v>94681.0184703522</v>
      </c>
      <c r="K100">
        <f>IF(Capacity_solar!$AB101=0,Capacity_solar!Y101*CostRed_solar!K$13,Capacity_solar!Y101*VLOOKUP($A100,CostRed_solar!$A$2:$M$12,11,FALSE))</f>
        <v>120120.248885067</v>
      </c>
      <c r="L100">
        <f>IF(Capacity_solar!$AB101=0,Capacity_solar!Z101*CostRed_solar!L$13,Capacity_solar!Z101*VLOOKUP($A100,CostRed_solar!$A$2:$M$12,12,FALSE))</f>
        <v>198620.619789772</v>
      </c>
      <c r="M100">
        <f>IF(Capacity_solar!$AB101=0,Capacity_solar!AA101*CostRed_solar!M$13,Capacity_solar!AA101*VLOOKUP($A100,CostRed_solar!$A$2:$M$12,13,FALSE))</f>
        <v>256816.705155016</v>
      </c>
      <c r="N100" s="2">
        <f t="shared" si="2"/>
        <v>898198.020367882</v>
      </c>
      <c r="O100" s="1" t="s">
        <v>466</v>
      </c>
      <c r="P100">
        <f>IF(Capacity_solar!$AB101=0,Capacity_solar!P101*CostRed_solar!B$26,Capacity_solar!P101*VLOOKUP($A100,CostRed_solar!$A$14:$M$26,P$1-2009,FALSE))</f>
        <v>42010.8412842839</v>
      </c>
      <c r="Q100">
        <f>IF(Capacity_solar!$AB101=0,Capacity_solar!Q101*CostRed_solar!C$26,Capacity_solar!Q101*VLOOKUP($A100,CostRed_solar!$A$14:$M$26,Q$1-2009,FALSE))</f>
        <v>39063.82588548</v>
      </c>
      <c r="R100">
        <f>IF(Capacity_solar!$AB101=0,Capacity_solar!R101*CostRed_solar!D$26,Capacity_solar!R101*VLOOKUP($A100,CostRed_solar!$A$14:$M$26,R$1-2009,FALSE))</f>
        <v>38937.7173188539</v>
      </c>
      <c r="S100">
        <f>IF(Capacity_solar!$AB101=0,Capacity_solar!S101*CostRed_solar!E$26,Capacity_solar!S101*VLOOKUP($A100,CostRed_solar!$A$14:$M$26,S$1-2009,FALSE))</f>
        <v>48149.0853104562</v>
      </c>
      <c r="T100">
        <f>IF(Capacity_solar!$AB101=0,Capacity_solar!T101*CostRed_solar!F$26,Capacity_solar!T101*VLOOKUP($A100,CostRed_solar!$A$14:$M$26,T$1-2009,FALSE))</f>
        <v>54843.5822065355</v>
      </c>
      <c r="U100">
        <f>IF(Capacity_solar!$AB101=0,Capacity_solar!U101*CostRed_solar!G$26,Capacity_solar!U101*VLOOKUP($A100,CostRed_solar!$A$14:$M$26,U$1-2009,FALSE))</f>
        <v>54980.2627485732</v>
      </c>
      <c r="V100">
        <f>IF(Capacity_solar!$AB101=0,Capacity_solar!V101*CostRed_solar!H$26,Capacity_solar!V101*VLOOKUP($A100,CostRed_solar!$A$14:$M$26,V$1-2009,FALSE))</f>
        <v>49457.5415726118</v>
      </c>
      <c r="W100">
        <f>IF(Capacity_solar!$AB101=0,Capacity_solar!W101*CostRed_solar!I$26,Capacity_solar!W101*VLOOKUP($A100,CostRed_solar!$A$14:$M$26,W$1-2009,FALSE))</f>
        <v>49565.6165747571</v>
      </c>
      <c r="X100">
        <f>IF(Capacity_solar!$AB101=0,Capacity_solar!X101*CostRed_solar!J$26,Capacity_solar!X101*VLOOKUP($A100,CostRed_solar!$A$14:$M$26,X$1-2009,FALSE))</f>
        <v>61864.0179996977</v>
      </c>
      <c r="Y100">
        <f>IF(Capacity_solar!$AB101=0,Capacity_solar!Y101*CostRed_solar!K$26,Capacity_solar!Y101*VLOOKUP($A100,CostRed_solar!$A$14:$M$26,Y$1-2009,FALSE))</f>
        <v>59183.3218631562</v>
      </c>
      <c r="Z100">
        <f>IF(Capacity_solar!$AB101=0,Capacity_solar!Z101*CostRed_solar!L$26,Capacity_solar!Z101*VLOOKUP($A100,CostRed_solar!$A$14:$M$26,Z$1-2009,FALSE))</f>
        <v>83247.7439233245</v>
      </c>
      <c r="AA100">
        <f>IF(Capacity_solar!$AB101=0,Capacity_solar!AA101*CostRed_solar!M$26,Capacity_solar!AA101*VLOOKUP($A100,CostRed_solar!$A$14:$M$26,AA$1-2009,FALSE))</f>
        <v>90200.2824359985</v>
      </c>
      <c r="AB100" s="1">
        <f t="shared" si="3"/>
        <v>671503.839123728</v>
      </c>
    </row>
    <row r="101" spans="1:28">
      <c r="A101" s="1" t="s">
        <v>195</v>
      </c>
      <c r="B101">
        <f>IF(Capacity_solar!$AB102=0,Capacity_solar!P102*CostRed_solar!B$13,Capacity_solar!P102*VLOOKUP($A101,CostRed_solar!$A$2:$M$12,2,FALSE))</f>
        <v>0.208204618812323</v>
      </c>
      <c r="C101">
        <f>IF(Capacity_solar!$AB102=0,Capacity_solar!Q102*CostRed_solar!C$13,Capacity_solar!Q102*VLOOKUP($A101,CostRed_solar!$A$2:$M$12,3,FALSE))</f>
        <v>0.34013957519309</v>
      </c>
      <c r="D101">
        <f>IF(Capacity_solar!$AB102=0,Capacity_solar!R102*CostRed_solar!D$13,Capacity_solar!R102*VLOOKUP($A101,CostRed_solar!$A$2:$M$12,4,FALSE))</f>
        <v>0</v>
      </c>
      <c r="E101">
        <f>IF(Capacity_solar!$AB102=0,Capacity_solar!S102*CostRed_solar!E$13,Capacity_solar!S102*VLOOKUP($A101,CostRed_solar!$A$2:$M$12,5,FALSE))</f>
        <v>0</v>
      </c>
      <c r="F101">
        <f>IF(Capacity_solar!$AB102=0,Capacity_solar!T102*CostRed_solar!F$13,Capacity_solar!T102*VLOOKUP($A101,CostRed_solar!$A$2:$M$12,6,FALSE))</f>
        <v>435.498043535851</v>
      </c>
      <c r="G101">
        <f>IF(Capacity_solar!$AB102=0,Capacity_solar!U102*CostRed_solar!G$13,Capacity_solar!U102*VLOOKUP($A101,CostRed_solar!$A$2:$M$12,7,FALSE))</f>
        <v>27.9329730617631</v>
      </c>
      <c r="H101">
        <f>IF(Capacity_solar!$AB102=0,Capacity_solar!V102*CostRed_solar!H$13,Capacity_solar!V102*VLOOKUP($A101,CostRed_solar!$A$2:$M$12,8,FALSE))</f>
        <v>60.5151327127165</v>
      </c>
      <c r="I101">
        <f>IF(Capacity_solar!$AB102=0,Capacity_solar!W102*CostRed_solar!I$13,Capacity_solar!W102*VLOOKUP($A101,CostRed_solar!$A$2:$M$12,9,FALSE))</f>
        <v>110.024743194663</v>
      </c>
      <c r="J101">
        <f>IF(Capacity_solar!$AB102=0,Capacity_solar!X102*CostRed_solar!J$13,Capacity_solar!X102*VLOOKUP($A101,CostRed_solar!$A$2:$M$12,10,FALSE))</f>
        <v>7.02772581821921</v>
      </c>
      <c r="K101">
        <f>IF(Capacity_solar!$AB102=0,Capacity_solar!Y102*CostRed_solar!K$13,Capacity_solar!Y102*VLOOKUP($A101,CostRed_solar!$A$2:$M$12,11,FALSE))</f>
        <v>16.702993729438</v>
      </c>
      <c r="L101">
        <f>IF(Capacity_solar!$AB102=0,Capacity_solar!Z102*CostRed_solar!L$13,Capacity_solar!Z102*VLOOKUP($A101,CostRed_solar!$A$2:$M$12,12,FALSE))</f>
        <v>11.2374809433802</v>
      </c>
      <c r="M101">
        <f>IF(Capacity_solar!$AB102=0,Capacity_solar!AA102*CostRed_solar!M$13,Capacity_solar!AA102*VLOOKUP($A101,CostRed_solar!$A$2:$M$12,13,FALSE))</f>
        <v>0.389616706450489</v>
      </c>
      <c r="N101" s="2">
        <f t="shared" si="2"/>
        <v>669.877053896487</v>
      </c>
      <c r="O101" s="1" t="s">
        <v>195</v>
      </c>
      <c r="P101">
        <f>IF(Capacity_solar!$AB102=0,Capacity_solar!P102*CostRed_solar!B$26,Capacity_solar!P102*VLOOKUP($A101,CostRed_solar!$A$14:$M$26,P$1-2009,FALSE))</f>
        <v>1.08091597142603</v>
      </c>
      <c r="Q101">
        <f>IF(Capacity_solar!$AB102=0,Capacity_solar!Q102*CostRed_solar!C$26,Capacity_solar!Q102*VLOOKUP($A101,CostRed_solar!$A$14:$M$26,Q$1-2009,FALSE))</f>
        <v>1.07324480567337</v>
      </c>
      <c r="R101">
        <f>IF(Capacity_solar!$AB102=0,Capacity_solar!R102*CostRed_solar!D$26,Capacity_solar!R102*VLOOKUP($A101,CostRed_solar!$A$14:$M$26,R$1-2009,FALSE))</f>
        <v>0</v>
      </c>
      <c r="S101">
        <f>IF(Capacity_solar!$AB102=0,Capacity_solar!S102*CostRed_solar!E$26,Capacity_solar!S102*VLOOKUP($A101,CostRed_solar!$A$14:$M$26,S$1-2009,FALSE))</f>
        <v>0</v>
      </c>
      <c r="T101">
        <f>IF(Capacity_solar!$AB102=0,Capacity_solar!T102*CostRed_solar!F$26,Capacity_solar!T102*VLOOKUP($A101,CostRed_solar!$A$14:$M$26,T$1-2009,FALSE))</f>
        <v>740.654387311928</v>
      </c>
      <c r="U101">
        <f>IF(Capacity_solar!$AB102=0,Capacity_solar!U102*CostRed_solar!G$26,Capacity_solar!U102*VLOOKUP($A101,CostRed_solar!$A$14:$M$26,U$1-2009,FALSE))</f>
        <v>40.4881615605229</v>
      </c>
      <c r="V101">
        <f>IF(Capacity_solar!$AB102=0,Capacity_solar!V102*CostRed_solar!H$26,Capacity_solar!V102*VLOOKUP($A101,CostRed_solar!$A$14:$M$26,V$1-2009,FALSE))</f>
        <v>71.5634573594818</v>
      </c>
      <c r="W101">
        <f>IF(Capacity_solar!$AB102=0,Capacity_solar!W102*CostRed_solar!I$26,Capacity_solar!W102*VLOOKUP($A101,CostRed_solar!$A$14:$M$26,W$1-2009,FALSE))</f>
        <v>102.117688049003</v>
      </c>
      <c r="X101">
        <f>IF(Capacity_solar!$AB102=0,Capacity_solar!X102*CostRed_solar!J$26,Capacity_solar!X102*VLOOKUP($A101,CostRed_solar!$A$14:$M$26,X$1-2009,FALSE))</f>
        <v>4.59187452288964</v>
      </c>
      <c r="Y101">
        <f>IF(Capacity_solar!$AB102=0,Capacity_solar!Y102*CostRed_solar!K$26,Capacity_solar!Y102*VLOOKUP($A101,CostRed_solar!$A$14:$M$26,Y$1-2009,FALSE))</f>
        <v>8.2295754724373</v>
      </c>
      <c r="Z101">
        <f>IF(Capacity_solar!$AB102=0,Capacity_solar!Z102*CostRed_solar!L$26,Capacity_solar!Z102*VLOOKUP($A101,CostRed_solar!$A$14:$M$26,Z$1-2009,FALSE))</f>
        <v>4.70995879938304</v>
      </c>
      <c r="AA101">
        <f>IF(Capacity_solar!$AB102=0,Capacity_solar!AA102*CostRed_solar!M$26,Capacity_solar!AA102*VLOOKUP($A101,CostRed_solar!$A$14:$M$26,AA$1-2009,FALSE))</f>
        <v>0.136842877656283</v>
      </c>
      <c r="AB101" s="1">
        <f t="shared" si="3"/>
        <v>974.646106730401</v>
      </c>
    </row>
    <row r="102" spans="1:28">
      <c r="A102" s="1" t="s">
        <v>467</v>
      </c>
      <c r="B102">
        <f>IF(Capacity_solar!$AB103=0,Capacity_solar!P103*CostRed_solar!B$13,Capacity_solar!P103*VLOOKUP($A102,CostRed_solar!$A$2:$M$12,2,FALSE))</f>
        <v>0</v>
      </c>
      <c r="C102">
        <f>IF(Capacity_solar!$AB103=0,Capacity_solar!Q103*CostRed_solar!C$13,Capacity_solar!Q103*VLOOKUP($A102,CostRed_solar!$A$2:$M$12,3,FALSE))</f>
        <v>0</v>
      </c>
      <c r="D102">
        <f>IF(Capacity_solar!$AB103=0,Capacity_solar!R103*CostRed_solar!D$13,Capacity_solar!R103*VLOOKUP($A102,CostRed_solar!$A$2:$M$12,4,FALSE))</f>
        <v>0</v>
      </c>
      <c r="E102">
        <f>IF(Capacity_solar!$AB103=0,Capacity_solar!S103*CostRed_solar!E$13,Capacity_solar!S103*VLOOKUP($A102,CostRed_solar!$A$2:$M$12,5,FALSE))</f>
        <v>0</v>
      </c>
      <c r="F102">
        <f>IF(Capacity_solar!$AB103=0,Capacity_solar!T103*CostRed_solar!F$13,Capacity_solar!T103*VLOOKUP($A102,CostRed_solar!$A$2:$M$12,6,FALSE))</f>
        <v>0</v>
      </c>
      <c r="G102">
        <f>IF(Capacity_solar!$AB103=0,Capacity_solar!U103*CostRed_solar!G$13,Capacity_solar!U103*VLOOKUP($A102,CostRed_solar!$A$2:$M$12,7,FALSE))</f>
        <v>0</v>
      </c>
      <c r="H102">
        <f>IF(Capacity_solar!$AB103=0,Capacity_solar!V103*CostRed_solar!H$13,Capacity_solar!V103*VLOOKUP($A102,CostRed_solar!$A$2:$M$12,8,FALSE))</f>
        <v>1.62304057371848</v>
      </c>
      <c r="I102">
        <f>IF(Capacity_solar!$AB103=0,Capacity_solar!W103*CostRed_solar!I$13,Capacity_solar!W103*VLOOKUP($A102,CostRed_solar!$A$2:$M$12,9,FALSE))</f>
        <v>0</v>
      </c>
      <c r="J102">
        <f>IF(Capacity_solar!$AB103=0,Capacity_solar!X103*CostRed_solar!J$13,Capacity_solar!X103*VLOOKUP($A102,CostRed_solar!$A$2:$M$12,10,FALSE))</f>
        <v>180.252719939403</v>
      </c>
      <c r="K102">
        <f>IF(Capacity_solar!$AB103=0,Capacity_solar!Y103*CostRed_solar!K$13,Capacity_solar!Y103*VLOOKUP($A102,CostRed_solar!$A$2:$M$12,11,FALSE))</f>
        <v>4.6898901694284</v>
      </c>
      <c r="L102">
        <f>IF(Capacity_solar!$AB103=0,Capacity_solar!Z103*CostRed_solar!L$13,Capacity_solar!Z103*VLOOKUP($A102,CostRed_solar!$A$2:$M$12,12,FALSE))</f>
        <v>13.4161378800823</v>
      </c>
      <c r="M102">
        <f>IF(Capacity_solar!$AB103=0,Capacity_solar!AA103*CostRed_solar!M$13,Capacity_solar!AA103*VLOOKUP($A102,CostRed_solar!$A$2:$M$12,13,FALSE))</f>
        <v>0</v>
      </c>
      <c r="N102" s="2">
        <f t="shared" si="2"/>
        <v>199.981788562632</v>
      </c>
      <c r="O102" s="1" t="s">
        <v>467</v>
      </c>
      <c r="P102">
        <f>IF(Capacity_solar!$AB103=0,Capacity_solar!P103*CostRed_solar!B$26,Capacity_solar!P103*VLOOKUP($A102,CostRed_solar!$A$14:$M$26,P$1-2009,FALSE))</f>
        <v>0</v>
      </c>
      <c r="Q102">
        <f>IF(Capacity_solar!$AB103=0,Capacity_solar!Q103*CostRed_solar!C$26,Capacity_solar!Q103*VLOOKUP($A102,CostRed_solar!$A$14:$M$26,Q$1-2009,FALSE))</f>
        <v>0</v>
      </c>
      <c r="R102">
        <f>IF(Capacity_solar!$AB103=0,Capacity_solar!R103*CostRed_solar!D$26,Capacity_solar!R103*VLOOKUP($A102,CostRed_solar!$A$14:$M$26,R$1-2009,FALSE))</f>
        <v>0</v>
      </c>
      <c r="S102">
        <f>IF(Capacity_solar!$AB103=0,Capacity_solar!S103*CostRed_solar!E$26,Capacity_solar!S103*VLOOKUP($A102,CostRed_solar!$A$14:$M$26,S$1-2009,FALSE))</f>
        <v>0</v>
      </c>
      <c r="T102">
        <f>IF(Capacity_solar!$AB103=0,Capacity_solar!T103*CostRed_solar!F$26,Capacity_solar!T103*VLOOKUP($A102,CostRed_solar!$A$14:$M$26,T$1-2009,FALSE))</f>
        <v>0</v>
      </c>
      <c r="U102">
        <f>IF(Capacity_solar!$AB103=0,Capacity_solar!U103*CostRed_solar!G$26,Capacity_solar!U103*VLOOKUP($A102,CostRed_solar!$A$14:$M$26,U$1-2009,FALSE))</f>
        <v>0</v>
      </c>
      <c r="V102">
        <f>IF(Capacity_solar!$AB103=0,Capacity_solar!V103*CostRed_solar!H$26,Capacity_solar!V103*VLOOKUP($A102,CostRed_solar!$A$14:$M$26,V$1-2009,FALSE))</f>
        <v>1.91936115287745</v>
      </c>
      <c r="W102">
        <f>IF(Capacity_solar!$AB103=0,Capacity_solar!W103*CostRed_solar!I$26,Capacity_solar!W103*VLOOKUP($A102,CostRed_solar!$A$14:$M$26,W$1-2009,FALSE))</f>
        <v>0</v>
      </c>
      <c r="X102">
        <f>IF(Capacity_solar!$AB103=0,Capacity_solar!X103*CostRed_solar!J$26,Capacity_solar!X103*VLOOKUP($A102,CostRed_solar!$A$14:$M$26,X$1-2009,FALSE))</f>
        <v>117.776062097573</v>
      </c>
      <c r="Y102">
        <f>IF(Capacity_solar!$AB103=0,Capacity_solar!Y103*CostRed_solar!K$26,Capacity_solar!Y103*VLOOKUP($A102,CostRed_solar!$A$14:$M$26,Y$1-2009,FALSE))</f>
        <v>2.31071182399655</v>
      </c>
      <c r="Z102">
        <f>IF(Capacity_solar!$AB103=0,Capacity_solar!Z103*CostRed_solar!L$26,Capacity_solar!Z103*VLOOKUP($A102,CostRed_solar!$A$14:$M$26,Z$1-2009,FALSE))</f>
        <v>5.62309800393957</v>
      </c>
      <c r="AA102">
        <f>IF(Capacity_solar!$AB103=0,Capacity_solar!AA103*CostRed_solar!M$26,Capacity_solar!AA103*VLOOKUP($A102,CostRed_solar!$A$14:$M$26,AA$1-2009,FALSE))</f>
        <v>0</v>
      </c>
      <c r="AB102" s="1">
        <f t="shared" si="3"/>
        <v>127.629233078387</v>
      </c>
    </row>
    <row r="103" spans="1:28">
      <c r="A103" s="1" t="s">
        <v>201</v>
      </c>
      <c r="B103">
        <f>IF(Capacity_solar!$AB104=0,Capacity_solar!P104*CostRed_solar!B$13,Capacity_solar!P104*VLOOKUP($A103,CostRed_solar!$A$2:$M$12,2,FALSE))</f>
        <v>0.554473019473564</v>
      </c>
      <c r="C103">
        <f>IF(Capacity_solar!$AB104=0,Capacity_solar!Q104*CostRed_solar!C$13,Capacity_solar!Q104*VLOOKUP($A103,CostRed_solar!$A$2:$M$12,3,FALSE))</f>
        <v>4.01936865904883</v>
      </c>
      <c r="D103">
        <f>IF(Capacity_solar!$AB104=0,Capacity_solar!R104*CostRed_solar!D$13,Capacity_solar!R104*VLOOKUP($A103,CostRed_solar!$A$2:$M$12,4,FALSE))</f>
        <v>17.1830402246214</v>
      </c>
      <c r="E103">
        <f>IF(Capacity_solar!$AB104=0,Capacity_solar!S104*CostRed_solar!E$13,Capacity_solar!S104*VLOOKUP($A103,CostRed_solar!$A$2:$M$12,5,FALSE))</f>
        <v>53.0451796429422</v>
      </c>
      <c r="F103">
        <f>IF(Capacity_solar!$AB104=0,Capacity_solar!T104*CostRed_solar!F$13,Capacity_solar!T104*VLOOKUP($A103,CostRed_solar!$A$2:$M$12,6,FALSE))</f>
        <v>92.4458764857327</v>
      </c>
      <c r="G103">
        <f>IF(Capacity_solar!$AB104=0,Capacity_solar!U104*CostRed_solar!G$13,Capacity_solar!U104*VLOOKUP($A103,CostRed_solar!$A$2:$M$12,7,FALSE))</f>
        <v>83.798932486705</v>
      </c>
      <c r="H103">
        <f>IF(Capacity_solar!$AB104=0,Capacity_solar!V104*CostRed_solar!H$13,Capacity_solar!V104*VLOOKUP($A103,CostRed_solar!$A$2:$M$12,8,FALSE))</f>
        <v>176.911406304909</v>
      </c>
      <c r="I103">
        <f>IF(Capacity_solar!$AB104=0,Capacity_solar!W104*CostRed_solar!I$13,Capacity_solar!W104*VLOOKUP($A103,CostRed_solar!$A$2:$M$12,9,FALSE))</f>
        <v>705.192712440586</v>
      </c>
      <c r="J103">
        <f>IF(Capacity_solar!$AB104=0,Capacity_solar!X104*CostRed_solar!J$13,Capacity_solar!X104*VLOOKUP($A103,CostRed_solar!$A$2:$M$12,10,FALSE))</f>
        <v>1376.47543880048</v>
      </c>
      <c r="K103">
        <f>IF(Capacity_solar!$AB104=0,Capacity_solar!Y104*CostRed_solar!K$13,Capacity_solar!Y104*VLOOKUP($A103,CostRed_solar!$A$2:$M$12,11,FALSE))</f>
        <v>1714.14947998313</v>
      </c>
      <c r="L103">
        <f>IF(Capacity_solar!$AB104=0,Capacity_solar!Z104*CostRed_solar!L$13,Capacity_solar!Z104*VLOOKUP($A103,CostRed_solar!$A$2:$M$12,12,FALSE))</f>
        <v>2586.80379232068</v>
      </c>
      <c r="M103">
        <f>IF(Capacity_solar!$AB104=0,Capacity_solar!AA104*CostRed_solar!M$13,Capacity_solar!AA104*VLOOKUP($A103,CostRed_solar!$A$2:$M$12,13,FALSE))</f>
        <v>70.2138595152569</v>
      </c>
      <c r="N103" s="2">
        <f t="shared" si="2"/>
        <v>6880.79355988356</v>
      </c>
      <c r="O103" s="1" t="s">
        <v>201</v>
      </c>
      <c r="P103">
        <f>IF(Capacity_solar!$AB104=0,Capacity_solar!P104*CostRed_solar!B$26,Capacity_solar!P104*VLOOKUP($A103,CostRed_solar!$A$14:$M$26,P$1-2009,FALSE))</f>
        <v>2.87860445120114</v>
      </c>
      <c r="Q103">
        <f>IF(Capacity_solar!$AB104=0,Capacity_solar!Q104*CostRed_solar!C$26,Capacity_solar!Q104*VLOOKUP($A103,CostRed_solar!$A$14:$M$26,Q$1-2009,FALSE))</f>
        <v>12.682342338323</v>
      </c>
      <c r="R103">
        <f>IF(Capacity_solar!$AB104=0,Capacity_solar!R104*CostRed_solar!D$26,Capacity_solar!R104*VLOOKUP($A103,CostRed_solar!$A$14:$M$26,R$1-2009,FALSE))</f>
        <v>38.9282899025601</v>
      </c>
      <c r="S103">
        <f>IF(Capacity_solar!$AB104=0,Capacity_solar!S104*CostRed_solar!E$26,Capacity_solar!S104*VLOOKUP($A103,CostRed_solar!$A$14:$M$26,S$1-2009,FALSE))</f>
        <v>102.591635502353</v>
      </c>
      <c r="T103">
        <f>IF(Capacity_solar!$AB104=0,Capacity_solar!T104*CostRed_solar!F$26,Capacity_solar!T104*VLOOKUP($A103,CostRed_solar!$A$14:$M$26,T$1-2009,FALSE))</f>
        <v>157.223310240699</v>
      </c>
      <c r="U103">
        <f>IF(Capacity_solar!$AB104=0,Capacity_solar!U104*CostRed_solar!G$26,Capacity_solar!U104*VLOOKUP($A103,CostRed_solar!$A$14:$M$26,U$1-2009,FALSE))</f>
        <v>121.464503961645</v>
      </c>
      <c r="V103">
        <f>IF(Capacity_solar!$AB104=0,Capacity_solar!V104*CostRed_solar!H$26,Capacity_solar!V104*VLOOKUP($A103,CostRed_solar!$A$14:$M$26,V$1-2009,FALSE))</f>
        <v>209.21034647003</v>
      </c>
      <c r="W103">
        <f>IF(Capacity_solar!$AB104=0,Capacity_solar!W104*CostRed_solar!I$26,Capacity_solar!W104*VLOOKUP($A103,CostRed_solar!$A$14:$M$26,W$1-2009,FALSE))</f>
        <v>654.513224321083</v>
      </c>
      <c r="X103">
        <f>IF(Capacity_solar!$AB104=0,Capacity_solar!X104*CostRed_solar!J$26,Capacity_solar!X104*VLOOKUP($A103,CostRed_solar!$A$14:$M$26,X$1-2009,FALSE))</f>
        <v>899.380918137876</v>
      </c>
      <c r="Y103">
        <f>IF(Capacity_solar!$AB104=0,Capacity_solar!Y104*CostRed_solar!K$26,Capacity_solar!Y104*VLOOKUP($A103,CostRed_solar!$A$14:$M$26,Y$1-2009,FALSE))</f>
        <v>844.562522447582</v>
      </c>
      <c r="Z103">
        <f>IF(Capacity_solar!$AB104=0,Capacity_solar!Z104*CostRed_solar!L$26,Capacity_solar!Z104*VLOOKUP($A103,CostRed_solar!$A$14:$M$26,Z$1-2009,FALSE))</f>
        <v>1084.20555685974</v>
      </c>
      <c r="AA103">
        <f>IF(Capacity_solar!$AB104=0,Capacity_solar!AA104*CostRed_solar!M$26,Capacity_solar!AA104*VLOOKUP($A103,CostRed_solar!$A$14:$M$26,AA$1-2009,FALSE))</f>
        <v>24.660817743047</v>
      </c>
      <c r="AB103" s="1">
        <f t="shared" si="3"/>
        <v>4152.30207237614</v>
      </c>
    </row>
    <row r="104" spans="1:28">
      <c r="A104" s="1" t="s">
        <v>212</v>
      </c>
      <c r="B104">
        <f>IF(Capacity_solar!$AB105=0,Capacity_solar!P105*CostRed_solar!B$13,Capacity_solar!P105*VLOOKUP($A104,CostRed_solar!$A$2:$M$12,2,FALSE))</f>
        <v>0</v>
      </c>
      <c r="C104">
        <f>IF(Capacity_solar!$AB105=0,Capacity_solar!Q105*CostRed_solar!C$13,Capacity_solar!Q105*VLOOKUP($A104,CostRed_solar!$A$2:$M$12,3,FALSE))</f>
        <v>0.321549492723907</v>
      </c>
      <c r="D104">
        <f>IF(Capacity_solar!$AB105=0,Capacity_solar!R105*CostRed_solar!D$13,Capacity_solar!R105*VLOOKUP($A104,CostRed_solar!$A$2:$M$12,4,FALSE))</f>
        <v>0.20918483751713</v>
      </c>
      <c r="E104">
        <f>IF(Capacity_solar!$AB105=0,Capacity_solar!S105*CostRed_solar!E$13,Capacity_solar!S105*VLOOKUP($A104,CostRed_solar!$A$2:$M$12,5,FALSE))</f>
        <v>0.215127672996377</v>
      </c>
      <c r="F104">
        <f>IF(Capacity_solar!$AB105=0,Capacity_solar!T105*CostRed_solar!F$13,Capacity_solar!T105*VLOOKUP($A104,CostRed_solar!$A$2:$M$12,6,FALSE))</f>
        <v>1.55932803710874</v>
      </c>
      <c r="G104">
        <f>IF(Capacity_solar!$AB105=0,Capacity_solar!U105*CostRed_solar!G$13,Capacity_solar!U105*VLOOKUP($A104,CostRed_solar!$A$2:$M$12,7,FALSE))</f>
        <v>1.31417987547723</v>
      </c>
      <c r="H104">
        <f>IF(Capacity_solar!$AB105=0,Capacity_solar!V105*CostRed_solar!H$13,Capacity_solar!V105*VLOOKUP($A104,CostRed_solar!$A$2:$M$12,8,FALSE))</f>
        <v>1.30817070241709</v>
      </c>
      <c r="I104">
        <f>IF(Capacity_solar!$AB105=0,Capacity_solar!W105*CostRed_solar!I$13,Capacity_solar!W105*VLOOKUP($A104,CostRed_solar!$A$2:$M$12,9,FALSE))</f>
        <v>1.72992569250522</v>
      </c>
      <c r="J104">
        <f>IF(Capacity_solar!$AB105=0,Capacity_solar!X105*CostRed_solar!J$13,Capacity_solar!X105*VLOOKUP($A104,CostRed_solar!$A$2:$M$12,10,FALSE))</f>
        <v>3.5354133507742</v>
      </c>
      <c r="K104">
        <f>IF(Capacity_solar!$AB105=0,Capacity_solar!Y105*CostRed_solar!K$13,Capacity_solar!Y105*VLOOKUP($A104,CostRed_solar!$A$2:$M$12,11,FALSE))</f>
        <v>0</v>
      </c>
      <c r="L104">
        <f>IF(Capacity_solar!$AB105=0,Capacity_solar!Z105*CostRed_solar!L$13,Capacity_solar!Z105*VLOOKUP($A104,CostRed_solar!$A$2:$M$12,12,FALSE))</f>
        <v>0</v>
      </c>
      <c r="M104">
        <f>IF(Capacity_solar!$AB105=0,Capacity_solar!AA105*CostRed_solar!M$13,Capacity_solar!AA105*VLOOKUP($A104,CostRed_solar!$A$2:$M$12,13,FALSE))</f>
        <v>0</v>
      </c>
      <c r="N104" s="2">
        <f t="shared" si="2"/>
        <v>10.1928796615199</v>
      </c>
      <c r="O104" s="1" t="s">
        <v>212</v>
      </c>
      <c r="P104">
        <f>IF(Capacity_solar!$AB105=0,Capacity_solar!P105*CostRed_solar!B$26,Capacity_solar!P105*VLOOKUP($A104,CostRed_solar!$A$14:$M$26,P$1-2009,FALSE))</f>
        <v>0</v>
      </c>
      <c r="Q104">
        <f>IF(Capacity_solar!$AB105=0,Capacity_solar!Q105*CostRed_solar!C$26,Capacity_solar!Q105*VLOOKUP($A104,CostRed_solar!$A$14:$M$26,Q$1-2009,FALSE))</f>
        <v>1.01458738706584</v>
      </c>
      <c r="R104">
        <f>IF(Capacity_solar!$AB105=0,Capacity_solar!R105*CostRed_solar!D$26,Capacity_solar!R105*VLOOKUP($A104,CostRed_solar!$A$14:$M$26,R$1-2009,FALSE))</f>
        <v>0.47390961620508</v>
      </c>
      <c r="S104">
        <f>IF(Capacity_solar!$AB105=0,Capacity_solar!S105*CostRed_solar!E$26,Capacity_solar!S105*VLOOKUP($A104,CostRed_solar!$A$14:$M$26,S$1-2009,FALSE))</f>
        <v>0.416066077315099</v>
      </c>
      <c r="T104">
        <f>IF(Capacity_solar!$AB105=0,Capacity_solar!T105*CostRed_solar!F$26,Capacity_solar!T105*VLOOKUP($A104,CostRed_solar!$A$14:$M$26,T$1-2009,FALSE))</f>
        <v>2.65195944984312</v>
      </c>
      <c r="U104">
        <f>IF(Capacity_solar!$AB105=0,Capacity_solar!U105*CostRed_solar!G$26,Capacity_solar!U105*VLOOKUP($A104,CostRed_solar!$A$14:$M$26,U$1-2009,FALSE))</f>
        <v>1.90487160103793</v>
      </c>
      <c r="V104">
        <f>IF(Capacity_solar!$AB105=0,Capacity_solar!V105*CostRed_solar!H$26,Capacity_solar!V105*VLOOKUP($A104,CostRed_solar!$A$14:$M$26,V$1-2009,FALSE))</f>
        <v>1.54700508921922</v>
      </c>
      <c r="W104">
        <f>IF(Capacity_solar!$AB105=0,Capacity_solar!W105*CostRed_solar!I$26,Capacity_solar!W105*VLOOKUP($A104,CostRed_solar!$A$14:$M$26,W$1-2009,FALSE))</f>
        <v>1.60560258616239</v>
      </c>
      <c r="X104">
        <f>IF(Capacity_solar!$AB105=0,Capacity_solar!X105*CostRed_solar!J$26,Capacity_solar!X105*VLOOKUP($A104,CostRed_solar!$A$14:$M$26,X$1-2009,FALSE))</f>
        <v>2.3100181926872</v>
      </c>
      <c r="Y104">
        <f>IF(Capacity_solar!$AB105=0,Capacity_solar!Y105*CostRed_solar!K$26,Capacity_solar!Y105*VLOOKUP($A104,CostRed_solar!$A$14:$M$26,Y$1-2009,FALSE))</f>
        <v>0</v>
      </c>
      <c r="Z104">
        <f>IF(Capacity_solar!$AB105=0,Capacity_solar!Z105*CostRed_solar!L$26,Capacity_solar!Z105*VLOOKUP($A104,CostRed_solar!$A$14:$M$26,Z$1-2009,FALSE))</f>
        <v>0</v>
      </c>
      <c r="AA104">
        <f>IF(Capacity_solar!$AB105=0,Capacity_solar!AA105*CostRed_solar!M$26,Capacity_solar!AA105*VLOOKUP($A104,CostRed_solar!$A$14:$M$26,AA$1-2009,FALSE))</f>
        <v>0</v>
      </c>
      <c r="AB104" s="1">
        <f t="shared" si="3"/>
        <v>11.9240199995359</v>
      </c>
    </row>
    <row r="105" spans="1:28">
      <c r="A105" s="1" t="s">
        <v>13</v>
      </c>
      <c r="B105">
        <f>IF(Capacity_solar!$AB106=0,Capacity_solar!P106*CostRed_solar!B$13,Capacity_solar!P106*VLOOKUP($A105,CostRed_solar!$A$2:$M$12,2,FALSE))</f>
        <v>25.5124367195633</v>
      </c>
      <c r="C105">
        <f>IF(Capacity_solar!$AB106=0,Capacity_solar!Q106*CostRed_solar!C$13,Capacity_solar!Q106*VLOOKUP($A105,CostRed_solar!$A$2:$M$12,3,FALSE))</f>
        <v>36.3577456646818</v>
      </c>
      <c r="D105">
        <f>IF(Capacity_solar!$AB106=0,Capacity_solar!R106*CostRed_solar!D$13,Capacity_solar!R106*VLOOKUP($A105,CostRed_solar!$A$2:$M$12,4,FALSE))</f>
        <v>87.5535324469114</v>
      </c>
      <c r="E105">
        <f>IF(Capacity_solar!$AB106=0,Capacity_solar!S106*CostRed_solar!E$13,Capacity_solar!S106*VLOOKUP($A105,CostRed_solar!$A$2:$M$12,5,FALSE))</f>
        <v>721.789375628505</v>
      </c>
      <c r="F105">
        <f>IF(Capacity_solar!$AB106=0,Capacity_solar!T106*CostRed_solar!F$13,Capacity_solar!T106*VLOOKUP($A105,CostRed_solar!$A$2:$M$12,6,FALSE))</f>
        <v>919.1047274192</v>
      </c>
      <c r="G105">
        <f>IF(Capacity_solar!$AB106=0,Capacity_solar!U106*CostRed_solar!G$13,Capacity_solar!U106*VLOOKUP($A105,CostRed_solar!$A$2:$M$12,7,FALSE))</f>
        <v>3339.69675377213</v>
      </c>
      <c r="H105">
        <f>IF(Capacity_solar!$AB106=0,Capacity_solar!V106*CostRed_solar!H$13,Capacity_solar!V106*VLOOKUP($A105,CostRed_solar!$A$2:$M$12,8,FALSE))</f>
        <v>10426.0792567863</v>
      </c>
      <c r="I105">
        <f>IF(Capacity_solar!$AB106=0,Capacity_solar!W106*CostRed_solar!I$13,Capacity_solar!W106*VLOOKUP($A105,CostRed_solar!$A$2:$M$12,9,FALSE))</f>
        <v>15188.4130358842</v>
      </c>
      <c r="J105">
        <f>IF(Capacity_solar!$AB106=0,Capacity_solar!X106*CostRed_solar!J$13,Capacity_solar!X106*VLOOKUP($A105,CostRed_solar!$A$2:$M$12,10,FALSE))</f>
        <v>14581.5264082507</v>
      </c>
      <c r="K105">
        <f>IF(Capacity_solar!$AB106=0,Capacity_solar!Y106*CostRed_solar!K$13,Capacity_solar!Y106*VLOOKUP($A105,CostRed_solar!$A$2:$M$12,11,FALSE))</f>
        <v>8401.13254882637</v>
      </c>
      <c r="L105">
        <f>IF(Capacity_solar!$AB106=0,Capacity_solar!Z106*CostRed_solar!L$13,Capacity_solar!Z106*VLOOKUP($A105,CostRed_solar!$A$2:$M$12,12,FALSE))</f>
        <v>24946.221208697</v>
      </c>
      <c r="M105">
        <f>IF(Capacity_solar!$AB106=0,Capacity_solar!AA106*CostRed_solar!M$13,Capacity_solar!AA106*VLOOKUP($A105,CostRed_solar!$A$2:$M$12,13,FALSE))</f>
        <v>37254.9529763649</v>
      </c>
      <c r="N105" s="2">
        <f t="shared" si="2"/>
        <v>115928.34000646</v>
      </c>
      <c r="O105" s="1" t="s">
        <v>13</v>
      </c>
      <c r="P105">
        <f>IF(Capacity_solar!$AB106=0,Capacity_solar!P106*CostRed_solar!B$26,Capacity_solar!P106*VLOOKUP($A105,CostRed_solar!$A$14:$M$26,P$1-2009,FALSE))</f>
        <v>984.805814560328</v>
      </c>
      <c r="Q105">
        <f>IF(Capacity_solar!$AB106=0,Capacity_solar!Q106*CostRed_solar!C$26,Capacity_solar!Q106*VLOOKUP($A105,CostRed_solar!$A$14:$M$26,Q$1-2009,FALSE))</f>
        <v>1096.19866707148</v>
      </c>
      <c r="R105">
        <f>IF(Capacity_solar!$AB106=0,Capacity_solar!R106*CostRed_solar!D$26,Capacity_solar!R106*VLOOKUP($A105,CostRed_solar!$A$14:$M$26,R$1-2009,FALSE))</f>
        <v>1904.98814482041</v>
      </c>
      <c r="S105">
        <f>IF(Capacity_solar!$AB106=0,Capacity_solar!S106*CostRed_solar!E$26,Capacity_solar!S106*VLOOKUP($A105,CostRed_solar!$A$14:$M$26,S$1-2009,FALSE))</f>
        <v>7210.75888277394</v>
      </c>
      <c r="T105">
        <f>IF(Capacity_solar!$AB106=0,Capacity_solar!T106*CostRed_solar!F$26,Capacity_solar!T106*VLOOKUP($A105,CostRed_solar!$A$14:$M$26,T$1-2009,FALSE))</f>
        <v>6554.63440122925</v>
      </c>
      <c r="U105">
        <f>IF(Capacity_solar!$AB106=0,Capacity_solar!U106*CostRed_solar!G$26,Capacity_solar!U106*VLOOKUP($A105,CostRed_solar!$A$14:$M$26,U$1-2009,FALSE))</f>
        <v>14520.9530746176</v>
      </c>
      <c r="V105">
        <f>IF(Capacity_solar!$AB106=0,Capacity_solar!V106*CostRed_solar!H$26,Capacity_solar!V106*VLOOKUP($A105,CostRed_solar!$A$14:$M$26,V$1-2009,FALSE))</f>
        <v>26143.7246343012</v>
      </c>
      <c r="W105">
        <f>IF(Capacity_solar!$AB106=0,Capacity_solar!W106*CostRed_solar!I$26,Capacity_solar!W106*VLOOKUP($A105,CostRed_solar!$A$14:$M$26,W$1-2009,FALSE))</f>
        <v>26313.0886375715</v>
      </c>
      <c r="X105">
        <f>IF(Capacity_solar!$AB106=0,Capacity_solar!X106*CostRed_solar!J$26,Capacity_solar!X106*VLOOKUP($A105,CostRed_solar!$A$14:$M$26,X$1-2009,FALSE))</f>
        <v>20425.9462926928</v>
      </c>
      <c r="Y105">
        <f>IF(Capacity_solar!$AB106=0,Capacity_solar!Y106*CostRed_solar!K$26,Capacity_solar!Y106*VLOOKUP($A105,CostRed_solar!$A$14:$M$26,Y$1-2009,FALSE))</f>
        <v>10923.6379720252</v>
      </c>
      <c r="Z105">
        <f>IF(Capacity_solar!$AB106=0,Capacity_solar!Z106*CostRed_solar!L$26,Capacity_solar!Z106*VLOOKUP($A105,CostRed_solar!$A$14:$M$26,Z$1-2009,FALSE))</f>
        <v>26529.5548093479</v>
      </c>
      <c r="AA105">
        <f>IF(Capacity_solar!$AB106=0,Capacity_solar!AA106*CostRed_solar!M$26,Capacity_solar!AA106*VLOOKUP($A105,CostRed_solar!$A$14:$M$26,AA$1-2009,FALSE))</f>
        <v>32291.1718408263</v>
      </c>
      <c r="AB105" s="1">
        <f t="shared" si="3"/>
        <v>174899.463171838</v>
      </c>
    </row>
    <row r="106" spans="1:28">
      <c r="A106" s="1" t="s">
        <v>203</v>
      </c>
      <c r="B106">
        <f>IF(Capacity_solar!$AB107=0,Capacity_solar!P107*CostRed_solar!B$13,Capacity_solar!P107*VLOOKUP($A106,CostRed_solar!$A$2:$M$12,2,FALSE))</f>
        <v>0.667585792682681</v>
      </c>
      <c r="C106">
        <f>IF(Capacity_solar!$AB107=0,Capacity_solar!Q107*CostRed_solar!C$13,Capacity_solar!Q107*VLOOKUP($A106,CostRed_solar!$A$2:$M$12,3,FALSE))</f>
        <v>4.73984049118334</v>
      </c>
      <c r="D106">
        <f>IF(Capacity_solar!$AB107=0,Capacity_solar!R107*CostRed_solar!D$13,Capacity_solar!R107*VLOOKUP($A106,CostRed_solar!$A$2:$M$12,4,FALSE))</f>
        <v>8.93069838457062</v>
      </c>
      <c r="E106">
        <f>IF(Capacity_solar!$AB107=0,Capacity_solar!S107*CostRed_solar!E$13,Capacity_solar!S107*VLOOKUP($A106,CostRed_solar!$A$2:$M$12,5,FALSE))</f>
        <v>3.21316067632786</v>
      </c>
      <c r="F106">
        <f>IF(Capacity_solar!$AB107=0,Capacity_solar!T107*CostRed_solar!F$13,Capacity_solar!T107*VLOOKUP($A106,CostRed_solar!$A$2:$M$12,6,FALSE))</f>
        <v>41.1139113098536</v>
      </c>
      <c r="G106">
        <f>IF(Capacity_solar!$AB107=0,Capacity_solar!U107*CostRed_solar!G$13,Capacity_solar!U107*VLOOKUP($A106,CostRed_solar!$A$2:$M$12,7,FALSE))</f>
        <v>13.1138657817106</v>
      </c>
      <c r="H106">
        <f>IF(Capacity_solar!$AB107=0,Capacity_solar!V107*CostRed_solar!H$13,Capacity_solar!V107*VLOOKUP($A106,CostRed_solar!$A$2:$M$12,8,FALSE))</f>
        <v>14.7420937614907</v>
      </c>
      <c r="I106">
        <f>IF(Capacity_solar!$AB107=0,Capacity_solar!W107*CostRed_solar!I$13,Capacity_solar!W107*VLOOKUP($A106,CostRed_solar!$A$2:$M$12,9,FALSE))</f>
        <v>-58.8266741053892</v>
      </c>
      <c r="J106">
        <f>IF(Capacity_solar!$AB107=0,Capacity_solar!X107*CostRed_solar!J$13,Capacity_solar!X107*VLOOKUP($A106,CostRed_solar!$A$2:$M$12,10,FALSE))</f>
        <v>183.468592329231</v>
      </c>
      <c r="K106">
        <f>IF(Capacity_solar!$AB107=0,Capacity_solar!Y107*CostRed_solar!K$13,Capacity_solar!Y107*VLOOKUP($A106,CostRed_solar!$A$2:$M$12,11,FALSE))</f>
        <v>71.0281735314725</v>
      </c>
      <c r="L106">
        <f>IF(Capacity_solar!$AB107=0,Capacity_solar!Z107*CostRed_solar!L$13,Capacity_solar!Z107*VLOOKUP($A106,CostRed_solar!$A$2:$M$12,12,FALSE))</f>
        <v>122.726348922084</v>
      </c>
      <c r="M106">
        <f>IF(Capacity_solar!$AB107=0,Capacity_solar!AA107*CostRed_solar!M$13,Capacity_solar!AA107*VLOOKUP($A106,CostRed_solar!$A$2:$M$12,13,FALSE))</f>
        <v>230.301564530832</v>
      </c>
      <c r="N106" s="2">
        <f t="shared" si="2"/>
        <v>635.219161406049</v>
      </c>
      <c r="O106" s="1" t="s">
        <v>203</v>
      </c>
      <c r="P106">
        <f>IF(Capacity_solar!$AB107=0,Capacity_solar!P107*CostRed_solar!B$26,Capacity_solar!P107*VLOOKUP($A106,CostRed_solar!$A$14:$M$26,P$1-2009,FALSE))</f>
        <v>3.4658411985484</v>
      </c>
      <c r="Q106">
        <f>IF(Capacity_solar!$AB107=0,Capacity_solar!Q107*CostRed_solar!C$26,Capacity_solar!Q107*VLOOKUP($A106,CostRed_solar!$A$14:$M$26,Q$1-2009,FALSE))</f>
        <v>14.9556522024674</v>
      </c>
      <c r="R106">
        <f>IF(Capacity_solar!$AB107=0,Capacity_solar!R107*CostRed_solar!D$26,Capacity_solar!R107*VLOOKUP($A106,CostRed_solar!$A$14:$M$26,R$1-2009,FALSE))</f>
        <v>20.2325555432697</v>
      </c>
      <c r="S106">
        <f>IF(Capacity_solar!$AB107=0,Capacity_solar!S107*CostRed_solar!E$26,Capacity_solar!S107*VLOOKUP($A106,CostRed_solar!$A$14:$M$26,S$1-2009,FALSE))</f>
        <v>6.21438952860974</v>
      </c>
      <c r="T106">
        <f>IF(Capacity_solar!$AB107=0,Capacity_solar!T107*CostRed_solar!F$26,Capacity_solar!T107*VLOOKUP($A106,CostRed_solar!$A$14:$M$26,T$1-2009,FALSE))</f>
        <v>69.9226994086135</v>
      </c>
      <c r="U106">
        <f>IF(Capacity_solar!$AB107=0,Capacity_solar!U107*CostRed_solar!G$26,Capacity_solar!U107*VLOOKUP($A106,CostRed_solar!$A$14:$M$26,U$1-2009,FALSE))</f>
        <v>19.0082278488188</v>
      </c>
      <c r="V106">
        <f>IF(Capacity_solar!$AB107=0,Capacity_solar!V107*CostRed_solar!H$26,Capacity_solar!V107*VLOOKUP($A106,CostRed_solar!$A$14:$M$26,V$1-2009,FALSE))</f>
        <v>17.4335765451974</v>
      </c>
      <c r="W106">
        <f>IF(Capacity_solar!$AB107=0,Capacity_solar!W107*CostRed_solar!I$26,Capacity_solar!W107*VLOOKUP($A106,CostRed_solar!$A$14:$M$26,W$1-2009,FALSE))</f>
        <v>-54.5990272808552</v>
      </c>
      <c r="X106">
        <f>IF(Capacity_solar!$AB107=0,Capacity_solar!X107*CostRed_solar!J$26,Capacity_solar!X107*VLOOKUP($A106,CostRed_solar!$A$14:$M$26,X$1-2009,FALSE))</f>
        <v>119.877294114542</v>
      </c>
      <c r="Y106">
        <f>IF(Capacity_solar!$AB107=0,Capacity_solar!Y107*CostRed_solar!K$26,Capacity_solar!Y107*VLOOKUP($A106,CostRed_solar!$A$14:$M$26,Y$1-2009,FALSE))</f>
        <v>34.9956255875511</v>
      </c>
      <c r="Z106">
        <f>IF(Capacity_solar!$AB107=0,Capacity_solar!Z107*CostRed_solar!L$26,Capacity_solar!Z107*VLOOKUP($A106,CostRed_solar!$A$14:$M$26,Z$1-2009,FALSE))</f>
        <v>51.4382226705565</v>
      </c>
      <c r="AA106">
        <f>IF(Capacity_solar!$AB107=0,Capacity_solar!AA107*CostRed_solar!M$26,Capacity_solar!AA107*VLOOKUP($A106,CostRed_solar!$A$14:$M$26,AA$1-2009,FALSE))</f>
        <v>80.8875191884208</v>
      </c>
      <c r="AB106" s="1">
        <f t="shared" si="3"/>
        <v>383.832576555739</v>
      </c>
    </row>
    <row r="107" spans="1:28">
      <c r="A107" s="1" t="s">
        <v>208</v>
      </c>
      <c r="B107">
        <f>IF(Capacity_solar!$AB108=0,Capacity_solar!P108*CostRed_solar!B$13,Capacity_solar!P108*VLOOKUP($A107,CostRed_solar!$A$2:$M$12,2,FALSE))</f>
        <v>0.0163569540744701</v>
      </c>
      <c r="C107">
        <f>IF(Capacity_solar!$AB108=0,Capacity_solar!Q108*CostRed_solar!C$13,Capacity_solar!Q108*VLOOKUP($A107,CostRed_solar!$A$2:$M$12,3,FALSE))</f>
        <v>0</v>
      </c>
      <c r="D107">
        <f>IF(Capacity_solar!$AB108=0,Capacity_solar!R108*CostRed_solar!D$13,Capacity_solar!R108*VLOOKUP($A107,CostRed_solar!$A$2:$M$12,4,FALSE))</f>
        <v>0.402680812220476</v>
      </c>
      <c r="E107">
        <f>IF(Capacity_solar!$AB108=0,Capacity_solar!S108*CostRed_solar!E$13,Capacity_solar!S108*VLOOKUP($A107,CostRed_solar!$A$2:$M$12,5,FALSE))</f>
        <v>8.24263250794643</v>
      </c>
      <c r="F107">
        <f>IF(Capacity_solar!$AB108=0,Capacity_solar!T108*CostRed_solar!F$13,Capacity_solar!T108*VLOOKUP($A107,CostRed_solar!$A$2:$M$12,6,FALSE))</f>
        <v>0</v>
      </c>
      <c r="G107">
        <f>IF(Capacity_solar!$AB108=0,Capacity_solar!U108*CostRed_solar!G$13,Capacity_solar!U108*VLOOKUP($A107,CostRed_solar!$A$2:$M$12,7,FALSE))</f>
        <v>44.9986921212091</v>
      </c>
      <c r="H107">
        <f>IF(Capacity_solar!$AB108=0,Capacity_solar!V108*CostRed_solar!H$13,Capacity_solar!V108*VLOOKUP($A107,CostRed_solar!$A$2:$M$12,8,FALSE))</f>
        <v>229.286936980088</v>
      </c>
      <c r="I107">
        <f>IF(Capacity_solar!$AB108=0,Capacity_solar!W108*CostRed_solar!I$13,Capacity_solar!W108*VLOOKUP($A107,CostRed_solar!$A$2:$M$12,9,FALSE))</f>
        <v>187.133150813463</v>
      </c>
      <c r="J107">
        <f>IF(Capacity_solar!$AB108=0,Capacity_solar!X108*CostRed_solar!J$13,Capacity_solar!X108*VLOOKUP($A107,CostRed_solar!$A$2:$M$12,10,FALSE))</f>
        <v>121.875418595392</v>
      </c>
      <c r="K107">
        <f>IF(Capacity_solar!$AB108=0,Capacity_solar!Y108*CostRed_solar!K$13,Capacity_solar!Y108*VLOOKUP($A107,CostRed_solar!$A$2:$M$12,11,FALSE))</f>
        <v>196.716923354257</v>
      </c>
      <c r="L107">
        <f>IF(Capacity_solar!$AB108=0,Capacity_solar!Z108*CostRed_solar!L$13,Capacity_solar!Z108*VLOOKUP($A107,CostRed_solar!$A$2:$M$12,12,FALSE))</f>
        <v>80.6328183357764</v>
      </c>
      <c r="M107">
        <f>IF(Capacity_solar!$AB108=0,Capacity_solar!AA108*CostRed_solar!M$13,Capacity_solar!AA108*VLOOKUP($A107,CostRed_solar!$A$2:$M$12,13,FALSE))</f>
        <v>293.213007121853</v>
      </c>
      <c r="N107" s="2">
        <f t="shared" si="2"/>
        <v>1162.51861759628</v>
      </c>
      <c r="O107" s="1" t="s">
        <v>208</v>
      </c>
      <c r="P107">
        <f>IF(Capacity_solar!$AB108=0,Capacity_solar!P108*CostRed_solar!B$26,Capacity_solar!P108*VLOOKUP($A107,CostRed_solar!$A$14:$M$26,P$1-2009,FALSE))</f>
        <v>0.0849188313104336</v>
      </c>
      <c r="Q107">
        <f>IF(Capacity_solar!$AB108=0,Capacity_solar!Q108*CostRed_solar!C$26,Capacity_solar!Q108*VLOOKUP($A107,CostRed_solar!$A$14:$M$26,Q$1-2009,FALSE))</f>
        <v>0</v>
      </c>
      <c r="R107">
        <f>IF(Capacity_solar!$AB108=0,Capacity_solar!R108*CostRed_solar!D$26,Capacity_solar!R108*VLOOKUP($A107,CostRed_solar!$A$14:$M$26,R$1-2009,FALSE))</f>
        <v>0.912276011194778</v>
      </c>
      <c r="S107">
        <f>IF(Capacity_solar!$AB108=0,Capacity_solar!S108*CostRed_solar!E$26,Capacity_solar!S108*VLOOKUP($A107,CostRed_solar!$A$14:$M$26,S$1-2009,FALSE))</f>
        <v>15.9416021498497</v>
      </c>
      <c r="T107">
        <f>IF(Capacity_solar!$AB108=0,Capacity_solar!T108*CostRed_solar!F$26,Capacity_solar!T108*VLOOKUP($A107,CostRed_solar!$A$14:$M$26,T$1-2009,FALSE))</f>
        <v>0</v>
      </c>
      <c r="U107">
        <f>IF(Capacity_solar!$AB108=0,Capacity_solar!U108*CostRed_solar!G$26,Capacity_solar!U108*VLOOKUP($A107,CostRed_solar!$A$14:$M$26,U$1-2009,FALSE))</f>
        <v>65.2245041223243</v>
      </c>
      <c r="V107">
        <f>IF(Capacity_solar!$AB108=0,Capacity_solar!V108*CostRed_solar!H$26,Capacity_solar!V108*VLOOKUP($A107,CostRed_solar!$A$14:$M$26,V$1-2009,FALSE))</f>
        <v>271.148144308914</v>
      </c>
      <c r="W107">
        <f>IF(Capacity_solar!$AB108=0,Capacity_solar!W108*CostRed_solar!I$26,Capacity_solar!W108*VLOOKUP($A107,CostRed_solar!$A$14:$M$26,W$1-2009,FALSE))</f>
        <v>173.684610965974</v>
      </c>
      <c r="X107">
        <f>IF(Capacity_solar!$AB108=0,Capacity_solar!X108*CostRed_solar!J$26,Capacity_solar!X108*VLOOKUP($A107,CostRed_solar!$A$14:$M$26,X$1-2009,FALSE))</f>
        <v>79.6326783500639</v>
      </c>
      <c r="Y107">
        <f>IF(Capacity_solar!$AB108=0,Capacity_solar!Y108*CostRed_solar!K$26,Capacity_solar!Y108*VLOOKUP($A107,CostRed_solar!$A$14:$M$26,Y$1-2009,FALSE))</f>
        <v>96.9225513505588</v>
      </c>
      <c r="Z107">
        <f>IF(Capacity_solar!$AB108=0,Capacity_solar!Z108*CostRed_solar!L$26,Capacity_solar!Z108*VLOOKUP($A107,CostRed_solar!$A$14:$M$26,Z$1-2009,FALSE))</f>
        <v>33.7955858749078</v>
      </c>
      <c r="AA107">
        <f>IF(Capacity_solar!$AB108=0,Capacity_solar!AA108*CostRed_solar!M$26,Capacity_solar!AA108*VLOOKUP($A107,CostRed_solar!$A$14:$M$26,AA$1-2009,FALSE))</f>
        <v>102.983550234147</v>
      </c>
      <c r="AB107" s="1">
        <f t="shared" si="3"/>
        <v>840.330422199244</v>
      </c>
    </row>
    <row r="108" spans="1:28">
      <c r="A108" s="1" t="s">
        <v>210</v>
      </c>
      <c r="B108">
        <f>IF(Capacity_solar!$AB109=0,Capacity_solar!P109*CostRed_solar!B$13,Capacity_solar!P109*VLOOKUP($A108,CostRed_solar!$A$2:$M$12,2,FALSE))</f>
        <v>0</v>
      </c>
      <c r="C108">
        <f>IF(Capacity_solar!$AB109=0,Capacity_solar!Q109*CostRed_solar!C$13,Capacity_solar!Q109*VLOOKUP($A108,CostRed_solar!$A$2:$M$12,3,FALSE))</f>
        <v>0</v>
      </c>
      <c r="D108">
        <f>IF(Capacity_solar!$AB109=0,Capacity_solar!R109*CostRed_solar!D$13,Capacity_solar!R109*VLOOKUP($A108,CostRed_solar!$A$2:$M$12,4,FALSE))</f>
        <v>22.0391183040179</v>
      </c>
      <c r="E108">
        <f>IF(Capacity_solar!$AB109=0,Capacity_solar!S109*CostRed_solar!E$13,Capacity_solar!S109*VLOOKUP($A108,CostRed_solar!$A$2:$M$12,5,FALSE))</f>
        <v>6.87622797306991</v>
      </c>
      <c r="F108">
        <f>IF(Capacity_solar!$AB109=0,Capacity_solar!T109*CostRed_solar!F$13,Capacity_solar!T109*VLOOKUP($A108,CostRed_solar!$A$2:$M$12,6,FALSE))</f>
        <v>0</v>
      </c>
      <c r="G108">
        <f>IF(Capacity_solar!$AB109=0,Capacity_solar!U109*CostRed_solar!G$13,Capacity_solar!U109*VLOOKUP($A108,CostRed_solar!$A$2:$M$12,7,FALSE))</f>
        <v>0</v>
      </c>
      <c r="H108">
        <f>IF(Capacity_solar!$AB109=0,Capacity_solar!V109*CostRed_solar!H$13,Capacity_solar!V109*VLOOKUP($A108,CostRed_solar!$A$2:$M$12,8,FALSE))</f>
        <v>0</v>
      </c>
      <c r="I108">
        <f>IF(Capacity_solar!$AB109=0,Capacity_solar!W109*CostRed_solar!I$13,Capacity_solar!W109*VLOOKUP($A108,CostRed_solar!$A$2:$M$12,9,FALSE))</f>
        <v>1.05778344915703</v>
      </c>
      <c r="J108">
        <f>IF(Capacity_solar!$AB109=0,Capacity_solar!X109*CostRed_solar!J$13,Capacity_solar!X109*VLOOKUP($A108,CostRed_solar!$A$2:$M$12,10,FALSE))</f>
        <v>0</v>
      </c>
      <c r="K108">
        <f>IF(Capacity_solar!$AB109=0,Capacity_solar!Y109*CostRed_solar!K$13,Capacity_solar!Y109*VLOOKUP($A108,CostRed_solar!$A$2:$M$12,11,FALSE))</f>
        <v>0</v>
      </c>
      <c r="L108">
        <f>IF(Capacity_solar!$AB109=0,Capacity_solar!Z109*CostRed_solar!L$13,Capacity_solar!Z109*VLOOKUP($A108,CostRed_solar!$A$2:$M$12,12,FALSE))</f>
        <v>0</v>
      </c>
      <c r="M108">
        <f>IF(Capacity_solar!$AB109=0,Capacity_solar!AA109*CostRed_solar!M$13,Capacity_solar!AA109*VLOOKUP($A108,CostRed_solar!$A$2:$M$12,13,FALSE))</f>
        <v>15.7981183909328</v>
      </c>
      <c r="N108" s="2">
        <f t="shared" si="2"/>
        <v>45.7712481171776</v>
      </c>
      <c r="O108" s="1" t="s">
        <v>210</v>
      </c>
      <c r="P108">
        <f>IF(Capacity_solar!$AB109=0,Capacity_solar!P109*CostRed_solar!B$26,Capacity_solar!P109*VLOOKUP($A108,CostRed_solar!$A$14:$M$26,P$1-2009,FALSE))</f>
        <v>0</v>
      </c>
      <c r="Q108">
        <f>IF(Capacity_solar!$AB109=0,Capacity_solar!Q109*CostRed_solar!C$26,Capacity_solar!Q109*VLOOKUP($A108,CostRed_solar!$A$14:$M$26,Q$1-2009,FALSE))</f>
        <v>0</v>
      </c>
      <c r="R108">
        <f>IF(Capacity_solar!$AB109=0,Capacity_solar!R109*CostRed_solar!D$26,Capacity_solar!R109*VLOOKUP($A108,CostRed_solar!$A$14:$M$26,R$1-2009,FALSE))</f>
        <v>49.929766520961</v>
      </c>
      <c r="S108">
        <f>IF(Capacity_solar!$AB109=0,Capacity_solar!S109*CostRed_solar!E$26,Capacity_solar!S109*VLOOKUP($A108,CostRed_solar!$A$14:$M$26,S$1-2009,FALSE))</f>
        <v>13.2989176131131</v>
      </c>
      <c r="T108">
        <f>IF(Capacity_solar!$AB109=0,Capacity_solar!T109*CostRed_solar!F$26,Capacity_solar!T109*VLOOKUP($A108,CostRed_solar!$A$14:$M$26,T$1-2009,FALSE))</f>
        <v>0</v>
      </c>
      <c r="U108">
        <f>IF(Capacity_solar!$AB109=0,Capacity_solar!U109*CostRed_solar!G$26,Capacity_solar!U109*VLOOKUP($A108,CostRed_solar!$A$14:$M$26,U$1-2009,FALSE))</f>
        <v>0</v>
      </c>
      <c r="V108">
        <f>IF(Capacity_solar!$AB109=0,Capacity_solar!V109*CostRed_solar!H$26,Capacity_solar!V109*VLOOKUP($A108,CostRed_solar!$A$14:$M$26,V$1-2009,FALSE))</f>
        <v>0</v>
      </c>
      <c r="W108">
        <f>IF(Capacity_solar!$AB109=0,Capacity_solar!W109*CostRed_solar!I$26,Capacity_solar!W109*VLOOKUP($A108,CostRed_solar!$A$14:$M$26,W$1-2009,FALSE))</f>
        <v>0.981764620829902</v>
      </c>
      <c r="X108">
        <f>IF(Capacity_solar!$AB109=0,Capacity_solar!X109*CostRed_solar!J$26,Capacity_solar!X109*VLOOKUP($A108,CostRed_solar!$A$14:$M$26,X$1-2009,FALSE))</f>
        <v>0</v>
      </c>
      <c r="Y108">
        <f>IF(Capacity_solar!$AB109=0,Capacity_solar!Y109*CostRed_solar!K$26,Capacity_solar!Y109*VLOOKUP($A108,CostRed_solar!$A$14:$M$26,Y$1-2009,FALSE))</f>
        <v>0</v>
      </c>
      <c r="Z108">
        <f>IF(Capacity_solar!$AB109=0,Capacity_solar!Z109*CostRed_solar!L$26,Capacity_solar!Z109*VLOOKUP($A108,CostRed_solar!$A$14:$M$26,Z$1-2009,FALSE))</f>
        <v>0</v>
      </c>
      <c r="AA108">
        <f>IF(Capacity_solar!$AB109=0,Capacity_solar!AA109*CostRed_solar!M$26,Capacity_solar!AA109*VLOOKUP($A108,CostRed_solar!$A$14:$M$26,AA$1-2009,FALSE))</f>
        <v>5.54868399218558</v>
      </c>
      <c r="AB108" s="1">
        <f t="shared" si="3"/>
        <v>69.7591327470896</v>
      </c>
    </row>
    <row r="109" spans="1:28">
      <c r="A109" s="1" t="s">
        <v>206</v>
      </c>
      <c r="B109">
        <f>IF(Capacity_solar!$AB110=0,Capacity_solar!P110*CostRed_solar!B$13,Capacity_solar!P110*VLOOKUP($A109,CostRed_solar!$A$2:$M$12,2,FALSE))</f>
        <v>0.0266147049347311</v>
      </c>
      <c r="C109">
        <f>IF(Capacity_solar!$AB110=0,Capacity_solar!Q110*CostRed_solar!C$13,Capacity_solar!Q110*VLOOKUP($A109,CostRed_solar!$A$2:$M$12,3,FALSE))</f>
        <v>0.0758655834395467</v>
      </c>
      <c r="D109">
        <f>IF(Capacity_solar!$AB110=0,Capacity_solar!R110*CostRed_solar!D$13,Capacity_solar!R110*VLOOKUP($A109,CostRed_solar!$A$2:$M$12,4,FALSE))</f>
        <v>0.0575258303172107</v>
      </c>
      <c r="E109">
        <f>IF(Capacity_solar!$AB110=0,Capacity_solar!S110*CostRed_solar!E$13,Capacity_solar!S110*VLOOKUP($A109,CostRed_solar!$A$2:$M$12,5,FALSE))</f>
        <v>0.601178702620011</v>
      </c>
      <c r="F109">
        <f>IF(Capacity_solar!$AB110=0,Capacity_solar!T110*CostRed_solar!F$13,Capacity_solar!T110*VLOOKUP($A109,CostRed_solar!$A$2:$M$12,6,FALSE))</f>
        <v>0.805281550592587</v>
      </c>
      <c r="G109">
        <f>IF(Capacity_solar!$AB110=0,Capacity_solar!U110*CostRed_solar!G$13,Capacity_solar!U110*VLOOKUP($A109,CostRed_solar!$A$2:$M$12,7,FALSE))</f>
        <v>4.75525612837157</v>
      </c>
      <c r="H109">
        <f>IF(Capacity_solar!$AB110=0,Capacity_solar!V110*CostRed_solar!H$13,Capacity_solar!V110*VLOOKUP($A109,CostRed_solar!$A$2:$M$12,8,FALSE))</f>
        <v>18.1910419963179</v>
      </c>
      <c r="I109">
        <f>IF(Capacity_solar!$AB110=0,Capacity_solar!W110*CostRed_solar!I$13,Capacity_solar!W110*VLOOKUP($A109,CostRed_solar!$A$2:$M$12,9,FALSE))</f>
        <v>27.2472478765392</v>
      </c>
      <c r="J109">
        <f>IF(Capacity_solar!$AB110=0,Capacity_solar!X110*CostRed_solar!J$13,Capacity_solar!X110*VLOOKUP($A109,CostRed_solar!$A$2:$M$12,10,FALSE))</f>
        <v>52.3470326281457</v>
      </c>
      <c r="K109">
        <f>IF(Capacity_solar!$AB110=0,Capacity_solar!Y110*CostRed_solar!K$13,Capacity_solar!Y110*VLOOKUP($A109,CostRed_solar!$A$2:$M$12,11,FALSE))</f>
        <v>76.0088360190885</v>
      </c>
      <c r="L109">
        <f>IF(Capacity_solar!$AB110=0,Capacity_solar!Z110*CostRed_solar!L$13,Capacity_solar!Z110*VLOOKUP($A109,CostRed_solar!$A$2:$M$12,12,FALSE))</f>
        <v>140.249885201402</v>
      </c>
      <c r="M109">
        <f>IF(Capacity_solar!$AB110=0,Capacity_solar!AA110*CostRed_solar!M$13,Capacity_solar!AA110*VLOOKUP($A109,CostRed_solar!$A$2:$M$12,13,FALSE))</f>
        <v>0</v>
      </c>
      <c r="N109" s="2">
        <f t="shared" si="2"/>
        <v>320.365766221769</v>
      </c>
      <c r="O109" s="1" t="s">
        <v>206</v>
      </c>
      <c r="P109">
        <f>IF(Capacity_solar!$AB110=0,Capacity_solar!P110*CostRed_solar!B$26,Capacity_solar!P110*VLOOKUP($A109,CostRed_solar!$A$14:$M$26,P$1-2009,FALSE))</f>
        <v>0.138173013657655</v>
      </c>
      <c r="Q109">
        <f>IF(Capacity_solar!$AB110=0,Capacity_solar!Q110*CostRed_solar!C$26,Capacity_solar!Q110*VLOOKUP($A109,CostRed_solar!$A$14:$M$26,Q$1-2009,FALSE))</f>
        <v>0.239379211635846</v>
      </c>
      <c r="R109">
        <f>IF(Capacity_solar!$AB110=0,Capacity_solar!R110*CostRed_solar!D$26,Capacity_solar!R110*VLOOKUP($A109,CostRed_solar!$A$14:$M$26,R$1-2009,FALSE))</f>
        <v>0.130325144456397</v>
      </c>
      <c r="S109">
        <f>IF(Capacity_solar!$AB110=0,Capacity_solar!S110*CostRed_solar!E$26,Capacity_solar!S110*VLOOKUP($A109,CostRed_solar!$A$14:$M$26,S$1-2009,FALSE))</f>
        <v>1.16270520236</v>
      </c>
      <c r="T109">
        <f>IF(Capacity_solar!$AB110=0,Capacity_solar!T110*CostRed_solar!F$26,Capacity_solar!T110*VLOOKUP($A109,CostRed_solar!$A$14:$M$26,T$1-2009,FALSE))</f>
        <v>1.36954763016898</v>
      </c>
      <c r="U109">
        <f>IF(Capacity_solar!$AB110=0,Capacity_solar!U110*CostRed_solar!G$26,Capacity_solar!U110*VLOOKUP($A109,CostRed_solar!$A$14:$M$26,U$1-2009,FALSE))</f>
        <v>6.89262750375567</v>
      </c>
      <c r="V109">
        <f>IF(Capacity_solar!$AB110=0,Capacity_solar!V110*CostRed_solar!H$26,Capacity_solar!V110*VLOOKUP($A109,CostRed_solar!$A$14:$M$26,V$1-2009,FALSE))</f>
        <v>21.5122036401728</v>
      </c>
      <c r="W109">
        <f>IF(Capacity_solar!$AB110=0,Capacity_solar!W110*CostRed_solar!I$26,Capacity_solar!W110*VLOOKUP($A109,CostRed_solar!$A$14:$M$26,W$1-2009,FALSE))</f>
        <v>25.2890929627297</v>
      </c>
      <c r="X109">
        <f>IF(Capacity_solar!$AB110=0,Capacity_solar!X110*CostRed_solar!J$26,Capacity_solar!X110*VLOOKUP($A109,CostRed_solar!$A$14:$M$26,X$1-2009,FALSE))</f>
        <v>34.2032418013376</v>
      </c>
      <c r="Y109">
        <f>IF(Capacity_solar!$AB110=0,Capacity_solar!Y110*CostRed_solar!K$26,Capacity_solar!Y110*VLOOKUP($A109,CostRed_solar!$A$14:$M$26,Y$1-2009,FALSE))</f>
        <v>37.4496011148443</v>
      </c>
      <c r="Z109">
        <f>IF(Capacity_solar!$AB110=0,Capacity_solar!Z110*CostRed_solar!L$26,Capacity_solar!Z110*VLOOKUP($A109,CostRed_solar!$A$14:$M$26,Z$1-2009,FALSE))</f>
        <v>58.7828521574434</v>
      </c>
      <c r="AA109">
        <f>IF(Capacity_solar!$AB110=0,Capacity_solar!AA110*CostRed_solar!M$26,Capacity_solar!AA110*VLOOKUP($A109,CostRed_solar!$A$14:$M$26,AA$1-2009,FALSE))</f>
        <v>0</v>
      </c>
      <c r="AB109" s="1">
        <f t="shared" si="3"/>
        <v>187.169749382562</v>
      </c>
    </row>
    <row r="110" spans="1:28">
      <c r="A110" s="1" t="s">
        <v>214</v>
      </c>
      <c r="B110">
        <f>IF(Capacity_solar!$AB111=0,Capacity_solar!P111*CostRed_solar!B$13,Capacity_solar!P111*VLOOKUP($A110,CostRed_solar!$A$2:$M$12,2,FALSE))</f>
        <v>33.2129324802839</v>
      </c>
      <c r="C110">
        <f>IF(Capacity_solar!$AB111=0,Capacity_solar!Q111*CostRed_solar!C$13,Capacity_solar!Q111*VLOOKUP($A110,CostRed_solar!$A$2:$M$12,3,FALSE))</f>
        <v>45.3686388116462</v>
      </c>
      <c r="D110">
        <f>IF(Capacity_solar!$AB111=0,Capacity_solar!R111*CostRed_solar!D$13,Capacity_solar!R111*VLOOKUP($A110,CostRed_solar!$A$2:$M$12,4,FALSE))</f>
        <v>119.534192866932</v>
      </c>
      <c r="E110">
        <f>IF(Capacity_solar!$AB111=0,Capacity_solar!S111*CostRed_solar!E$13,Capacity_solar!S111*VLOOKUP($A110,CostRed_solar!$A$2:$M$12,5,FALSE))</f>
        <v>206.286809722553</v>
      </c>
      <c r="F110">
        <f>IF(Capacity_solar!$AB111=0,Capacity_solar!T111*CostRed_solar!F$13,Capacity_solar!T111*VLOOKUP($A110,CostRed_solar!$A$2:$M$12,6,FALSE))</f>
        <v>155.932770296702</v>
      </c>
      <c r="G110">
        <f>IF(Capacity_solar!$AB111=0,Capacity_solar!U111*CostRed_solar!G$13,Capacity_solar!U111*VLOOKUP($A110,CostRed_solar!$A$2:$M$12,7,FALSE))</f>
        <v>146.315613084911</v>
      </c>
      <c r="H110">
        <f>IF(Capacity_solar!$AB111=0,Capacity_solar!V111*CostRed_solar!H$13,Capacity_solar!V111*VLOOKUP($A110,CostRed_solar!$A$2:$M$12,8,FALSE))</f>
        <v>162.304008680631</v>
      </c>
      <c r="I110">
        <f>IF(Capacity_solar!$AB111=0,Capacity_solar!W111*CostRed_solar!I$13,Capacity_solar!W111*VLOOKUP($A110,CostRed_solar!$A$2:$M$12,9,FALSE))</f>
        <v>624.389499410132</v>
      </c>
      <c r="J110">
        <f>IF(Capacity_solar!$AB111=0,Capacity_solar!X111*CostRed_solar!J$13,Capacity_solar!X111*VLOOKUP($A110,CostRed_solar!$A$2:$M$12,10,FALSE))</f>
        <v>1622.27447945463</v>
      </c>
      <c r="K110">
        <f>IF(Capacity_solar!$AB111=0,Capacity_solar!Y111*CostRed_solar!K$13,Capacity_solar!Y111*VLOOKUP($A110,CostRed_solar!$A$2:$M$12,11,FALSE))</f>
        <v>1205.06389833744</v>
      </c>
      <c r="L110">
        <f>IF(Capacity_solar!$AB111=0,Capacity_solar!Z111*CostRed_solar!L$13,Capacity_solar!Z111*VLOOKUP($A110,CostRed_solar!$A$2:$M$12,12,FALSE))</f>
        <v>2902.04021890122</v>
      </c>
      <c r="M110">
        <f>IF(Capacity_solar!$AB111=0,Capacity_solar!AA111*CostRed_solar!M$13,Capacity_solar!AA111*VLOOKUP($A110,CostRed_solar!$A$2:$M$12,13,FALSE))</f>
        <v>2878.76929333342</v>
      </c>
      <c r="N110" s="2">
        <f t="shared" si="2"/>
        <v>10101.4923553805</v>
      </c>
      <c r="O110" s="1" t="s">
        <v>214</v>
      </c>
      <c r="P110">
        <f>IF(Capacity_solar!$AB111=0,Capacity_solar!P111*CostRed_solar!B$26,Capacity_solar!P111*VLOOKUP($A110,CostRed_solar!$A$14:$M$26,P$1-2009,FALSE))</f>
        <v>172.428399430437</v>
      </c>
      <c r="Q110">
        <f>IF(Capacity_solar!$AB111=0,Capacity_solar!Q111*CostRed_solar!C$26,Capacity_solar!Q111*VLOOKUP($A110,CostRed_solar!$A$14:$M$26,Q$1-2009,FALSE))</f>
        <v>143.151986702604</v>
      </c>
      <c r="R110">
        <f>IF(Capacity_solar!$AB111=0,Capacity_solar!R111*CostRed_solar!D$26,Capacity_solar!R111*VLOOKUP($A110,CostRed_solar!$A$14:$M$26,R$1-2009,FALSE))</f>
        <v>270.805494974331</v>
      </c>
      <c r="S110">
        <f>IF(Capacity_solar!$AB111=0,Capacity_solar!S111*CostRed_solar!E$26,Capacity_solar!S111*VLOOKUP($A110,CostRed_solar!$A$14:$M$26,S$1-2009,FALSE))</f>
        <v>398.96747139804</v>
      </c>
      <c r="T110">
        <f>IF(Capacity_solar!$AB111=0,Capacity_solar!T111*CostRed_solar!F$26,Capacity_solar!T111*VLOOKUP($A110,CostRed_solar!$A$14:$M$26,T$1-2009,FALSE))</f>
        <v>265.195888156609</v>
      </c>
      <c r="U110">
        <f>IF(Capacity_solar!$AB111=0,Capacity_solar!U111*CostRed_solar!G$26,Capacity_solar!U111*VLOOKUP($A110,CostRed_solar!$A$14:$M$26,U$1-2009,FALSE))</f>
        <v>212.080904109636</v>
      </c>
      <c r="V110">
        <f>IF(Capacity_solar!$AB111=0,Capacity_solar!V111*CostRed_solar!H$26,Capacity_solar!V111*VLOOKUP($A110,CostRed_solar!$A$14:$M$26,V$1-2009,FALSE))</f>
        <v>191.936057706911</v>
      </c>
      <c r="W110">
        <f>IF(Capacity_solar!$AB111=0,Capacity_solar!W111*CostRed_solar!I$26,Capacity_solar!W111*VLOOKUP($A110,CostRed_solar!$A$14:$M$26,W$1-2009,FALSE))</f>
        <v>579.517027447421</v>
      </c>
      <c r="X110">
        <f>IF(Capacity_solar!$AB111=0,Capacity_solar!X111*CostRed_solar!J$26,Capacity_solar!X111*VLOOKUP($A110,CostRed_solar!$A$14:$M$26,X$1-2009,FALSE))</f>
        <v>1059.98455887816</v>
      </c>
      <c r="Y110">
        <f>IF(Capacity_solar!$AB111=0,Capacity_solar!Y111*CostRed_solar!K$26,Capacity_solar!Y111*VLOOKUP($A110,CostRed_solar!$A$14:$M$26,Y$1-2009,FALSE))</f>
        <v>593.735737504294</v>
      </c>
      <c r="Z110">
        <f>IF(Capacity_solar!$AB111=0,Capacity_solar!Z111*CostRed_solar!L$26,Capacity_solar!Z111*VLOOKUP($A110,CostRed_solar!$A$14:$M$26,Z$1-2009,FALSE))</f>
        <v>1216.33041551267</v>
      </c>
      <c r="AA110">
        <f>IF(Capacity_solar!$AB111=0,Capacity_solar!AA111*CostRed_solar!M$26,Capacity_solar!AA111*VLOOKUP($A110,CostRed_solar!$A$14:$M$26,AA$1-2009,FALSE))</f>
        <v>1011.09389737719</v>
      </c>
      <c r="AB110" s="1">
        <f t="shared" si="3"/>
        <v>6115.2278391983</v>
      </c>
    </row>
    <row r="111" spans="1:28">
      <c r="A111" s="1" t="s">
        <v>216</v>
      </c>
      <c r="B111">
        <f>IF(Capacity_solar!$AB112=0,Capacity_solar!P112*CostRed_solar!B$13,Capacity_solar!P112*VLOOKUP($A111,CostRed_solar!$A$2:$M$12,2,FALSE))</f>
        <v>7032.87608684955</v>
      </c>
      <c r="C111">
        <f>IF(Capacity_solar!$AB112=0,Capacity_solar!Q112*CostRed_solar!C$13,Capacity_solar!Q112*VLOOKUP($A111,CostRed_solar!$A$2:$M$12,3,FALSE))</f>
        <v>2925.0363171552</v>
      </c>
      <c r="D111">
        <f>IF(Capacity_solar!$AB112=0,Capacity_solar!R112*CostRed_solar!D$13,Capacity_solar!R112*VLOOKUP($A111,CostRed_solar!$A$2:$M$12,4,FALSE))</f>
        <v>1148.7696891409</v>
      </c>
      <c r="E111">
        <f>IF(Capacity_solar!$AB112=0,Capacity_solar!S112*CostRed_solar!E$13,Capacity_solar!S112*VLOOKUP($A111,CostRed_solar!$A$2:$M$12,5,FALSE))</f>
        <v>355.570595555138</v>
      </c>
      <c r="F111">
        <f>IF(Capacity_solar!$AB112=0,Capacity_solar!T112*CostRed_solar!F$13,Capacity_solar!T112*VLOOKUP($A111,CostRed_solar!$A$2:$M$12,6,FALSE))</f>
        <v>256.471592521365</v>
      </c>
      <c r="G111">
        <f>IF(Capacity_solar!$AB112=0,Capacity_solar!U112*CostRed_solar!G$13,Capacity_solar!U112*VLOOKUP($A111,CostRed_solar!$A$2:$M$12,7,FALSE))</f>
        <v>321.910366729024</v>
      </c>
      <c r="H111">
        <f>IF(Capacity_solar!$AB112=0,Capacity_solar!V112*CostRed_solar!H$13,Capacity_solar!V112*VLOOKUP($A111,CostRed_solar!$A$2:$M$12,8,FALSE))</f>
        <v>346.708678268374</v>
      </c>
      <c r="I111">
        <f>IF(Capacity_solar!$AB112=0,Capacity_solar!W112*CostRed_solar!I$13,Capacity_solar!W112*VLOOKUP($A111,CostRed_solar!$A$2:$M$12,9,FALSE))</f>
        <v>359.888104407627</v>
      </c>
      <c r="J111">
        <f>IF(Capacity_solar!$AB112=0,Capacity_solar!X112*CostRed_solar!J$13,Capacity_solar!X112*VLOOKUP($A111,CostRed_solar!$A$2:$M$12,10,FALSE))</f>
        <v>613.30990689184</v>
      </c>
      <c r="K111">
        <f>IF(Capacity_solar!$AB112=0,Capacity_solar!Y112*CostRed_solar!K$13,Capacity_solar!Y112*VLOOKUP($A111,CostRed_solar!$A$2:$M$12,11,FALSE))</f>
        <v>656.920453016655</v>
      </c>
      <c r="L111">
        <f>IF(Capacity_solar!$AB112=0,Capacity_solar!Z112*CostRed_solar!L$13,Capacity_solar!Z112*VLOOKUP($A111,CostRed_solar!$A$2:$M$12,12,FALSE))</f>
        <v>995.58316397512</v>
      </c>
      <c r="M111">
        <f>IF(Capacity_solar!$AB112=0,Capacity_solar!AA112*CostRed_solar!M$13,Capacity_solar!AA112*VLOOKUP($A111,CostRed_solar!$A$2:$M$12,13,FALSE))</f>
        <v>3011.10916674657</v>
      </c>
      <c r="N111" s="2">
        <f t="shared" si="2"/>
        <v>18024.1541212574</v>
      </c>
      <c r="O111" s="1" t="s">
        <v>216</v>
      </c>
      <c r="P111">
        <f>IF(Capacity_solar!$AB112=0,Capacity_solar!P112*CostRed_solar!B$26,Capacity_solar!P112*VLOOKUP($A111,CostRed_solar!$A$14:$M$26,P$1-2009,FALSE))</f>
        <v>10575.3813588803</v>
      </c>
      <c r="Q111">
        <f>IF(Capacity_solar!$AB112=0,Capacity_solar!Q112*CostRed_solar!C$26,Capacity_solar!Q112*VLOOKUP($A111,CostRed_solar!$A$14:$M$26,Q$1-2009,FALSE))</f>
        <v>5208.45912519702</v>
      </c>
      <c r="R111">
        <f>IF(Capacity_solar!$AB112=0,Capacity_solar!R112*CostRed_solar!D$26,Capacity_solar!R112*VLOOKUP($A111,CostRed_solar!$A$14:$M$26,R$1-2009,FALSE))</f>
        <v>2457.31609254356</v>
      </c>
      <c r="S111">
        <f>IF(Capacity_solar!$AB112=0,Capacity_solar!S112*CostRed_solar!E$26,Capacity_solar!S112*VLOOKUP($A111,CostRed_solar!$A$14:$M$26,S$1-2009,FALSE))</f>
        <v>878.75949109382</v>
      </c>
      <c r="T111">
        <f>IF(Capacity_solar!$AB112=0,Capacity_solar!T112*CostRed_solar!F$26,Capacity_solar!T112*VLOOKUP($A111,CostRed_solar!$A$14:$M$26,T$1-2009,FALSE))</f>
        <v>701.807783203851</v>
      </c>
      <c r="U111">
        <f>IF(Capacity_solar!$AB112=0,Capacity_solar!U112*CostRed_solar!G$26,Capacity_solar!U112*VLOOKUP($A111,CostRed_solar!$A$14:$M$26,U$1-2009,FALSE))</f>
        <v>958.378971389961</v>
      </c>
      <c r="V111">
        <f>IF(Capacity_solar!$AB112=0,Capacity_solar!V112*CostRed_solar!H$26,Capacity_solar!V112*VLOOKUP($A111,CostRed_solar!$A$14:$M$26,V$1-2009,FALSE))</f>
        <v>1095.53920342185</v>
      </c>
      <c r="W111">
        <f>IF(Capacity_solar!$AB112=0,Capacity_solar!W112*CostRed_solar!I$26,Capacity_solar!W112*VLOOKUP($A111,CostRed_solar!$A$14:$M$26,W$1-2009,FALSE))</f>
        <v>1168.49926911262</v>
      </c>
      <c r="X111">
        <f>IF(Capacity_solar!$AB112=0,Capacity_solar!X112*CostRed_solar!J$26,Capacity_solar!X112*VLOOKUP($A111,CostRed_solar!$A$14:$M$26,X$1-2009,FALSE))</f>
        <v>1983.98986362888</v>
      </c>
      <c r="Y111">
        <f>IF(Capacity_solar!$AB112=0,Capacity_solar!Y112*CostRed_solar!K$26,Capacity_solar!Y112*VLOOKUP($A111,CostRed_solar!$A$14:$M$26,Y$1-2009,FALSE))</f>
        <v>2109.25575559315</v>
      </c>
      <c r="Z111">
        <f>IF(Capacity_solar!$AB112=0,Capacity_solar!Z112*CostRed_solar!L$26,Capacity_solar!Z112*VLOOKUP($A111,CostRed_solar!$A$14:$M$26,Z$1-2009,FALSE))</f>
        <v>3130.48633515235</v>
      </c>
      <c r="AA111">
        <f>IF(Capacity_solar!$AB112=0,Capacity_solar!AA112*CostRed_solar!M$26,Capacity_solar!AA112*VLOOKUP($A111,CostRed_solar!$A$14:$M$26,AA$1-2009,FALSE))</f>
        <v>8646.96944730112</v>
      </c>
      <c r="AB111" s="1">
        <f t="shared" si="3"/>
        <v>38914.8426965185</v>
      </c>
    </row>
    <row r="112" spans="1:28">
      <c r="A112" s="1" t="s">
        <v>218</v>
      </c>
      <c r="B112">
        <f>IF(Capacity_solar!$AB113=0,Capacity_solar!P113*CostRed_solar!B$13,Capacity_solar!P113*VLOOKUP($A112,CostRed_solar!$A$2:$M$12,2,FALSE))</f>
        <v>0.138618254868391</v>
      </c>
      <c r="C112">
        <f>IF(Capacity_solar!$AB113=0,Capacity_solar!Q113*CostRed_solar!C$13,Capacity_solar!Q113*VLOOKUP($A112,CostRed_solar!$A$2:$M$12,3,FALSE))</f>
        <v>0.150726324714331</v>
      </c>
      <c r="D112">
        <f>IF(Capacity_solar!$AB113=0,Capacity_solar!R113*CostRed_solar!D$13,Capacity_solar!R113*VLOOKUP($A112,CostRed_solar!$A$2:$M$12,4,FALSE))</f>
        <v>0.228609143858006</v>
      </c>
      <c r="E112">
        <f>IF(Capacity_solar!$AB113=0,Capacity_solar!S113*CostRed_solar!E$13,Capacity_solar!S113*VLOOKUP($A112,CostRed_solar!$A$2:$M$12,5,FALSE))</f>
        <v>1.966600919355</v>
      </c>
      <c r="F112">
        <f>IF(Capacity_solar!$AB113=0,Capacity_solar!T113*CostRed_solar!F$13,Capacity_solar!T113*VLOOKUP($A112,CostRed_solar!$A$2:$M$12,6,FALSE))</f>
        <v>2.67870392041041</v>
      </c>
      <c r="G112">
        <f>IF(Capacity_solar!$AB113=0,Capacity_solar!U113*CostRed_solar!G$13,Capacity_solar!U113*VLOOKUP($A112,CostRed_solar!$A$2:$M$12,7,FALSE))</f>
        <v>27.9329730617631</v>
      </c>
      <c r="H112">
        <f>IF(Capacity_solar!$AB113=0,Capacity_solar!V113*CostRed_solar!H$13,Capacity_solar!V113*VLOOKUP($A112,CostRed_solar!$A$2:$M$12,8,FALSE))</f>
        <v>45.445137687158</v>
      </c>
      <c r="I112">
        <f>IF(Capacity_solar!$AB113=0,Capacity_solar!W113*CostRed_solar!I$13,Capacity_solar!W113*VLOOKUP($A112,CostRed_solar!$A$2:$M$12,9,FALSE))</f>
        <v>0</v>
      </c>
      <c r="J112">
        <f>IF(Capacity_solar!$AB113=0,Capacity_solar!X113*CostRed_solar!J$13,Capacity_solar!X113*VLOOKUP($A112,CostRed_solar!$A$2:$M$12,10,FALSE))</f>
        <v>75.7880713324144</v>
      </c>
      <c r="K112">
        <f>IF(Capacity_solar!$AB113=0,Capacity_solar!Y113*CostRed_solar!K$13,Capacity_solar!Y113*VLOOKUP($A112,CostRed_solar!$A$2:$M$12,11,FALSE))</f>
        <v>0</v>
      </c>
      <c r="L112">
        <f>IF(Capacity_solar!$AB113=0,Capacity_solar!Z113*CostRed_solar!L$13,Capacity_solar!Z113*VLOOKUP($A112,CostRed_solar!$A$2:$M$12,12,FALSE))</f>
        <v>0</v>
      </c>
      <c r="M112">
        <f>IF(Capacity_solar!$AB113=0,Capacity_solar!AA113*CostRed_solar!M$13,Capacity_solar!AA113*VLOOKUP($A112,CostRed_solar!$A$2:$M$12,13,FALSE))</f>
        <v>0.175569755717911</v>
      </c>
      <c r="N112" s="2">
        <f t="shared" si="2"/>
        <v>154.505010400259</v>
      </c>
      <c r="O112" s="1" t="s">
        <v>218</v>
      </c>
      <c r="P112">
        <f>IF(Capacity_solar!$AB113=0,Capacity_solar!P113*CostRed_solar!B$26,Capacity_solar!P113*VLOOKUP($A112,CostRed_solar!$A$14:$M$26,P$1-2009,FALSE))</f>
        <v>0.719651112800285</v>
      </c>
      <c r="Q112">
        <f>IF(Capacity_solar!$AB113=0,Capacity_solar!Q113*CostRed_solar!C$26,Capacity_solar!Q113*VLOOKUP($A112,CostRed_solar!$A$14:$M$26,Q$1-2009,FALSE))</f>
        <v>0.475587837687111</v>
      </c>
      <c r="R112">
        <f>IF(Capacity_solar!$AB113=0,Capacity_solar!R113*CostRed_solar!D$26,Capacity_solar!R113*VLOOKUP($A112,CostRed_solar!$A$14:$M$26,R$1-2009,FALSE))</f>
        <v>0.517915509138408</v>
      </c>
      <c r="S112">
        <f>IF(Capacity_solar!$AB113=0,Capacity_solar!S113*CostRed_solar!E$26,Capacity_solar!S113*VLOOKUP($A112,CostRed_solar!$A$14:$M$26,S$1-2009,FALSE))</f>
        <v>3.80348989399465</v>
      </c>
      <c r="T112">
        <f>IF(Capacity_solar!$AB113=0,Capacity_solar!T113*CostRed_solar!F$26,Capacity_solar!T113*VLOOKUP($A112,CostRed_solar!$A$14:$M$26,T$1-2009,FALSE))</f>
        <v>4.55568937773725</v>
      </c>
      <c r="U112">
        <f>IF(Capacity_solar!$AB113=0,Capacity_solar!U113*CostRed_solar!G$26,Capacity_solar!U113*VLOOKUP($A112,CostRed_solar!$A$14:$M$26,U$1-2009,FALSE))</f>
        <v>40.4881615605228</v>
      </c>
      <c r="V112">
        <f>IF(Capacity_solar!$AB113=0,Capacity_solar!V113*CostRed_solar!H$26,Capacity_solar!V113*VLOOKUP($A112,CostRed_solar!$A$14:$M$26,V$1-2009,FALSE))</f>
        <v>53.7421141999298</v>
      </c>
      <c r="W112">
        <f>IF(Capacity_solar!$AB113=0,Capacity_solar!W113*CostRed_solar!I$26,Capacity_solar!W113*VLOOKUP($A112,CostRed_solar!$A$14:$M$26,W$1-2009,FALSE))</f>
        <v>0</v>
      </c>
      <c r="X112">
        <f>IF(Capacity_solar!$AB113=0,Capacity_solar!X113*CostRed_solar!J$26,Capacity_solar!X113*VLOOKUP($A112,CostRed_solar!$A$14:$M$26,X$1-2009,FALSE))</f>
        <v>49.5194779779329</v>
      </c>
      <c r="Y112">
        <f>IF(Capacity_solar!$AB113=0,Capacity_solar!Y113*CostRed_solar!K$26,Capacity_solar!Y113*VLOOKUP($A112,CostRed_solar!$A$14:$M$26,Y$1-2009,FALSE))</f>
        <v>0</v>
      </c>
      <c r="Z112">
        <f>IF(Capacity_solar!$AB113=0,Capacity_solar!Z113*CostRed_solar!L$26,Capacity_solar!Z113*VLOOKUP($A112,CostRed_solar!$A$14:$M$26,Z$1-2009,FALSE))</f>
        <v>0</v>
      </c>
      <c r="AA112">
        <f>IF(Capacity_solar!$AB113=0,Capacity_solar!AA113*CostRed_solar!M$26,Capacity_solar!AA113*VLOOKUP($A112,CostRed_solar!$A$14:$M$26,AA$1-2009,FALSE))</f>
        <v>0.0616643747664929</v>
      </c>
      <c r="AB112" s="1">
        <f t="shared" si="3"/>
        <v>153.88375184451</v>
      </c>
    </row>
    <row r="113" spans="1:28">
      <c r="A113" s="1" t="s">
        <v>222</v>
      </c>
      <c r="B113">
        <f>IF(Capacity_solar!$AB114=0,Capacity_solar!P114*CostRed_solar!B$13,Capacity_solar!P114*VLOOKUP($A113,CostRed_solar!$A$2:$M$12,2,FALSE))</f>
        <v>100.226176164912</v>
      </c>
      <c r="C113">
        <f>IF(Capacity_solar!$AB114=0,Capacity_solar!Q114*CostRed_solar!C$13,Capacity_solar!Q114*VLOOKUP($A113,CostRed_solar!$A$2:$M$12,3,FALSE))</f>
        <v>272.790883951209</v>
      </c>
      <c r="D113">
        <f>IF(Capacity_solar!$AB114=0,Capacity_solar!R114*CostRed_solar!D$13,Capacity_solar!R114*VLOOKUP($A113,CostRed_solar!$A$2:$M$12,4,FALSE))</f>
        <v>3215.21503238934</v>
      </c>
      <c r="E113">
        <f>IF(Capacity_solar!$AB114=0,Capacity_solar!S114*CostRed_solar!E$13,Capacity_solar!S114*VLOOKUP($A113,CostRed_solar!$A$2:$M$12,5,FALSE))</f>
        <v>7996.79178308531</v>
      </c>
      <c r="F113">
        <f>IF(Capacity_solar!$AB114=0,Capacity_solar!T114*CostRed_solar!F$13,Capacity_solar!T114*VLOOKUP($A113,CostRed_solar!$A$2:$M$12,6,FALSE))</f>
        <v>11887.462132221</v>
      </c>
      <c r="G113">
        <f>IF(Capacity_solar!$AB114=0,Capacity_solar!U114*CostRed_solar!G$13,Capacity_solar!U114*VLOOKUP($A113,CostRed_solar!$A$2:$M$12,7,FALSE))</f>
        <v>10065.0022393602</v>
      </c>
      <c r="H113">
        <f>IF(Capacity_solar!$AB114=0,Capacity_solar!V114*CostRed_solar!H$13,Capacity_solar!V114*VLOOKUP($A113,CostRed_solar!$A$2:$M$12,8,FALSE))</f>
        <v>10700.2930207504</v>
      </c>
      <c r="I113">
        <f>IF(Capacity_solar!$AB114=0,Capacity_solar!W114*CostRed_solar!I$13,Capacity_solar!W114*VLOOKUP($A113,CostRed_solar!$A$2:$M$12,9,FALSE))</f>
        <v>10116.4796742637</v>
      </c>
      <c r="J113">
        <f>IF(Capacity_solar!$AB114=0,Capacity_solar!X114*CostRed_solar!J$13,Capacity_solar!X114*VLOOKUP($A113,CostRed_solar!$A$2:$M$12,10,FALSE))</f>
        <v>11005.7812536246</v>
      </c>
      <c r="K113">
        <f>IF(Capacity_solar!$AB114=0,Capacity_solar!Y114*CostRed_solar!K$13,Capacity_solar!Y114*VLOOKUP($A113,CostRed_solar!$A$2:$M$12,11,FALSE))</f>
        <v>10895.51030982</v>
      </c>
      <c r="L113">
        <f>IF(Capacity_solar!$AB114=0,Capacity_solar!Z114*CostRed_solar!L$13,Capacity_solar!Z114*VLOOKUP($A113,CostRed_solar!$A$2:$M$12,12,FALSE))</f>
        <v>8403.19713798846</v>
      </c>
      <c r="M113">
        <f>IF(Capacity_solar!$AB114=0,Capacity_solar!AA114*CostRed_solar!M$13,Capacity_solar!AA114*VLOOKUP($A113,CostRed_solar!$A$2:$M$12,13,FALSE))</f>
        <v>9349.94121174906</v>
      </c>
      <c r="N113" s="2">
        <f t="shared" si="2"/>
        <v>94008.6908553681</v>
      </c>
      <c r="O113" s="1" t="s">
        <v>222</v>
      </c>
      <c r="P113">
        <f>IF(Capacity_solar!$AB114=0,Capacity_solar!P114*CostRed_solar!B$26,Capacity_solar!P114*VLOOKUP($A113,CostRed_solar!$A$14:$M$26,P$1-2009,FALSE))</f>
        <v>1598.88418843626</v>
      </c>
      <c r="Q113">
        <f>IF(Capacity_solar!$AB114=0,Capacity_solar!Q114*CostRed_solar!C$26,Capacity_solar!Q114*VLOOKUP($A113,CostRed_solar!$A$14:$M$26,Q$1-2009,FALSE))</f>
        <v>2797.20279902248</v>
      </c>
      <c r="R113">
        <f>IF(Capacity_solar!$AB114=0,Capacity_solar!R114*CostRed_solar!D$26,Capacity_solar!R114*VLOOKUP($A113,CostRed_solar!$A$14:$M$26,R$1-2009,FALSE))</f>
        <v>11993.6946477853</v>
      </c>
      <c r="S113">
        <f>IF(Capacity_solar!$AB114=0,Capacity_solar!S114*CostRed_solar!E$26,Capacity_solar!S114*VLOOKUP($A113,CostRed_solar!$A$14:$M$26,S$1-2009,FALSE))</f>
        <v>17014.4382951289</v>
      </c>
      <c r="T113">
        <f>IF(Capacity_solar!$AB114=0,Capacity_solar!T114*CostRed_solar!F$26,Capacity_solar!T114*VLOOKUP($A113,CostRed_solar!$A$14:$M$26,T$1-2009,FALSE))</f>
        <v>18228.475963045</v>
      </c>
      <c r="U113">
        <f>IF(Capacity_solar!$AB114=0,Capacity_solar!U114*CostRed_solar!G$26,Capacity_solar!U114*VLOOKUP($A113,CostRed_solar!$A$14:$M$26,U$1-2009,FALSE))</f>
        <v>14177.3537418952</v>
      </c>
      <c r="V113">
        <f>IF(Capacity_solar!$AB114=0,Capacity_solar!V114*CostRed_solar!H$26,Capacity_solar!V114*VLOOKUP($A113,CostRed_solar!$A$14:$M$26,V$1-2009,FALSE))</f>
        <v>14391.6333317007</v>
      </c>
      <c r="W113">
        <f>IF(Capacity_solar!$AB114=0,Capacity_solar!W114*CostRed_solar!I$26,Capacity_solar!W114*VLOOKUP($A113,CostRed_solar!$A$14:$M$26,W$1-2009,FALSE))</f>
        <v>13016.6869587082</v>
      </c>
      <c r="X113">
        <f>IF(Capacity_solar!$AB114=0,Capacity_solar!X114*CostRed_solar!J$26,Capacity_solar!X114*VLOOKUP($A113,CostRed_solar!$A$14:$M$26,X$1-2009,FALSE))</f>
        <v>13484.1059090867</v>
      </c>
      <c r="Y113">
        <f>IF(Capacity_solar!$AB114=0,Capacity_solar!Y114*CostRed_solar!K$26,Capacity_solar!Y114*VLOOKUP($A113,CostRed_solar!$A$14:$M$26,Y$1-2009,FALSE))</f>
        <v>12949.0870330377</v>
      </c>
      <c r="Z113">
        <f>IF(Capacity_solar!$AB114=0,Capacity_solar!Z114*CostRed_solar!L$26,Capacity_solar!Z114*VLOOKUP($A113,CostRed_solar!$A$14:$M$26,Z$1-2009,FALSE))</f>
        <v>9968.65638253296</v>
      </c>
      <c r="AA113">
        <f>IF(Capacity_solar!$AB114=0,Capacity_solar!AA114*CostRed_solar!M$26,Capacity_solar!AA114*VLOOKUP($A113,CostRed_solar!$A$14:$M$26,AA$1-2009,FALSE))</f>
        <v>11107.5905187035</v>
      </c>
      <c r="AB113" s="1">
        <f t="shared" si="3"/>
        <v>140727.809769083</v>
      </c>
    </row>
    <row r="114" spans="1:28">
      <c r="A114" s="1" t="s">
        <v>220</v>
      </c>
      <c r="B114">
        <f>IF(Capacity_solar!$AB115=0,Capacity_solar!P115*CostRed_solar!B$13,Capacity_solar!P115*VLOOKUP($A114,CostRed_solar!$A$2:$M$12,2,FALSE))</f>
        <v>0.0077626222726299</v>
      </c>
      <c r="C114">
        <f>IF(Capacity_solar!$AB115=0,Capacity_solar!Q115*CostRed_solar!C$13,Capacity_solar!Q115*VLOOKUP($A114,CostRed_solar!$A$2:$M$12,3,FALSE))</f>
        <v>0.0150726324714331</v>
      </c>
      <c r="D114">
        <f>IF(Capacity_solar!$AB115=0,Capacity_solar!R115*CostRed_solar!D$13,Capacity_solar!R115*VLOOKUP($A114,CostRed_solar!$A$2:$M$12,4,FALSE))</f>
        <v>0.0508020319684459</v>
      </c>
      <c r="E114">
        <f>IF(Capacity_solar!$AB115=0,Capacity_solar!S115*CostRed_solar!E$13,Capacity_solar!S115*VLOOKUP($A114,CostRed_solar!$A$2:$M$12,5,FALSE))</f>
        <v>0.0933202234459167</v>
      </c>
      <c r="F114">
        <f>IF(Capacity_solar!$AB115=0,Capacity_solar!T115*CostRed_solar!F$13,Capacity_solar!T115*VLOOKUP($A114,CostRed_solar!$A$2:$M$12,6,FALSE))</f>
        <v>5.92656146055976</v>
      </c>
      <c r="G114">
        <f>IF(Capacity_solar!$AB115=0,Capacity_solar!U115*CostRed_solar!G$13,Capacity_solar!U115*VLOOKUP($A114,CostRed_solar!$A$2:$M$12,7,FALSE))</f>
        <v>373.817666164413</v>
      </c>
      <c r="H114">
        <f>IF(Capacity_solar!$AB115=0,Capacity_solar!V115*CostRed_solar!H$13,Capacity_solar!V115*VLOOKUP($A114,CostRed_solar!$A$2:$M$12,8,FALSE))</f>
        <v>178.526396597381</v>
      </c>
      <c r="I114">
        <f>IF(Capacity_solar!$AB115=0,Capacity_solar!W115*CostRed_solar!I$13,Capacity_solar!W115*VLOOKUP($A114,CostRed_solar!$A$2:$M$12,9,FALSE))</f>
        <v>556.505378797063</v>
      </c>
      <c r="J114">
        <f>IF(Capacity_solar!$AB115=0,Capacity_solar!X115*CostRed_solar!J$13,Capacity_solar!X115*VLOOKUP($A114,CostRed_solar!$A$2:$M$12,10,FALSE))</f>
        <v>995.582986147988</v>
      </c>
      <c r="K114">
        <f>IF(Capacity_solar!$AB115=0,Capacity_solar!Y115*CostRed_solar!K$13,Capacity_solar!Y115*VLOOKUP($A114,CostRed_solar!$A$2:$M$12,11,FALSE))</f>
        <v>616.026950398993</v>
      </c>
      <c r="L114">
        <f>IF(Capacity_solar!$AB115=0,Capacity_solar!Z115*CostRed_solar!L$13,Capacity_solar!Z115*VLOOKUP($A114,CostRed_solar!$A$2:$M$12,12,FALSE))</f>
        <v>223.138507165439</v>
      </c>
      <c r="M114">
        <f>IF(Capacity_solar!$AB115=0,Capacity_solar!AA115*CostRed_solar!M$13,Capacity_solar!AA115*VLOOKUP($A114,CostRed_solar!$A$2:$M$12,13,FALSE))</f>
        <v>1382.5112449247</v>
      </c>
      <c r="N114" s="2">
        <f t="shared" si="2"/>
        <v>4332.2026491667</v>
      </c>
      <c r="O114" s="1" t="s">
        <v>220</v>
      </c>
      <c r="P114">
        <f>IF(Capacity_solar!$AB115=0,Capacity_solar!P115*CostRed_solar!B$26,Capacity_solar!P115*VLOOKUP($A114,CostRed_solar!$A$14:$M$26,P$1-2009,FALSE))</f>
        <v>0.040300462316816</v>
      </c>
      <c r="Q114">
        <f>IF(Capacity_solar!$AB115=0,Capacity_solar!Q115*CostRed_solar!C$26,Capacity_solar!Q115*VLOOKUP($A114,CostRed_solar!$A$14:$M$26,Q$1-2009,FALSE))</f>
        <v>0.0475587837687111</v>
      </c>
      <c r="R114">
        <f>IF(Capacity_solar!$AB115=0,Capacity_solar!R115*CostRed_solar!D$26,Capacity_solar!R115*VLOOKUP($A114,CostRed_solar!$A$14:$M$26,R$1-2009,FALSE))</f>
        <v>0.115092335364091</v>
      </c>
      <c r="S114">
        <f>IF(Capacity_solar!$AB115=0,Capacity_solar!S115*CostRed_solar!E$26,Capacity_solar!S115*VLOOKUP($A114,CostRed_solar!$A$14:$M$26,S$1-2009,FALSE))</f>
        <v>0.180485284680066</v>
      </c>
      <c r="T114">
        <f>IF(Capacity_solar!$AB115=0,Capacity_solar!T115*CostRed_solar!F$26,Capacity_solar!T115*VLOOKUP($A114,CostRed_solar!$A$14:$M$26,T$1-2009,FALSE))</f>
        <v>10.0793420604105</v>
      </c>
      <c r="U114">
        <f>IF(Capacity_solar!$AB115=0,Capacity_solar!U115*CostRed_solar!G$26,Capacity_solar!U115*VLOOKUP($A114,CostRed_solar!$A$14:$M$26,U$1-2009,FALSE))</f>
        <v>541.839568182616</v>
      </c>
      <c r="V114">
        <f>IF(Capacity_solar!$AB115=0,Capacity_solar!V115*CostRed_solar!H$26,Capacity_solar!V115*VLOOKUP($A114,CostRed_solar!$A$14:$M$26,V$1-2009,FALSE))</f>
        <v>211.12018759159</v>
      </c>
      <c r="W114">
        <f>IF(Capacity_solar!$AB115=0,Capacity_solar!W115*CostRed_solar!I$26,Capacity_solar!W115*VLOOKUP($A114,CostRed_solar!$A$14:$M$26,W$1-2009,FALSE))</f>
        <v>516.511477505064</v>
      </c>
      <c r="X114">
        <f>IF(Capacity_solar!$AB115=0,Capacity_solar!X115*CostRed_solar!J$26,Capacity_solar!X115*VLOOKUP($A114,CostRed_solar!$A$14:$M$26,X$1-2009,FALSE))</f>
        <v>650.508040262982</v>
      </c>
      <c r="Y114">
        <f>IF(Capacity_solar!$AB115=0,Capacity_solar!Y115*CostRed_solar!K$26,Capacity_solar!Y115*VLOOKUP($A114,CostRed_solar!$A$14:$M$26,Y$1-2009,FALSE))</f>
        <v>303.516864310915</v>
      </c>
      <c r="Z114">
        <f>IF(Capacity_solar!$AB115=0,Capacity_solar!Z115*CostRed_solar!L$26,Capacity_solar!Z115*VLOOKUP($A114,CostRed_solar!$A$14:$M$26,Z$1-2009,FALSE))</f>
        <v>93.5239116845105</v>
      </c>
      <c r="AA114">
        <f>IF(Capacity_solar!$AB115=0,Capacity_solar!AA115*CostRed_solar!M$26,Capacity_solar!AA115*VLOOKUP($A114,CostRed_solar!$A$14:$M$26,AA$1-2009,FALSE))</f>
        <v>485.571624664684</v>
      </c>
      <c r="AB114" s="1">
        <f t="shared" si="3"/>
        <v>2813.0544531289</v>
      </c>
    </row>
    <row r="115" spans="1:28">
      <c r="A115" s="1" t="s">
        <v>224</v>
      </c>
      <c r="B115">
        <f>IF(Capacity_solar!$AB116=0,Capacity_solar!P116*CostRed_solar!B$13,Capacity_solar!P116*VLOOKUP($A115,CostRed_solar!$A$2:$M$12,2,FALSE))</f>
        <v>-0.0754083306484047</v>
      </c>
      <c r="C115">
        <f>IF(Capacity_solar!$AB116=0,Capacity_solar!Q116*CostRed_solar!C$13,Capacity_solar!Q116*VLOOKUP($A115,CostRed_solar!$A$2:$M$12,3,FALSE))</f>
        <v>0.723988779711171</v>
      </c>
      <c r="D115">
        <f>IF(Capacity_solar!$AB116=0,Capacity_solar!R116*CostRed_solar!D$13,Capacity_solar!R116*VLOOKUP($A115,CostRed_solar!$A$2:$M$12,4,FALSE))</f>
        <v>9.95570483549326</v>
      </c>
      <c r="E115">
        <f>IF(Capacity_solar!$AB116=0,Capacity_solar!S116*CostRed_solar!E$13,Capacity_solar!S116*VLOOKUP($A115,CostRed_solar!$A$2:$M$12,5,FALSE))</f>
        <v>59.4626630792785</v>
      </c>
      <c r="F115">
        <f>IF(Capacity_solar!$AB116=0,Capacity_solar!T116*CostRed_solar!F$13,Capacity_solar!T116*VLOOKUP($A115,CostRed_solar!$A$2:$M$12,6,FALSE))</f>
        <v>74.9346226290015</v>
      </c>
      <c r="G115">
        <f>IF(Capacity_solar!$AB116=0,Capacity_solar!U116*CostRed_solar!G$13,Capacity_solar!U116*VLOOKUP($A115,CostRed_solar!$A$2:$M$12,7,FALSE))</f>
        <v>17.8451926631592</v>
      </c>
      <c r="H115">
        <f>IF(Capacity_solar!$AB116=0,Capacity_solar!V116*CostRed_solar!H$13,Capacity_solar!V116*VLOOKUP($A115,CostRed_solar!$A$2:$M$12,8,FALSE))</f>
        <v>29.9726740444534</v>
      </c>
      <c r="I115">
        <f>IF(Capacity_solar!$AB116=0,Capacity_solar!W116*CostRed_solar!I$13,Capacity_solar!W116*VLOOKUP($A115,CostRed_solar!$A$2:$M$12,9,FALSE))</f>
        <v>577.751161849982</v>
      </c>
      <c r="J115">
        <f>IF(Capacity_solar!$AB116=0,Capacity_solar!X116*CostRed_solar!J$13,Capacity_solar!X116*VLOOKUP($A115,CostRed_solar!$A$2:$M$12,10,FALSE))</f>
        <v>1351.15794060507</v>
      </c>
      <c r="K115">
        <f>IF(Capacity_solar!$AB116=0,Capacity_solar!Y116*CostRed_solar!K$13,Capacity_solar!Y116*VLOOKUP($A115,CostRed_solar!$A$2:$M$12,11,FALSE))</f>
        <v>1334.03525658814</v>
      </c>
      <c r="L115">
        <f>IF(Capacity_solar!$AB116=0,Capacity_solar!Z116*CostRed_solar!L$13,Capacity_solar!Z116*VLOOKUP($A115,CostRed_solar!$A$2:$M$12,12,FALSE))</f>
        <v>631.297725045413</v>
      </c>
      <c r="M115">
        <f>IF(Capacity_solar!$AB116=0,Capacity_solar!AA116*CostRed_solar!M$13,Capacity_solar!AA116*VLOOKUP($A115,CostRed_solar!$A$2:$M$12,13,FALSE))</f>
        <v>381.338843482609</v>
      </c>
      <c r="N115" s="2">
        <f t="shared" si="2"/>
        <v>4468.40036527166</v>
      </c>
      <c r="O115" s="1" t="s">
        <v>224</v>
      </c>
      <c r="P115">
        <f>IF(Capacity_solar!$AB116=0,Capacity_solar!P116*CostRed_solar!B$26,Capacity_solar!P116*VLOOKUP($A115,CostRed_solar!$A$14:$M$26,P$1-2009,FALSE))</f>
        <v>-0.391490205363355</v>
      </c>
      <c r="Q115">
        <f>IF(Capacity_solar!$AB116=0,Capacity_solar!Q116*CostRed_solar!C$26,Capacity_solar!Q116*VLOOKUP($A115,CostRed_solar!$A$14:$M$26,Q$1-2009,FALSE))</f>
        <v>2.28440691369042</v>
      </c>
      <c r="R115">
        <f>IF(Capacity_solar!$AB116=0,Capacity_solar!R116*CostRed_solar!D$26,Capacity_solar!R116*VLOOKUP($A115,CostRed_solar!$A$14:$M$26,R$1-2009,FALSE))</f>
        <v>22.554714355209</v>
      </c>
      <c r="S115">
        <f>IF(Capacity_solar!$AB116=0,Capacity_solar!S116*CostRed_solar!E$26,Capacity_solar!S116*VLOOKUP($A115,CostRed_solar!$A$14:$M$26,S$1-2009,FALSE))</f>
        <v>115.003321653191</v>
      </c>
      <c r="T115">
        <f>IF(Capacity_solar!$AB116=0,Capacity_solar!T116*CostRed_solar!F$26,Capacity_solar!T116*VLOOKUP($A115,CostRed_solar!$A$14:$M$26,T$1-2009,FALSE))</f>
        <v>127.441805618961</v>
      </c>
      <c r="U115">
        <f>IF(Capacity_solar!$AB116=0,Capacity_solar!U116*CostRed_solar!G$26,Capacity_solar!U116*VLOOKUP($A115,CostRed_solar!$A$14:$M$26,U$1-2009,FALSE))</f>
        <v>25.866170494171</v>
      </c>
      <c r="V115">
        <f>IF(Capacity_solar!$AB116=0,Capacity_solar!V116*CostRed_solar!H$26,Capacity_solar!V116*VLOOKUP($A115,CostRed_solar!$A$14:$M$26,V$1-2009,FALSE))</f>
        <v>35.4448232165763</v>
      </c>
      <c r="W115">
        <f>IF(Capacity_solar!$AB116=0,Capacity_solar!W116*CostRed_solar!I$26,Capacity_solar!W116*VLOOKUP($A115,CostRed_solar!$A$14:$M$26,W$1-2009,FALSE))</f>
        <v>536.230407839819</v>
      </c>
      <c r="X115">
        <f>IF(Capacity_solar!$AB116=0,Capacity_solar!X116*CostRed_solar!J$26,Capacity_solar!X116*VLOOKUP($A115,CostRed_solar!$A$14:$M$26,X$1-2009,FALSE))</f>
        <v>882.838614417744</v>
      </c>
      <c r="Y115">
        <f>IF(Capacity_solar!$AB116=0,Capacity_solar!Y116*CostRed_solar!K$26,Capacity_solar!Y116*VLOOKUP($A115,CostRed_solar!$A$14:$M$26,Y$1-2009,FALSE))</f>
        <v>657.280006495801</v>
      </c>
      <c r="Z115">
        <f>IF(Capacity_solar!$AB116=0,Capacity_solar!Z116*CostRed_solar!L$26,Capacity_solar!Z116*VLOOKUP($A115,CostRed_solar!$A$14:$M$26,Z$1-2009,FALSE))</f>
        <v>264.595445375124</v>
      </c>
      <c r="AA115">
        <f>IF(Capacity_solar!$AB116=0,Capacity_solar!AA116*CostRed_solar!M$26,Capacity_solar!AA116*VLOOKUP($A115,CostRed_solar!$A$14:$M$26,AA$1-2009,FALSE))</f>
        <v>133.935490548351</v>
      </c>
      <c r="AB115" s="1">
        <f t="shared" si="3"/>
        <v>2803.08371672327</v>
      </c>
    </row>
    <row r="116" spans="1:28">
      <c r="A116" s="1" t="s">
        <v>226</v>
      </c>
      <c r="B116">
        <f>IF(Capacity_solar!$AB117=0,Capacity_solar!P117*CostRed_solar!B$13,Capacity_solar!P117*VLOOKUP($A116,CostRed_solar!$A$2:$M$12,2,FALSE))</f>
        <v>0.343496035563873</v>
      </c>
      <c r="C116">
        <f>IF(Capacity_solar!$AB117=0,Capacity_solar!Q117*CostRed_solar!C$13,Capacity_solar!Q117*VLOOKUP($A116,CostRed_solar!$A$2:$M$12,3,FALSE))</f>
        <v>0.989267111208394</v>
      </c>
      <c r="D116">
        <f>IF(Capacity_solar!$AB117=0,Capacity_solar!R117*CostRed_solar!D$13,Capacity_solar!R117*VLOOKUP($A116,CostRed_solar!$A$2:$M$12,4,FALSE))</f>
        <v>3.00180241837082</v>
      </c>
      <c r="E116">
        <f>IF(Capacity_solar!$AB117=0,Capacity_solar!S117*CostRed_solar!E$13,Capacity_solar!S117*VLOOKUP($A116,CostRed_solar!$A$2:$M$12,5,FALSE))</f>
        <v>9.32514709991907</v>
      </c>
      <c r="F116">
        <f>IF(Capacity_solar!$AB117=0,Capacity_solar!T117*CostRed_solar!F$13,Capacity_solar!T117*VLOOKUP($A116,CostRed_solar!$A$2:$M$12,6,FALSE))</f>
        <v>15.9619489574838</v>
      </c>
      <c r="G116">
        <f>IF(Capacity_solar!$AB117=0,Capacity_solar!U117*CostRed_solar!G$13,Capacity_solar!U117*VLOOKUP($A116,CostRed_solar!$A$2:$M$12,7,FALSE))</f>
        <v>6.90077448782985</v>
      </c>
      <c r="H116">
        <f>IF(Capacity_solar!$AB117=0,Capacity_solar!V117*CostRed_solar!H$13,Capacity_solar!V117*VLOOKUP($A116,CostRed_solar!$A$2:$M$12,8,FALSE))</f>
        <v>16.0940735750736</v>
      </c>
      <c r="I116">
        <f>IF(Capacity_solar!$AB117=0,Capacity_solar!W117*CostRed_solar!I$13,Capacity_solar!W117*VLOOKUP($A116,CostRed_solar!$A$2:$M$12,9,FALSE))</f>
        <v>110.662002276091</v>
      </c>
      <c r="J116">
        <f>IF(Capacity_solar!$AB117=0,Capacity_solar!X117*CostRed_solar!J$13,Capacity_solar!X117*VLOOKUP($A116,CostRed_solar!$A$2:$M$12,10,FALSE))</f>
        <v>41.800196088675</v>
      </c>
      <c r="K116">
        <f>IF(Capacity_solar!$AB117=0,Capacity_solar!Y117*CostRed_solar!K$13,Capacity_solar!Y117*VLOOKUP($A116,CostRed_solar!$A$2:$M$12,11,FALSE))</f>
        <v>46.5892291754142</v>
      </c>
      <c r="L116">
        <f>IF(Capacity_solar!$AB117=0,Capacity_solar!Z117*CostRed_solar!L$13,Capacity_solar!Z117*VLOOKUP($A116,CostRed_solar!$A$2:$M$12,12,FALSE))</f>
        <v>218.722367471703</v>
      </c>
      <c r="M116">
        <f>IF(Capacity_solar!$AB117=0,Capacity_solar!AA117*CostRed_solar!M$13,Capacity_solar!AA117*VLOOKUP($A116,CostRed_solar!$A$2:$M$12,13,FALSE))</f>
        <v>314.431705681223</v>
      </c>
      <c r="N116" s="2">
        <f t="shared" si="2"/>
        <v>784.822010378556</v>
      </c>
      <c r="O116" s="1" t="s">
        <v>226</v>
      </c>
      <c r="P116">
        <f>IF(Capacity_solar!$AB117=0,Capacity_solar!P117*CostRed_solar!B$26,Capacity_solar!P117*VLOOKUP($A116,CostRed_solar!$A$14:$M$26,P$1-2009,FALSE))</f>
        <v>1.78329545751911</v>
      </c>
      <c r="Q116">
        <f>IF(Capacity_solar!$AB117=0,Capacity_solar!Q117*CostRed_solar!C$26,Capacity_solar!Q117*VLOOKUP($A116,CostRed_solar!$A$14:$M$26,Q$1-2009,FALSE))</f>
        <v>3.12144150801974</v>
      </c>
      <c r="R116">
        <f>IF(Capacity_solar!$AB117=0,Capacity_solar!R117*CostRed_solar!D$26,Capacity_solar!R117*VLOOKUP($A116,CostRed_solar!$A$14:$M$26,R$1-2009,FALSE))</f>
        <v>6.80060299254289</v>
      </c>
      <c r="S116">
        <f>IF(Capacity_solar!$AB117=0,Capacity_solar!S117*CostRed_solar!E$26,Capacity_solar!S117*VLOOKUP($A116,CostRed_solar!$A$14:$M$26,S$1-2009,FALSE))</f>
        <v>18.0352314521384</v>
      </c>
      <c r="T116">
        <f>IF(Capacity_solar!$AB117=0,Capacity_solar!T117*CostRed_solar!F$26,Capacity_solar!T117*VLOOKUP($A116,CostRed_solar!$A$14:$M$26,T$1-2009,FALSE))</f>
        <v>27.1465915883873</v>
      </c>
      <c r="U116">
        <f>IF(Capacity_solar!$AB117=0,Capacity_solar!U117*CostRed_solar!G$26,Capacity_solar!U117*VLOOKUP($A116,CostRed_solar!$A$14:$M$26,U$1-2009,FALSE))</f>
        <v>10.0025039131425</v>
      </c>
      <c r="V116">
        <f>IF(Capacity_solar!$AB117=0,Capacity_solar!V117*CostRed_solar!H$26,Capacity_solar!V117*VLOOKUP($A116,CostRed_solar!$A$14:$M$26,V$1-2009,FALSE))</f>
        <v>19.0323890306551</v>
      </c>
      <c r="W116">
        <f>IF(Capacity_solar!$AB117=0,Capacity_solar!W117*CostRed_solar!I$26,Capacity_solar!W117*VLOOKUP($A116,CostRed_solar!$A$14:$M$26,W$1-2009,FALSE))</f>
        <v>102.709149771104</v>
      </c>
      <c r="X116">
        <f>IF(Capacity_solar!$AB117=0,Capacity_solar!X117*CostRed_solar!J$26,Capacity_solar!X117*VLOOKUP($A116,CostRed_solar!$A$14:$M$26,X$1-2009,FALSE))</f>
        <v>27.3120011275589</v>
      </c>
      <c r="Y116">
        <f>IF(Capacity_solar!$AB117=0,Capacity_solar!Y117*CostRed_solar!K$26,Capacity_solar!Y117*VLOOKUP($A116,CostRed_solar!$A$14:$M$26,Y$1-2009,FALSE))</f>
        <v>22.9545423959546</v>
      </c>
      <c r="Z116">
        <f>IF(Capacity_solar!$AB117=0,Capacity_solar!Z117*CostRed_solar!L$26,Capacity_solar!Z117*VLOOKUP($A116,CostRed_solar!$A$14:$M$26,Z$1-2009,FALSE))</f>
        <v>91.6729776438108</v>
      </c>
      <c r="AA116">
        <f>IF(Capacity_solar!$AB117=0,Capacity_solar!AA117*CostRed_solar!M$26,Capacity_solar!AA117*VLOOKUP($A116,CostRed_solar!$A$14:$M$26,AA$1-2009,FALSE))</f>
        <v>110.436074016913</v>
      </c>
      <c r="AB116" s="1">
        <f t="shared" si="3"/>
        <v>441.006800897746</v>
      </c>
    </row>
    <row r="117" spans="1:28">
      <c r="A117" s="1" t="s">
        <v>232</v>
      </c>
      <c r="B117">
        <f>IF(Capacity_solar!$AB118=0,Capacity_solar!P118*CostRed_solar!B$13,Capacity_solar!P118*VLOOKUP($A117,CostRed_solar!$A$2:$M$12,2,FALSE))</f>
        <v>0.00942604133105059</v>
      </c>
      <c r="C117">
        <f>IF(Capacity_solar!$AB118=0,Capacity_solar!Q118*CostRed_solar!C$13,Capacity_solar!Q118*VLOOKUP($A117,CostRed_solar!$A$2:$M$12,3,FALSE))</f>
        <v>0.0200968432952442</v>
      </c>
      <c r="D117">
        <f>IF(Capacity_solar!$AB118=0,Capacity_solar!R118*CostRed_solar!D$13,Capacity_solar!R118*VLOOKUP($A117,CostRed_solar!$A$2:$M$12,4,FALSE))</f>
        <v>0.0268951933950596</v>
      </c>
      <c r="E117">
        <f>IF(Capacity_solar!$AB118=0,Capacity_solar!S118*CostRed_solar!E$13,Capacity_solar!S118*VLOOKUP($A117,CostRed_solar!$A$2:$M$12,5,FALSE))</f>
        <v>0.246561853525527</v>
      </c>
      <c r="F117">
        <f>IF(Capacity_solar!$AB118=0,Capacity_solar!T118*CostRed_solar!F$13,Capacity_solar!T118*VLOOKUP($A117,CostRed_solar!$A$2:$M$12,6,FALSE))</f>
        <v>1.73308173267229</v>
      </c>
      <c r="G117">
        <f>IF(Capacity_solar!$AB118=0,Capacity_solar!U118*CostRed_solar!G$13,Capacity_solar!U118*VLOOKUP($A117,CostRed_solar!$A$2:$M$12,7,FALSE))</f>
        <v>0.735568290626428</v>
      </c>
      <c r="H117">
        <f>IF(Capacity_solar!$AB118=0,Capacity_solar!V118*CostRed_solar!H$13,Capacity_solar!V118*VLOOKUP($A117,CostRed_solar!$A$2:$M$12,8,FALSE))</f>
        <v>0</v>
      </c>
      <c r="I117">
        <f>IF(Capacity_solar!$AB118=0,Capacity_solar!W118*CostRed_solar!I$13,Capacity_solar!W118*VLOOKUP($A117,CostRed_solar!$A$2:$M$12,9,FALSE))</f>
        <v>0</v>
      </c>
      <c r="J117">
        <f>IF(Capacity_solar!$AB118=0,Capacity_solar!X118*CostRed_solar!J$13,Capacity_solar!X118*VLOOKUP($A117,CostRed_solar!$A$2:$M$12,10,FALSE))</f>
        <v>0</v>
      </c>
      <c r="K117">
        <f>IF(Capacity_solar!$AB118=0,Capacity_solar!Y118*CostRed_solar!K$13,Capacity_solar!Y118*VLOOKUP($A117,CostRed_solar!$A$2:$M$12,11,FALSE))</f>
        <v>0</v>
      </c>
      <c r="L117">
        <f>IF(Capacity_solar!$AB118=0,Capacity_solar!Z118*CostRed_solar!L$13,Capacity_solar!Z118*VLOOKUP($A117,CostRed_solar!$A$2:$M$12,12,FALSE))</f>
        <v>0</v>
      </c>
      <c r="M117">
        <f>IF(Capacity_solar!$AB118=0,Capacity_solar!AA118*CostRed_solar!M$13,Capacity_solar!AA118*VLOOKUP($A117,CostRed_solar!$A$2:$M$12,13,FALSE))</f>
        <v>0</v>
      </c>
      <c r="N117" s="2">
        <f t="shared" si="2"/>
        <v>2.7716299548456</v>
      </c>
      <c r="O117" s="1" t="s">
        <v>232</v>
      </c>
      <c r="P117">
        <f>IF(Capacity_solar!$AB118=0,Capacity_solar!P118*CostRed_solar!B$26,Capacity_solar!P118*VLOOKUP($A117,CostRed_solar!$A$14:$M$26,P$1-2009,FALSE))</f>
        <v>0.0489362756704194</v>
      </c>
      <c r="Q117">
        <f>IF(Capacity_solar!$AB118=0,Capacity_solar!Q118*CostRed_solar!C$26,Capacity_solar!Q118*VLOOKUP($A117,CostRed_solar!$A$14:$M$26,Q$1-2009,FALSE))</f>
        <v>0.0634117116916148</v>
      </c>
      <c r="R117">
        <f>IF(Capacity_solar!$AB118=0,Capacity_solar!R118*CostRed_solar!D$26,Capacity_solar!R118*VLOOKUP($A117,CostRed_solar!$A$14:$M$26,R$1-2009,FALSE))</f>
        <v>0.0609312363692244</v>
      </c>
      <c r="S117">
        <f>IF(Capacity_solar!$AB118=0,Capacity_solar!S118*CostRed_solar!E$26,Capacity_solar!S118*VLOOKUP($A117,CostRed_solar!$A$14:$M$26,S$1-2009,FALSE))</f>
        <v>0.476861120575753</v>
      </c>
      <c r="T117">
        <f>IF(Capacity_solar!$AB118=0,Capacity_solar!T118*CostRed_solar!F$26,Capacity_solar!T118*VLOOKUP($A117,CostRed_solar!$A$14:$M$26,T$1-2009,FALSE))</f>
        <v>2.94746350282563</v>
      </c>
      <c r="U117">
        <f>IF(Capacity_solar!$AB118=0,Capacity_solar!U118*CostRed_solar!G$26,Capacity_solar!U118*VLOOKUP($A117,CostRed_solar!$A$14:$M$26,U$1-2009,FALSE))</f>
        <v>1.0661882544271</v>
      </c>
      <c r="V117">
        <f>IF(Capacity_solar!$AB118=0,Capacity_solar!V118*CostRed_solar!H$26,Capacity_solar!V118*VLOOKUP($A117,CostRed_solar!$A$14:$M$26,V$1-2009,FALSE))</f>
        <v>0</v>
      </c>
      <c r="W117">
        <f>IF(Capacity_solar!$AB118=0,Capacity_solar!W118*CostRed_solar!I$26,Capacity_solar!W118*VLOOKUP($A117,CostRed_solar!$A$14:$M$26,W$1-2009,FALSE))</f>
        <v>0</v>
      </c>
      <c r="X117">
        <f>IF(Capacity_solar!$AB118=0,Capacity_solar!X118*CostRed_solar!J$26,Capacity_solar!X118*VLOOKUP($A117,CostRed_solar!$A$14:$M$26,X$1-2009,FALSE))</f>
        <v>0</v>
      </c>
      <c r="Y117">
        <f>IF(Capacity_solar!$AB118=0,Capacity_solar!Y118*CostRed_solar!K$26,Capacity_solar!Y118*VLOOKUP($A117,CostRed_solar!$A$14:$M$26,Y$1-2009,FALSE))</f>
        <v>0</v>
      </c>
      <c r="Z117">
        <f>IF(Capacity_solar!$AB118=0,Capacity_solar!Z118*CostRed_solar!L$26,Capacity_solar!Z118*VLOOKUP($A117,CostRed_solar!$A$14:$M$26,Z$1-2009,FALSE))</f>
        <v>0</v>
      </c>
      <c r="AA117">
        <f>IF(Capacity_solar!$AB118=0,Capacity_solar!AA118*CostRed_solar!M$26,Capacity_solar!AA118*VLOOKUP($A117,CostRed_solar!$A$14:$M$26,AA$1-2009,FALSE))</f>
        <v>0</v>
      </c>
      <c r="AB117" s="1">
        <f t="shared" si="3"/>
        <v>4.66379210155975</v>
      </c>
    </row>
    <row r="118" spans="1:28">
      <c r="A118" s="1" t="s">
        <v>468</v>
      </c>
      <c r="B118">
        <f>IF(Capacity_solar!$AB119=0,Capacity_solar!P119*CostRed_solar!B$13,Capacity_solar!P119*VLOOKUP($A118,CostRed_solar!$A$2:$M$12,2,FALSE))</f>
        <v>0</v>
      </c>
      <c r="C118">
        <f>IF(Capacity_solar!$AB119=0,Capacity_solar!Q119*CostRed_solar!C$13,Capacity_solar!Q119*VLOOKUP($A118,CostRed_solar!$A$2:$M$12,3,FALSE))</f>
        <v>0</v>
      </c>
      <c r="D118">
        <f>IF(Capacity_solar!$AB119=0,Capacity_solar!R119*CostRed_solar!D$13,Capacity_solar!R119*VLOOKUP($A118,CostRed_solar!$A$2:$M$12,4,FALSE))</f>
        <v>0</v>
      </c>
      <c r="E118">
        <f>IF(Capacity_solar!$AB119=0,Capacity_solar!S119*CostRed_solar!E$13,Capacity_solar!S119*VLOOKUP($A118,CostRed_solar!$A$2:$M$12,5,FALSE))</f>
        <v>0</v>
      </c>
      <c r="F118">
        <f>IF(Capacity_solar!$AB119=0,Capacity_solar!T119*CostRed_solar!F$13,Capacity_solar!T119*VLOOKUP($A118,CostRed_solar!$A$2:$M$12,6,FALSE))</f>
        <v>0.11360818556078</v>
      </c>
      <c r="G118">
        <f>IF(Capacity_solar!$AB119=0,Capacity_solar!U119*CostRed_solar!G$13,Capacity_solar!U119*VLOOKUP($A118,CostRed_solar!$A$2:$M$12,7,FALSE))</f>
        <v>2.45810162943515</v>
      </c>
      <c r="H118">
        <f>IF(Capacity_solar!$AB119=0,Capacity_solar!V119*CostRed_solar!H$13,Capacity_solar!V119*VLOOKUP($A118,CostRed_solar!$A$2:$M$12,8,FALSE))</f>
        <v>7.55038474893837</v>
      </c>
      <c r="I118">
        <f>IF(Capacity_solar!$AB119=0,Capacity_solar!W119*CostRed_solar!I$13,Capacity_solar!W119*VLOOKUP($A118,CostRed_solar!$A$2:$M$12,9,FALSE))</f>
        <v>0</v>
      </c>
      <c r="J118">
        <f>IF(Capacity_solar!$AB119=0,Capacity_solar!X119*CostRed_solar!J$13,Capacity_solar!X119*VLOOKUP($A118,CostRed_solar!$A$2:$M$12,10,FALSE))</f>
        <v>6.96021502962285</v>
      </c>
      <c r="K118">
        <f>IF(Capacity_solar!$AB119=0,Capacity_solar!Y119*CostRed_solar!K$13,Capacity_solar!Y119*VLOOKUP($A118,CostRed_solar!$A$2:$M$12,11,FALSE))</f>
        <v>0</v>
      </c>
      <c r="L118">
        <f>IF(Capacity_solar!$AB119=0,Capacity_solar!Z119*CostRed_solar!L$13,Capacity_solar!Z119*VLOOKUP($A118,CostRed_solar!$A$2:$M$12,12,FALSE))</f>
        <v>0</v>
      </c>
      <c r="M118">
        <f>IF(Capacity_solar!$AB119=0,Capacity_solar!AA119*CostRed_solar!M$13,Capacity_solar!AA119*VLOOKUP($A118,CostRed_solar!$A$2:$M$12,13,FALSE))</f>
        <v>0</v>
      </c>
      <c r="N118" s="2">
        <f t="shared" si="2"/>
        <v>17.0823095935571</v>
      </c>
      <c r="O118" s="1" t="s">
        <v>468</v>
      </c>
      <c r="P118">
        <f>IF(Capacity_solar!$AB119=0,Capacity_solar!P119*CostRed_solar!B$26,Capacity_solar!P119*VLOOKUP($A118,CostRed_solar!$A$14:$M$26,P$1-2009,FALSE))</f>
        <v>0</v>
      </c>
      <c r="Q118">
        <f>IF(Capacity_solar!$AB119=0,Capacity_solar!Q119*CostRed_solar!C$26,Capacity_solar!Q119*VLOOKUP($A118,CostRed_solar!$A$14:$M$26,Q$1-2009,FALSE))</f>
        <v>0</v>
      </c>
      <c r="R118">
        <f>IF(Capacity_solar!$AB119=0,Capacity_solar!R119*CostRed_solar!D$26,Capacity_solar!R119*VLOOKUP($A118,CostRed_solar!$A$14:$M$26,R$1-2009,FALSE))</f>
        <v>0</v>
      </c>
      <c r="S118">
        <f>IF(Capacity_solar!$AB119=0,Capacity_solar!S119*CostRed_solar!E$26,Capacity_solar!S119*VLOOKUP($A118,CostRed_solar!$A$14:$M$26,S$1-2009,FALSE))</f>
        <v>0</v>
      </c>
      <c r="T118">
        <f>IF(Capacity_solar!$AB119=0,Capacity_solar!T119*CostRed_solar!F$26,Capacity_solar!T119*VLOOKUP($A118,CostRed_solar!$A$14:$M$26,T$1-2009,FALSE))</f>
        <v>0.19321418848857</v>
      </c>
      <c r="U118">
        <f>IF(Capacity_solar!$AB119=0,Capacity_solar!U119*CostRed_solar!G$26,Capacity_solar!U119*VLOOKUP($A118,CostRed_solar!$A$14:$M$26,U$1-2009,FALSE))</f>
        <v>3.56295821732601</v>
      </c>
      <c r="V118">
        <f>IF(Capacity_solar!$AB119=0,Capacity_solar!V119*CostRed_solar!H$26,Capacity_solar!V119*VLOOKUP($A118,CostRed_solar!$A$14:$M$26,V$1-2009,FALSE))</f>
        <v>8.9288680831859</v>
      </c>
      <c r="W118">
        <f>IF(Capacity_solar!$AB119=0,Capacity_solar!W119*CostRed_solar!I$26,Capacity_solar!W119*VLOOKUP($A118,CostRed_solar!$A$14:$M$26,W$1-2009,FALSE))</f>
        <v>0</v>
      </c>
      <c r="X118">
        <f>IF(Capacity_solar!$AB119=0,Capacity_solar!X119*CostRed_solar!J$26,Capacity_solar!X119*VLOOKUP($A118,CostRed_solar!$A$14:$M$26,X$1-2009,FALSE))</f>
        <v>4.5477633725411</v>
      </c>
      <c r="Y118">
        <f>IF(Capacity_solar!$AB119=0,Capacity_solar!Y119*CostRed_solar!K$26,Capacity_solar!Y119*VLOOKUP($A118,CostRed_solar!$A$14:$M$26,Y$1-2009,FALSE))</f>
        <v>0</v>
      </c>
      <c r="Z118">
        <f>IF(Capacity_solar!$AB119=0,Capacity_solar!Z119*CostRed_solar!L$26,Capacity_solar!Z119*VLOOKUP($A118,CostRed_solar!$A$14:$M$26,Z$1-2009,FALSE))</f>
        <v>0</v>
      </c>
      <c r="AA118">
        <f>IF(Capacity_solar!$AB119=0,Capacity_solar!AA119*CostRed_solar!M$26,Capacity_solar!AA119*VLOOKUP($A118,CostRed_solar!$A$14:$M$26,AA$1-2009,FALSE))</f>
        <v>0</v>
      </c>
      <c r="AB118" s="1">
        <f t="shared" si="3"/>
        <v>17.2328038615416</v>
      </c>
    </row>
    <row r="119" spans="1:28">
      <c r="A119" s="1" t="s">
        <v>238</v>
      </c>
      <c r="B119">
        <f>IF(Capacity_solar!$AB120=0,Capacity_solar!P120*CostRed_solar!B$13,Capacity_solar!P120*VLOOKUP($A119,CostRed_solar!$A$2:$M$12,2,FALSE))</f>
        <v>0.00194065556815747</v>
      </c>
      <c r="C119">
        <f>IF(Capacity_solar!$AB120=0,Capacity_solar!Q120*CostRed_solar!C$13,Capacity_solar!Q120*VLOOKUP($A119,CostRed_solar!$A$2:$M$12,3,FALSE))</f>
        <v>0</v>
      </c>
      <c r="D119">
        <f>IF(Capacity_solar!$AB120=0,Capacity_solar!R120*CostRed_solar!D$13,Capacity_solar!R120*VLOOKUP($A119,CostRed_solar!$A$2:$M$12,4,FALSE))</f>
        <v>0.0799384914797605</v>
      </c>
      <c r="E119">
        <f>IF(Capacity_solar!$AB120=0,Capacity_solar!S120*CostRed_solar!E$13,Capacity_solar!S120*VLOOKUP($A119,CostRed_solar!$A$2:$M$12,5,FALSE))</f>
        <v>1.90078560387209</v>
      </c>
      <c r="F119">
        <f>IF(Capacity_solar!$AB120=0,Capacity_solar!T120*CostRed_solar!F$13,Capacity_solar!T120*VLOOKUP($A119,CostRed_solar!$A$2:$M$12,6,FALSE))</f>
        <v>1.2608280985765</v>
      </c>
      <c r="G119">
        <f>IF(Capacity_solar!$AB120=0,Capacity_solar!U120*CostRed_solar!G$13,Capacity_solar!U120*VLOOKUP($A119,CostRed_solar!$A$2:$M$12,7,FALSE))</f>
        <v>36.3501129347991</v>
      </c>
      <c r="H119">
        <f>IF(Capacity_solar!$AB120=0,Capacity_solar!V120*CostRed_solar!H$13,Capacity_solar!V120*VLOOKUP($A119,CostRed_solar!$A$2:$M$12,8,FALSE))</f>
        <v>2.434555991456</v>
      </c>
      <c r="I119">
        <f>IF(Capacity_solar!$AB120=0,Capacity_solar!W120*CostRed_solar!I$13,Capacity_solar!W120*VLOOKUP($A119,CostRed_solar!$A$2:$M$12,9,FALSE))</f>
        <v>20.3110171540422</v>
      </c>
      <c r="J119">
        <f>IF(Capacity_solar!$AB120=0,Capacity_solar!X120*CostRed_solar!J$13,Capacity_solar!X120*VLOOKUP($A119,CostRed_solar!$A$2:$M$12,10,FALSE))</f>
        <v>102.979607897199</v>
      </c>
      <c r="K119">
        <f>IF(Capacity_solar!$AB120=0,Capacity_solar!Y120*CostRed_solar!K$13,Capacity_solar!Y120*VLOOKUP($A119,CostRed_solar!$A$2:$M$12,11,FALSE))</f>
        <v>0</v>
      </c>
      <c r="L119">
        <f>IF(Capacity_solar!$AB120=0,Capacity_solar!Z120*CostRed_solar!L$13,Capacity_solar!Z120*VLOOKUP($A119,CostRed_solar!$A$2:$M$12,12,FALSE))</f>
        <v>0</v>
      </c>
      <c r="M119">
        <f>IF(Capacity_solar!$AB120=0,Capacity_solar!AA120*CostRed_solar!M$13,Capacity_solar!AA120*VLOOKUP($A119,CostRed_solar!$A$2:$M$12,13,FALSE))</f>
        <v>0</v>
      </c>
      <c r="N119" s="2">
        <f t="shared" si="2"/>
        <v>165.318786826992</v>
      </c>
      <c r="O119" s="1" t="s">
        <v>238</v>
      </c>
      <c r="P119">
        <f>IF(Capacity_solar!$AB120=0,Capacity_solar!P120*CostRed_solar!B$26,Capacity_solar!P120*VLOOKUP($A119,CostRed_solar!$A$14:$M$26,P$1-2009,FALSE))</f>
        <v>0.010075115579204</v>
      </c>
      <c r="Q119">
        <f>IF(Capacity_solar!$AB120=0,Capacity_solar!Q120*CostRed_solar!C$26,Capacity_solar!Q120*VLOOKUP($A119,CostRed_solar!$A$14:$M$26,Q$1-2009,FALSE))</f>
        <v>0</v>
      </c>
      <c r="R119">
        <f>IF(Capacity_solar!$AB120=0,Capacity_solar!R120*CostRed_solar!D$26,Capacity_solar!R120*VLOOKUP($A119,CostRed_solar!$A$14:$M$26,R$1-2009,FALSE))</f>
        <v>0.181101174764084</v>
      </c>
      <c r="S119">
        <f>IF(Capacity_solar!$AB120=0,Capacity_solar!S120*CostRed_solar!E$26,Capacity_solar!S120*VLOOKUP($A119,CostRed_solar!$A$14:$M$26,S$1-2009,FALSE))</f>
        <v>3.67620027216766</v>
      </c>
      <c r="T119">
        <f>IF(Capacity_solar!$AB120=0,Capacity_solar!T120*CostRed_solar!F$26,Capacity_solar!T120*VLOOKUP($A119,CostRed_solar!$A$14:$M$26,T$1-2009,FALSE))</f>
        <v>2.14429864087315</v>
      </c>
      <c r="U119">
        <f>IF(Capacity_solar!$AB120=0,Capacity_solar!U120*CostRed_solar!G$26,Capacity_solar!U120*VLOOKUP($A119,CostRed_solar!$A$14:$M$26,U$1-2009,FALSE))</f>
        <v>52.6886000281168</v>
      </c>
      <c r="V119">
        <f>IF(Capacity_solar!$AB120=0,Capacity_solar!V120*CostRed_solar!H$26,Capacity_solar!V120*VLOOKUP($A119,CostRed_solar!$A$14:$M$26,V$1-2009,FALSE))</f>
        <v>2.87903597123272</v>
      </c>
      <c r="W119">
        <f>IF(Capacity_solar!$AB120=0,Capacity_solar!W120*CostRed_solar!I$26,Capacity_solar!W120*VLOOKUP($A119,CostRed_solar!$A$14:$M$26,W$1-2009,FALSE))</f>
        <v>18.851342465983</v>
      </c>
      <c r="X119">
        <f>IF(Capacity_solar!$AB120=0,Capacity_solar!X120*CostRed_solar!J$26,Capacity_solar!X120*VLOOKUP($A119,CostRed_solar!$A$14:$M$26,X$1-2009,FALSE))</f>
        <v>67.2862672949489</v>
      </c>
      <c r="Y119">
        <f>IF(Capacity_solar!$AB120=0,Capacity_solar!Y120*CostRed_solar!K$26,Capacity_solar!Y120*VLOOKUP($A119,CostRed_solar!$A$14:$M$26,Y$1-2009,FALSE))</f>
        <v>0</v>
      </c>
      <c r="Z119">
        <f>IF(Capacity_solar!$AB120=0,Capacity_solar!Z120*CostRed_solar!L$26,Capacity_solar!Z120*VLOOKUP($A119,CostRed_solar!$A$14:$M$26,Z$1-2009,FALSE))</f>
        <v>0</v>
      </c>
      <c r="AA119">
        <f>IF(Capacity_solar!$AB120=0,Capacity_solar!AA120*CostRed_solar!M$26,Capacity_solar!AA120*VLOOKUP($A119,CostRed_solar!$A$14:$M$26,AA$1-2009,FALSE))</f>
        <v>0</v>
      </c>
      <c r="AB119" s="1">
        <f t="shared" si="3"/>
        <v>147.716920963666</v>
      </c>
    </row>
    <row r="120" spans="1:28">
      <c r="A120" s="1" t="s">
        <v>240</v>
      </c>
      <c r="B120">
        <f>IF(Capacity_solar!$AB121=0,Capacity_solar!P121*CostRed_solar!B$13,Capacity_solar!P121*VLOOKUP($A120,CostRed_solar!$A$2:$M$12,2,FALSE))</f>
        <v>0.000277236509736782</v>
      </c>
      <c r="C120">
        <f>IF(Capacity_solar!$AB121=0,Capacity_solar!Q121*CostRed_solar!C$13,Capacity_solar!Q121*VLOOKUP($A120,CostRed_solar!$A$2:$M$12,3,FALSE))</f>
        <v>0</v>
      </c>
      <c r="D120">
        <f>IF(Capacity_solar!$AB121=0,Capacity_solar!R121*CostRed_solar!D$13,Capacity_solar!R121*VLOOKUP($A120,CostRed_solar!$A$2:$M$12,4,FALSE))</f>
        <v>0.343660804492428</v>
      </c>
      <c r="E120">
        <f>IF(Capacity_solar!$AB121=0,Capacity_solar!S121*CostRed_solar!E$13,Capacity_solar!S121*VLOOKUP($A120,CostRed_solar!$A$2:$M$12,5,FALSE))</f>
        <v>1.0432218663112</v>
      </c>
      <c r="F120">
        <f>IF(Capacity_solar!$AB121=0,Capacity_solar!T121*CostRed_solar!F$13,Capacity_solar!T121*VLOOKUP($A120,CostRed_solar!$A$2:$M$12,6,FALSE))</f>
        <v>0.39205962075877</v>
      </c>
      <c r="G120">
        <f>IF(Capacity_solar!$AB121=0,Capacity_solar!U121*CostRed_solar!G$13,Capacity_solar!U121*VLOOKUP($A120,CostRed_solar!$A$2:$M$12,7,FALSE))</f>
        <v>0.206171944027299</v>
      </c>
      <c r="H120">
        <f>IF(Capacity_solar!$AB121=0,Capacity_solar!V121*CostRed_solar!H$13,Capacity_solar!V121*VLOOKUP($A120,CostRed_solar!$A$2:$M$12,8,FALSE))</f>
        <v>9.85510236361861</v>
      </c>
      <c r="I120">
        <f>IF(Capacity_solar!$AB121=0,Capacity_solar!W121*CostRed_solar!I$13,Capacity_solar!W121*VLOOKUP($A120,CostRed_solar!$A$2:$M$12,9,FALSE))</f>
        <v>47.615194644666</v>
      </c>
      <c r="J120">
        <f>IF(Capacity_solar!$AB121=0,Capacity_solar!X121*CostRed_solar!J$13,Capacity_solar!X121*VLOOKUP($A120,CostRed_solar!$A$2:$M$12,10,FALSE))</f>
        <v>0</v>
      </c>
      <c r="K120">
        <f>IF(Capacity_solar!$AB121=0,Capacity_solar!Y121*CostRed_solar!K$13,Capacity_solar!Y121*VLOOKUP($A120,CostRed_solar!$A$2:$M$12,11,FALSE))</f>
        <v>0</v>
      </c>
      <c r="L120">
        <f>IF(Capacity_solar!$AB121=0,Capacity_solar!Z121*CostRed_solar!L$13,Capacity_solar!Z121*VLOOKUP($A120,CostRed_solar!$A$2:$M$12,12,FALSE))</f>
        <v>0.0154620983041452</v>
      </c>
      <c r="M120">
        <f>IF(Capacity_solar!$AB121=0,Capacity_solar!AA121*CostRed_solar!M$13,Capacity_solar!AA121*VLOOKUP($A120,CostRed_solar!$A$2:$M$12,13,FALSE))</f>
        <v>0</v>
      </c>
      <c r="N120" s="2">
        <f t="shared" si="2"/>
        <v>59.4711505786881</v>
      </c>
      <c r="O120" s="1" t="s">
        <v>240</v>
      </c>
      <c r="P120">
        <f>IF(Capacity_solar!$AB121=0,Capacity_solar!P121*CostRed_solar!B$26,Capacity_solar!P121*VLOOKUP($A120,CostRed_solar!$A$14:$M$26,P$1-2009,FALSE))</f>
        <v>0.00143930222560057</v>
      </c>
      <c r="Q120">
        <f>IF(Capacity_solar!$AB121=0,Capacity_solar!Q121*CostRed_solar!C$26,Capacity_solar!Q121*VLOOKUP($A120,CostRed_solar!$A$14:$M$26,Q$1-2009,FALSE))</f>
        <v>0</v>
      </c>
      <c r="R120">
        <f>IF(Capacity_solar!$AB121=0,Capacity_solar!R121*CostRed_solar!D$26,Capacity_solar!R121*VLOOKUP($A120,CostRed_solar!$A$14:$M$26,R$1-2009,FALSE))</f>
        <v>0.778565798051202</v>
      </c>
      <c r="S120">
        <f>IF(Capacity_solar!$AB121=0,Capacity_solar!S121*CostRed_solar!E$26,Capacity_solar!S121*VLOOKUP($A120,CostRed_solar!$A$14:$M$26,S$1-2009,FALSE))</f>
        <v>2.01763549821295</v>
      </c>
      <c r="T120">
        <f>IF(Capacity_solar!$AB121=0,Capacity_solar!T121*CostRed_solar!F$26,Capacity_solar!T121*VLOOKUP($A120,CostRed_solar!$A$14:$M$26,T$1-2009,FALSE))</f>
        <v>0.666778375960555</v>
      </c>
      <c r="U120">
        <f>IF(Capacity_solar!$AB121=0,Capacity_solar!U121*CostRed_solar!G$26,Capacity_solar!U121*VLOOKUP($A120,CostRed_solar!$A$14:$M$26,U$1-2009,FALSE))</f>
        <v>0.298841192470526</v>
      </c>
      <c r="V120">
        <f>IF(Capacity_solar!$AB121=0,Capacity_solar!V121*CostRed_solar!H$26,Capacity_solar!V121*VLOOKUP($A120,CostRed_solar!$A$14:$M$26,V$1-2009,FALSE))</f>
        <v>11.6543609202719</v>
      </c>
      <c r="W120">
        <f>IF(Capacity_solar!$AB121=0,Capacity_solar!W121*CostRed_solar!I$26,Capacity_solar!W121*VLOOKUP($A120,CostRed_solar!$A$14:$M$26,W$1-2009,FALSE))</f>
        <v>44.1932737303804</v>
      </c>
      <c r="X120">
        <f>IF(Capacity_solar!$AB121=0,Capacity_solar!X121*CostRed_solar!J$26,Capacity_solar!X121*VLOOKUP($A120,CostRed_solar!$A$14:$M$26,X$1-2009,FALSE))</f>
        <v>0</v>
      </c>
      <c r="Y120">
        <f>IF(Capacity_solar!$AB121=0,Capacity_solar!Y121*CostRed_solar!K$26,Capacity_solar!Y121*VLOOKUP($A120,CostRed_solar!$A$14:$M$26,Y$1-2009,FALSE))</f>
        <v>0</v>
      </c>
      <c r="Z120">
        <f>IF(Capacity_solar!$AB121=0,Capacity_solar!Z121*CostRed_solar!L$26,Capacity_solar!Z121*VLOOKUP($A120,CostRed_solar!$A$14:$M$26,Z$1-2009,FALSE))</f>
        <v>0.00648062019695215</v>
      </c>
      <c r="AA120">
        <f>IF(Capacity_solar!$AB121=0,Capacity_solar!AA121*CostRed_solar!M$26,Capacity_solar!AA121*VLOOKUP($A120,CostRed_solar!$A$14:$M$26,AA$1-2009,FALSE))</f>
        <v>0</v>
      </c>
      <c r="AB120" s="1">
        <f t="shared" si="3"/>
        <v>59.6173754377701</v>
      </c>
    </row>
    <row r="121" spans="1:28">
      <c r="A121" s="1" t="s">
        <v>260</v>
      </c>
      <c r="B121">
        <f>IF(Capacity_solar!$AB122=0,Capacity_solar!P122*CostRed_solar!B$13,Capacity_solar!P122*VLOOKUP($A121,CostRed_solar!$A$2:$M$12,2,FALSE))</f>
        <v>0</v>
      </c>
      <c r="C121">
        <f>IF(Capacity_solar!$AB122=0,Capacity_solar!Q122*CostRed_solar!C$13,Capacity_solar!Q122*VLOOKUP($A121,CostRed_solar!$A$2:$M$12,3,FALSE))</f>
        <v>0</v>
      </c>
      <c r="D121">
        <f>IF(Capacity_solar!$AB122=0,Capacity_solar!R122*CostRed_solar!D$13,Capacity_solar!R122*VLOOKUP($A121,CostRed_solar!$A$2:$M$12,4,FALSE))</f>
        <v>0</v>
      </c>
      <c r="E121">
        <f>IF(Capacity_solar!$AB122=0,Capacity_solar!S122*CostRed_solar!E$13,Capacity_solar!S122*VLOOKUP($A121,CostRed_solar!$A$2:$M$12,5,FALSE))</f>
        <v>0</v>
      </c>
      <c r="F121">
        <f>IF(Capacity_solar!$AB122=0,Capacity_solar!T122*CostRed_solar!F$13,Capacity_solar!T122*VLOOKUP($A121,CostRed_solar!$A$2:$M$12,6,FALSE))</f>
        <v>0</v>
      </c>
      <c r="G121">
        <f>IF(Capacity_solar!$AB122=0,Capacity_solar!U122*CostRed_solar!G$13,Capacity_solar!U122*VLOOKUP($A121,CostRed_solar!$A$2:$M$12,7,FALSE))</f>
        <v>0.917797686315072</v>
      </c>
      <c r="H121">
        <f>IF(Capacity_solar!$AB122=0,Capacity_solar!V122*CostRed_solar!H$13,Capacity_solar!V122*VLOOKUP($A121,CostRed_solar!$A$2:$M$12,8,FALSE))</f>
        <v>0</v>
      </c>
      <c r="I121">
        <f>IF(Capacity_solar!$AB122=0,Capacity_solar!W122*CostRed_solar!I$13,Capacity_solar!W122*VLOOKUP($A121,CostRed_solar!$A$2:$M$12,9,FALSE))</f>
        <v>2.33595061663125</v>
      </c>
      <c r="J121">
        <f>IF(Capacity_solar!$AB122=0,Capacity_solar!X122*CostRed_solar!J$13,Capacity_solar!X122*VLOOKUP($A121,CostRed_solar!$A$2:$M$12,10,FALSE))</f>
        <v>2.74475732635</v>
      </c>
      <c r="K121">
        <f>IF(Capacity_solar!$AB122=0,Capacity_solar!Y122*CostRed_solar!K$13,Capacity_solar!Y122*VLOOKUP($A121,CostRed_solar!$A$2:$M$12,11,FALSE))</f>
        <v>4.22089083475814</v>
      </c>
      <c r="L121">
        <f>IF(Capacity_solar!$AB122=0,Capacity_solar!Z122*CostRed_solar!L$13,Capacity_solar!Z122*VLOOKUP($A121,CostRed_solar!$A$2:$M$12,12,FALSE))</f>
        <v>6.3449306053145</v>
      </c>
      <c r="M121">
        <f>IF(Capacity_solar!$AB122=0,Capacity_solar!AA122*CostRed_solar!M$13,Capacity_solar!AA122*VLOOKUP($A121,CostRed_solar!$A$2:$M$12,13,FALSE))</f>
        <v>172.023952301686</v>
      </c>
      <c r="N121" s="2">
        <f t="shared" si="2"/>
        <v>188.588279371055</v>
      </c>
      <c r="O121" s="1" t="s">
        <v>260</v>
      </c>
      <c r="P121">
        <f>IF(Capacity_solar!$AB122=0,Capacity_solar!P122*CostRed_solar!B$26,Capacity_solar!P122*VLOOKUP($A121,CostRed_solar!$A$14:$M$26,P$1-2009,FALSE))</f>
        <v>0</v>
      </c>
      <c r="Q121">
        <f>IF(Capacity_solar!$AB122=0,Capacity_solar!Q122*CostRed_solar!C$26,Capacity_solar!Q122*VLOOKUP($A121,CostRed_solar!$A$14:$M$26,Q$1-2009,FALSE))</f>
        <v>0</v>
      </c>
      <c r="R121">
        <f>IF(Capacity_solar!$AB122=0,Capacity_solar!R122*CostRed_solar!D$26,Capacity_solar!R122*VLOOKUP($A121,CostRed_solar!$A$14:$M$26,R$1-2009,FALSE))</f>
        <v>0</v>
      </c>
      <c r="S121">
        <f>IF(Capacity_solar!$AB122=0,Capacity_solar!S122*CostRed_solar!E$26,Capacity_solar!S122*VLOOKUP($A121,CostRed_solar!$A$14:$M$26,S$1-2009,FALSE))</f>
        <v>0</v>
      </c>
      <c r="T121">
        <f>IF(Capacity_solar!$AB122=0,Capacity_solar!T122*CostRed_solar!F$26,Capacity_solar!T122*VLOOKUP($A121,CostRed_solar!$A$14:$M$26,T$1-2009,FALSE))</f>
        <v>0</v>
      </c>
      <c r="U121">
        <f>IF(Capacity_solar!$AB122=0,Capacity_solar!U122*CostRed_solar!G$26,Capacity_solar!U122*VLOOKUP($A121,CostRed_solar!$A$14:$M$26,U$1-2009,FALSE))</f>
        <v>1.33032530841718</v>
      </c>
      <c r="V121">
        <f>IF(Capacity_solar!$AB122=0,Capacity_solar!V122*CostRed_solar!H$26,Capacity_solar!V122*VLOOKUP($A121,CostRed_solar!$A$14:$M$26,V$1-2009,FALSE))</f>
        <v>0</v>
      </c>
      <c r="W121">
        <f>IF(Capacity_solar!$AB122=0,Capacity_solar!W122*CostRed_solar!I$26,Capacity_solar!W122*VLOOKUP($A121,CostRed_solar!$A$14:$M$26,W$1-2009,FALSE))</f>
        <v>2.16807482972246</v>
      </c>
      <c r="X121">
        <f>IF(Capacity_solar!$AB122=0,Capacity_solar!X122*CostRed_solar!J$26,Capacity_solar!X122*VLOOKUP($A121,CostRed_solar!$A$14:$M$26,X$1-2009,FALSE))</f>
        <v>1.79340821830396</v>
      </c>
      <c r="Y121">
        <f>IF(Capacity_solar!$AB122=0,Capacity_solar!Y122*CostRed_solar!K$26,Capacity_solar!Y122*VLOOKUP($A121,CostRed_solar!$A$14:$M$26,Y$1-2009,FALSE))</f>
        <v>2.07963555804614</v>
      </c>
      <c r="Z121">
        <f>IF(Capacity_solar!$AB122=0,Capacity_solar!Z122*CostRed_solar!L$26,Capacity_solar!Z122*VLOOKUP($A121,CostRed_solar!$A$14:$M$26,Z$1-2009,FALSE))</f>
        <v>2.65934704463995</v>
      </c>
      <c r="AA121">
        <f>IF(Capacity_solar!$AB122=0,Capacity_solar!AA122*CostRed_solar!M$26,Capacity_solar!AA122*VLOOKUP($A121,CostRed_solar!$A$14:$M$26,AA$1-2009,FALSE))</f>
        <v>60.4190022374243</v>
      </c>
      <c r="AB121" s="1">
        <f t="shared" si="3"/>
        <v>70.4497931965539</v>
      </c>
    </row>
    <row r="122" spans="1:28">
      <c r="A122" s="1" t="s">
        <v>242</v>
      </c>
      <c r="B122">
        <f>IF(Capacity_solar!$AB123=0,Capacity_solar!P123*CostRed_solar!B$13,Capacity_solar!P123*VLOOKUP($A122,CostRed_solar!$A$2:$M$12,2,FALSE))</f>
        <v>0.0388131113631495</v>
      </c>
      <c r="C122">
        <f>IF(Capacity_solar!$AB123=0,Capacity_solar!Q123*CostRed_solar!C$13,Capacity_solar!Q123*VLOOKUP($A122,CostRed_solar!$A$2:$M$12,3,FALSE))</f>
        <v>-0.0894309526638365</v>
      </c>
      <c r="D122">
        <f>IF(Capacity_solar!$AB123=0,Capacity_solar!R123*CostRed_solar!D$13,Capacity_solar!R123*VLOOKUP($A122,CostRed_solar!$A$2:$M$12,4,FALSE))</f>
        <v>1.16994091268509</v>
      </c>
      <c r="E122">
        <f>IF(Capacity_solar!$AB123=0,Capacity_solar!S123*CostRed_solar!E$13,Capacity_solar!S123*VLOOKUP($A122,CostRed_solar!$A$2:$M$12,5,FALSE))</f>
        <v>2.8487226104543</v>
      </c>
      <c r="F122">
        <f>IF(Capacity_solar!$AB123=0,Capacity_solar!T123*CostRed_solar!F$13,Capacity_solar!T123*VLOOKUP($A122,CostRed_solar!$A$2:$M$12,6,FALSE))</f>
        <v>6.92787170772599</v>
      </c>
      <c r="G122">
        <f>IF(Capacity_solar!$AB123=0,Capacity_solar!U123*CostRed_solar!G$13,Capacity_solar!U123*VLOOKUP($A122,CostRed_solar!$A$2:$M$12,7,FALSE))</f>
        <v>17.2918417969473</v>
      </c>
      <c r="H122">
        <f>IF(Capacity_solar!$AB123=0,Capacity_solar!V123*CostRed_solar!H$13,Capacity_solar!V123*VLOOKUP($A122,CostRed_solar!$A$2:$M$12,8,FALSE))</f>
        <v>20.6613048803957</v>
      </c>
      <c r="I122">
        <f>IF(Capacity_solar!$AB123=0,Capacity_solar!W123*CostRed_solar!I$13,Capacity_solar!W123*VLOOKUP($A122,CostRed_solar!$A$2:$M$12,9,FALSE))</f>
        <v>33.4415571767729</v>
      </c>
      <c r="J122">
        <f>IF(Capacity_solar!$AB123=0,Capacity_solar!X123*CostRed_solar!J$13,Capacity_solar!X123*VLOOKUP($A122,CostRed_solar!$A$2:$M$12,10,FALSE))</f>
        <v>43.3425858399746</v>
      </c>
      <c r="K122">
        <f>IF(Capacity_solar!$AB123=0,Capacity_solar!Y123*CostRed_solar!K$13,Capacity_solar!Y123*VLOOKUP($A122,CostRed_solar!$A$2:$M$12,11,FALSE))</f>
        <v>32.2663475666247</v>
      </c>
      <c r="L122">
        <f>IF(Capacity_solar!$AB123=0,Capacity_solar!Z123*CostRed_solar!L$13,Capacity_solar!Z123*VLOOKUP($A122,CostRed_solar!$A$2:$M$12,12,FALSE))</f>
        <v>309.056532163395</v>
      </c>
      <c r="M122">
        <f>IF(Capacity_solar!$AB123=0,Capacity_solar!AA123*CostRed_solar!M$13,Capacity_solar!AA123*VLOOKUP($A122,CostRed_solar!$A$2:$M$12,13,FALSE))</f>
        <v>877.673314154569</v>
      </c>
      <c r="N122" s="2">
        <f t="shared" si="2"/>
        <v>1344.62940096824</v>
      </c>
      <c r="O122" s="1" t="s">
        <v>242</v>
      </c>
      <c r="P122">
        <f>IF(Capacity_solar!$AB123=0,Capacity_solar!P123*CostRed_solar!B$26,Capacity_solar!P123*VLOOKUP($A122,CostRed_solar!$A$14:$M$26,P$1-2009,FALSE))</f>
        <v>0.20150231158408</v>
      </c>
      <c r="Q122">
        <f>IF(Capacity_solar!$AB123=0,Capacity_solar!Q123*CostRed_solar!C$26,Capacity_solar!Q123*VLOOKUP($A122,CostRed_solar!$A$14:$M$26,Q$1-2009,FALSE))</f>
        <v>-0.282182117027686</v>
      </c>
      <c r="R122">
        <f>IF(Capacity_solar!$AB123=0,Capacity_solar!R123*CostRed_solar!D$26,Capacity_solar!R123*VLOOKUP($A122,CostRed_solar!$A$14:$M$26,R$1-2009,FALSE))</f>
        <v>2.65050878206127</v>
      </c>
      <c r="S122">
        <f>IF(Capacity_solar!$AB123=0,Capacity_solar!S123*CostRed_solar!E$26,Capacity_solar!S123*VLOOKUP($A122,CostRed_solar!$A$14:$M$26,S$1-2009,FALSE))</f>
        <v>5.50955079549675</v>
      </c>
      <c r="T122">
        <f>IF(Capacity_solar!$AB123=0,Capacity_solar!T123*CostRed_solar!F$26,Capacity_solar!T123*VLOOKUP($A122,CostRed_solar!$A$14:$M$26,T$1-2009,FALSE))</f>
        <v>11.782276984303</v>
      </c>
      <c r="U122">
        <f>IF(Capacity_solar!$AB123=0,Capacity_solar!U123*CostRed_solar!G$26,Capacity_solar!U123*VLOOKUP($A122,CostRed_solar!$A$14:$M$26,U$1-2009,FALSE))</f>
        <v>25.0641019416647</v>
      </c>
      <c r="V122">
        <f>IF(Capacity_solar!$AB123=0,Capacity_solar!V123*CostRed_solar!H$26,Capacity_solar!V123*VLOOKUP($A122,CostRed_solar!$A$14:$M$26,V$1-2009,FALSE))</f>
        <v>24.4334655567688</v>
      </c>
      <c r="W122">
        <f>IF(Capacity_solar!$AB123=0,Capacity_solar!W123*CostRed_solar!I$26,Capacity_solar!W123*VLOOKUP($A122,CostRed_solar!$A$14:$M$26,W$1-2009,FALSE))</f>
        <v>31.0382410764512</v>
      </c>
      <c r="X122">
        <f>IF(Capacity_solar!$AB123=0,Capacity_solar!X123*CostRed_solar!J$26,Capacity_solar!X123*VLOOKUP($A122,CostRed_solar!$A$14:$M$26,X$1-2009,FALSE))</f>
        <v>28.3197894770983</v>
      </c>
      <c r="Y122">
        <f>IF(Capacity_solar!$AB123=0,Capacity_solar!Y123*CostRed_solar!K$26,Capacity_solar!Y123*VLOOKUP($A122,CostRed_solar!$A$14:$M$26,Y$1-2009,FALSE))</f>
        <v>15.8976496561473</v>
      </c>
      <c r="Z122">
        <f>IF(Capacity_solar!$AB123=0,Capacity_solar!Z123*CostRed_solar!L$26,Capacity_solar!Z123*VLOOKUP($A122,CostRed_solar!$A$14:$M$26,Z$1-2009,FALSE))</f>
        <v>129.534683129077</v>
      </c>
      <c r="AA122">
        <f>IF(Capacity_solar!$AB123=0,Capacity_solar!AA123*CostRed_solar!M$26,Capacity_solar!AA123*VLOOKUP($A122,CostRed_solar!$A$14:$M$26,AA$1-2009,FALSE))</f>
        <v>308.260246448905</v>
      </c>
      <c r="AB122" s="1">
        <f t="shared" si="3"/>
        <v>582.40983404253</v>
      </c>
    </row>
    <row r="123" spans="1:28">
      <c r="A123" s="1" t="s">
        <v>254</v>
      </c>
      <c r="B123">
        <f>IF(Capacity_solar!$AB124=0,Capacity_solar!P124*CostRed_solar!B$13,Capacity_solar!P124*VLOOKUP($A123,CostRed_solar!$A$2:$M$12,2,FALSE))</f>
        <v>0</v>
      </c>
      <c r="C123">
        <f>IF(Capacity_solar!$AB124=0,Capacity_solar!Q124*CostRed_solar!C$13,Capacity_solar!Q124*VLOOKUP($A123,CostRed_solar!$A$2:$M$12,3,FALSE))</f>
        <v>0</v>
      </c>
      <c r="D123">
        <f>IF(Capacity_solar!$AB124=0,Capacity_solar!R124*CostRed_solar!D$13,Capacity_solar!R124*VLOOKUP($A123,CostRed_solar!$A$2:$M$12,4,FALSE))</f>
        <v>0.271193200066851</v>
      </c>
      <c r="E123">
        <f>IF(Capacity_solar!$AB124=0,Capacity_solar!S124*CostRed_solar!E$13,Capacity_solar!S124*VLOOKUP($A123,CostRed_solar!$A$2:$M$12,5,FALSE))</f>
        <v>0</v>
      </c>
      <c r="F123">
        <f>IF(Capacity_solar!$AB124=0,Capacity_solar!T124*CostRed_solar!F$13,Capacity_solar!T124*VLOOKUP($A123,CostRed_solar!$A$2:$M$12,6,FALSE))</f>
        <v>0</v>
      </c>
      <c r="G123">
        <f>IF(Capacity_solar!$AB124=0,Capacity_solar!U124*CostRed_solar!G$13,Capacity_solar!U124*VLOOKUP($A123,CostRed_solar!$A$2:$M$12,7,FALSE))</f>
        <v>0</v>
      </c>
      <c r="H123">
        <f>IF(Capacity_solar!$AB124=0,Capacity_solar!V124*CostRed_solar!H$13,Capacity_solar!V124*VLOOKUP($A123,CostRed_solar!$A$2:$M$12,8,FALSE))</f>
        <v>0</v>
      </c>
      <c r="I123">
        <f>IF(Capacity_solar!$AB124=0,Capacity_solar!W124*CostRed_solar!I$13,Capacity_solar!W124*VLOOKUP($A123,CostRed_solar!$A$2:$M$12,9,FALSE))</f>
        <v>0</v>
      </c>
      <c r="J123">
        <f>IF(Capacity_solar!$AB124=0,Capacity_solar!X124*CostRed_solar!J$13,Capacity_solar!X124*VLOOKUP($A123,CostRed_solar!$A$2:$M$12,10,FALSE))</f>
        <v>0</v>
      </c>
      <c r="K123">
        <f>IF(Capacity_solar!$AB124=0,Capacity_solar!Y124*CostRed_solar!K$13,Capacity_solar!Y124*VLOOKUP($A123,CostRed_solar!$A$2:$M$12,11,FALSE))</f>
        <v>0</v>
      </c>
      <c r="L123">
        <f>IF(Capacity_solar!$AB124=0,Capacity_solar!Z124*CostRed_solar!L$13,Capacity_solar!Z124*VLOOKUP($A123,CostRed_solar!$A$2:$M$12,12,FALSE))</f>
        <v>0.154528266081698</v>
      </c>
      <c r="M123">
        <f>IF(Capacity_solar!$AB124=0,Capacity_solar!AA124*CostRed_solar!M$13,Capacity_solar!AA124*VLOOKUP($A123,CostRed_solar!$A$2:$M$12,13,FALSE))</f>
        <v>0</v>
      </c>
      <c r="N123" s="2">
        <f t="shared" si="2"/>
        <v>0.425721466148548</v>
      </c>
      <c r="O123" s="1" t="s">
        <v>254</v>
      </c>
      <c r="P123">
        <f>IF(Capacity_solar!$AB124=0,Capacity_solar!P124*CostRed_solar!B$26,Capacity_solar!P124*VLOOKUP($A123,CostRed_solar!$A$14:$M$26,P$1-2009,FALSE))</f>
        <v>0</v>
      </c>
      <c r="Q123">
        <f>IF(Capacity_solar!$AB124=0,Capacity_solar!Q124*CostRed_solar!C$26,Capacity_solar!Q124*VLOOKUP($A123,CostRed_solar!$A$14:$M$26,Q$1-2009,FALSE))</f>
        <v>0</v>
      </c>
      <c r="R123">
        <f>IF(Capacity_solar!$AB124=0,Capacity_solar!R124*CostRed_solar!D$26,Capacity_solar!R124*VLOOKUP($A123,CostRed_solar!$A$14:$M$26,R$1-2009,FALSE))</f>
        <v>0.614389966723014</v>
      </c>
      <c r="S123">
        <f>IF(Capacity_solar!$AB124=0,Capacity_solar!S124*CostRed_solar!E$26,Capacity_solar!S124*VLOOKUP($A123,CostRed_solar!$A$14:$M$26,S$1-2009,FALSE))</f>
        <v>0</v>
      </c>
      <c r="T123">
        <f>IF(Capacity_solar!$AB124=0,Capacity_solar!T124*CostRed_solar!F$26,Capacity_solar!T124*VLOOKUP($A123,CostRed_solar!$A$14:$M$26,T$1-2009,FALSE))</f>
        <v>0</v>
      </c>
      <c r="U123">
        <f>IF(Capacity_solar!$AB124=0,Capacity_solar!U124*CostRed_solar!G$26,Capacity_solar!U124*VLOOKUP($A123,CostRed_solar!$A$14:$M$26,U$1-2009,FALSE))</f>
        <v>0</v>
      </c>
      <c r="V123">
        <f>IF(Capacity_solar!$AB124=0,Capacity_solar!V124*CostRed_solar!H$26,Capacity_solar!V124*VLOOKUP($A123,CostRed_solar!$A$14:$M$26,V$1-2009,FALSE))</f>
        <v>0</v>
      </c>
      <c r="W123">
        <f>IF(Capacity_solar!$AB124=0,Capacity_solar!W124*CostRed_solar!I$26,Capacity_solar!W124*VLOOKUP($A123,CostRed_solar!$A$14:$M$26,W$1-2009,FALSE))</f>
        <v>0</v>
      </c>
      <c r="X123">
        <f>IF(Capacity_solar!$AB124=0,Capacity_solar!X124*CostRed_solar!J$26,Capacity_solar!X124*VLOOKUP($A123,CostRed_solar!$A$14:$M$26,X$1-2009,FALSE))</f>
        <v>0</v>
      </c>
      <c r="Y123">
        <f>IF(Capacity_solar!$AB124=0,Capacity_solar!Y124*CostRed_solar!K$26,Capacity_solar!Y124*VLOOKUP($A123,CostRed_solar!$A$14:$M$26,Y$1-2009,FALSE))</f>
        <v>0</v>
      </c>
      <c r="Z123">
        <f>IF(Capacity_solar!$AB124=0,Capacity_solar!Z124*CostRed_solar!L$26,Capacity_solar!Z124*VLOOKUP($A123,CostRed_solar!$A$14:$M$26,Z$1-2009,FALSE))</f>
        <v>0.0647673415645385</v>
      </c>
      <c r="AA123">
        <f>IF(Capacity_solar!$AB124=0,Capacity_solar!AA124*CostRed_solar!M$26,Capacity_solar!AA124*VLOOKUP($A123,CostRed_solar!$A$14:$M$26,AA$1-2009,FALSE))</f>
        <v>0</v>
      </c>
      <c r="AB123" s="1">
        <f t="shared" si="3"/>
        <v>0.679157308287552</v>
      </c>
    </row>
    <row r="124" spans="1:28">
      <c r="A124" s="1" t="s">
        <v>244</v>
      </c>
      <c r="B124">
        <f>IF(Capacity_solar!$AB125=0,Capacity_solar!P125*CostRed_solar!B$13,Capacity_solar!P125*VLOOKUP($A124,CostRed_solar!$A$2:$M$12,2,FALSE))</f>
        <v>0</v>
      </c>
      <c r="C124">
        <f>IF(Capacity_solar!$AB125=0,Capacity_solar!Q125*CostRed_solar!C$13,Capacity_solar!Q125*VLOOKUP($A124,CostRed_solar!$A$2:$M$12,3,FALSE))</f>
        <v>0.0175847378833386</v>
      </c>
      <c r="D124">
        <f>IF(Capacity_solar!$AB125=0,Capacity_solar!R125*CostRed_solar!D$13,Capacity_solar!R125*VLOOKUP($A124,CostRed_solar!$A$2:$M$12,4,FALSE))</f>
        <v>0</v>
      </c>
      <c r="E124">
        <f>IF(Capacity_solar!$AB125=0,Capacity_solar!S125*CostRed_solar!E$13,Capacity_solar!S125*VLOOKUP($A124,CostRed_solar!$A$2:$M$12,5,FALSE))</f>
        <v>0</v>
      </c>
      <c r="F124">
        <f>IF(Capacity_solar!$AB125=0,Capacity_solar!T125*CostRed_solar!F$13,Capacity_solar!T125*VLOOKUP($A124,CostRed_solar!$A$2:$M$12,6,FALSE))</f>
        <v>0.0189346975934633</v>
      </c>
      <c r="G124">
        <f>IF(Capacity_solar!$AB125=0,Capacity_solar!U125*CostRed_solar!G$13,Capacity_solar!U125*VLOOKUP($A124,CostRed_solar!$A$2:$M$12,7,FALSE))</f>
        <v>0.00266028314873933</v>
      </c>
      <c r="H124">
        <f>IF(Capacity_solar!$AB125=0,Capacity_solar!V125*CostRed_solar!H$13,Capacity_solar!V125*VLOOKUP($A124,CostRed_solar!$A$2:$M$12,8,FALSE))</f>
        <v>3.80927622651727</v>
      </c>
      <c r="I124">
        <f>IF(Capacity_solar!$AB125=0,Capacity_solar!W125*CostRed_solar!I$13,Capacity_solar!W125*VLOOKUP($A124,CostRed_solar!$A$2:$M$12,9,FALSE))</f>
        <v>0.325049732031235</v>
      </c>
      <c r="J124">
        <f>IF(Capacity_solar!$AB125=0,Capacity_solar!X125*CostRed_solar!J$13,Capacity_solar!X125*VLOOKUP($A124,CostRed_solar!$A$2:$M$12,10,FALSE))</f>
        <v>0</v>
      </c>
      <c r="K124">
        <f>IF(Capacity_solar!$AB125=0,Capacity_solar!Y125*CostRed_solar!K$13,Capacity_solar!Y125*VLOOKUP($A124,CostRed_solar!$A$2:$M$12,11,FALSE))</f>
        <v>0</v>
      </c>
      <c r="L124">
        <f>IF(Capacity_solar!$AB125=0,Capacity_solar!Z125*CostRed_solar!L$13,Capacity_solar!Z125*VLOOKUP($A124,CostRed_solar!$A$2:$M$12,12,FALSE))</f>
        <v>0</v>
      </c>
      <c r="M124">
        <f>IF(Capacity_solar!$AB125=0,Capacity_solar!AA125*CostRed_solar!M$13,Capacity_solar!AA125*VLOOKUP($A124,CostRed_solar!$A$2:$M$12,13,FALSE))</f>
        <v>0</v>
      </c>
      <c r="N124" s="2">
        <f t="shared" si="2"/>
        <v>4.17350567717405</v>
      </c>
      <c r="O124" s="1" t="s">
        <v>244</v>
      </c>
      <c r="P124">
        <f>IF(Capacity_solar!$AB125=0,Capacity_solar!P125*CostRed_solar!B$26,Capacity_solar!P125*VLOOKUP($A124,CostRed_solar!$A$14:$M$26,P$1-2009,FALSE))</f>
        <v>0</v>
      </c>
      <c r="Q124">
        <f>IF(Capacity_solar!$AB125=0,Capacity_solar!Q125*CostRed_solar!C$26,Capacity_solar!Q125*VLOOKUP($A124,CostRed_solar!$A$14:$M$26,Q$1-2009,FALSE))</f>
        <v>0.055485247730163</v>
      </c>
      <c r="R124">
        <f>IF(Capacity_solar!$AB125=0,Capacity_solar!R125*CostRed_solar!D$26,Capacity_solar!R125*VLOOKUP($A124,CostRed_solar!$A$14:$M$26,R$1-2009,FALSE))</f>
        <v>0</v>
      </c>
      <c r="S124">
        <f>IF(Capacity_solar!$AB125=0,Capacity_solar!S125*CostRed_solar!E$26,Capacity_solar!S125*VLOOKUP($A124,CostRed_solar!$A$14:$M$26,S$1-2009,FALSE))</f>
        <v>0</v>
      </c>
      <c r="T124">
        <f>IF(Capacity_solar!$AB125=0,Capacity_solar!T125*CostRed_solar!F$26,Capacity_solar!T125*VLOOKUP($A124,CostRed_solar!$A$14:$M$26,T$1-2009,FALSE))</f>
        <v>0.032202364748095</v>
      </c>
      <c r="U124">
        <f>IF(Capacity_solar!$AB125=0,Capacity_solar!U125*CostRed_solar!G$26,Capacity_solar!U125*VLOOKUP($A124,CostRed_solar!$A$14:$M$26,U$1-2009,FALSE))</f>
        <v>0.00385601538671645</v>
      </c>
      <c r="V124">
        <f>IF(Capacity_solar!$AB125=0,Capacity_solar!V125*CostRed_solar!H$26,Capacity_solar!V125*VLOOKUP($A124,CostRed_solar!$A$14:$M$26,V$1-2009,FALSE))</f>
        <v>4.50474062580338</v>
      </c>
      <c r="W124">
        <f>IF(Capacity_solar!$AB125=0,Capacity_solar!W125*CostRed_solar!I$26,Capacity_solar!W125*VLOOKUP($A124,CostRed_solar!$A$14:$M$26,W$1-2009,FALSE))</f>
        <v>0.301689657909493</v>
      </c>
      <c r="X124">
        <f>IF(Capacity_solar!$AB125=0,Capacity_solar!X125*CostRed_solar!J$26,Capacity_solar!X125*VLOOKUP($A124,CostRed_solar!$A$14:$M$26,X$1-2009,FALSE))</f>
        <v>0</v>
      </c>
      <c r="Y124">
        <f>IF(Capacity_solar!$AB125=0,Capacity_solar!Y125*CostRed_solar!K$26,Capacity_solar!Y125*VLOOKUP($A124,CostRed_solar!$A$14:$M$26,Y$1-2009,FALSE))</f>
        <v>0</v>
      </c>
      <c r="Z124">
        <f>IF(Capacity_solar!$AB125=0,Capacity_solar!Z125*CostRed_solar!L$26,Capacity_solar!Z125*VLOOKUP($A124,CostRed_solar!$A$14:$M$26,Z$1-2009,FALSE))</f>
        <v>0</v>
      </c>
      <c r="AA124">
        <f>IF(Capacity_solar!$AB125=0,Capacity_solar!AA125*CostRed_solar!M$26,Capacity_solar!AA125*VLOOKUP($A124,CostRed_solar!$A$14:$M$26,AA$1-2009,FALSE))</f>
        <v>0</v>
      </c>
      <c r="AB124" s="1">
        <f t="shared" si="3"/>
        <v>4.89797391157784</v>
      </c>
    </row>
    <row r="125" spans="1:28">
      <c r="A125" s="1" t="s">
        <v>246</v>
      </c>
      <c r="B125">
        <f>IF(Capacity_solar!$AB126=0,Capacity_solar!P126*CostRed_solar!B$13,Capacity_solar!P126*VLOOKUP($A125,CostRed_solar!$A$2:$M$12,2,FALSE))</f>
        <v>0.138618254868391</v>
      </c>
      <c r="C125">
        <f>IF(Capacity_solar!$AB126=0,Capacity_solar!Q126*CostRed_solar!C$13,Capacity_solar!Q126*VLOOKUP($A125,CostRed_solar!$A$2:$M$12,3,FALSE))</f>
        <v>0.351695260087855</v>
      </c>
      <c r="D125">
        <f>IF(Capacity_solar!$AB126=0,Capacity_solar!R126*CostRed_solar!D$13,Capacity_solar!R126*VLOOKUP($A125,CostRed_solar!$A$2:$M$12,4,FALSE))</f>
        <v>0</v>
      </c>
      <c r="E125">
        <f>IF(Capacity_solar!$AB126=0,Capacity_solar!S126*CostRed_solar!E$13,Capacity_solar!S126*VLOOKUP($A125,CostRed_solar!$A$2:$M$12,5,FALSE))</f>
        <v>0</v>
      </c>
      <c r="F125">
        <f>IF(Capacity_solar!$AB126=0,Capacity_solar!T126*CostRed_solar!F$13,Capacity_solar!T126*VLOOKUP($A125,CostRed_solar!$A$2:$M$12,6,FALSE))</f>
        <v>0</v>
      </c>
      <c r="G125">
        <f>IF(Capacity_solar!$AB126=0,Capacity_solar!U126*CostRed_solar!G$13,Capacity_solar!U126*VLOOKUP($A125,CostRed_solar!$A$2:$M$12,7,FALSE))</f>
        <v>0</v>
      </c>
      <c r="H125">
        <f>IF(Capacity_solar!$AB126=0,Capacity_solar!V126*CostRed_solar!H$13,Capacity_solar!V126*VLOOKUP($A125,CostRed_solar!$A$2:$M$12,8,FALSE))</f>
        <v>0.340836897440307</v>
      </c>
      <c r="I125">
        <f>IF(Capacity_solar!$AB126=0,Capacity_solar!W126*CostRed_solar!I$13,Capacity_solar!W126*VLOOKUP($A125,CostRed_solar!$A$2:$M$12,9,FALSE))</f>
        <v>0</v>
      </c>
      <c r="J125">
        <f>IF(Capacity_solar!$AB126=0,Capacity_solar!X126*CostRed_solar!J$13,Capacity_solar!X126*VLOOKUP($A125,CostRed_solar!$A$2:$M$12,10,FALSE))</f>
        <v>0</v>
      </c>
      <c r="K125">
        <f>IF(Capacity_solar!$AB126=0,Capacity_solar!Y126*CostRed_solar!K$13,Capacity_solar!Y126*VLOOKUP($A125,CostRed_solar!$A$2:$M$12,11,FALSE))</f>
        <v>0.00234728298795106</v>
      </c>
      <c r="L125">
        <f>IF(Capacity_solar!$AB126=0,Capacity_solar!Z126*CostRed_solar!L$13,Capacity_solar!Z126*VLOOKUP($A125,CostRed_solar!$A$2:$M$12,12,FALSE))</f>
        <v>3.77667082303669</v>
      </c>
      <c r="M125">
        <f>IF(Capacity_solar!$AB126=0,Capacity_solar!AA126*CostRed_solar!M$13,Capacity_solar!AA126*VLOOKUP($A125,CostRed_solar!$A$2:$M$12,13,FALSE))</f>
        <v>0</v>
      </c>
      <c r="N125" s="2">
        <f t="shared" si="2"/>
        <v>4.61016851842119</v>
      </c>
      <c r="O125" s="1" t="s">
        <v>246</v>
      </c>
      <c r="P125">
        <f>IF(Capacity_solar!$AB126=0,Capacity_solar!P126*CostRed_solar!B$26,Capacity_solar!P126*VLOOKUP($A125,CostRed_solar!$A$14:$M$26,P$1-2009,FALSE))</f>
        <v>0.719651112800284</v>
      </c>
      <c r="Q125">
        <f>IF(Capacity_solar!$AB126=0,Capacity_solar!Q126*CostRed_solar!C$26,Capacity_solar!Q126*VLOOKUP($A125,CostRed_solar!$A$14:$M$26,Q$1-2009,FALSE))</f>
        <v>1.10970653989605</v>
      </c>
      <c r="R125">
        <f>IF(Capacity_solar!$AB126=0,Capacity_solar!R126*CostRed_solar!D$26,Capacity_solar!R126*VLOOKUP($A125,CostRed_solar!$A$14:$M$26,R$1-2009,FALSE))</f>
        <v>0</v>
      </c>
      <c r="S125">
        <f>IF(Capacity_solar!$AB126=0,Capacity_solar!S126*CostRed_solar!E$26,Capacity_solar!S126*VLOOKUP($A125,CostRed_solar!$A$14:$M$26,S$1-2009,FALSE))</f>
        <v>0</v>
      </c>
      <c r="T125">
        <f>IF(Capacity_solar!$AB126=0,Capacity_solar!T126*CostRed_solar!F$26,Capacity_solar!T126*VLOOKUP($A125,CostRed_solar!$A$14:$M$26,T$1-2009,FALSE))</f>
        <v>0</v>
      </c>
      <c r="U125">
        <f>IF(Capacity_solar!$AB126=0,Capacity_solar!U126*CostRed_solar!G$26,Capacity_solar!U126*VLOOKUP($A125,CostRed_solar!$A$14:$M$26,U$1-2009,FALSE))</f>
        <v>0</v>
      </c>
      <c r="V125">
        <f>IF(Capacity_solar!$AB126=0,Capacity_solar!V126*CostRed_solar!H$26,Capacity_solar!V126*VLOOKUP($A125,CostRed_solar!$A$14:$M$26,V$1-2009,FALSE))</f>
        <v>0.403063922743111</v>
      </c>
      <c r="W125">
        <f>IF(Capacity_solar!$AB126=0,Capacity_solar!W126*CostRed_solar!I$26,Capacity_solar!W126*VLOOKUP($A125,CostRed_solar!$A$14:$M$26,W$1-2009,FALSE))</f>
        <v>0</v>
      </c>
      <c r="X125">
        <f>IF(Capacity_solar!$AB126=0,Capacity_solar!X126*CostRed_solar!J$26,Capacity_solar!X126*VLOOKUP($A125,CostRed_solar!$A$14:$M$26,X$1-2009,FALSE))</f>
        <v>0</v>
      </c>
      <c r="Y125">
        <f>IF(Capacity_solar!$AB126=0,Capacity_solar!Y126*CostRed_solar!K$26,Capacity_solar!Y126*VLOOKUP($A125,CostRed_solar!$A$14:$M$26,Y$1-2009,FALSE))</f>
        <v>0.00115650779838743</v>
      </c>
      <c r="Z125">
        <f>IF(Capacity_solar!$AB126=0,Capacity_solar!Z126*CostRed_solar!L$26,Capacity_solar!Z126*VLOOKUP($A125,CostRed_solar!$A$14:$M$26,Z$1-2009,FALSE))</f>
        <v>1.58291382783732</v>
      </c>
      <c r="AA125">
        <f>IF(Capacity_solar!$AB126=0,Capacity_solar!AA126*CostRed_solar!M$26,Capacity_solar!AA126*VLOOKUP($A125,CostRed_solar!$A$14:$M$26,AA$1-2009,FALSE))</f>
        <v>0</v>
      </c>
      <c r="AB125" s="1">
        <f t="shared" si="3"/>
        <v>3.81649191107516</v>
      </c>
    </row>
    <row r="126" spans="1:28">
      <c r="A126" s="1" t="s">
        <v>256</v>
      </c>
      <c r="B126">
        <f>IF(Capacity_solar!$AB127=0,Capacity_solar!P127*CostRed_solar!B$13,Capacity_solar!P127*VLOOKUP($A126,CostRed_solar!$A$2:$M$12,2,FALSE))</f>
        <v>0.0554473019473564</v>
      </c>
      <c r="C126">
        <f>IF(Capacity_solar!$AB127=0,Capacity_solar!Q127*CostRed_solar!C$13,Capacity_solar!Q127*VLOOKUP($A126,CostRed_solar!$A$2:$M$12,3,FALSE))</f>
        <v>3.3662212519534</v>
      </c>
      <c r="D126">
        <f>IF(Capacity_solar!$AB127=0,Capacity_solar!R127*CostRed_solar!D$13,Capacity_solar!R127*VLOOKUP($A126,CostRed_solar!$A$2:$M$12,4,FALSE))</f>
        <v>45.5724110305176</v>
      </c>
      <c r="E126">
        <f>IF(Capacity_solar!$AB127=0,Capacity_solar!S127*CostRed_solar!E$13,Capacity_solar!S127*VLOOKUP($A126,CostRed_solar!$A$2:$M$12,5,FALSE))</f>
        <v>0.982324035444813</v>
      </c>
      <c r="F126">
        <f>IF(Capacity_solar!$AB127=0,Capacity_solar!T127*CostRed_solar!F$13,Capacity_solar!T127*VLOOKUP($A126,CostRed_solar!$A$2:$M$12,6,FALSE))</f>
        <v>0</v>
      </c>
      <c r="G126">
        <f>IF(Capacity_solar!$AB127=0,Capacity_solar!U127*CostRed_solar!G$13,Capacity_solar!U127*VLOOKUP($A126,CostRed_solar!$A$2:$M$12,7,FALSE))</f>
        <v>1.33013359352023</v>
      </c>
      <c r="H126">
        <f>IF(Capacity_solar!$AB127=0,Capacity_solar!V127*CostRed_solar!H$13,Capacity_solar!V127*VLOOKUP($A126,CostRed_solar!$A$2:$M$12,8,FALSE))</f>
        <v>6.088025192018</v>
      </c>
      <c r="I126">
        <f>IF(Capacity_solar!$AB127=0,Capacity_solar!W127*CostRed_solar!I$13,Capacity_solar!W127*VLOOKUP($A126,CostRed_solar!$A$2:$M$12,9,FALSE))</f>
        <v>15.1487866639868</v>
      </c>
      <c r="J126">
        <f>IF(Capacity_solar!$AB127=0,Capacity_solar!X127*CostRed_solar!J$13,Capacity_solar!X127*VLOOKUP($A126,CostRed_solar!$A$2:$M$12,10,FALSE))</f>
        <v>43.0148741051666</v>
      </c>
      <c r="K126">
        <f>IF(Capacity_solar!$AB127=0,Capacity_solar!Y127*CostRed_solar!K$13,Capacity_solar!Y127*VLOOKUP($A126,CostRed_solar!$A$2:$M$12,11,FALSE))</f>
        <v>143.041197594523</v>
      </c>
      <c r="L126">
        <f>IF(Capacity_solar!$AB127=0,Capacity_solar!Z127*CostRed_solar!L$13,Capacity_solar!Z127*VLOOKUP($A126,CostRed_solar!$A$2:$M$12,12,FALSE))</f>
        <v>281.241536985649</v>
      </c>
      <c r="M126">
        <f>IF(Capacity_solar!$AB127=0,Capacity_solar!AA127*CostRed_solar!M$13,Capacity_solar!AA127*VLOOKUP($A126,CostRed_solar!$A$2:$M$12,13,FALSE))</f>
        <v>1098.84679609298</v>
      </c>
      <c r="N126" s="2">
        <f t="shared" si="2"/>
        <v>1638.68775384771</v>
      </c>
      <c r="O126" s="1" t="s">
        <v>256</v>
      </c>
      <c r="P126">
        <f>IF(Capacity_solar!$AB127=0,Capacity_solar!P127*CostRed_solar!B$26,Capacity_solar!P127*VLOOKUP($A126,CostRed_solar!$A$14:$M$26,P$1-2009,FALSE))</f>
        <v>0.287860445120114</v>
      </c>
      <c r="Q126">
        <f>IF(Capacity_solar!$AB127=0,Capacity_solar!Q127*CostRed_solar!C$26,Capacity_solar!Q127*VLOOKUP($A126,CostRed_solar!$A$14:$M$26,Q$1-2009,FALSE))</f>
        <v>10.6214617083455</v>
      </c>
      <c r="R126">
        <f>IF(Capacity_solar!$AB127=0,Capacity_solar!R127*CostRed_solar!D$26,Capacity_solar!R127*VLOOKUP($A126,CostRed_solar!$A$14:$M$26,R$1-2009,FALSE))</f>
        <v>103.244594958964</v>
      </c>
      <c r="S126">
        <f>IF(Capacity_solar!$AB127=0,Capacity_solar!S127*CostRed_solar!E$26,Capacity_solar!S127*VLOOKUP($A126,CostRed_solar!$A$14:$M$26,S$1-2009,FALSE))</f>
        <v>1.89985650096604</v>
      </c>
      <c r="T126">
        <f>IF(Capacity_solar!$AB127=0,Capacity_solar!T127*CostRed_solar!F$26,Capacity_solar!T127*VLOOKUP($A126,CostRed_solar!$A$14:$M$26,T$1-2009,FALSE))</f>
        <v>0</v>
      </c>
      <c r="U126">
        <f>IF(Capacity_solar!$AB127=0,Capacity_solar!U127*CostRed_solar!G$26,Capacity_solar!U127*VLOOKUP($A126,CostRed_solar!$A$14:$M$26,U$1-2009,FALSE))</f>
        <v>1.92799612531208</v>
      </c>
      <c r="V126">
        <f>IF(Capacity_solar!$AB127=0,Capacity_solar!V127*CostRed_solar!H$26,Capacity_solar!V127*VLOOKUP($A126,CostRed_solar!$A$14:$M$26,V$1-2009,FALSE))</f>
        <v>7.1995236844433</v>
      </c>
      <c r="W126">
        <f>IF(Capacity_solar!$AB127=0,Capacity_solar!W127*CostRed_solar!I$26,Capacity_solar!W127*VLOOKUP($A126,CostRed_solar!$A$14:$M$26,W$1-2009,FALSE))</f>
        <v>14.0601016276577</v>
      </c>
      <c r="X126">
        <f>IF(Capacity_solar!$AB127=0,Capacity_solar!X127*CostRed_solar!J$26,Capacity_solar!X127*VLOOKUP($A126,CostRed_solar!$A$14:$M$26,X$1-2009,FALSE))</f>
        <v>28.1056645660189</v>
      </c>
      <c r="Y126">
        <f>IF(Capacity_solar!$AB127=0,Capacity_solar!Y127*CostRed_solar!K$26,Capacity_solar!Y127*VLOOKUP($A126,CostRed_solar!$A$14:$M$26,Y$1-2009,FALSE))</f>
        <v>70.4764876488729</v>
      </c>
      <c r="Z126">
        <f>IF(Capacity_solar!$AB127=0,Capacity_solar!Z127*CostRed_solar!L$26,Capacity_solar!Z127*VLOOKUP($A126,CostRed_solar!$A$14:$M$26,Z$1-2009,FALSE))</f>
        <v>117.876600507865</v>
      </c>
      <c r="AA126">
        <f>IF(Capacity_solar!$AB127=0,Capacity_solar!AA127*CostRed_solar!M$26,Capacity_solar!AA127*VLOOKUP($A126,CostRed_solar!$A$14:$M$26,AA$1-2009,FALSE))</f>
        <v>385.941760687459</v>
      </c>
      <c r="AB126" s="1">
        <f t="shared" si="3"/>
        <v>741.641908461024</v>
      </c>
    </row>
    <row r="127" spans="1:28">
      <c r="A127" s="1" t="s">
        <v>469</v>
      </c>
      <c r="B127">
        <f>IF(Capacity_solar!$AB128=0,Capacity_solar!P128*CostRed_solar!B$13,Capacity_solar!P128*VLOOKUP($A127,CostRed_solar!$A$2:$M$12,2,FALSE))</f>
        <v>207.245934961654</v>
      </c>
      <c r="C127">
        <f>IF(Capacity_solar!$AB128=0,Capacity_solar!Q128*CostRed_solar!C$13,Capacity_solar!Q128*VLOOKUP($A127,CostRed_solar!$A$2:$M$12,3,FALSE))</f>
        <v>347.560334579859</v>
      </c>
      <c r="D127">
        <f>IF(Capacity_solar!$AB128=0,Capacity_solar!R128*CostRed_solar!D$13,Capacity_solar!R128*VLOOKUP($A127,CostRed_solar!$A$2:$M$12,4,FALSE))</f>
        <v>862.602216290433</v>
      </c>
      <c r="E127">
        <f>IF(Capacity_solar!$AB128=0,Capacity_solar!S128*CostRed_solar!E$13,Capacity_solar!S128*VLOOKUP($A127,CostRed_solar!$A$2:$M$12,5,FALSE))</f>
        <v>2397.02306296819</v>
      </c>
      <c r="F127">
        <f>IF(Capacity_solar!$AB128=0,Capacity_solar!T128*CostRed_solar!F$13,Capacity_solar!T128*VLOOKUP($A127,CostRed_solar!$A$2:$M$12,6,FALSE))</f>
        <v>3330.71466301261</v>
      </c>
      <c r="G127">
        <f>IF(Capacity_solar!$AB128=0,Capacity_solar!U128*CostRed_solar!G$13,Capacity_solar!U128*VLOOKUP($A127,CostRed_solar!$A$2:$M$12,7,FALSE))</f>
        <v>7789.35827474704</v>
      </c>
      <c r="H127">
        <f>IF(Capacity_solar!$AB128=0,Capacity_solar!V128*CostRed_solar!H$13,Capacity_solar!V128*VLOOKUP($A127,CostRed_solar!$A$2:$M$12,8,FALSE))</f>
        <v>15535.9910738005</v>
      </c>
      <c r="I127">
        <f>IF(Capacity_solar!$AB128=0,Capacity_solar!W128*CostRed_solar!I$13,Capacity_solar!W128*VLOOKUP($A127,CostRed_solar!$A$2:$M$12,9,FALSE))</f>
        <v>21899.2634014826</v>
      </c>
      <c r="J127">
        <f>IF(Capacity_solar!$AB128=0,Capacity_solar!X128*CostRed_solar!J$13,Capacity_solar!X128*VLOOKUP($A127,CostRed_solar!$A$2:$M$12,10,FALSE))</f>
        <v>37852.0695556831</v>
      </c>
      <c r="K127">
        <f>IF(Capacity_solar!$AB128=0,Capacity_solar!Y128*CostRed_solar!K$13,Capacity_solar!Y128*VLOOKUP($A127,CostRed_solar!$A$2:$M$12,11,FALSE))</f>
        <v>42439.4016882583</v>
      </c>
      <c r="L127">
        <f>IF(Capacity_solar!$AB128=0,Capacity_solar!Z128*CostRed_solar!L$13,Capacity_solar!Z128*VLOOKUP($A127,CostRed_solar!$A$2:$M$12,12,FALSE))</f>
        <v>39633.2551563677</v>
      </c>
      <c r="M127">
        <f>IF(Capacity_solar!$AB128=0,Capacity_solar!AA128*CostRed_solar!M$13,Capacity_solar!AA128*VLOOKUP($A127,CostRed_solar!$A$2:$M$12,13,FALSE))</f>
        <v>60628.1229865149</v>
      </c>
      <c r="N127" s="2">
        <f t="shared" si="2"/>
        <v>232922.608348667</v>
      </c>
      <c r="O127" s="1" t="s">
        <v>469</v>
      </c>
      <c r="P127">
        <f>IF(Capacity_solar!$AB128=0,Capacity_solar!P128*CostRed_solar!B$26,Capacity_solar!P128*VLOOKUP($A127,CostRed_solar!$A$14:$M$26,P$1-2009,FALSE))</f>
        <v>1075.9388643299</v>
      </c>
      <c r="Q127">
        <f>IF(Capacity_solar!$AB128=0,Capacity_solar!Q128*CostRed_solar!C$26,Capacity_solar!Q128*VLOOKUP($A127,CostRed_solar!$A$14:$M$26,Q$1-2009,FALSE))</f>
        <v>1096.6595802155</v>
      </c>
      <c r="R127">
        <f>IF(Capacity_solar!$AB128=0,Capacity_solar!R128*CostRed_solar!D$26,Capacity_solar!R128*VLOOKUP($A127,CostRed_solar!$A$14:$M$26,R$1-2009,FALSE))</f>
        <v>1954.23095723357</v>
      </c>
      <c r="S127">
        <f>IF(Capacity_solar!$AB128=0,Capacity_solar!S128*CostRed_solar!E$26,Capacity_solar!S128*VLOOKUP($A127,CostRed_solar!$A$14:$M$26,S$1-2009,FALSE))</f>
        <v>4635.94464232315</v>
      </c>
      <c r="T127">
        <f>IF(Capacity_solar!$AB128=0,Capacity_solar!T128*CostRed_solar!F$26,Capacity_solar!T128*VLOOKUP($A127,CostRed_solar!$A$14:$M$26,T$1-2009,FALSE))</f>
        <v>5664.56833655415</v>
      </c>
      <c r="U127">
        <f>IF(Capacity_solar!$AB128=0,Capacity_solar!U128*CostRed_solar!G$26,Capacity_solar!U128*VLOOKUP($A127,CostRed_solar!$A$14:$M$26,U$1-2009,FALSE))</f>
        <v>11290.4843885905</v>
      </c>
      <c r="V127">
        <f>IF(Capacity_solar!$AB128=0,Capacity_solar!V128*CostRed_solar!H$26,Capacity_solar!V128*VLOOKUP($A127,CostRed_solar!$A$14:$M$26,V$1-2009,FALSE))</f>
        <v>18372.4166982382</v>
      </c>
      <c r="W127">
        <f>IF(Capacity_solar!$AB128=0,Capacity_solar!W128*CostRed_solar!I$26,Capacity_solar!W128*VLOOKUP($A127,CostRed_solar!$A$14:$M$26,W$1-2009,FALSE))</f>
        <v>20325.4475639078</v>
      </c>
      <c r="X127">
        <f>IF(Capacity_solar!$AB128=0,Capacity_solar!X128*CostRed_solar!J$26,Capacity_solar!X128*VLOOKUP($A127,CostRed_solar!$A$14:$M$26,X$1-2009,FALSE))</f>
        <v>24732.3185803272</v>
      </c>
      <c r="Y127">
        <f>IF(Capacity_solar!$AB128=0,Capacity_solar!Y128*CostRed_solar!K$26,Capacity_solar!Y128*VLOOKUP($A127,CostRed_solar!$A$14:$M$26,Y$1-2009,FALSE))</f>
        <v>20909.9197937827</v>
      </c>
      <c r="Z127">
        <f>IF(Capacity_solar!$AB128=0,Capacity_solar!Z128*CostRed_solar!L$26,Capacity_solar!Z128*VLOOKUP($A127,CostRed_solar!$A$14:$M$26,Z$1-2009,FALSE))</f>
        <v>16611.4629971313</v>
      </c>
      <c r="AA127">
        <f>IF(Capacity_solar!$AB128=0,Capacity_solar!AA128*CostRed_solar!M$26,Capacity_solar!AA128*VLOOKUP($A127,CostRed_solar!$A$14:$M$26,AA$1-2009,FALSE))</f>
        <v>21294.0735831307</v>
      </c>
      <c r="AB127" s="1">
        <f t="shared" si="3"/>
        <v>147963.465985765</v>
      </c>
    </row>
    <row r="128" spans="1:28">
      <c r="A128" s="1" t="s">
        <v>470</v>
      </c>
      <c r="B128">
        <f>IF(Capacity_solar!$AB129=0,Capacity_solar!P129*CostRed_solar!B$13,Capacity_solar!P129*VLOOKUP($A128,CostRed_solar!$A$2:$M$12,2,FALSE))</f>
        <v>2.77264372006011</v>
      </c>
      <c r="C128">
        <f>IF(Capacity_solar!$AB129=0,Capacity_solar!Q129*CostRed_solar!C$13,Capacity_solar!Q129*VLOOKUP($A128,CostRed_solar!$A$2:$M$12,3,FALSE))</f>
        <v>14.3747721001112</v>
      </c>
      <c r="D128">
        <f>IF(Capacity_solar!$AB129=0,Capacity_solar!R129*CostRed_solar!D$13,Capacity_solar!R129*VLOOKUP($A128,CostRed_solar!$A$2:$M$12,4,FALSE))</f>
        <v>21.7611923405378</v>
      </c>
      <c r="E128">
        <f>IF(Capacity_solar!$AB129=0,Capacity_solar!S129*CostRed_solar!E$13,Capacity_solar!S129*VLOOKUP($A128,CostRed_solar!$A$2:$M$12,5,FALSE))</f>
        <v>43.6100237166706</v>
      </c>
      <c r="F128">
        <f>IF(Capacity_solar!$AB129=0,Capacity_solar!T129*CostRed_solar!F$13,Capacity_solar!T129*VLOOKUP($A128,CostRed_solar!$A$2:$M$12,6,FALSE))</f>
        <v>97.5526758072639</v>
      </c>
      <c r="G128">
        <f>IF(Capacity_solar!$AB129=0,Capacity_solar!U129*CostRed_solar!G$13,Capacity_solar!U129*VLOOKUP($A128,CostRed_solar!$A$2:$M$12,7,FALSE))</f>
        <v>82.5139891230324</v>
      </c>
      <c r="H128">
        <f>IF(Capacity_solar!$AB129=0,Capacity_solar!V129*CostRed_solar!H$13,Capacity_solar!V129*VLOOKUP($A128,CostRed_solar!$A$2:$M$12,8,FALSE))</f>
        <v>199.971615467518</v>
      </c>
      <c r="I128">
        <f>IF(Capacity_solar!$AB129=0,Capacity_solar!W129*CostRed_solar!I$13,Capacity_solar!W129*VLOOKUP($A128,CostRed_solar!$A$2:$M$12,9,FALSE))</f>
        <v>600.993227731755</v>
      </c>
      <c r="J128">
        <f>IF(Capacity_solar!$AB129=0,Capacity_solar!X129*CostRed_solar!J$13,Capacity_solar!X129*VLOOKUP($A128,CostRed_solar!$A$2:$M$12,10,FALSE))</f>
        <v>417.229618948336</v>
      </c>
      <c r="K128">
        <f>IF(Capacity_solar!$AB129=0,Capacity_solar!Y129*CostRed_solar!K$13,Capacity_solar!Y129*VLOOKUP($A128,CostRed_solar!$A$2:$M$12,11,FALSE))</f>
        <v>325.683896570801</v>
      </c>
      <c r="L128">
        <f>IF(Capacity_solar!$AB129=0,Capacity_solar!Z129*CostRed_solar!L$13,Capacity_solar!Z129*VLOOKUP($A128,CostRed_solar!$A$2:$M$12,12,FALSE))</f>
        <v>655.097859530784</v>
      </c>
      <c r="M128">
        <f>IF(Capacity_solar!$AB129=0,Capacity_solar!AA129*CostRed_solar!M$13,Capacity_solar!AA129*VLOOKUP($A128,CostRed_solar!$A$2:$M$12,13,FALSE))</f>
        <v>1326.15022882251</v>
      </c>
      <c r="N128" s="2">
        <f t="shared" si="2"/>
        <v>3787.71174387938</v>
      </c>
      <c r="O128" s="1" t="s">
        <v>470</v>
      </c>
      <c r="P128">
        <f>IF(Capacity_solar!$AB129=0,Capacity_solar!P129*CostRed_solar!B$26,Capacity_solar!P129*VLOOKUP($A128,CostRed_solar!$A$14:$M$26,P$1-2009,FALSE))</f>
        <v>14.3944687547424</v>
      </c>
      <c r="Q128">
        <f>IF(Capacity_solar!$AB129=0,Capacity_solar!Q129*CostRed_solar!C$26,Capacity_solar!Q129*VLOOKUP($A128,CostRed_solar!$A$14:$M$26,Q$1-2009,FALSE))</f>
        <v>45.3568200066837</v>
      </c>
      <c r="R128">
        <f>IF(Capacity_solar!$AB129=0,Capacity_solar!R129*CostRed_solar!D$26,Capacity_solar!R129*VLOOKUP($A128,CostRed_solar!$A$14:$M$26,R$1-2009,FALSE))</f>
        <v>49.3001234347336</v>
      </c>
      <c r="S128">
        <f>IF(Capacity_solar!$AB129=0,Capacity_solar!S129*CostRed_solar!E$26,Capacity_solar!S129*VLOOKUP($A128,CostRed_solar!$A$14:$M$26,S$1-2009,FALSE))</f>
        <v>84.3436422970986</v>
      </c>
      <c r="T128">
        <f>IF(Capacity_solar!$AB129=0,Capacity_solar!T129*CostRed_solar!F$26,Capacity_solar!T129*VLOOKUP($A128,CostRed_solar!$A$14:$M$26,T$1-2009,FALSE))</f>
        <v>165.908477438935</v>
      </c>
      <c r="U128">
        <f>IF(Capacity_solar!$AB129=0,Capacity_solar!U129*CostRed_solar!G$26,Capacity_solar!U129*VLOOKUP($A128,CostRed_solar!$A$14:$M$26,U$1-2009,FALSE))</f>
        <v>119.602009969708</v>
      </c>
      <c r="V128">
        <f>IF(Capacity_solar!$AB129=0,Capacity_solar!V129*CostRed_solar!H$26,Capacity_solar!V129*VLOOKUP($A128,CostRed_solar!$A$14:$M$26,V$1-2009,FALSE))</f>
        <v>236.480687310948</v>
      </c>
      <c r="W128">
        <f>IF(Capacity_solar!$AB129=0,Capacity_solar!W129*CostRed_solar!I$26,Capacity_solar!W129*VLOOKUP($A128,CostRed_solar!$A$14:$M$26,W$1-2009,FALSE))</f>
        <v>557.802155834087</v>
      </c>
      <c r="X128">
        <f>IF(Capacity_solar!$AB129=0,Capacity_solar!X129*CostRed_solar!J$26,Capacity_solar!X129*VLOOKUP($A128,CostRed_solar!$A$14:$M$26,X$1-2009,FALSE))</f>
        <v>272.615367616788</v>
      </c>
      <c r="Y128">
        <f>IF(Capacity_solar!$AB129=0,Capacity_solar!Y129*CostRed_solar!K$26,Capacity_solar!Y129*VLOOKUP($A128,CostRed_solar!$A$14:$M$26,Y$1-2009,FALSE))</f>
        <v>160.464659832992</v>
      </c>
      <c r="Z128">
        <f>IF(Capacity_solar!$AB129=0,Capacity_solar!Z129*CostRed_solar!L$26,Capacity_solar!Z129*VLOOKUP($A128,CostRed_solar!$A$14:$M$26,Z$1-2009,FALSE))</f>
        <v>274.570781788211</v>
      </c>
      <c r="AA128">
        <f>IF(Capacity_solar!$AB129=0,Capacity_solar!AA129*CostRed_solar!M$26,Capacity_solar!AA129*VLOOKUP($A128,CostRed_solar!$A$14:$M$26,AA$1-2009,FALSE))</f>
        <v>465.776262958251</v>
      </c>
      <c r="AB128" s="1">
        <f t="shared" si="3"/>
        <v>2446.61545724318</v>
      </c>
    </row>
    <row r="129" spans="1:28">
      <c r="A129" s="1" t="s">
        <v>258</v>
      </c>
      <c r="B129">
        <f>IF(Capacity_solar!$AB130=0,Capacity_solar!P130*CostRed_solar!B$13,Capacity_solar!P130*VLOOKUP($A129,CostRed_solar!$A$2:$M$12,2,FALSE))</f>
        <v>3.10920801117103</v>
      </c>
      <c r="C129">
        <f>IF(Capacity_solar!$AB130=0,Capacity_solar!Q130*CostRed_solar!C$13,Capacity_solar!Q130*VLOOKUP($A129,CostRed_solar!$A$2:$M$12,3,FALSE))</f>
        <v>17.0762887528111</v>
      </c>
      <c r="D129">
        <f>IF(Capacity_solar!$AB130=0,Capacity_solar!R130*CostRed_solar!D$13,Capacity_solar!R130*VLOOKUP($A129,CostRed_solar!$A$2:$M$12,4,FALSE))</f>
        <v>15.2159593986985</v>
      </c>
      <c r="E129">
        <f>IF(Capacity_solar!$AB130=0,Capacity_solar!S130*CostRed_solar!E$13,Capacity_solar!S130*VLOOKUP($A129,CostRed_solar!$A$2:$M$12,5,FALSE))</f>
        <v>14.6483222326755</v>
      </c>
      <c r="F129">
        <f>IF(Capacity_solar!$AB130=0,Capacity_solar!T130*CostRed_solar!F$13,Capacity_solar!T130*VLOOKUP($A129,CostRed_solar!$A$2:$M$12,6,FALSE))</f>
        <v>7.06042127371467</v>
      </c>
      <c r="G129">
        <f>IF(Capacity_solar!$AB130=0,Capacity_solar!U130*CostRed_solar!G$13,Capacity_solar!U130*VLOOKUP($A129,CostRed_solar!$A$2:$M$12,7,FALSE))</f>
        <v>7.48071089368873</v>
      </c>
      <c r="H129">
        <f>IF(Capacity_solar!$AB130=0,Capacity_solar!V130*CostRed_solar!H$13,Capacity_solar!V130*VLOOKUP($A129,CostRed_solar!$A$2:$M$12,8,FALSE))</f>
        <v>10.0742031028272</v>
      </c>
      <c r="I129">
        <f>IF(Capacity_solar!$AB130=0,Capacity_solar!W130*CostRed_solar!I$13,Capacity_solar!W130*VLOOKUP($A129,CostRed_solar!$A$2:$M$12,9,FALSE))</f>
        <v>4.62966313249008</v>
      </c>
      <c r="J129">
        <f>IF(Capacity_solar!$AB130=0,Capacity_solar!X130*CostRed_solar!J$13,Capacity_solar!X130*VLOOKUP($A129,CostRed_solar!$A$2:$M$12,10,FALSE))</f>
        <v>59.6308975613989</v>
      </c>
      <c r="K129">
        <f>IF(Capacity_solar!$AB130=0,Capacity_solar!Y130*CostRed_solar!K$13,Capacity_solar!Y130*VLOOKUP($A129,CostRed_solar!$A$2:$M$12,11,FALSE))</f>
        <v>63.0952715580411</v>
      </c>
      <c r="L129">
        <f>IF(Capacity_solar!$AB130=0,Capacity_solar!Z130*CostRed_solar!L$13,Capacity_solar!Z130*VLOOKUP($A129,CostRed_solar!$A$2:$M$12,12,FALSE))</f>
        <v>279.751822689315</v>
      </c>
      <c r="M129">
        <f>IF(Capacity_solar!$AB130=0,Capacity_solar!AA130*CostRed_solar!M$13,Capacity_solar!AA130*VLOOKUP($A129,CostRed_solar!$A$2:$M$12,13,FALSE))</f>
        <v>147.449104982039</v>
      </c>
      <c r="N129" s="2">
        <f t="shared" si="2"/>
        <v>629.221873588871</v>
      </c>
      <c r="O129" s="1" t="s">
        <v>258</v>
      </c>
      <c r="P129">
        <f>IF(Capacity_solar!$AB130=0,Capacity_solar!P130*CostRed_solar!B$26,Capacity_solar!P130*VLOOKUP($A129,CostRed_solar!$A$14:$M$26,P$1-2009,FALSE))</f>
        <v>16.1417773387148</v>
      </c>
      <c r="Q129">
        <f>IF(Capacity_solar!$AB130=0,Capacity_solar!Q130*CostRed_solar!C$26,Capacity_solar!Q130*VLOOKUP($A129,CostRed_solar!$A$14:$M$26,Q$1-2009,FALSE))</f>
        <v>53.8809345949507</v>
      </c>
      <c r="R129">
        <f>IF(Capacity_solar!$AB130=0,Capacity_solar!R130*CostRed_solar!D$26,Capacity_solar!R130*VLOOKUP($A129,CostRed_solar!$A$14:$M$26,R$1-2009,FALSE))</f>
        <v>34.4718554385605</v>
      </c>
      <c r="S129">
        <f>IF(Capacity_solar!$AB130=0,Capacity_solar!S130*CostRed_solar!E$26,Capacity_solar!S130*VLOOKUP($A129,CostRed_solar!$A$14:$M$26,S$1-2009,FALSE))</f>
        <v>28.330478760394</v>
      </c>
      <c r="T129">
        <f>IF(Capacity_solar!$AB130=0,Capacity_solar!T130*CostRed_solar!F$26,Capacity_solar!T130*VLOOKUP($A129,CostRed_solar!$A$14:$M$26,T$1-2009,FALSE))</f>
        <v>12.0077049030801</v>
      </c>
      <c r="U129">
        <f>IF(Capacity_solar!$AB130=0,Capacity_solar!U130*CostRed_solar!G$26,Capacity_solar!U130*VLOOKUP($A129,CostRed_solar!$A$14:$M$26,U$1-2009,FALSE))</f>
        <v>10.8431075554159</v>
      </c>
      <c r="V129">
        <f>IF(Capacity_solar!$AB130=0,Capacity_solar!V130*CostRed_solar!H$26,Capacity_solar!V130*VLOOKUP($A129,CostRed_solar!$A$14:$M$26,V$1-2009,FALSE))</f>
        <v>11.9134631597434</v>
      </c>
      <c r="W129">
        <f>IF(Capacity_solar!$AB130=0,Capacity_solar!W130*CostRed_solar!I$26,Capacity_solar!W130*VLOOKUP($A129,CostRed_solar!$A$14:$M$26,W$1-2009,FALSE))</f>
        <v>4.29694704853012</v>
      </c>
      <c r="X129">
        <f>IF(Capacity_solar!$AB130=0,Capacity_solar!X130*CostRed_solar!J$26,Capacity_solar!X130*VLOOKUP($A129,CostRed_solar!$A$14:$M$26,X$1-2009,FALSE))</f>
        <v>38.962476108468</v>
      </c>
      <c r="Y129">
        <f>IF(Capacity_solar!$AB130=0,Capacity_solar!Y130*CostRed_solar!K$26,Capacity_solar!Y130*VLOOKUP($A129,CostRed_solar!$A$14:$M$26,Y$1-2009,FALSE))</f>
        <v>31.0870798164573</v>
      </c>
      <c r="Z129">
        <f>IF(Capacity_solar!$AB130=0,Capacity_solar!Z130*CostRed_solar!L$26,Capacity_solar!Z130*VLOOKUP($A129,CostRed_solar!$A$14:$M$26,Z$1-2009,FALSE))</f>
        <v>117.252217428246</v>
      </c>
      <c r="AA129">
        <f>IF(Capacity_solar!$AB130=0,Capacity_solar!AA130*CostRed_solar!M$26,Capacity_solar!AA130*VLOOKUP($A129,CostRed_solar!$A$14:$M$26,AA$1-2009,FALSE))</f>
        <v>51.7877172603988</v>
      </c>
      <c r="AB129" s="1">
        <f t="shared" si="3"/>
        <v>410.97575941296</v>
      </c>
    </row>
    <row r="130" spans="1:28">
      <c r="A130" s="1" t="s">
        <v>268</v>
      </c>
      <c r="B130">
        <f>IF(Capacity_solar!$AB131=0,Capacity_solar!P131*CostRed_solar!B$13,Capacity_solar!P131*VLOOKUP($A130,CostRed_solar!$A$2:$M$12,2,FALSE))</f>
        <v>0.138618254868391</v>
      </c>
      <c r="C130">
        <f>IF(Capacity_solar!$AB131=0,Capacity_solar!Q131*CostRed_solar!C$13,Capacity_solar!Q131*VLOOKUP($A130,CostRed_solar!$A$2:$M$12,3,FALSE))</f>
        <v>0.301452649428662</v>
      </c>
      <c r="D130">
        <f>IF(Capacity_solar!$AB131=0,Capacity_solar!R131*CostRed_solar!D$13,Capacity_solar!R131*VLOOKUP($A130,CostRed_solar!$A$2:$M$12,4,FALSE))</f>
        <v>1.79301289300397</v>
      </c>
      <c r="E130">
        <f>IF(Capacity_solar!$AB131=0,Capacity_solar!S131*CostRed_solar!E$13,Capacity_solar!S131*VLOOKUP($A130,CostRed_solar!$A$2:$M$12,5,FALSE))</f>
        <v>1.96463628307193</v>
      </c>
      <c r="F130">
        <f>IF(Capacity_solar!$AB131=0,Capacity_solar!T131*CostRed_solar!F$13,Capacity_solar!T131*VLOOKUP($A130,CostRed_solar!$A$2:$M$12,6,FALSE))</f>
        <v>2.22761259538966</v>
      </c>
      <c r="G130">
        <f>IF(Capacity_solar!$AB131=0,Capacity_solar!U131*CostRed_solar!G$13,Capacity_solar!U131*VLOOKUP($A130,CostRed_solar!$A$2:$M$12,7,FALSE))</f>
        <v>2.66028314873934</v>
      </c>
      <c r="H130">
        <f>IF(Capacity_solar!$AB131=0,Capacity_solar!V131*CostRed_solar!H$13,Capacity_solar!V131*VLOOKUP($A130,CostRed_solar!$A$2:$M$12,8,FALSE))</f>
        <v>3.24607952439638</v>
      </c>
      <c r="I130">
        <f>IF(Capacity_solar!$AB131=0,Capacity_solar!W131*CostRed_solar!I$13,Capacity_solar!W131*VLOOKUP($A130,CostRed_solar!$A$2:$M$12,9,FALSE))</f>
        <v>36.7287832803656</v>
      </c>
      <c r="J130">
        <f>IF(Capacity_solar!$AB131=0,Capacity_solar!X131*CostRed_solar!J$13,Capacity_solar!X131*VLOOKUP($A130,CostRed_solar!$A$2:$M$12,10,FALSE))</f>
        <v>0</v>
      </c>
      <c r="K130">
        <f>IF(Capacity_solar!$AB131=0,Capacity_solar!Y131*CostRed_solar!K$13,Capacity_solar!Y131*VLOOKUP($A130,CostRed_solar!$A$2:$M$12,11,FALSE))</f>
        <v>0</v>
      </c>
      <c r="L130">
        <f>IF(Capacity_solar!$AB131=0,Capacity_solar!Z131*CostRed_solar!L$13,Capacity_solar!Z131*VLOOKUP($A130,CostRed_solar!$A$2:$M$12,12,FALSE))</f>
        <v>0</v>
      </c>
      <c r="M130">
        <f>IF(Capacity_solar!$AB131=0,Capacity_solar!AA131*CostRed_solar!M$13,Capacity_solar!AA131*VLOOKUP($A130,CostRed_solar!$A$2:$M$12,13,FALSE))</f>
        <v>0</v>
      </c>
      <c r="N130" s="2">
        <f t="shared" si="2"/>
        <v>49.060478629264</v>
      </c>
      <c r="O130" s="1" t="s">
        <v>268</v>
      </c>
      <c r="P130">
        <f>IF(Capacity_solar!$AB131=0,Capacity_solar!P131*CostRed_solar!B$26,Capacity_solar!P131*VLOOKUP($A130,CostRed_solar!$A$14:$M$26,P$1-2009,FALSE))</f>
        <v>0.719651112800285</v>
      </c>
      <c r="Q130">
        <f>IF(Capacity_solar!$AB131=0,Capacity_solar!Q131*CostRed_solar!C$26,Capacity_solar!Q131*VLOOKUP($A130,CostRed_solar!$A$14:$M$26,Q$1-2009,FALSE))</f>
        <v>0.951175675374222</v>
      </c>
      <c r="R130">
        <f>IF(Capacity_solar!$AB131=0,Capacity_solar!R131*CostRed_solar!D$26,Capacity_solar!R131*VLOOKUP($A130,CostRed_solar!$A$14:$M$26,R$1-2009,FALSE))</f>
        <v>4.06208242461497</v>
      </c>
      <c r="S130">
        <f>IF(Capacity_solar!$AB131=0,Capacity_solar!S131*CostRed_solar!E$26,Capacity_solar!S131*VLOOKUP($A130,CostRed_solar!$A$14:$M$26,S$1-2009,FALSE))</f>
        <v>3.79969020379086</v>
      </c>
      <c r="T130">
        <f>IF(Capacity_solar!$AB131=0,Capacity_solar!T131*CostRed_solar!F$26,Capacity_solar!T131*VLOOKUP($A130,CostRed_solar!$A$14:$M$26,T$1-2009,FALSE))</f>
        <v>3.78851539403263</v>
      </c>
      <c r="U130">
        <f>IF(Capacity_solar!$AB131=0,Capacity_solar!U131*CostRed_solar!G$26,Capacity_solar!U131*VLOOKUP($A130,CostRed_solar!$A$14:$M$26,U$1-2009,FALSE))</f>
        <v>3.85601538671646</v>
      </c>
      <c r="V130">
        <f>IF(Capacity_solar!$AB131=0,Capacity_solar!V131*CostRed_solar!H$26,Capacity_solar!V131*VLOOKUP($A130,CostRed_solar!$A$14:$M$26,V$1-2009,FALSE))</f>
        <v>3.83872038639374</v>
      </c>
      <c r="W130">
        <f>IF(Capacity_solar!$AB131=0,Capacity_solar!W131*CostRed_solar!I$26,Capacity_solar!W131*VLOOKUP($A130,CostRed_solar!$A$14:$M$26,W$1-2009,FALSE))</f>
        <v>34.0892268824286</v>
      </c>
      <c r="X130">
        <f>IF(Capacity_solar!$AB131=0,Capacity_solar!X131*CostRed_solar!J$26,Capacity_solar!X131*VLOOKUP($A130,CostRed_solar!$A$14:$M$26,X$1-2009,FALSE))</f>
        <v>0</v>
      </c>
      <c r="Y130">
        <f>IF(Capacity_solar!$AB131=0,Capacity_solar!Y131*CostRed_solar!K$26,Capacity_solar!Y131*VLOOKUP($A130,CostRed_solar!$A$14:$M$26,Y$1-2009,FALSE))</f>
        <v>0</v>
      </c>
      <c r="Z130">
        <f>IF(Capacity_solar!$AB131=0,Capacity_solar!Z131*CostRed_solar!L$26,Capacity_solar!Z131*VLOOKUP($A130,CostRed_solar!$A$14:$M$26,Z$1-2009,FALSE))</f>
        <v>0</v>
      </c>
      <c r="AA130">
        <f>IF(Capacity_solar!$AB131=0,Capacity_solar!AA131*CostRed_solar!M$26,Capacity_solar!AA131*VLOOKUP($A130,CostRed_solar!$A$14:$M$26,AA$1-2009,FALSE))</f>
        <v>0</v>
      </c>
      <c r="AB130" s="1">
        <f t="shared" si="3"/>
        <v>55.1050774661518</v>
      </c>
    </row>
    <row r="131" spans="1:28">
      <c r="A131" s="1" t="s">
        <v>294</v>
      </c>
      <c r="B131">
        <f>IF(Capacity_solar!$AB132=0,Capacity_solar!P132*CostRed_solar!B$13,Capacity_solar!P132*VLOOKUP($A131,CostRed_solar!$A$2:$M$12,2,FALSE))</f>
        <v>0.285276368519149</v>
      </c>
      <c r="C131">
        <f>IF(Capacity_solar!$AB132=0,Capacity_solar!Q132*CostRed_solar!C$13,Capacity_solar!Q132*VLOOKUP($A131,CostRed_solar!$A$2:$M$12,3,FALSE))</f>
        <v>0.465241922284902</v>
      </c>
      <c r="D131">
        <f>IF(Capacity_solar!$AB132=0,Capacity_solar!R132*CostRed_solar!D$13,Capacity_solar!R132*VLOOKUP($A131,CostRed_solar!$A$2:$M$12,4,FALSE))</f>
        <v>2.02759874650533</v>
      </c>
      <c r="E131">
        <f>IF(Capacity_solar!$AB132=0,Capacity_solar!S132*CostRed_solar!E$13,Capacity_solar!S132*VLOOKUP($A131,CostRed_solar!$A$2:$M$12,5,FALSE))</f>
        <v>2.22888084546325</v>
      </c>
      <c r="F131">
        <f>IF(Capacity_solar!$AB132=0,Capacity_solar!T132*CostRed_solar!F$13,Capacity_solar!T132*VLOOKUP($A131,CostRed_solar!$A$2:$M$12,6,FALSE))</f>
        <v>4.92636279152284</v>
      </c>
      <c r="G131">
        <f>IF(Capacity_solar!$AB132=0,Capacity_solar!U132*CostRed_solar!G$13,Capacity_solar!U132*VLOOKUP($A131,CostRed_solar!$A$2:$M$12,7,FALSE))</f>
        <v>0</v>
      </c>
      <c r="H131">
        <f>IF(Capacity_solar!$AB132=0,Capacity_solar!V132*CostRed_solar!H$13,Capacity_solar!V132*VLOOKUP($A131,CostRed_solar!$A$2:$M$12,8,FALSE))</f>
        <v>11.4911256388863</v>
      </c>
      <c r="I131">
        <f>IF(Capacity_solar!$AB132=0,Capacity_solar!W132*CostRed_solar!I$13,Capacity_solar!W132*VLOOKUP($A131,CostRed_solar!$A$2:$M$12,9,FALSE))</f>
        <v>12.1058106420868</v>
      </c>
      <c r="J131">
        <f>IF(Capacity_solar!$AB132=0,Capacity_solar!X132*CostRed_solar!J$13,Capacity_solar!X132*VLOOKUP($A131,CostRed_solar!$A$2:$M$12,10,FALSE))</f>
        <v>111.488363802189</v>
      </c>
      <c r="K131">
        <f>IF(Capacity_solar!$AB132=0,Capacity_solar!Y132*CostRed_solar!K$13,Capacity_solar!Y132*VLOOKUP($A131,CostRed_solar!$A$2:$M$12,11,FALSE))</f>
        <v>3.07654465184056</v>
      </c>
      <c r="L131">
        <f>IF(Capacity_solar!$AB132=0,Capacity_solar!Z132*CostRed_solar!L$13,Capacity_solar!Z132*VLOOKUP($A131,CostRed_solar!$A$2:$M$12,12,FALSE))</f>
        <v>185.396894325484</v>
      </c>
      <c r="M131">
        <f>IF(Capacity_solar!$AB132=0,Capacity_solar!AA132*CostRed_solar!M$13,Capacity_solar!AA132*VLOOKUP($A131,CostRed_solar!$A$2:$M$12,13,FALSE))</f>
        <v>4.56386576156194</v>
      </c>
      <c r="N131" s="2">
        <f t="shared" ref="N131:N194" si="4">SUM(B131:M131)</f>
        <v>338.055965496344</v>
      </c>
      <c r="O131" s="1" t="s">
        <v>294</v>
      </c>
      <c r="P131">
        <f>IF(Capacity_solar!$AB132=0,Capacity_solar!P132*CostRed_solar!B$26,Capacity_solar!P132*VLOOKUP($A131,CostRed_solar!$A$14:$M$26,P$1-2009,FALSE))</f>
        <v>1.48104199014299</v>
      </c>
      <c r="Q131">
        <f>IF(Capacity_solar!$AB132=0,Capacity_solar!Q132*CostRed_solar!C$26,Capacity_solar!Q132*VLOOKUP($A131,CostRed_solar!$A$14:$M$26,Q$1-2009,FALSE))</f>
        <v>1.46798112566088</v>
      </c>
      <c r="R131">
        <f>IF(Capacity_solar!$AB132=0,Capacity_solar!R132*CostRed_solar!D$26,Capacity_solar!R132*VLOOKUP($A131,CostRed_solar!$A$14:$M$26,R$1-2009,FALSE))</f>
        <v>4.59353820850209</v>
      </c>
      <c r="S131">
        <f>IF(Capacity_solar!$AB132=0,Capacity_solar!S132*CostRed_solar!E$26,Capacity_solar!S132*VLOOKUP($A131,CostRed_solar!$A$14:$M$26,S$1-2009,FALSE))</f>
        <v>4.31075043604583</v>
      </c>
      <c r="T131">
        <f>IF(Capacity_solar!$AB132=0,Capacity_solar!T132*CostRed_solar!F$26,Capacity_solar!T132*VLOOKUP($A131,CostRed_solar!$A$14:$M$26,T$1-2009,FALSE))</f>
        <v>8.37829760475436</v>
      </c>
      <c r="U131">
        <f>IF(Capacity_solar!$AB132=0,Capacity_solar!U132*CostRed_solar!G$26,Capacity_solar!U132*VLOOKUP($A131,CostRed_solar!$A$14:$M$26,U$1-2009,FALSE))</f>
        <v>0</v>
      </c>
      <c r="V131">
        <f>IF(Capacity_solar!$AB132=0,Capacity_solar!V132*CostRed_solar!H$26,Capacity_solar!V132*VLOOKUP($A131,CostRed_solar!$A$14:$M$26,V$1-2009,FALSE))</f>
        <v>13.5890750430112</v>
      </c>
      <c r="W131">
        <f>IF(Capacity_solar!$AB132=0,Capacity_solar!W132*CostRed_solar!I$26,Capacity_solar!W132*VLOOKUP($A131,CostRed_solar!$A$14:$M$26,W$1-2009,FALSE))</f>
        <v>11.2358125893712</v>
      </c>
      <c r="X131">
        <f>IF(Capacity_solar!$AB132=0,Capacity_solar!X132*CostRed_solar!J$26,Capacity_solar!X132*VLOOKUP($A131,CostRed_solar!$A$14:$M$26,X$1-2009,FALSE))</f>
        <v>72.8458381251486</v>
      </c>
      <c r="Y131">
        <f>IF(Capacity_solar!$AB132=0,Capacity_solar!Y132*CostRed_solar!K$26,Capacity_solar!Y132*VLOOKUP($A131,CostRed_solar!$A$14:$M$26,Y$1-2009,FALSE))</f>
        <v>1.51581547695983</v>
      </c>
      <c r="Z131">
        <f>IF(Capacity_solar!$AB132=0,Capacity_solar!Z132*CostRed_solar!L$26,Capacity_solar!Z132*VLOOKUP($A131,CostRed_solar!$A$14:$M$26,Z$1-2009,FALSE))</f>
        <v>77.7052916224073</v>
      </c>
      <c r="AA131">
        <f>IF(Capacity_solar!$AB132=0,Capacity_solar!AA132*CostRed_solar!M$26,Capacity_solar!AA132*VLOOKUP($A131,CostRed_solar!$A$14:$M$26,AA$1-2009,FALSE))</f>
        <v>1.60294082288918</v>
      </c>
      <c r="AB131" s="1">
        <f t="shared" ref="AB131:AB194" si="5">SUM(P131:AA131)</f>
        <v>198.726383044893</v>
      </c>
    </row>
    <row r="132" spans="1:28">
      <c r="A132" s="1" t="s">
        <v>296</v>
      </c>
      <c r="B132">
        <f>IF(Capacity_solar!$AB133=0,Capacity_solar!P133*CostRed_solar!B$13,Capacity_solar!P133*VLOOKUP($A132,CostRed_solar!$A$2:$M$12,2,FALSE))</f>
        <v>0</v>
      </c>
      <c r="C132">
        <f>IF(Capacity_solar!$AB133=0,Capacity_solar!Q133*CostRed_solar!C$13,Capacity_solar!Q133*VLOOKUP($A132,CostRed_solar!$A$2:$M$12,3,FALSE))</f>
        <v>15.5951514019516</v>
      </c>
      <c r="D132">
        <f>IF(Capacity_solar!$AB133=0,Capacity_solar!R133*CostRed_solar!D$13,Capacity_solar!R133*VLOOKUP($A132,CostRed_solar!$A$2:$M$12,4,FALSE))</f>
        <v>80.0057279690707</v>
      </c>
      <c r="E132">
        <f>IF(Capacity_solar!$AB133=0,Capacity_solar!S133*CostRed_solar!E$13,Capacity_solar!S133*VLOOKUP($A132,CostRed_solar!$A$2:$M$12,5,FALSE))</f>
        <v>65.5343823176119</v>
      </c>
      <c r="F132">
        <f>IF(Capacity_solar!$AB133=0,Capacity_solar!T133*CostRed_solar!F$13,Capacity_solar!T133*VLOOKUP($A132,CostRed_solar!$A$2:$M$12,6,FALSE))</f>
        <v>67.8274170589506</v>
      </c>
      <c r="G132">
        <f>IF(Capacity_solar!$AB133=0,Capacity_solar!U133*CostRed_solar!G$13,Capacity_solar!U133*VLOOKUP($A132,CostRed_solar!$A$2:$M$12,7,FALSE))</f>
        <v>103.57417387569</v>
      </c>
      <c r="H132">
        <f>IF(Capacity_solar!$AB133=0,Capacity_solar!V133*CostRed_solar!H$13,Capacity_solar!V133*VLOOKUP($A132,CostRed_solar!$A$2:$M$12,8,FALSE))</f>
        <v>80.8388143160078</v>
      </c>
      <c r="I132">
        <f>IF(Capacity_solar!$AB133=0,Capacity_solar!W133*CostRed_solar!I$13,Capacity_solar!W133*VLOOKUP($A132,CostRed_solar!$A$2:$M$12,9,FALSE))</f>
        <v>277.853153694008</v>
      </c>
      <c r="J132">
        <f>IF(Capacity_solar!$AB133=0,Capacity_solar!X133*CostRed_solar!J$13,Capacity_solar!X133*VLOOKUP($A132,CostRed_solar!$A$2:$M$12,10,FALSE))</f>
        <v>713.843785813657</v>
      </c>
      <c r="K132">
        <f>IF(Capacity_solar!$AB133=0,Capacity_solar!Y133*CostRed_solar!K$13,Capacity_solar!Y133*VLOOKUP($A132,CostRed_solar!$A$2:$M$12,11,FALSE))</f>
        <v>1381.60513885602</v>
      </c>
      <c r="L132">
        <f>IF(Capacity_solar!$AB133=0,Capacity_solar!Z133*CostRed_solar!L$13,Capacity_solar!Z133*VLOOKUP($A132,CostRed_solar!$A$2:$M$12,12,FALSE))</f>
        <v>940.090631986872</v>
      </c>
      <c r="M132">
        <f>IF(Capacity_solar!$AB133=0,Capacity_solar!AA133*CostRed_solar!M$13,Capacity_solar!AA133*VLOOKUP($A132,CostRed_solar!$A$2:$M$12,13,FALSE))</f>
        <v>512.930499362425</v>
      </c>
      <c r="N132" s="2">
        <f t="shared" si="4"/>
        <v>4239.69887665227</v>
      </c>
      <c r="O132" s="1" t="s">
        <v>296</v>
      </c>
      <c r="P132">
        <f>IF(Capacity_solar!$AB133=0,Capacity_solar!P133*CostRed_solar!B$26,Capacity_solar!P133*VLOOKUP($A132,CostRed_solar!$A$14:$M$26,P$1-2009,FALSE))</f>
        <v>0</v>
      </c>
      <c r="Q132">
        <f>IF(Capacity_solar!$AB133=0,Capacity_solar!Q133*CostRed_solar!C$26,Capacity_solar!Q133*VLOOKUP($A132,CostRed_solar!$A$14:$M$26,Q$1-2009,FALSE))</f>
        <v>49.2074914432787</v>
      </c>
      <c r="R132">
        <f>IF(Capacity_solar!$AB133=0,Capacity_solar!R133*CostRed_solar!D$26,Capacity_solar!R133*VLOOKUP($A132,CostRed_solar!$A$14:$M$26,R$1-2009,FALSE))</f>
        <v>181.253499469938</v>
      </c>
      <c r="S132">
        <f>IF(Capacity_solar!$AB133=0,Capacity_solar!S133*CostRed_solar!E$26,Capacity_solar!S133*VLOOKUP($A132,CostRed_solar!$A$14:$M$26,S$1-2009,FALSE))</f>
        <v>126.746285126303</v>
      </c>
      <c r="T132">
        <f>IF(Capacity_solar!$AB133=0,Capacity_solar!T133*CostRed_solar!F$26,Capacity_solar!T133*VLOOKUP($A132,CostRed_solar!$A$14:$M$26,T$1-2009,FALSE))</f>
        <v>115.354534355358</v>
      </c>
      <c r="U132">
        <f>IF(Capacity_solar!$AB133=0,Capacity_solar!U133*CostRed_solar!G$26,Capacity_solar!U133*VLOOKUP($A132,CostRed_solar!$A$14:$M$26,U$1-2009,FALSE))</f>
        <v>150.128232898956</v>
      </c>
      <c r="V132">
        <f>IF(Capacity_solar!$AB133=0,Capacity_solar!V133*CostRed_solar!H$26,Capacity_solar!V133*VLOOKUP($A132,CostRed_solar!$A$14:$M$26,V$1-2009,FALSE))</f>
        <v>95.5976593285902</v>
      </c>
      <c r="W132">
        <f>IF(Capacity_solar!$AB133=0,Capacity_solar!W133*CostRed_solar!I$26,Capacity_solar!W133*VLOOKUP($A132,CostRed_solar!$A$14:$M$26,W$1-2009,FALSE))</f>
        <v>257.884916142505</v>
      </c>
      <c r="X132">
        <f>IF(Capacity_solar!$AB133=0,Capacity_solar!X133*CostRed_solar!J$26,Capacity_solar!X133*VLOOKUP($A132,CostRed_solar!$A$14:$M$26,X$1-2009,FALSE))</f>
        <v>466.421311557573</v>
      </c>
      <c r="Y132">
        <f>IF(Capacity_solar!$AB133=0,Capacity_solar!Y133*CostRed_solar!K$26,Capacity_solar!Y133*VLOOKUP($A132,CostRed_solar!$A$14:$M$26,Y$1-2009,FALSE))</f>
        <v>680.717717284648</v>
      </c>
      <c r="Z132">
        <f>IF(Capacity_solar!$AB133=0,Capacity_solar!Z133*CostRed_solar!L$26,Capacity_solar!Z133*VLOOKUP($A132,CostRed_solar!$A$14:$M$26,Z$1-2009,FALSE))</f>
        <v>394.019635419491</v>
      </c>
      <c r="AA132">
        <f>IF(Capacity_solar!$AB133=0,Capacity_solar!AA133*CostRed_solar!M$26,Capacity_solar!AA133*VLOOKUP($A132,CostRed_solar!$A$14:$M$26,AA$1-2009,FALSE))</f>
        <v>180.153685425572</v>
      </c>
      <c r="AB132" s="1">
        <f t="shared" si="5"/>
        <v>2697.48496845221</v>
      </c>
    </row>
    <row r="133" spans="1:28">
      <c r="A133" s="1" t="s">
        <v>270</v>
      </c>
      <c r="B133">
        <f>IF(Capacity_solar!$AB134=0,Capacity_solar!P134*CostRed_solar!B$13,Capacity_solar!P134*VLOOKUP($A133,CostRed_solar!$A$2:$M$12,2,FALSE))</f>
        <v>0.00499025717526208</v>
      </c>
      <c r="C133">
        <f>IF(Capacity_solar!$AB134=0,Capacity_solar!Q134*CostRed_solar!C$13,Capacity_solar!Q134*VLOOKUP($A133,CostRed_solar!$A$2:$M$12,3,FALSE))</f>
        <v>0.572760033914459</v>
      </c>
      <c r="D133">
        <f>IF(Capacity_solar!$AB134=0,Capacity_solar!R134*CostRed_solar!D$13,Capacity_solar!R134*VLOOKUP($A133,CostRed_solar!$A$2:$M$12,4,FALSE))</f>
        <v>0.32050105462446</v>
      </c>
      <c r="E133">
        <f>IF(Capacity_solar!$AB134=0,Capacity_solar!S134*CostRed_solar!E$13,Capacity_solar!S134*VLOOKUP($A133,CostRed_solar!$A$2:$M$12,5,FALSE))</f>
        <v>2.09135532333007</v>
      </c>
      <c r="F133">
        <f>IF(Capacity_solar!$AB134=0,Capacity_solar!T134*CostRed_solar!F$13,Capacity_solar!T134*VLOOKUP($A133,CostRed_solar!$A$2:$M$12,6,FALSE))</f>
        <v>1.02135986430623</v>
      </c>
      <c r="G133">
        <f>IF(Capacity_solar!$AB134=0,Capacity_solar!U134*CostRed_solar!G$13,Capacity_solar!U134*VLOOKUP($A133,CostRed_solar!$A$2:$M$12,7,FALSE))</f>
        <v>3.57675069348004</v>
      </c>
      <c r="H133">
        <f>IF(Capacity_solar!$AB134=0,Capacity_solar!V134*CostRed_solar!H$13,Capacity_solar!V134*VLOOKUP($A133,CostRed_solar!$A$2:$M$12,8,FALSE))</f>
        <v>5.36090463803271</v>
      </c>
      <c r="I133">
        <f>IF(Capacity_solar!$AB134=0,Capacity_solar!W134*CostRed_solar!I$13,Capacity_solar!W134*VLOOKUP($A133,CostRed_solar!$A$2:$M$12,9,FALSE))</f>
        <v>10.4438313622111</v>
      </c>
      <c r="J133">
        <f>IF(Capacity_solar!$AB134=0,Capacity_solar!X134*CostRed_solar!J$13,Capacity_solar!X134*VLOOKUP($A133,CostRed_solar!$A$2:$M$12,10,FALSE))</f>
        <v>8.45343880323268</v>
      </c>
      <c r="K133">
        <f>IF(Capacity_solar!$AB134=0,Capacity_solar!Y134*CostRed_solar!K$13,Capacity_solar!Y134*VLOOKUP($A133,CostRed_solar!$A$2:$M$12,11,FALSE))</f>
        <v>14.3041221043903</v>
      </c>
      <c r="L133">
        <f>IF(Capacity_solar!$AB134=0,Capacity_solar!Z134*CostRed_solar!L$13,Capacity_solar!Z134*VLOOKUP($A133,CostRed_solar!$A$2:$M$12,12,FALSE))</f>
        <v>12.6713209092645</v>
      </c>
      <c r="M133">
        <f>IF(Capacity_solar!$AB134=0,Capacity_solar!AA134*CostRed_solar!M$13,Capacity_solar!AA134*VLOOKUP($A133,CostRed_solar!$A$2:$M$12,13,FALSE))</f>
        <v>17.5534613681212</v>
      </c>
      <c r="N133" s="2">
        <f t="shared" si="4"/>
        <v>76.3747964120831</v>
      </c>
      <c r="O133" s="1" t="s">
        <v>270</v>
      </c>
      <c r="P133">
        <f>IF(Capacity_solar!$AB134=0,Capacity_solar!P134*CostRed_solar!B$26,Capacity_solar!P134*VLOOKUP($A133,CostRed_solar!$A$14:$M$26,P$1-2009,FALSE))</f>
        <v>0.0259074400608103</v>
      </c>
      <c r="Q133">
        <f>IF(Capacity_solar!$AB134=0,Capacity_solar!Q134*CostRed_solar!C$26,Capacity_solar!Q134*VLOOKUP($A133,CostRed_solar!$A$14:$M$26,Q$1-2009,FALSE))</f>
        <v>1.80723378321102</v>
      </c>
      <c r="R133">
        <f>IF(Capacity_solar!$AB134=0,Capacity_solar!R134*CostRed_solar!D$26,Capacity_solar!R134*VLOOKUP($A133,CostRed_solar!$A$14:$M$26,R$1-2009,FALSE))</f>
        <v>0.726097233399925</v>
      </c>
      <c r="S133">
        <f>IF(Capacity_solar!$AB134=0,Capacity_solar!S134*CostRed_solar!E$26,Capacity_solar!S134*VLOOKUP($A133,CostRed_solar!$A$14:$M$26,S$1-2009,FALSE))</f>
        <v>4.04477022193537</v>
      </c>
      <c r="T133">
        <f>IF(Capacity_solar!$AB134=0,Capacity_solar!T134*CostRed_solar!F$26,Capacity_solar!T134*VLOOKUP($A133,CostRed_solar!$A$14:$M$26,T$1-2009,FALSE))</f>
        <v>1.73703343964724</v>
      </c>
      <c r="U133">
        <f>IF(Capacity_solar!$AB134=0,Capacity_solar!U134*CostRed_solar!G$26,Capacity_solar!U134*VLOOKUP($A133,CostRed_solar!$A$14:$M$26,U$1-2009,FALSE))</f>
        <v>5.18441268744028</v>
      </c>
      <c r="V133">
        <f>IF(Capacity_solar!$AB134=0,Capacity_solar!V134*CostRed_solar!H$26,Capacity_solar!V134*VLOOKUP($A133,CostRed_solar!$A$14:$M$26,V$1-2009,FALSE))</f>
        <v>6.33965180731537</v>
      </c>
      <c r="W133">
        <f>IF(Capacity_solar!$AB134=0,Capacity_solar!W134*CostRed_solar!I$26,Capacity_solar!W134*VLOOKUP($A133,CostRed_solar!$A$14:$M$26,W$1-2009,FALSE))</f>
        <v>9.69327336847991</v>
      </c>
      <c r="X133">
        <f>IF(Capacity_solar!$AB134=0,Capacity_solar!X134*CostRed_solar!J$26,Capacity_solar!X134*VLOOKUP($A133,CostRed_solar!$A$14:$M$26,X$1-2009,FALSE))</f>
        <v>5.52342696277911</v>
      </c>
      <c r="Y133">
        <f>IF(Capacity_solar!$AB134=0,Capacity_solar!Y134*CostRed_solar!K$26,Capacity_solar!Y134*VLOOKUP($A133,CostRed_solar!$A$14:$M$26,Y$1-2009,FALSE))</f>
        <v>7.04764992023974</v>
      </c>
      <c r="Z133">
        <f>IF(Capacity_solar!$AB134=0,Capacity_solar!Z134*CostRed_solar!L$26,Capacity_solar!Z134*VLOOKUP($A133,CostRed_solar!$A$14:$M$26,Z$1-2009,FALSE))</f>
        <v>5.31092330363899</v>
      </c>
      <c r="AA133">
        <f>IF(Capacity_solar!$AB134=0,Capacity_solar!AA134*CostRed_solar!M$26,Capacity_solar!AA134*VLOOKUP($A133,CostRed_solar!$A$14:$M$26,AA$1-2009,FALSE))</f>
        <v>6.16520320272086</v>
      </c>
      <c r="AB133" s="1">
        <f t="shared" si="5"/>
        <v>53.6055833708686</v>
      </c>
    </row>
    <row r="134" spans="1:28">
      <c r="A134" s="1" t="s">
        <v>278</v>
      </c>
      <c r="B134">
        <f>IF(Capacity_solar!$AB135=0,Capacity_solar!P135*CostRed_solar!B$13,Capacity_solar!P135*VLOOKUP($A134,CostRed_solar!$A$2:$M$12,2,FALSE))</f>
        <v>0.120320645225763</v>
      </c>
      <c r="C134">
        <f>IF(Capacity_solar!$AB135=0,Capacity_solar!Q135*CostRed_solar!C$13,Capacity_solar!Q135*VLOOKUP($A134,CostRed_solar!$A$2:$M$12,3,FALSE))</f>
        <v>0.186900642645771</v>
      </c>
      <c r="D134">
        <f>IF(Capacity_solar!$AB135=0,Capacity_solar!R135*CostRed_solar!D$13,Capacity_solar!R135*VLOOKUP($A134,CostRed_solar!$A$2:$M$12,4,FALSE))</f>
        <v>1.48670652378246</v>
      </c>
      <c r="E134">
        <f>IF(Capacity_solar!$AB135=0,Capacity_solar!S135*CostRed_solar!E$13,Capacity_solar!S135*VLOOKUP($A134,CostRed_solar!$A$2:$M$12,5,FALSE))</f>
        <v>0.40176811988821</v>
      </c>
      <c r="F134">
        <f>IF(Capacity_solar!$AB135=0,Capacity_solar!T135*CostRed_solar!F$13,Capacity_solar!T135*VLOOKUP($A134,CostRed_solar!$A$2:$M$12,6,FALSE))</f>
        <v>1.14499230153413</v>
      </c>
      <c r="G134">
        <f>IF(Capacity_solar!$AB135=0,Capacity_solar!U135*CostRed_solar!G$13,Capacity_solar!U135*VLOOKUP($A134,CostRed_solar!$A$2:$M$12,7,FALSE))</f>
        <v>0.706305175990295</v>
      </c>
      <c r="H134">
        <f>IF(Capacity_solar!$AB135=0,Capacity_solar!V135*CostRed_solar!H$13,Capacity_solar!V135*VLOOKUP($A134,CostRed_solar!$A$2:$M$12,8,FALSE))</f>
        <v>2.986394655642</v>
      </c>
      <c r="I134">
        <f>IF(Capacity_solar!$AB135=0,Capacity_solar!W135*CostRed_solar!I$13,Capacity_solar!W135*VLOOKUP($A134,CostRed_solar!$A$2:$M$12,9,FALSE))</f>
        <v>0.448091156020461</v>
      </c>
      <c r="J134">
        <f>IF(Capacity_solar!$AB135=0,Capacity_solar!X135*CostRed_solar!J$13,Capacity_solar!X135*VLOOKUP($A134,CostRed_solar!$A$2:$M$12,10,FALSE))</f>
        <v>1.71035456138774</v>
      </c>
      <c r="K134">
        <f>IF(Capacity_solar!$AB135=0,Capacity_solar!Y135*CostRed_solar!K$13,Capacity_solar!Y135*VLOOKUP($A134,CostRed_solar!$A$2:$M$12,11,FALSE))</f>
        <v>118.037144272881</v>
      </c>
      <c r="L134">
        <f>IF(Capacity_solar!$AB135=0,Capacity_solar!Z135*CostRed_solar!L$13,Capacity_solar!Z135*VLOOKUP($A134,CostRed_solar!$A$2:$M$12,12,FALSE))</f>
        <v>94.6980120201859</v>
      </c>
      <c r="M134">
        <f>IF(Capacity_solar!$AB135=0,Capacity_solar!AA135*CostRed_solar!M$13,Capacity_solar!AA135*VLOOKUP($A134,CostRed_solar!$A$2:$M$12,13,FALSE))</f>
        <v>491.497016606798</v>
      </c>
      <c r="N134" s="2">
        <f t="shared" si="4"/>
        <v>713.424006681981</v>
      </c>
      <c r="O134" s="1" t="s">
        <v>278</v>
      </c>
      <c r="P134">
        <f>IF(Capacity_solar!$AB135=0,Capacity_solar!P135*CostRed_solar!B$26,Capacity_solar!P135*VLOOKUP($A134,CostRed_solar!$A$14:$M$26,P$1-2009,FALSE))</f>
        <v>0.624657165910647</v>
      </c>
      <c r="Q134">
        <f>IF(Capacity_solar!$AB135=0,Capacity_solar!Q135*CostRed_solar!C$26,Capacity_solar!Q135*VLOOKUP($A134,CostRed_solar!$A$14:$M$26,Q$1-2009,FALSE))</f>
        <v>0.589728918732017</v>
      </c>
      <c r="R134">
        <f>IF(Capacity_solar!$AB135=0,Capacity_solar!R135*CostRed_solar!D$26,Capacity_solar!R135*VLOOKUP($A134,CostRed_solar!$A$14:$M$26,R$1-2009,FALSE))</f>
        <v>3.36814334374324</v>
      </c>
      <c r="S134">
        <f>IF(Capacity_solar!$AB135=0,Capacity_solar!S135*CostRed_solar!E$26,Capacity_solar!S135*VLOOKUP($A134,CostRed_solar!$A$14:$M$26,S$1-2009,FALSE))</f>
        <v>0.777036646675231</v>
      </c>
      <c r="T134">
        <f>IF(Capacity_solar!$AB135=0,Capacity_solar!T135*CostRed_solar!F$26,Capacity_solar!T135*VLOOKUP($A134,CostRed_solar!$A$14:$M$26,T$1-2009,FALSE))</f>
        <v>1.9472959388848</v>
      </c>
      <c r="U134">
        <f>IF(Capacity_solar!$AB135=0,Capacity_solar!U135*CostRed_solar!G$26,Capacity_solar!U135*VLOOKUP($A134,CostRed_solar!$A$14:$M$26,U$1-2009,FALSE))</f>
        <v>1.02377208517322</v>
      </c>
      <c r="V134">
        <f>IF(Capacity_solar!$AB135=0,Capacity_solar!V135*CostRed_solar!H$26,Capacity_solar!V135*VLOOKUP($A134,CostRed_solar!$A$14:$M$26,V$1-2009,FALSE))</f>
        <v>3.53162452129451</v>
      </c>
      <c r="W134">
        <f>IF(Capacity_solar!$AB135=0,Capacity_solar!W135*CostRed_solar!I$26,Capacity_solar!W135*VLOOKUP($A134,CostRed_solar!$A$14:$M$26,W$1-2009,FALSE))</f>
        <v>0.415888567965629</v>
      </c>
      <c r="X134">
        <f>IF(Capacity_solar!$AB135=0,Capacity_solar!X135*CostRed_solar!J$26,Capacity_solar!X135*VLOOKUP($A134,CostRed_solar!$A$14:$M$26,X$1-2009,FALSE))</f>
        <v>1.11753556394927</v>
      </c>
      <c r="Y134">
        <f>IF(Capacity_solar!$AB135=0,Capacity_solar!Y135*CostRed_solar!K$26,Capacity_solar!Y135*VLOOKUP($A134,CostRed_solar!$A$14:$M$26,Y$1-2009,FALSE))</f>
        <v>58.1569749159766</v>
      </c>
      <c r="Z134">
        <f>IF(Capacity_solar!$AB135=0,Capacity_solar!Z135*CostRed_solar!L$26,Capacity_solar!Z135*VLOOKUP($A134,CostRed_solar!$A$14:$M$26,Z$1-2009,FALSE))</f>
        <v>39.6907222575805</v>
      </c>
      <c r="AA134">
        <f>IF(Capacity_solar!$AB135=0,Capacity_solar!AA135*CostRed_solar!M$26,Capacity_solar!AA135*VLOOKUP($A134,CostRed_solar!$A$14:$M$26,AA$1-2009,FALSE))</f>
        <v>172.625724201329</v>
      </c>
      <c r="AB134" s="1">
        <f t="shared" si="5"/>
        <v>283.869104127215</v>
      </c>
    </row>
    <row r="135" spans="1:28">
      <c r="A135" s="1" t="s">
        <v>280</v>
      </c>
      <c r="B135">
        <f>IF(Capacity_solar!$AB136=0,Capacity_solar!P136*CostRed_solar!B$13,Capacity_solar!P136*VLOOKUP($A135,CostRed_solar!$A$2:$M$12,2,FALSE))</f>
        <v>1.24756429381552</v>
      </c>
      <c r="C135">
        <f>IF(Capacity_solar!$AB136=0,Capacity_solar!Q136*CostRed_solar!C$13,Capacity_solar!Q136*VLOOKUP($A135,CostRed_solar!$A$2:$M$12,3,FALSE))</f>
        <v>5.22517975918456</v>
      </c>
      <c r="D135">
        <f>IF(Capacity_solar!$AB136=0,Capacity_solar!R136*CostRed_solar!D$13,Capacity_solar!R136*VLOOKUP($A135,CostRed_solar!$A$2:$M$12,4,FALSE))</f>
        <v>9.56273617644323</v>
      </c>
      <c r="E135">
        <f>IF(Capacity_solar!$AB136=0,Capacity_solar!S136*CostRed_solar!E$13,Capacity_solar!S136*VLOOKUP($A135,CostRed_solar!$A$2:$M$12,5,FALSE))</f>
        <v>25.6385015294524</v>
      </c>
      <c r="F135">
        <f>IF(Capacity_solar!$AB136=0,Capacity_solar!T136*CostRed_solar!F$13,Capacity_solar!T136*VLOOKUP($A135,CostRed_solar!$A$2:$M$12,6,FALSE))</f>
        <v>22.498887102055</v>
      </c>
      <c r="G135">
        <f>IF(Capacity_solar!$AB136=0,Capacity_solar!U136*CostRed_solar!G$13,Capacity_solar!U136*VLOOKUP($A135,CostRed_solar!$A$2:$M$12,7,FALSE))</f>
        <v>25.0066549474419</v>
      </c>
      <c r="H135">
        <f>IF(Capacity_solar!$AB136=0,Capacity_solar!V136*CostRed_solar!H$13,Capacity_solar!V136*VLOOKUP($A135,CostRed_solar!$A$2:$M$12,8,FALSE))</f>
        <v>29.4792940556516</v>
      </c>
      <c r="I135">
        <f>IF(Capacity_solar!$AB136=0,Capacity_solar!W136*CostRed_solar!I$13,Capacity_solar!W136*VLOOKUP($A135,CostRed_solar!$A$2:$M$12,9,FALSE))</f>
        <v>36.9619926898043</v>
      </c>
      <c r="J135">
        <f>IF(Capacity_solar!$AB136=0,Capacity_solar!X136*CostRed_solar!J$13,Capacity_solar!X136*VLOOKUP($A135,CostRed_solar!$A$2:$M$12,10,FALSE))</f>
        <v>47.7198797608576</v>
      </c>
      <c r="K135">
        <f>IF(Capacity_solar!$AB136=0,Capacity_solar!Y136*CostRed_solar!K$13,Capacity_solar!Y136*VLOOKUP($A135,CostRed_solar!$A$2:$M$12,11,FALSE))</f>
        <v>76.7169697911495</v>
      </c>
      <c r="L135">
        <f>IF(Capacity_solar!$AB136=0,Capacity_solar!Z136*CostRed_solar!L$13,Capacity_solar!Z136*VLOOKUP($A135,CostRed_solar!$A$2:$M$12,12,FALSE))</f>
        <v>54.8637464952991</v>
      </c>
      <c r="M135">
        <f>IF(Capacity_solar!$AB136=0,Capacity_solar!AA136*CostRed_solar!M$13,Capacity_solar!AA136*VLOOKUP($A135,CostRed_solar!$A$2:$M$12,13,FALSE))</f>
        <v>0</v>
      </c>
      <c r="N135" s="2">
        <f t="shared" si="4"/>
        <v>334.921406601155</v>
      </c>
      <c r="O135" s="1" t="s">
        <v>280</v>
      </c>
      <c r="P135">
        <f>IF(Capacity_solar!$AB136=0,Capacity_solar!P136*CostRed_solar!B$26,Capacity_solar!P136*VLOOKUP($A135,CostRed_solar!$A$14:$M$26,P$1-2009,FALSE))</f>
        <v>6.47686001520256</v>
      </c>
      <c r="Q135">
        <f>IF(Capacity_solar!$AB136=0,Capacity_solar!Q136*CostRed_solar!C$26,Capacity_solar!Q136*VLOOKUP($A135,CostRed_solar!$A$14:$M$26,Q$1-2009,FALSE))</f>
        <v>16.4870466251126</v>
      </c>
      <c r="R135">
        <f>IF(Capacity_solar!$AB136=0,Capacity_solar!R136*CostRed_solar!D$26,Capacity_solar!R136*VLOOKUP($A135,CostRed_solar!$A$14:$M$26,R$1-2009,FALSE))</f>
        <v>21.6644412904808</v>
      </c>
      <c r="S135">
        <f>IF(Capacity_solar!$AB136=0,Capacity_solar!S136*CostRed_solar!E$26,Capacity_solar!S136*VLOOKUP($A135,CostRed_solar!$A$14:$M$26,S$1-2009,FALSE))</f>
        <v>49.5859533597805</v>
      </c>
      <c r="T135">
        <f>IF(Capacity_solar!$AB136=0,Capacity_solar!T136*CostRed_solar!F$26,Capacity_solar!T136*VLOOKUP($A135,CostRed_solar!$A$14:$M$26,T$1-2009,FALSE))</f>
        <v>38.2640052903039</v>
      </c>
      <c r="U135">
        <f>IF(Capacity_solar!$AB136=0,Capacity_solar!U136*CostRed_solar!G$26,Capacity_solar!U136*VLOOKUP($A135,CostRed_solar!$A$14:$M$26,U$1-2009,FALSE))</f>
        <v>36.2465349950963</v>
      </c>
      <c r="V135">
        <f>IF(Capacity_solar!$AB136=0,Capacity_solar!V136*CostRed_solar!H$26,Capacity_solar!V136*VLOOKUP($A135,CostRed_solar!$A$14:$M$26,V$1-2009,FALSE))</f>
        <v>34.8613662165189</v>
      </c>
      <c r="W135">
        <f>IF(Capacity_solar!$AB136=0,Capacity_solar!W136*CostRed_solar!I$26,Capacity_solar!W136*VLOOKUP($A135,CostRed_solar!$A$14:$M$26,W$1-2009,FALSE))</f>
        <v>34.3056764285186</v>
      </c>
      <c r="X135">
        <f>IF(Capacity_solar!$AB136=0,Capacity_solar!X136*CostRed_solar!J$26,Capacity_solar!X136*VLOOKUP($A135,CostRed_solar!$A$14:$M$26,X$1-2009,FALSE))</f>
        <v>31.1798874596339</v>
      </c>
      <c r="Y135">
        <f>IF(Capacity_solar!$AB136=0,Capacity_solar!Y136*CostRed_solar!K$26,Capacity_solar!Y136*VLOOKUP($A135,CostRed_solar!$A$14:$M$26,Y$1-2009,FALSE))</f>
        <v>37.7984990678793</v>
      </c>
      <c r="Z135">
        <f>IF(Capacity_solar!$AB136=0,Capacity_solar!Z136*CostRed_solar!L$26,Capacity_solar!Z136*VLOOKUP($A135,CostRed_solar!$A$14:$M$26,Z$1-2009,FALSE))</f>
        <v>22.9950099025421</v>
      </c>
      <c r="AA135">
        <f>IF(Capacity_solar!$AB136=0,Capacity_solar!AA136*CostRed_solar!M$26,Capacity_solar!AA136*VLOOKUP($A135,CostRed_solar!$A$14:$M$26,AA$1-2009,FALSE))</f>
        <v>0</v>
      </c>
      <c r="AB135" s="1">
        <f t="shared" si="5"/>
        <v>329.86528065107</v>
      </c>
    </row>
    <row r="136" spans="1:28">
      <c r="A136" s="1" t="s">
        <v>274</v>
      </c>
      <c r="B136">
        <f>IF(Capacity_solar!$AB137=0,Capacity_solar!P137*CostRed_solar!B$13,Capacity_solar!P137*VLOOKUP($A136,CostRed_solar!$A$2:$M$12,2,FALSE))</f>
        <v>0</v>
      </c>
      <c r="C136">
        <f>IF(Capacity_solar!$AB137=0,Capacity_solar!Q137*CostRed_solar!C$13,Capacity_solar!Q137*VLOOKUP($A136,CostRed_solar!$A$2:$M$12,3,FALSE))</f>
        <v>0.0487348449909671</v>
      </c>
      <c r="D136">
        <f>IF(Capacity_solar!$AB137=0,Capacity_solar!R137*CostRed_solar!D$13,Capacity_solar!R137*VLOOKUP($A136,CostRed_solar!$A$2:$M$12,4,FALSE))</f>
        <v>0.134475966975298</v>
      </c>
      <c r="E136">
        <f>IF(Capacity_solar!$AB137=0,Capacity_solar!S137*CostRed_solar!E$13,Capacity_solar!S137*VLOOKUP($A136,CostRed_solar!$A$2:$M$12,5,FALSE))</f>
        <v>0.425343755285073</v>
      </c>
      <c r="F136">
        <f>IF(Capacity_solar!$AB137=0,Capacity_solar!T137*CostRed_solar!F$13,Capacity_solar!T137*VLOOKUP($A136,CostRed_solar!$A$2:$M$12,6,FALSE))</f>
        <v>0</v>
      </c>
      <c r="G136">
        <f>IF(Capacity_solar!$AB137=0,Capacity_solar!U137*CostRed_solar!G$13,Capacity_solar!U137*VLOOKUP($A136,CostRed_solar!$A$2:$M$12,7,FALSE))</f>
        <v>0.798084944621802</v>
      </c>
      <c r="H136">
        <f>IF(Capacity_solar!$AB137=0,Capacity_solar!V137*CostRed_solar!H$13,Capacity_solar!V137*VLOOKUP($A136,CostRed_solar!$A$2:$M$12,8,FALSE))</f>
        <v>0.0973824344231091</v>
      </c>
      <c r="I136">
        <f>IF(Capacity_solar!$AB137=0,Capacity_solar!W137*CostRed_solar!I$13,Capacity_solar!W137*VLOOKUP($A136,CostRed_solar!$A$2:$M$12,9,FALSE))</f>
        <v>0.0293830266242924</v>
      </c>
      <c r="J136">
        <f>IF(Capacity_solar!$AB137=0,Capacity_solar!X137*CostRed_solar!J$13,Capacity_solar!X137*VLOOKUP($A136,CostRed_solar!$A$2:$M$12,10,FALSE))</f>
        <v>0</v>
      </c>
      <c r="K136">
        <f>IF(Capacity_solar!$AB137=0,Capacity_solar!Y137*CostRed_solar!K$13,Capacity_solar!Y137*VLOOKUP($A136,CostRed_solar!$A$2:$M$12,11,FALSE))</f>
        <v>0</v>
      </c>
      <c r="L136">
        <f>IF(Capacity_solar!$AB137=0,Capacity_solar!Z137*CostRed_solar!L$13,Capacity_solar!Z137*VLOOKUP($A136,CostRed_solar!$A$2:$M$12,12,FALSE))</f>
        <v>0</v>
      </c>
      <c r="M136">
        <f>IF(Capacity_solar!$AB137=0,Capacity_solar!AA137*CostRed_solar!M$13,Capacity_solar!AA137*VLOOKUP($A136,CostRed_solar!$A$2:$M$12,13,FALSE))</f>
        <v>0.238727122351873</v>
      </c>
      <c r="N136" s="2">
        <f t="shared" si="4"/>
        <v>1.77213209527241</v>
      </c>
      <c r="O136" s="1" t="s">
        <v>274</v>
      </c>
      <c r="P136">
        <f>IF(Capacity_solar!$AB137=0,Capacity_solar!P137*CostRed_solar!B$26,Capacity_solar!P137*VLOOKUP($A136,CostRed_solar!$A$14:$M$26,P$1-2009,FALSE))</f>
        <v>0</v>
      </c>
      <c r="Q136">
        <f>IF(Capacity_solar!$AB137=0,Capacity_solar!Q137*CostRed_solar!C$26,Capacity_solar!Q137*VLOOKUP($A136,CostRed_solar!$A$14:$M$26,Q$1-2009,FALSE))</f>
        <v>0.153773400852166</v>
      </c>
      <c r="R136">
        <f>IF(Capacity_solar!$AB137=0,Capacity_solar!R137*CostRed_solar!D$26,Capacity_solar!R137*VLOOKUP($A136,CostRed_solar!$A$14:$M$26,R$1-2009,FALSE))</f>
        <v>0.304656181846123</v>
      </c>
      <c r="S136">
        <f>IF(Capacity_solar!$AB137=0,Capacity_solar!S137*CostRed_solar!E$26,Capacity_solar!S137*VLOOKUP($A136,CostRed_solar!$A$14:$M$26,S$1-2009,FALSE))</f>
        <v>0.822632929120721</v>
      </c>
      <c r="T136">
        <f>IF(Capacity_solar!$AB137=0,Capacity_solar!T137*CostRed_solar!F$26,Capacity_solar!T137*VLOOKUP($A136,CostRed_solar!$A$14:$M$26,T$1-2009,FALSE))</f>
        <v>0</v>
      </c>
      <c r="U136">
        <f>IF(Capacity_solar!$AB137=0,Capacity_solar!U137*CostRed_solar!G$26,Capacity_solar!U137*VLOOKUP($A136,CostRed_solar!$A$14:$M$26,U$1-2009,FALSE))</f>
        <v>1.15680461601494</v>
      </c>
      <c r="V136">
        <f>IF(Capacity_solar!$AB137=0,Capacity_solar!V137*CostRed_solar!H$26,Capacity_solar!V137*VLOOKUP($A136,CostRed_solar!$A$14:$M$26,V$1-2009,FALSE))</f>
        <v>0.115161669172647</v>
      </c>
      <c r="W136">
        <f>IF(Capacity_solar!$AB137=0,Capacity_solar!W137*CostRed_solar!I$26,Capacity_solar!W137*VLOOKUP($A136,CostRed_solar!$A$14:$M$26,W$1-2009,FALSE))</f>
        <v>0.0272713815059428</v>
      </c>
      <c r="X136">
        <f>IF(Capacity_solar!$AB137=0,Capacity_solar!X137*CostRed_solar!J$26,Capacity_solar!X137*VLOOKUP($A136,CostRed_solar!$A$14:$M$26,X$1-2009,FALSE))</f>
        <v>0</v>
      </c>
      <c r="Y136">
        <f>IF(Capacity_solar!$AB137=0,Capacity_solar!Y137*CostRed_solar!K$26,Capacity_solar!Y137*VLOOKUP($A136,CostRed_solar!$A$14:$M$26,Y$1-2009,FALSE))</f>
        <v>0</v>
      </c>
      <c r="Z136">
        <f>IF(Capacity_solar!$AB137=0,Capacity_solar!Z137*CostRed_solar!L$26,Capacity_solar!Z137*VLOOKUP($A136,CostRed_solar!$A$14:$M$26,Z$1-2009,FALSE))</f>
        <v>0</v>
      </c>
      <c r="AA136">
        <f>IF(Capacity_solar!$AB137=0,Capacity_solar!AA137*CostRed_solar!M$26,Capacity_solar!AA137*VLOOKUP($A136,CostRed_solar!$A$14:$M$26,AA$1-2009,FALSE))</f>
        <v>0.0838467803263597</v>
      </c>
      <c r="AB136" s="1">
        <f t="shared" si="5"/>
        <v>2.6641469588389</v>
      </c>
    </row>
    <row r="137" spans="1:28">
      <c r="A137" s="1" t="s">
        <v>471</v>
      </c>
      <c r="B137">
        <f>IF(Capacity_solar!$AB138=0,Capacity_solar!P138*CostRed_solar!B$13,Capacity_solar!P138*VLOOKUP($A137,CostRed_solar!$A$2:$M$12,2,FALSE))</f>
        <v>5.98830805584147</v>
      </c>
      <c r="C137">
        <f>IF(Capacity_solar!$AB138=0,Capacity_solar!Q138*CostRed_solar!C$13,Capacity_solar!Q138*VLOOKUP($A137,CostRed_solar!$A$2:$M$12,3,FALSE))</f>
        <v>6.02905399341541</v>
      </c>
      <c r="D137">
        <f>IF(Capacity_solar!$AB138=0,Capacity_solar!R138*CostRed_solar!D$13,Capacity_solar!R138*VLOOKUP($A137,CostRed_solar!$A$2:$M$12,4,FALSE))</f>
        <v>1.49417815792535</v>
      </c>
      <c r="E137">
        <f>IF(Capacity_solar!$AB138=0,Capacity_solar!S138*CostRed_solar!E$13,Capacity_solar!S138*VLOOKUP($A137,CostRed_solar!$A$2:$M$12,5,FALSE))</f>
        <v>0.49115612381356</v>
      </c>
      <c r="F137">
        <f>IF(Capacity_solar!$AB138=0,Capacity_solar!T138*CostRed_solar!F$13,Capacity_solar!T138*VLOOKUP($A137,CostRed_solar!$A$2:$M$12,6,FALSE))</f>
        <v>3.23004110351964</v>
      </c>
      <c r="G137">
        <f>IF(Capacity_solar!$AB138=0,Capacity_solar!U138*CostRed_solar!G$13,Capacity_solar!U138*VLOOKUP($A137,CostRed_solar!$A$2:$M$12,7,FALSE))</f>
        <v>1.99522034240395</v>
      </c>
      <c r="H137">
        <f>IF(Capacity_solar!$AB138=0,Capacity_solar!V138*CostRed_solar!H$13,Capacity_solar!V138*VLOOKUP($A137,CostRed_solar!$A$2:$M$12,8,FALSE))</f>
        <v>2.43454463017199</v>
      </c>
      <c r="I137">
        <f>IF(Capacity_solar!$AB138=0,Capacity_solar!W138*CostRed_solar!I$13,Capacity_solar!W138*VLOOKUP($A137,CostRed_solar!$A$2:$M$12,9,FALSE))</f>
        <v>4.77474182644751</v>
      </c>
      <c r="J137">
        <f>IF(Capacity_solar!$AB138=0,Capacity_solar!X138*CostRed_solar!J$13,Capacity_solar!X138*VLOOKUP($A137,CostRed_solar!$A$2:$M$12,10,FALSE))</f>
        <v>9.92618955484485</v>
      </c>
      <c r="K137">
        <f>IF(Capacity_solar!$AB138=0,Capacity_solar!Y138*CostRed_solar!K$13,Capacity_solar!Y138*VLOOKUP($A137,CostRed_solar!$A$2:$M$12,11,FALSE))</f>
        <v>0.426788104834008</v>
      </c>
      <c r="L137">
        <f>IF(Capacity_solar!$AB138=0,Capacity_solar!Z138*CostRed_solar!L$13,Capacity_solar!Z138*VLOOKUP($A137,CostRed_solar!$A$2:$M$12,12,FALSE))</f>
        <v>7.01869238882265</v>
      </c>
      <c r="M137">
        <f>IF(Capacity_solar!$AB138=0,Capacity_solar!AA138*CostRed_solar!M$13,Capacity_solar!AA138*VLOOKUP($A137,CostRed_solar!$A$2:$M$12,13,FALSE))</f>
        <v>0</v>
      </c>
      <c r="N137" s="2">
        <f t="shared" si="4"/>
        <v>43.8089142820404</v>
      </c>
      <c r="O137" s="1" t="s">
        <v>471</v>
      </c>
      <c r="P137">
        <f>IF(Capacity_solar!$AB138=0,Capacity_solar!P138*CostRed_solar!B$26,Capacity_solar!P138*VLOOKUP($A137,CostRed_solar!$A$14:$M$26,P$1-2009,FALSE))</f>
        <v>31.0889251943679</v>
      </c>
      <c r="Q137">
        <f>IF(Capacity_solar!$AB138=0,Capacity_solar!Q138*CostRed_solar!C$26,Capacity_solar!Q138*VLOOKUP($A137,CostRed_solar!$A$14:$M$26,Q$1-2009,FALSE))</f>
        <v>19.02351667807</v>
      </c>
      <c r="R137">
        <f>IF(Capacity_solar!$AB138=0,Capacity_solar!R138*CostRed_solar!D$26,Capacity_solar!R138*VLOOKUP($A137,CostRed_solar!$A$14:$M$26,R$1-2009,FALSE))</f>
        <v>3.38507037971349</v>
      </c>
      <c r="S137">
        <f>IF(Capacity_solar!$AB138=0,Capacity_solar!S138*CostRed_solar!E$26,Capacity_solar!S138*VLOOKUP($A137,CostRed_solar!$A$14:$M$26,S$1-2009,FALSE))</f>
        <v>0.949916851412413</v>
      </c>
      <c r="T137">
        <f>IF(Capacity_solar!$AB138=0,Capacity_solar!T138*CostRed_solar!F$26,Capacity_solar!T138*VLOOKUP($A137,CostRed_solar!$A$14:$M$26,T$1-2009,FALSE))</f>
        <v>5.49335215170202</v>
      </c>
      <c r="U137">
        <f>IF(Capacity_solar!$AB138=0,Capacity_solar!U138*CostRed_solar!G$26,Capacity_solar!U138*VLOOKUP($A137,CostRed_solar!$A$14:$M$26,U$1-2009,FALSE))</f>
        <v>2.8920231080835</v>
      </c>
      <c r="V137">
        <f>IF(Capacity_solar!$AB138=0,Capacity_solar!V138*CostRed_solar!H$26,Capacity_solar!V138*VLOOKUP($A137,CostRed_solar!$A$14:$M$26,V$1-2009,FALSE))</f>
        <v>2.87902253570466</v>
      </c>
      <c r="W137">
        <f>IF(Capacity_solar!$AB138=0,Capacity_solar!W138*CostRed_solar!I$26,Capacity_solar!W138*VLOOKUP($A137,CostRed_solar!$A$14:$M$26,W$1-2009,FALSE))</f>
        <v>4.4315994947157</v>
      </c>
      <c r="X137">
        <f>IF(Capacity_solar!$AB138=0,Capacity_solar!X138*CostRed_solar!J$26,Capacity_solar!X138*VLOOKUP($A137,CostRed_solar!$A$14:$M$26,X$1-2009,FALSE))</f>
        <v>6.48571360141865</v>
      </c>
      <c r="Y137">
        <f>IF(Capacity_solar!$AB138=0,Capacity_solar!Y138*CostRed_solar!K$26,Capacity_solar!Y138*VLOOKUP($A137,CostRed_solar!$A$14:$M$26,Y$1-2009,FALSE))</f>
        <v>0.210278766571034</v>
      </c>
      <c r="Z137">
        <f>IF(Capacity_solar!$AB138=0,Capacity_solar!Z138*CostRed_solar!L$26,Capacity_solar!Z138*VLOOKUP($A137,CostRed_solar!$A$14:$M$26,Z$1-2009,FALSE))</f>
        <v>2.94174042594233</v>
      </c>
      <c r="AA137">
        <f>IF(Capacity_solar!$AB138=0,Capacity_solar!AA138*CostRed_solar!M$26,Capacity_solar!AA138*VLOOKUP($A137,CostRed_solar!$A$14:$M$26,AA$1-2009,FALSE))</f>
        <v>0</v>
      </c>
      <c r="AB137" s="1">
        <f t="shared" si="5"/>
        <v>79.7811591877017</v>
      </c>
    </row>
    <row r="138" spans="1:28">
      <c r="A138" s="1" t="s">
        <v>290</v>
      </c>
      <c r="B138">
        <f>IF(Capacity_solar!$AB139=0,Capacity_solar!P139*CostRed_solar!B$13,Capacity_solar!P139*VLOOKUP($A138,CostRed_solar!$A$2:$M$12,2,FALSE))</f>
        <v>0</v>
      </c>
      <c r="C138">
        <f>IF(Capacity_solar!$AB139=0,Capacity_solar!Q139*CostRed_solar!C$13,Capacity_solar!Q139*VLOOKUP($A138,CostRed_solar!$A$2:$M$12,3,FALSE))</f>
        <v>0</v>
      </c>
      <c r="D138">
        <f>IF(Capacity_solar!$AB139=0,Capacity_solar!R139*CostRed_solar!D$13,Capacity_solar!R139*VLOOKUP($A138,CostRed_solar!$A$2:$M$12,4,FALSE))</f>
        <v>13.4475974446185</v>
      </c>
      <c r="E138">
        <f>IF(Capacity_solar!$AB139=0,Capacity_solar!S139*CostRed_solar!E$13,Capacity_solar!S139*VLOOKUP($A138,CostRed_solar!$A$2:$M$12,5,FALSE))</f>
        <v>0.148329057053788</v>
      </c>
      <c r="F138">
        <f>IF(Capacity_solar!$AB139=0,Capacity_solar!T139*CostRed_solar!F$13,Capacity_solar!T139*VLOOKUP($A138,CostRed_solar!$A$2:$M$12,6,FALSE))</f>
        <v>0.0167093137233611</v>
      </c>
      <c r="G138">
        <f>IF(Capacity_solar!$AB139=0,Capacity_solar!U139*CostRed_solar!G$13,Capacity_solar!U139*VLOOKUP($A138,CostRed_solar!$A$2:$M$12,7,FALSE))</f>
        <v>22.0803474742534</v>
      </c>
      <c r="H138">
        <f>IF(Capacity_solar!$AB139=0,Capacity_solar!V139*CostRed_solar!H$13,Capacity_solar!V139*VLOOKUP($A138,CostRed_solar!$A$2:$M$12,8,FALSE))</f>
        <v>0</v>
      </c>
      <c r="I138">
        <f>IF(Capacity_solar!$AB139=0,Capacity_solar!W139*CostRed_solar!I$13,Capacity_solar!W139*VLOOKUP($A138,CostRed_solar!$A$2:$M$12,9,FALSE))</f>
        <v>95.641751662072</v>
      </c>
      <c r="J138">
        <f>IF(Capacity_solar!$AB139=0,Capacity_solar!X139*CostRed_solar!J$13,Capacity_solar!X139*VLOOKUP($A138,CostRed_solar!$A$2:$M$12,10,FALSE))</f>
        <v>1.35805266859253</v>
      </c>
      <c r="K138">
        <f>IF(Capacity_solar!$AB139=0,Capacity_solar!Y139*CostRed_solar!K$13,Capacity_solar!Y139*VLOOKUP($A138,CostRed_solar!$A$2:$M$12,11,FALSE))</f>
        <v>0</v>
      </c>
      <c r="L138">
        <f>IF(Capacity_solar!$AB139=0,Capacity_solar!Z139*CostRed_solar!L$13,Capacity_solar!Z139*VLOOKUP($A138,CostRed_solar!$A$2:$M$12,12,FALSE))</f>
        <v>0</v>
      </c>
      <c r="M138">
        <f>IF(Capacity_solar!$AB139=0,Capacity_solar!AA139*CostRed_solar!M$13,Capacity_solar!AA139*VLOOKUP($A138,CostRed_solar!$A$2:$M$12,13,FALSE))</f>
        <v>5.26605350641616</v>
      </c>
      <c r="N138" s="2">
        <f t="shared" si="4"/>
        <v>137.95884112673</v>
      </c>
      <c r="O138" s="1" t="s">
        <v>290</v>
      </c>
      <c r="P138">
        <f>IF(Capacity_solar!$AB139=0,Capacity_solar!P139*CostRed_solar!B$26,Capacity_solar!P139*VLOOKUP($A138,CostRed_solar!$A$14:$M$26,P$1-2009,FALSE))</f>
        <v>0</v>
      </c>
      <c r="Q138">
        <f>IF(Capacity_solar!$AB139=0,Capacity_solar!Q139*CostRed_solar!C$26,Capacity_solar!Q139*VLOOKUP($A138,CostRed_solar!$A$14:$M$26,Q$1-2009,FALSE))</f>
        <v>0</v>
      </c>
      <c r="R138">
        <f>IF(Capacity_solar!$AB139=0,Capacity_solar!R139*CostRed_solar!D$26,Capacity_solar!R139*VLOOKUP($A138,CostRed_solar!$A$14:$M$26,R$1-2009,FALSE))</f>
        <v>30.4656198771466</v>
      </c>
      <c r="S138">
        <f>IF(Capacity_solar!$AB139=0,Capacity_solar!S139*CostRed_solar!E$26,Capacity_solar!S139*VLOOKUP($A138,CostRed_solar!$A$14:$M$26,S$1-2009,FALSE))</f>
        <v>0.286874710541106</v>
      </c>
      <c r="T138">
        <f>IF(Capacity_solar!$AB139=0,Capacity_solar!T139*CostRed_solar!F$26,Capacity_solar!T139*VLOOKUP($A138,CostRed_solar!$A$14:$M$26,T$1-2009,FALSE))</f>
        <v>0.028417639761819</v>
      </c>
      <c r="U138">
        <f>IF(Capacity_solar!$AB139=0,Capacity_solar!U139*CostRed_solar!G$26,Capacity_solar!U139*VLOOKUP($A138,CostRed_solar!$A$14:$M$26,U$1-2009,FALSE))</f>
        <v>32.0049238537312</v>
      </c>
      <c r="V138">
        <f>IF(Capacity_solar!$AB139=0,Capacity_solar!V139*CostRed_solar!H$26,Capacity_solar!V139*VLOOKUP($A138,CostRed_solar!$A$14:$M$26,V$1-2009,FALSE))</f>
        <v>0</v>
      </c>
      <c r="W138">
        <f>IF(Capacity_solar!$AB139=0,Capacity_solar!W139*CostRed_solar!I$26,Capacity_solar!W139*VLOOKUP($A138,CostRed_solar!$A$14:$M$26,W$1-2009,FALSE))</f>
        <v>88.7683468018441</v>
      </c>
      <c r="X138">
        <f>IF(Capacity_solar!$AB139=0,Capacity_solar!X139*CostRed_solar!J$26,Capacity_solar!X139*VLOOKUP($A138,CostRed_solar!$A$14:$M$26,X$1-2009,FALSE))</f>
        <v>0.887343588943898</v>
      </c>
      <c r="Y138">
        <f>IF(Capacity_solar!$AB139=0,Capacity_solar!Y139*CostRed_solar!K$26,Capacity_solar!Y139*VLOOKUP($A138,CostRed_solar!$A$14:$M$26,Y$1-2009,FALSE))</f>
        <v>0</v>
      </c>
      <c r="Z138">
        <f>IF(Capacity_solar!$AB139=0,Capacity_solar!Z139*CostRed_solar!L$26,Capacity_solar!Z139*VLOOKUP($A138,CostRed_solar!$A$14:$M$26,Z$1-2009,FALSE))</f>
        <v>0</v>
      </c>
      <c r="AA138">
        <f>IF(Capacity_solar!$AB139=0,Capacity_solar!AA139*CostRed_solar!M$26,Capacity_solar!AA139*VLOOKUP($A138,CostRed_solar!$A$14:$M$26,AA$1-2009,FALSE))</f>
        <v>1.84956626289207</v>
      </c>
      <c r="AB138" s="1">
        <f t="shared" si="5"/>
        <v>154.291092734861</v>
      </c>
    </row>
    <row r="139" spans="1:28">
      <c r="A139" s="1" t="s">
        <v>292</v>
      </c>
      <c r="B139">
        <f>IF(Capacity_solar!$AB140=0,Capacity_solar!P140*CostRed_solar!B$13,Capacity_solar!P140*VLOOKUP($A139,CostRed_solar!$A$2:$M$12,2,FALSE))</f>
        <v>0.0133073524673655</v>
      </c>
      <c r="C139">
        <f>IF(Capacity_solar!$AB140=0,Capacity_solar!Q140*CostRed_solar!C$13,Capacity_solar!Q140*VLOOKUP($A139,CostRed_solar!$A$2:$M$12,3,FALSE))</f>
        <v>0.748104991665464</v>
      </c>
      <c r="D139">
        <f>IF(Capacity_solar!$AB140=0,Capacity_solar!R140*CostRed_solar!D$13,Capacity_solar!R140*VLOOKUP($A139,CostRed_solar!$A$2:$M$12,4,FALSE))</f>
        <v>0.78369605198382</v>
      </c>
      <c r="E139">
        <f>IF(Capacity_solar!$AB140=0,Capacity_solar!S140*CostRed_solar!E$13,Capacity_solar!S140*VLOOKUP($A139,CostRed_solar!$A$2:$M$12,5,FALSE))</f>
        <v>0.256385034940887</v>
      </c>
      <c r="F139">
        <f>IF(Capacity_solar!$AB140=0,Capacity_solar!T140*CostRed_solar!F$13,Capacity_solar!T140*VLOOKUP($A139,CostRed_solar!$A$2:$M$12,6,FALSE))</f>
        <v>17.4377437916447</v>
      </c>
      <c r="G139">
        <f>IF(Capacity_solar!$AB140=0,Capacity_solar!U140*CostRed_solar!G$13,Capacity_solar!U140*VLOOKUP($A139,CostRed_solar!$A$2:$M$12,7,FALSE))</f>
        <v>9.49986979400661</v>
      </c>
      <c r="H139">
        <f>IF(Capacity_solar!$AB140=0,Capacity_solar!V140*CostRed_solar!H$13,Capacity_solar!V140*VLOOKUP($A139,CostRed_solar!$A$2:$M$12,8,FALSE))</f>
        <v>11.5430694294075</v>
      </c>
      <c r="I139">
        <f>IF(Capacity_solar!$AB140=0,Capacity_solar!W140*CostRed_solar!I$13,Capacity_solar!W140*VLOOKUP($A139,CostRed_solar!$A$2:$M$12,9,FALSE))</f>
        <v>76.7503148368901</v>
      </c>
      <c r="J139">
        <f>IF(Capacity_solar!$AB140=0,Capacity_solar!X140*CostRed_solar!J$13,Capacity_solar!X140*VLOOKUP($A139,CostRed_solar!$A$2:$M$12,10,FALSE))</f>
        <v>50.8189647747758</v>
      </c>
      <c r="K139">
        <f>IF(Capacity_solar!$AB140=0,Capacity_solar!Y140*CostRed_solar!K$13,Capacity_solar!Y140*VLOOKUP($A139,CostRed_solar!$A$2:$M$12,11,FALSE))</f>
        <v>19.5169100095659</v>
      </c>
      <c r="L139">
        <f>IF(Capacity_solar!$AB140=0,Capacity_solar!Z140*CostRed_solar!L$13,Capacity_solar!Z140*VLOOKUP($A139,CostRed_solar!$A$2:$M$12,12,FALSE))</f>
        <v>6.12553137313168</v>
      </c>
      <c r="M139">
        <f>IF(Capacity_solar!$AB140=0,Capacity_solar!AA140*CostRed_solar!M$13,Capacity_solar!AA140*VLOOKUP($A139,CostRed_solar!$A$2:$M$12,13,FALSE))</f>
        <v>0</v>
      </c>
      <c r="N139" s="2">
        <f t="shared" si="4"/>
        <v>193.49389744048</v>
      </c>
      <c r="O139" s="1" t="s">
        <v>292</v>
      </c>
      <c r="P139">
        <f>IF(Capacity_solar!$AB140=0,Capacity_solar!P140*CostRed_solar!B$26,Capacity_solar!P140*VLOOKUP($A139,CostRed_solar!$A$14:$M$26,P$1-2009,FALSE))</f>
        <v>0.0690865068288274</v>
      </c>
      <c r="Q139">
        <f>IF(Capacity_solar!$AB140=0,Capacity_solar!Q140*CostRed_solar!C$26,Capacity_solar!Q140*VLOOKUP($A139,CostRed_solar!$A$14:$M$26,Q$1-2009,FALSE))</f>
        <v>2.36050096772036</v>
      </c>
      <c r="R139">
        <f>IF(Capacity_solar!$AB140=0,Capacity_solar!R140*CostRed_solar!D$26,Capacity_solar!R140*VLOOKUP($A139,CostRed_solar!$A$14:$M$26,R$1-2009,FALSE))</f>
        <v>1.77546852642546</v>
      </c>
      <c r="S139">
        <f>IF(Capacity_solar!$AB140=0,Capacity_solar!S140*CostRed_solar!E$26,Capacity_solar!S140*VLOOKUP($A139,CostRed_solar!$A$14:$M$26,S$1-2009,FALSE))</f>
        <v>0.495859571594707</v>
      </c>
      <c r="T139">
        <f>IF(Capacity_solar!$AB140=0,Capacity_solar!T140*CostRed_solar!F$26,Capacity_solar!T140*VLOOKUP($A139,CostRed_solar!$A$14:$M$26,T$1-2009,FALSE))</f>
        <v>29.6564855705023</v>
      </c>
      <c r="U139">
        <f>IF(Capacity_solar!$AB140=0,Capacity_solar!U140*CostRed_solar!G$26,Capacity_solar!U140*VLOOKUP($A139,CostRed_solar!$A$14:$M$26,U$1-2009,FALSE))</f>
        <v>13.7698290179568</v>
      </c>
      <c r="V139">
        <f>IF(Capacity_solar!$AB140=0,Capacity_solar!V140*CostRed_solar!H$26,Capacity_solar!V140*VLOOKUP($A139,CostRed_solar!$A$14:$M$26,V$1-2009,FALSE))</f>
        <v>13.6505022773479</v>
      </c>
      <c r="W139">
        <f>IF(Capacity_solar!$AB140=0,Capacity_solar!W140*CostRed_solar!I$26,Capacity_solar!W140*VLOOKUP($A139,CostRed_solar!$A$14:$M$26,W$1-2009,FALSE))</f>
        <v>71.2345648860963</v>
      </c>
      <c r="X139">
        <f>IF(Capacity_solar!$AB140=0,Capacity_solar!X140*CostRed_solar!J$26,Capacity_solar!X140*VLOOKUP($A139,CostRed_solar!$A$14:$M$26,X$1-2009,FALSE))</f>
        <v>33.2048112952776</v>
      </c>
      <c r="Y139">
        <f>IF(Capacity_solar!$AB140=0,Capacity_solar!Y140*CostRed_solar!K$26,Capacity_solar!Y140*VLOOKUP($A139,CostRed_solar!$A$14:$M$26,Y$1-2009,FALSE))</f>
        <v>9.61599378615666</v>
      </c>
      <c r="Z139">
        <f>IF(Capacity_solar!$AB140=0,Capacity_solar!Z140*CostRed_solar!L$26,Capacity_solar!Z140*VLOOKUP($A139,CostRed_solar!$A$14:$M$26,Z$1-2009,FALSE))</f>
        <v>2.56739037308661</v>
      </c>
      <c r="AA139">
        <f>IF(Capacity_solar!$AB140=0,Capacity_solar!AA140*CostRed_solar!M$26,Capacity_solar!AA140*VLOOKUP($A139,CostRed_solar!$A$14:$M$26,AA$1-2009,FALSE))</f>
        <v>0</v>
      </c>
      <c r="AB139" s="1">
        <f t="shared" si="5"/>
        <v>178.400492778993</v>
      </c>
    </row>
    <row r="140" spans="1:28">
      <c r="A140" s="1" t="s">
        <v>472</v>
      </c>
      <c r="B140">
        <f>IF(Capacity_solar!$AB141=0,Capacity_solar!P141*CostRed_solar!B$13,Capacity_solar!P141*VLOOKUP($A140,CostRed_solar!$A$2:$M$12,2,FALSE))</f>
        <v>1.13639245341107</v>
      </c>
      <c r="C140">
        <f>IF(Capacity_solar!$AB141=0,Capacity_solar!Q141*CostRed_solar!C$13,Capacity_solar!Q141*VLOOKUP($A140,CostRed_solar!$A$2:$M$12,3,FALSE))</f>
        <v>0.314013678909272</v>
      </c>
      <c r="D140">
        <f>IF(Capacity_solar!$AB141=0,Capacity_solar!R141*CostRed_solar!D$13,Capacity_solar!R141*VLOOKUP($A140,CostRed_solar!$A$2:$M$12,4,FALSE))</f>
        <v>0.052295462290578</v>
      </c>
      <c r="E140">
        <f>IF(Capacity_solar!$AB141=0,Capacity_solar!S141*CostRed_solar!E$13,Capacity_solar!S141*VLOOKUP($A140,CostRed_solar!$A$2:$M$12,5,FALSE))</f>
        <v>0.0952848597289886</v>
      </c>
      <c r="F140">
        <f>IF(Capacity_solar!$AB141=0,Capacity_solar!T141*CostRed_solar!F$13,Capacity_solar!T141*VLOOKUP($A140,CostRed_solar!$A$2:$M$12,6,FALSE))</f>
        <v>0.101356322412067</v>
      </c>
      <c r="G140">
        <f>IF(Capacity_solar!$AB141=0,Capacity_solar!U141*CostRed_solar!G$13,Capacity_solar!U141*VLOOKUP($A140,CostRed_solar!$A$2:$M$12,7,FALSE))</f>
        <v>0</v>
      </c>
      <c r="H140">
        <f>IF(Capacity_solar!$AB141=0,Capacity_solar!V141*CostRed_solar!H$13,Capacity_solar!V141*VLOOKUP($A140,CostRed_solar!$A$2:$M$12,8,FALSE))</f>
        <v>2.95393384416763</v>
      </c>
      <c r="I140">
        <f>IF(Capacity_solar!$AB141=0,Capacity_solar!W141*CostRed_solar!I$13,Capacity_solar!W141*VLOOKUP($A140,CostRed_solar!$A$2:$M$12,9,FALSE))</f>
        <v>1.07982622844275</v>
      </c>
      <c r="J140">
        <f>IF(Capacity_solar!$AB141=0,Capacity_solar!X141*CostRed_solar!J$13,Capacity_solar!X141*VLOOKUP($A140,CostRed_solar!$A$2:$M$12,10,FALSE))</f>
        <v>2.21014414562063</v>
      </c>
      <c r="K140">
        <f>IF(Capacity_solar!$AB141=0,Capacity_solar!Y141*CostRed_solar!K$13,Capacity_solar!Y141*VLOOKUP($A140,CostRed_solar!$A$2:$M$12,11,FALSE))</f>
        <v>4.11302133952468</v>
      </c>
      <c r="L140">
        <f>IF(Capacity_solar!$AB141=0,Capacity_solar!Z141*CostRed_solar!L$13,Capacity_solar!Z141*VLOOKUP($A140,CostRed_solar!$A$2:$M$12,12,FALSE))</f>
        <v>35.4395187243071</v>
      </c>
      <c r="M140">
        <f>IF(Capacity_solar!$AB141=0,Capacity_solar!AA141*CostRed_solar!M$13,Capacity_solar!AA141*VLOOKUP($A140,CostRed_solar!$A$2:$M$12,13,FALSE))</f>
        <v>0</v>
      </c>
      <c r="N140" s="2">
        <f t="shared" si="4"/>
        <v>47.4957870588148</v>
      </c>
      <c r="O140" s="1" t="s">
        <v>472</v>
      </c>
      <c r="P140">
        <f>IF(Capacity_solar!$AB141=0,Capacity_solar!P141*CostRed_solar!B$26,Capacity_solar!P141*VLOOKUP($A140,CostRed_solar!$A$14:$M$26,P$1-2009,FALSE))</f>
        <v>5.89969982273673</v>
      </c>
      <c r="Q140">
        <f>IF(Capacity_solar!$AB141=0,Capacity_solar!Q141*CostRed_solar!C$26,Capacity_solar!Q141*VLOOKUP($A140,CostRed_solar!$A$14:$M$26,Q$1-2009,FALSE))</f>
        <v>0.990809580474274</v>
      </c>
      <c r="R140">
        <f>IF(Capacity_solar!$AB141=0,Capacity_solar!R141*CostRed_solar!D$26,Capacity_solar!R141*VLOOKUP($A140,CostRed_solar!$A$14:$M$26,R$1-2009,FALSE))</f>
        <v>0.118475711516928</v>
      </c>
      <c r="S140">
        <f>IF(Capacity_solar!$AB141=0,Capacity_solar!S141*CostRed_solar!E$26,Capacity_solar!S141*VLOOKUP($A140,CostRed_solar!$A$14:$M$26,S$1-2009,FALSE))</f>
        <v>0.184284974883856</v>
      </c>
      <c r="T140">
        <f>IF(Capacity_solar!$AB141=0,Capacity_solar!T141*CostRed_solar!F$26,Capacity_solar!T141*VLOOKUP($A140,CostRed_solar!$A$14:$M$26,T$1-2009,FALSE))</f>
        <v>0.172377364239801</v>
      </c>
      <c r="U140">
        <f>IF(Capacity_solar!$AB141=0,Capacity_solar!U141*CostRed_solar!G$26,Capacity_solar!U141*VLOOKUP($A140,CostRed_solar!$A$14:$M$26,U$1-2009,FALSE))</f>
        <v>0</v>
      </c>
      <c r="V140">
        <f>IF(Capacity_solar!$AB141=0,Capacity_solar!V141*CostRed_solar!H$26,Capacity_solar!V141*VLOOKUP($A140,CostRed_solar!$A$14:$M$26,V$1-2009,FALSE))</f>
        <v>3.49323729823696</v>
      </c>
      <c r="W140">
        <f>IF(Capacity_solar!$AB141=0,Capacity_solar!W141*CostRed_solar!I$26,Capacity_solar!W141*VLOOKUP($A140,CostRed_solar!$A$14:$M$26,W$1-2009,FALSE))</f>
        <v>1.0022232703434</v>
      </c>
      <c r="X140">
        <f>IF(Capacity_solar!$AB141=0,Capacity_solar!X141*CostRed_solar!J$26,Capacity_solar!X141*VLOOKUP($A140,CostRed_solar!$A$14:$M$26,X$1-2009,FALSE))</f>
        <v>1.44409512503729</v>
      </c>
      <c r="Y140">
        <f>IF(Capacity_solar!$AB141=0,Capacity_solar!Y141*CostRed_solar!K$26,Capacity_solar!Y141*VLOOKUP($A140,CostRed_solar!$A$14:$M$26,Y$1-2009,FALSE))</f>
        <v>2.02648819018041</v>
      </c>
      <c r="Z140">
        <f>IF(Capacity_solar!$AB141=0,Capacity_solar!Z141*CostRed_solar!L$26,Capacity_solar!Z141*VLOOKUP($A140,CostRed_solar!$A$14:$M$26,Z$1-2009,FALSE))</f>
        <v>14.8537447051049</v>
      </c>
      <c r="AA140">
        <f>IF(Capacity_solar!$AB141=0,Capacity_solar!AA141*CostRed_solar!M$26,Capacity_solar!AA141*VLOOKUP($A140,CostRed_solar!$A$14:$M$26,AA$1-2009,FALSE))</f>
        <v>0</v>
      </c>
      <c r="AB140" s="1">
        <f t="shared" si="5"/>
        <v>30.1854360427546</v>
      </c>
    </row>
    <row r="141" spans="1:28">
      <c r="A141" s="1" t="s">
        <v>272</v>
      </c>
      <c r="B141">
        <f>IF(Capacity_solar!$AB142=0,Capacity_solar!P142*CostRed_solar!B$13,Capacity_solar!P142*VLOOKUP($A141,CostRed_solar!$A$2:$M$12,2,FALSE))</f>
        <v>3.4904082120591</v>
      </c>
      <c r="C141">
        <f>IF(Capacity_solar!$AB142=0,Capacity_solar!Q142*CostRed_solar!C$13,Capacity_solar!Q142*VLOOKUP($A141,CostRed_solar!$A$2:$M$12,3,FALSE))</f>
        <v>15.2735998995434</v>
      </c>
      <c r="D141">
        <f>IF(Capacity_solar!$AB142=0,Capacity_solar!R142*CostRed_solar!D$13,Capacity_solar!R142*VLOOKUP($A141,CostRed_solar!$A$2:$M$12,4,FALSE))</f>
        <v>27.0446148715868</v>
      </c>
      <c r="E141">
        <f>IF(Capacity_solar!$AB142=0,Capacity_solar!S142*CostRed_solar!E$13,Capacity_solar!S142*VLOOKUP($A141,CostRed_solar!$A$2:$M$12,5,FALSE))</f>
        <v>64.1846722795507</v>
      </c>
      <c r="F141">
        <f>IF(Capacity_solar!$AB142=0,Capacity_solar!T142*CostRed_solar!F$13,Capacity_solar!T142*VLOOKUP($A141,CostRed_solar!$A$2:$M$12,6,FALSE))</f>
        <v>125.481343619565</v>
      </c>
      <c r="G141">
        <f>IF(Capacity_solar!$AB142=0,Capacity_solar!U142*CostRed_solar!G$13,Capacity_solar!U142*VLOOKUP($A141,CostRed_solar!$A$2:$M$12,7,FALSE))</f>
        <v>459.696928102158</v>
      </c>
      <c r="H141">
        <f>IF(Capacity_solar!$AB142=0,Capacity_solar!V142*CostRed_solar!H$13,Capacity_solar!V142*VLOOKUP($A141,CostRed_solar!$A$2:$M$12,8,FALSE))</f>
        <v>800.386228523531</v>
      </c>
      <c r="I141">
        <f>IF(Capacity_solar!$AB142=0,Capacity_solar!W142*CostRed_solar!I$13,Capacity_solar!W142*VLOOKUP($A141,CostRed_solar!$A$2:$M$12,9,FALSE))</f>
        <v>2674.33289699326</v>
      </c>
      <c r="J141">
        <f>IF(Capacity_solar!$AB142=0,Capacity_solar!X142*CostRed_solar!J$13,Capacity_solar!X142*VLOOKUP($A141,CostRed_solar!$A$2:$M$12,10,FALSE))</f>
        <v>4423.54513015835</v>
      </c>
      <c r="K141">
        <f>IF(Capacity_solar!$AB142=0,Capacity_solar!Y142*CostRed_solar!K$13,Capacity_solar!Y142*VLOOKUP($A141,CostRed_solar!$A$2:$M$12,11,FALSE))</f>
        <v>4613.64216379785</v>
      </c>
      <c r="L141">
        <f>IF(Capacity_solar!$AB142=0,Capacity_solar!Z142*CostRed_solar!L$13,Capacity_solar!Z142*VLOOKUP($A141,CostRed_solar!$A$2:$M$12,12,FALSE))</f>
        <v>4518.16080028576</v>
      </c>
      <c r="M141">
        <f>IF(Capacity_solar!$AB142=0,Capacity_solar!AA142*CostRed_solar!M$13,Capacity_solar!AA142*VLOOKUP($A141,CostRed_solar!$A$2:$M$12,13,FALSE))</f>
        <v>3003.22055076984</v>
      </c>
      <c r="N141" s="2">
        <f t="shared" si="4"/>
        <v>20728.4593375131</v>
      </c>
      <c r="O141" s="1" t="s">
        <v>272</v>
      </c>
      <c r="P141">
        <f>IF(Capacity_solar!$AB142=0,Capacity_solar!P142*CostRed_solar!B$26,Capacity_solar!P142*VLOOKUP($A141,CostRed_solar!$A$14:$M$26,P$1-2009,FALSE))</f>
        <v>18.1208178989156</v>
      </c>
      <c r="Q141">
        <f>IF(Capacity_solar!$AB142=0,Capacity_solar!Q142*CostRed_solar!C$26,Capacity_solar!Q142*VLOOKUP($A141,CostRed_solar!$A$14:$M$26,Q$1-2009,FALSE))</f>
        <v>48.1928977150417</v>
      </c>
      <c r="R141">
        <f>IF(Capacity_solar!$AB142=0,Capacity_solar!R142*CostRed_solar!D$26,Capacity_solar!R142*VLOOKUP($A141,CostRed_solar!$A$14:$M$26,R$1-2009,FALSE))</f>
        <v>61.2697517006141</v>
      </c>
      <c r="S141">
        <f>IF(Capacity_solar!$AB142=0,Capacity_solar!S142*CostRed_solar!E$26,Capacity_solar!S142*VLOOKUP($A141,CostRed_solar!$A$14:$M$26,S$1-2009,FALSE))</f>
        <v>124.135888457073</v>
      </c>
      <c r="T141">
        <f>IF(Capacity_solar!$AB142=0,Capacity_solar!T142*CostRed_solar!F$26,Capacity_solar!T142*VLOOKUP($A141,CostRed_solar!$A$14:$M$26,T$1-2009,FALSE))</f>
        <v>213.406946499808</v>
      </c>
      <c r="U141">
        <f>IF(Capacity_solar!$AB142=0,Capacity_solar!U142*CostRed_solar!G$26,Capacity_solar!U142*VLOOKUP($A141,CostRed_solar!$A$14:$M$26,U$1-2009,FALSE))</f>
        <v>666.319458824604</v>
      </c>
      <c r="V141">
        <f>IF(Capacity_solar!$AB142=0,Capacity_solar!V142*CostRed_solar!H$26,Capacity_solar!V142*VLOOKUP($A141,CostRed_solar!$A$14:$M$26,V$1-2009,FALSE))</f>
        <v>946.513758929986</v>
      </c>
      <c r="W141">
        <f>IF(Capacity_solar!$AB142=0,Capacity_solar!W142*CostRed_solar!I$26,Capacity_solar!W142*VLOOKUP($A141,CostRed_solar!$A$14:$M$26,W$1-2009,FALSE))</f>
        <v>2482.13887699027</v>
      </c>
      <c r="X141">
        <f>IF(Capacity_solar!$AB142=0,Capacity_solar!X142*CostRed_solar!J$26,Capacity_solar!X142*VLOOKUP($A141,CostRed_solar!$A$14:$M$26,X$1-2009,FALSE))</f>
        <v>2890.31824937839</v>
      </c>
      <c r="Y141">
        <f>IF(Capacity_solar!$AB142=0,Capacity_solar!Y142*CostRed_solar!K$26,Capacity_solar!Y142*VLOOKUP($A141,CostRed_solar!$A$14:$M$26,Y$1-2009,FALSE))</f>
        <v>2273.14438386434</v>
      </c>
      <c r="Z141">
        <f>IF(Capacity_solar!$AB142=0,Capacity_solar!Z142*CostRed_solar!L$26,Capacity_solar!Z142*VLOOKUP($A141,CostRed_solar!$A$14:$M$26,Z$1-2009,FALSE))</f>
        <v>1893.69408727402</v>
      </c>
      <c r="AA141">
        <f>IF(Capacity_solar!$AB142=0,Capacity_solar!AA142*CostRed_solar!M$26,Capacity_solar!AA142*VLOOKUP($A141,CostRed_solar!$A$14:$M$26,AA$1-2009,FALSE))</f>
        <v>1054.80421039403</v>
      </c>
      <c r="AB141" s="1">
        <f t="shared" si="5"/>
        <v>12672.0593279271</v>
      </c>
    </row>
    <row r="142" spans="1:28">
      <c r="A142" s="1" t="s">
        <v>169</v>
      </c>
      <c r="B142">
        <f>IF(Capacity_solar!$AB143=0,Capacity_solar!P143*CostRed_solar!B$13,Capacity_solar!P143*VLOOKUP($A142,CostRed_solar!$A$2:$M$12,2,FALSE))</f>
        <v>0</v>
      </c>
      <c r="C142">
        <f>IF(Capacity_solar!$AB143=0,Capacity_solar!Q143*CostRed_solar!C$13,Capacity_solar!Q143*VLOOKUP($A142,CostRed_solar!$A$2:$M$12,3,FALSE))</f>
        <v>0</v>
      </c>
      <c r="D142">
        <f>IF(Capacity_solar!$AB143=0,Capacity_solar!R143*CostRed_solar!D$13,Capacity_solar!R143*VLOOKUP($A142,CostRed_solar!$A$2:$M$12,4,FALSE))</f>
        <v>0.116545838045258</v>
      </c>
      <c r="E142">
        <f>IF(Capacity_solar!$AB143=0,Capacity_solar!S143*CostRed_solar!E$13,Capacity_solar!S143*VLOOKUP($A142,CostRed_solar!$A$2:$M$12,5,FALSE))</f>
        <v>0.441060845549649</v>
      </c>
      <c r="F142">
        <f>IF(Capacity_solar!$AB143=0,Capacity_solar!T143*CostRed_solar!F$13,Capacity_solar!T143*VLOOKUP($A142,CostRed_solar!$A$2:$M$12,6,FALSE))</f>
        <v>0</v>
      </c>
      <c r="G142">
        <f>IF(Capacity_solar!$AB143=0,Capacity_solar!U143*CostRed_solar!G$13,Capacity_solar!U143*VLOOKUP($A142,CostRed_solar!$A$2:$M$12,7,FALSE))</f>
        <v>0.798084944621802</v>
      </c>
      <c r="H142">
        <f>IF(Capacity_solar!$AB143=0,Capacity_solar!V143*CostRed_solar!H$13,Capacity_solar!V143*VLOOKUP($A142,CostRed_solar!$A$2:$M$12,8,FALSE))</f>
        <v>0</v>
      </c>
      <c r="I142">
        <f>IF(Capacity_solar!$AB143=0,Capacity_solar!W143*CostRed_solar!I$13,Capacity_solar!W143*VLOOKUP($A142,CostRed_solar!$A$2:$M$12,9,FALSE))</f>
        <v>1.406712399638</v>
      </c>
      <c r="J142">
        <f>IF(Capacity_solar!$AB143=0,Capacity_solar!X143*CostRed_solar!J$13,Capacity_solar!X143*VLOOKUP($A142,CostRed_solar!$A$2:$M$12,10,FALSE))</f>
        <v>0.819330545179104</v>
      </c>
      <c r="K142">
        <f>IF(Capacity_solar!$AB143=0,Capacity_solar!Y143*CostRed_solar!K$13,Capacity_solar!Y143*VLOOKUP($A142,CostRed_solar!$A$2:$M$12,11,FALSE))</f>
        <v>0</v>
      </c>
      <c r="L142">
        <f>IF(Capacity_solar!$AB143=0,Capacity_solar!Z143*CostRed_solar!L$13,Capacity_solar!Z143*VLOOKUP($A142,CostRed_solar!$A$2:$M$12,12,FALSE))</f>
        <v>0</v>
      </c>
      <c r="M142">
        <f>IF(Capacity_solar!$AB143=0,Capacity_solar!AA143*CostRed_solar!M$13,Capacity_solar!AA143*VLOOKUP($A142,CostRed_solar!$A$2:$M$12,13,FALSE))</f>
        <v>0</v>
      </c>
      <c r="N142" s="2">
        <f t="shared" si="4"/>
        <v>3.58173457303382</v>
      </c>
      <c r="O142" s="1" t="s">
        <v>169</v>
      </c>
      <c r="P142">
        <f>IF(Capacity_solar!$AB143=0,Capacity_solar!P143*CostRed_solar!B$26,Capacity_solar!P143*VLOOKUP($A142,CostRed_solar!$A$14:$M$26,P$1-2009,FALSE))</f>
        <v>0</v>
      </c>
      <c r="Q142">
        <f>IF(Capacity_solar!$AB143=0,Capacity_solar!Q143*CostRed_solar!C$26,Capacity_solar!Q143*VLOOKUP($A142,CostRed_solar!$A$14:$M$26,Q$1-2009,FALSE))</f>
        <v>0</v>
      </c>
      <c r="R142">
        <f>IF(Capacity_solar!$AB143=0,Capacity_solar!R143*CostRed_solar!D$26,Capacity_solar!R143*VLOOKUP($A142,CostRed_solar!$A$14:$M$26,R$1-2009,FALSE))</f>
        <v>0.264035357599973</v>
      </c>
      <c r="S142">
        <f>IF(Capacity_solar!$AB143=0,Capacity_solar!S143*CostRed_solar!E$26,Capacity_solar!S143*VLOOKUP($A142,CostRed_solar!$A$14:$M$26,S$1-2009,FALSE))</f>
        <v>0.853030450751048</v>
      </c>
      <c r="T142">
        <f>IF(Capacity_solar!$AB143=0,Capacity_solar!T143*CostRed_solar!F$26,Capacity_solar!T143*VLOOKUP($A142,CostRed_solar!$A$14:$M$26,T$1-2009,FALSE))</f>
        <v>0</v>
      </c>
      <c r="U142">
        <f>IF(Capacity_solar!$AB143=0,Capacity_solar!U143*CostRed_solar!G$26,Capacity_solar!U143*VLOOKUP($A142,CostRed_solar!$A$14:$M$26,U$1-2009,FALSE))</f>
        <v>1.15680461601494</v>
      </c>
      <c r="V142">
        <f>IF(Capacity_solar!$AB143=0,Capacity_solar!V143*CostRed_solar!H$26,Capacity_solar!V143*VLOOKUP($A142,CostRed_solar!$A$14:$M$26,V$1-2009,FALSE))</f>
        <v>0</v>
      </c>
      <c r="W142">
        <f>IF(Capacity_solar!$AB143=0,Capacity_solar!W143*CostRed_solar!I$26,Capacity_solar!W143*VLOOKUP($A142,CostRed_solar!$A$14:$M$26,W$1-2009,FALSE))</f>
        <v>1.30561738959702</v>
      </c>
      <c r="X142">
        <f>IF(Capacity_solar!$AB143=0,Capacity_solar!X143*CostRed_solar!J$26,Capacity_solar!X143*VLOOKUP($A142,CostRed_solar!$A$14:$M$26,X$1-2009,FALSE))</f>
        <v>0.535345736807152</v>
      </c>
      <c r="Y142">
        <f>IF(Capacity_solar!$AB143=0,Capacity_solar!Y143*CostRed_solar!K$26,Capacity_solar!Y143*VLOOKUP($A142,CostRed_solar!$A$14:$M$26,Y$1-2009,FALSE))</f>
        <v>0</v>
      </c>
      <c r="Z142">
        <f>IF(Capacity_solar!$AB143=0,Capacity_solar!Z143*CostRed_solar!L$26,Capacity_solar!Z143*VLOOKUP($A142,CostRed_solar!$A$14:$M$26,Z$1-2009,FALSE))</f>
        <v>0</v>
      </c>
      <c r="AA142">
        <f>IF(Capacity_solar!$AB143=0,Capacity_solar!AA143*CostRed_solar!M$26,Capacity_solar!AA143*VLOOKUP($A142,CostRed_solar!$A$14:$M$26,AA$1-2009,FALSE))</f>
        <v>0</v>
      </c>
      <c r="AB142" s="1">
        <f t="shared" si="5"/>
        <v>4.11483355077013</v>
      </c>
    </row>
    <row r="143" spans="1:28">
      <c r="A143" s="1" t="s">
        <v>473</v>
      </c>
      <c r="B143">
        <f>IF(Capacity_solar!$AB144=0,Capacity_solar!P144*CostRed_solar!B$13,Capacity_solar!P144*VLOOKUP($A143,CostRed_solar!$A$2:$M$12,2,FALSE))</f>
        <v>34.3107921084432</v>
      </c>
      <c r="C143">
        <f>IF(Capacity_solar!$AB144=0,Capacity_solar!Q144*CostRed_solar!C$13,Capacity_solar!Q144*VLOOKUP($A143,CostRed_solar!$A$2:$M$12,3,FALSE))</f>
        <v>51.3162995848737</v>
      </c>
      <c r="D143">
        <f>IF(Capacity_solar!$AB144=0,Capacity_solar!R144*CostRed_solar!D$13,Capacity_solar!R144*VLOOKUP($A143,CostRed_solar!$A$2:$M$12,4,FALSE))</f>
        <v>236.52678995803</v>
      </c>
      <c r="E143">
        <f>IF(Capacity_solar!$AB144=0,Capacity_solar!S144*CostRed_solar!E$13,Capacity_solar!S144*VLOOKUP($A143,CostRed_solar!$A$2:$M$12,5,FALSE))</f>
        <v>246.281853562464</v>
      </c>
      <c r="F143">
        <f>IF(Capacity_solar!$AB144=0,Capacity_solar!T144*CostRed_solar!F$13,Capacity_solar!T144*VLOOKUP($A143,CostRed_solar!$A$2:$M$12,6,FALSE))</f>
        <v>243.3899442836</v>
      </c>
      <c r="G143">
        <f>IF(Capacity_solar!$AB144=0,Capacity_solar!U144*CostRed_solar!G$13,Capacity_solar!U144*VLOOKUP($A143,CostRed_solar!$A$2:$M$12,7,FALSE))</f>
        <v>674.831499071717</v>
      </c>
      <c r="H143">
        <f>IF(Capacity_solar!$AB144=0,Capacity_solar!V144*CostRed_solar!H$13,Capacity_solar!V144*VLOOKUP($A143,CostRed_solar!$A$2:$M$12,8,FALSE))</f>
        <v>1016.62863097771</v>
      </c>
      <c r="I143">
        <f>IF(Capacity_solar!$AB144=0,Capacity_solar!W144*CostRed_solar!I$13,Capacity_solar!W144*VLOOKUP($A143,CostRed_solar!$A$2:$M$12,9,FALSE))</f>
        <v>2249.12377295647</v>
      </c>
      <c r="J143">
        <f>IF(Capacity_solar!$AB144=0,Capacity_solar!X144*CostRed_solar!J$13,Capacity_solar!X144*VLOOKUP($A143,CostRed_solar!$A$2:$M$12,10,FALSE))</f>
        <v>5735.13970851288</v>
      </c>
      <c r="K143">
        <f>IF(Capacity_solar!$AB144=0,Capacity_solar!Y144*CostRed_solar!K$13,Capacity_solar!Y144*VLOOKUP($A143,CostRed_solar!$A$2:$M$12,11,FALSE))</f>
        <v>2747.19177139937</v>
      </c>
      <c r="L143">
        <f>IF(Capacity_solar!$AB144=0,Capacity_solar!Z144*CostRed_solar!L$13,Capacity_solar!Z144*VLOOKUP($A143,CostRed_solar!$A$2:$M$12,12,FALSE))</f>
        <v>6949.95110776925</v>
      </c>
      <c r="M143">
        <f>IF(Capacity_solar!$AB144=0,Capacity_solar!AA144*CostRed_solar!M$13,Capacity_solar!AA144*VLOOKUP($A143,CostRed_solar!$A$2:$M$12,13,FALSE))</f>
        <v>11238.1530092669</v>
      </c>
      <c r="N143" s="2">
        <f t="shared" si="4"/>
        <v>31422.8451794517</v>
      </c>
      <c r="O143" s="1" t="s">
        <v>473</v>
      </c>
      <c r="P143">
        <f>IF(Capacity_solar!$AB144=0,Capacity_solar!P144*CostRed_solar!B$26,Capacity_solar!P144*VLOOKUP($A143,CostRed_solar!$A$14:$M$26,P$1-2009,FALSE))</f>
        <v>178.12805207614</v>
      </c>
      <c r="Q143">
        <f>IF(Capacity_solar!$AB144=0,Capacity_solar!Q144*CostRed_solar!C$26,Capacity_solar!Q144*VLOOKUP($A143,CostRed_solar!$A$14:$M$26,Q$1-2009,FALSE))</f>
        <v>161.918682777738</v>
      </c>
      <c r="R143">
        <f>IF(Capacity_solar!$AB144=0,Capacity_solar!R144*CostRed_solar!D$26,Capacity_solar!R144*VLOOKUP($A143,CostRed_solar!$A$14:$M$26,R$1-2009,FALSE))</f>
        <v>535.852988111771</v>
      </c>
      <c r="S143">
        <f>IF(Capacity_solar!$AB144=0,Capacity_solar!S144*CostRed_solar!E$26,Capacity_solar!S144*VLOOKUP($A143,CostRed_solar!$A$14:$M$26,S$1-2009,FALSE))</f>
        <v>476.319588727909</v>
      </c>
      <c r="T143">
        <f>IF(Capacity_solar!$AB144=0,Capacity_solar!T144*CostRed_solar!F$26,Capacity_solar!T144*VLOOKUP($A143,CostRed_solar!$A$14:$M$26,T$1-2009,FALSE))</f>
        <v>413.934879242262</v>
      </c>
      <c r="U143">
        <f>IF(Capacity_solar!$AB144=0,Capacity_solar!U144*CostRed_solar!G$26,Capacity_solar!U144*VLOOKUP($A143,CostRed_solar!$A$14:$M$26,U$1-2009,FALSE))</f>
        <v>978.151759933747</v>
      </c>
      <c r="V143">
        <f>IF(Capacity_solar!$AB144=0,Capacity_solar!V144*CostRed_solar!H$26,Capacity_solar!V144*VLOOKUP($A143,CostRed_solar!$A$14:$M$26,V$1-2009,FALSE))</f>
        <v>1202.23581147519</v>
      </c>
      <c r="W143">
        <f>IF(Capacity_solar!$AB144=0,Capacity_solar!W144*CostRed_solar!I$26,Capacity_solar!W144*VLOOKUP($A143,CostRed_solar!$A$14:$M$26,W$1-2009,FALSE))</f>
        <v>2087.4878973724</v>
      </c>
      <c r="X143">
        <f>IF(Capacity_solar!$AB144=0,Capacity_solar!X144*CostRed_solar!J$26,Capacity_solar!X144*VLOOKUP($A143,CostRed_solar!$A$14:$M$26,X$1-2009,FALSE))</f>
        <v>3747.30639668099</v>
      </c>
      <c r="Y143">
        <f>IF(Capacity_solar!$AB144=0,Capacity_solar!Y144*CostRed_solar!K$26,Capacity_solar!Y144*VLOOKUP($A143,CostRed_solar!$A$14:$M$26,Y$1-2009,FALSE))</f>
        <v>1353.54310647583</v>
      </c>
      <c r="Z143">
        <f>IF(Capacity_solar!$AB144=0,Capacity_solar!Z144*CostRed_solar!L$26,Capacity_solar!Z144*VLOOKUP($A143,CostRed_solar!$A$14:$M$26,Z$1-2009,FALSE))</f>
        <v>2912.92893311671</v>
      </c>
      <c r="AA143">
        <f>IF(Capacity_solar!$AB144=0,Capacity_solar!AA144*CostRed_solar!M$26,Capacity_solar!AA144*VLOOKUP($A143,CostRed_solar!$A$14:$M$26,AA$1-2009,FALSE))</f>
        <v>3947.11307772202</v>
      </c>
      <c r="AB143" s="1">
        <f t="shared" si="5"/>
        <v>17994.9211737127</v>
      </c>
    </row>
    <row r="144" spans="1:28">
      <c r="A144" s="1" t="s">
        <v>266</v>
      </c>
      <c r="B144">
        <f>IF(Capacity_solar!$AB145=0,Capacity_solar!P145*CostRed_solar!B$13,Capacity_solar!P145*VLOOKUP($A144,CostRed_solar!$A$2:$M$12,2,FALSE))</f>
        <v>0</v>
      </c>
      <c r="C144">
        <f>IF(Capacity_solar!$AB145=0,Capacity_solar!Q145*CostRed_solar!C$13,Capacity_solar!Q145*VLOOKUP($A144,CostRed_solar!$A$2:$M$12,3,FALSE))</f>
        <v>0</v>
      </c>
      <c r="D144">
        <f>IF(Capacity_solar!$AB145=0,Capacity_solar!R145*CostRed_solar!D$13,Capacity_solar!R145*VLOOKUP($A144,CostRed_solar!$A$2:$M$12,4,FALSE))</f>
        <v>0</v>
      </c>
      <c r="E144">
        <f>IF(Capacity_solar!$AB145=0,Capacity_solar!S145*CostRed_solar!E$13,Capacity_solar!S145*VLOOKUP($A144,CostRed_solar!$A$2:$M$12,5,FALSE))</f>
        <v>0.982318141535966</v>
      </c>
      <c r="F144">
        <f>IF(Capacity_solar!$AB145=0,Capacity_solar!T145*CostRed_solar!F$13,Capacity_solar!T145*VLOOKUP($A144,CostRed_solar!$A$2:$M$12,6,FALSE))</f>
        <v>0</v>
      </c>
      <c r="G144">
        <f>IF(Capacity_solar!$AB145=0,Capacity_solar!U145*CostRed_solar!G$13,Capacity_solar!U145*VLOOKUP($A144,CostRed_solar!$A$2:$M$12,7,FALSE))</f>
        <v>1.76908829391166</v>
      </c>
      <c r="H144">
        <f>IF(Capacity_solar!$AB145=0,Capacity_solar!V145*CostRed_solar!H$13,Capacity_solar!V145*VLOOKUP($A144,CostRed_solar!$A$2:$M$12,8,FALSE))</f>
        <v>-0.436597914330271</v>
      </c>
      <c r="I144">
        <f>IF(Capacity_solar!$AB145=0,Capacity_solar!W145*CostRed_solar!I$13,Capacity_solar!W145*VLOOKUP($A144,CostRed_solar!$A$2:$M$12,9,FALSE))</f>
        <v>1.72441637501317</v>
      </c>
      <c r="J144">
        <f>IF(Capacity_solar!$AB145=0,Capacity_solar!X145*CostRed_solar!J$13,Capacity_solar!X145*VLOOKUP($A144,CostRed_solar!$A$2:$M$12,10,FALSE))</f>
        <v>4.09665272589552</v>
      </c>
      <c r="K144">
        <f>IF(Capacity_solar!$AB145=0,Capacity_solar!Y145*CostRed_solar!K$13,Capacity_solar!Y145*VLOOKUP($A144,CostRed_solar!$A$2:$M$12,11,FALSE))</f>
        <v>-1.64145428999198</v>
      </c>
      <c r="L144">
        <f>IF(Capacity_solar!$AB145=0,Capacity_solar!Z145*CostRed_solar!L$13,Capacity_solar!Z145*VLOOKUP($A144,CostRed_solar!$A$2:$M$12,12,FALSE))</f>
        <v>31.4495896223817</v>
      </c>
      <c r="M144">
        <f>IF(Capacity_solar!$AB145=0,Capacity_solar!AA145*CostRed_solar!M$13,Capacity_solar!AA145*VLOOKUP($A144,CostRed_solar!$A$2:$M$12,13,FALSE))</f>
        <v>15.3557710759867</v>
      </c>
      <c r="N144" s="2">
        <f t="shared" si="4"/>
        <v>53.2997840304025</v>
      </c>
      <c r="O144" s="1" t="s">
        <v>266</v>
      </c>
      <c r="P144">
        <f>IF(Capacity_solar!$AB145=0,Capacity_solar!P145*CostRed_solar!B$26,Capacity_solar!P145*VLOOKUP($A144,CostRed_solar!$A$14:$M$26,P$1-2009,FALSE))</f>
        <v>0</v>
      </c>
      <c r="Q144">
        <f>IF(Capacity_solar!$AB145=0,Capacity_solar!Q145*CostRed_solar!C$26,Capacity_solar!Q145*VLOOKUP($A144,CostRed_solar!$A$14:$M$26,Q$1-2009,FALSE))</f>
        <v>0</v>
      </c>
      <c r="R144">
        <f>IF(Capacity_solar!$AB145=0,Capacity_solar!R145*CostRed_solar!D$26,Capacity_solar!R145*VLOOKUP($A144,CostRed_solar!$A$14:$M$26,R$1-2009,FALSE))</f>
        <v>0</v>
      </c>
      <c r="S144">
        <f>IF(Capacity_solar!$AB145=0,Capacity_solar!S145*CostRed_solar!E$26,Capacity_solar!S145*VLOOKUP($A144,CostRed_solar!$A$14:$M$26,S$1-2009,FALSE))</f>
        <v>1.89984510189543</v>
      </c>
      <c r="T144">
        <f>IF(Capacity_solar!$AB145=0,Capacity_solar!T145*CostRed_solar!F$26,Capacity_solar!T145*VLOOKUP($A144,CostRed_solar!$A$14:$M$26,T$1-2009,FALSE))</f>
        <v>0</v>
      </c>
      <c r="U144">
        <f>IF(Capacity_solar!$AB145=0,Capacity_solar!U145*CostRed_solar!G$26,Capacity_solar!U145*VLOOKUP($A144,CostRed_solar!$A$14:$M$26,U$1-2009,FALSE))</f>
        <v>2.56425023216645</v>
      </c>
      <c r="V144">
        <f>IF(Capacity_solar!$AB145=0,Capacity_solar!V145*CostRed_solar!H$26,Capacity_solar!V145*VLOOKUP($A144,CostRed_solar!$A$14:$M$26,V$1-2009,FALSE))</f>
        <v>-0.516308150124034</v>
      </c>
      <c r="W144">
        <f>IF(Capacity_solar!$AB145=0,Capacity_solar!W145*CostRed_solar!I$26,Capacity_solar!W145*VLOOKUP($A144,CostRed_solar!$A$14:$M$26,W$1-2009,FALSE))</f>
        <v>1.60048920213002</v>
      </c>
      <c r="X144">
        <f>IF(Capacity_solar!$AB145=0,Capacity_solar!X145*CostRed_solar!J$26,Capacity_solar!X145*VLOOKUP($A144,CostRed_solar!$A$14:$M$26,X$1-2009,FALSE))</f>
        <v>2.67672868403576</v>
      </c>
      <c r="Y144">
        <f>IF(Capacity_solar!$AB145=0,Capacity_solar!Y145*CostRed_solar!K$26,Capacity_solar!Y145*VLOOKUP($A144,CostRed_solar!$A$14:$M$26,Y$1-2009,FALSE))</f>
        <v>-0.808745556806212</v>
      </c>
      <c r="Z144">
        <f>IF(Capacity_solar!$AB145=0,Capacity_solar!Z145*CostRed_solar!L$26,Capacity_solar!Z145*VLOOKUP($A144,CostRed_solar!$A$14:$M$26,Z$1-2009,FALSE))</f>
        <v>13.181448059868</v>
      </c>
      <c r="AA144">
        <f>IF(Capacity_solar!$AB145=0,Capacity_solar!AA145*CostRed_solar!M$26,Capacity_solar!AA145*VLOOKUP($A144,CostRed_solar!$A$14:$M$26,AA$1-2009,FALSE))</f>
        <v>5.39332084040438</v>
      </c>
      <c r="AB144" s="1">
        <f t="shared" si="5"/>
        <v>25.9910284135698</v>
      </c>
    </row>
    <row r="145" spans="1:28">
      <c r="A145" s="1" t="s">
        <v>286</v>
      </c>
      <c r="B145">
        <f>IF(Capacity_solar!$AB146=0,Capacity_solar!P146*CostRed_solar!B$13,Capacity_solar!P146*VLOOKUP($A145,CostRed_solar!$A$2:$M$12,2,FALSE))</f>
        <v>0</v>
      </c>
      <c r="C145">
        <f>IF(Capacity_solar!$AB146=0,Capacity_solar!Q146*CostRed_solar!C$13,Capacity_solar!Q146*VLOOKUP($A145,CostRed_solar!$A$2:$M$12,3,FALSE))</f>
        <v>0</v>
      </c>
      <c r="D145">
        <f>IF(Capacity_solar!$AB146=0,Capacity_solar!R146*CostRed_solar!D$13,Capacity_solar!R146*VLOOKUP($A145,CostRed_solar!$A$2:$M$12,4,FALSE))</f>
        <v>0.323490156534839</v>
      </c>
      <c r="E145">
        <f>IF(Capacity_solar!$AB146=0,Capacity_solar!S146*CostRed_solar!E$13,Capacity_solar!S146*VLOOKUP($A145,CostRed_solar!$A$2:$M$12,5,FALSE))</f>
        <v>0</v>
      </c>
      <c r="F145">
        <f>IF(Capacity_solar!$AB146=0,Capacity_solar!T146*CostRed_solar!F$13,Capacity_solar!T146*VLOOKUP($A145,CostRed_solar!$A$2:$M$12,6,FALSE))</f>
        <v>0</v>
      </c>
      <c r="G145">
        <f>IF(Capacity_solar!$AB146=0,Capacity_solar!U146*CostRed_solar!G$13,Capacity_solar!U146*VLOOKUP($A145,CostRed_solar!$A$2:$M$12,7,FALSE))</f>
        <v>13.3014144135551</v>
      </c>
      <c r="H145">
        <f>IF(Capacity_solar!$AB146=0,Capacity_solar!V146*CostRed_solar!H$13,Capacity_solar!V146*VLOOKUP($A145,CostRed_solar!$A$2:$M$12,8,FALSE))</f>
        <v>53.0734267605943</v>
      </c>
      <c r="I145">
        <f>IF(Capacity_solar!$AB146=0,Capacity_solar!W146*CostRed_solar!I$13,Capacity_solar!W146*VLOOKUP($A145,CostRed_solar!$A$2:$M$12,9,FALSE))</f>
        <v>30.3012645706933</v>
      </c>
      <c r="J145">
        <f>IF(Capacity_solar!$AB146=0,Capacity_solar!X146*CostRed_solar!J$13,Capacity_solar!X146*VLOOKUP($A145,CostRed_solar!$A$2:$M$12,10,FALSE))</f>
        <v>51.2081508803885</v>
      </c>
      <c r="K145">
        <f>IF(Capacity_solar!$AB146=0,Capacity_solar!Y146*CostRed_solar!K$13,Capacity_solar!Y146*VLOOKUP($A145,CostRed_solar!$A$2:$M$12,11,FALSE))</f>
        <v>12.5852684441853</v>
      </c>
      <c r="L145">
        <f>IF(Capacity_solar!$AB146=0,Capacity_solar!Z146*CostRed_solar!L$13,Capacity_solar!Z146*VLOOKUP($A145,CostRed_solar!$A$2:$M$12,12,FALSE))</f>
        <v>0.618128517153408</v>
      </c>
      <c r="M145">
        <f>IF(Capacity_solar!$AB146=0,Capacity_solar!AA146*CostRed_solar!M$13,Capacity_solar!AA146*VLOOKUP($A145,CostRed_solar!$A$2:$M$12,13,FALSE))</f>
        <v>351.069315129749</v>
      </c>
      <c r="N145" s="2">
        <f t="shared" si="4"/>
        <v>512.480458872854</v>
      </c>
      <c r="O145" s="1" t="s">
        <v>286</v>
      </c>
      <c r="P145">
        <f>IF(Capacity_solar!$AB146=0,Capacity_solar!P146*CostRed_solar!B$26,Capacity_solar!P146*VLOOKUP($A145,CostRed_solar!$A$14:$M$26,P$1-2009,FALSE))</f>
        <v>0</v>
      </c>
      <c r="Q145">
        <f>IF(Capacity_solar!$AB146=0,Capacity_solar!Q146*CostRed_solar!C$26,Capacity_solar!Q146*VLOOKUP($A145,CostRed_solar!$A$14:$M$26,Q$1-2009,FALSE))</f>
        <v>0</v>
      </c>
      <c r="R145">
        <f>IF(Capacity_solar!$AB146=0,Capacity_solar!R146*CostRed_solar!D$26,Capacity_solar!R146*VLOOKUP($A145,CostRed_solar!$A$14:$M$26,R$1-2009,FALSE))</f>
        <v>0.732869063308628</v>
      </c>
      <c r="S145">
        <f>IF(Capacity_solar!$AB146=0,Capacity_solar!S146*CostRed_solar!E$26,Capacity_solar!S146*VLOOKUP($A145,CostRed_solar!$A$14:$M$26,S$1-2009,FALSE))</f>
        <v>0</v>
      </c>
      <c r="T145">
        <f>IF(Capacity_solar!$AB146=0,Capacity_solar!T146*CostRed_solar!F$26,Capacity_solar!T146*VLOOKUP($A145,CostRed_solar!$A$14:$M$26,T$1-2009,FALSE))</f>
        <v>0</v>
      </c>
      <c r="U145">
        <f>IF(Capacity_solar!$AB146=0,Capacity_solar!U146*CostRed_solar!G$26,Capacity_solar!U146*VLOOKUP($A145,CostRed_solar!$A$14:$M$26,U$1-2009,FALSE))</f>
        <v>19.2800750055746</v>
      </c>
      <c r="V145">
        <f>IF(Capacity_solar!$AB146=0,Capacity_solar!V146*CostRed_solar!H$26,Capacity_solar!V146*VLOOKUP($A145,CostRed_solar!$A$14:$M$26,V$1-2009,FALSE))</f>
        <v>62.7631096990926</v>
      </c>
      <c r="W145">
        <f>IF(Capacity_solar!$AB146=0,Capacity_solar!W146*CostRed_solar!I$26,Capacity_solar!W146*VLOOKUP($A145,CostRed_solar!$A$14:$M$26,W$1-2009,FALSE))</f>
        <v>28.123629222617</v>
      </c>
      <c r="X145">
        <f>IF(Capacity_solar!$AB146=0,Capacity_solar!X146*CostRed_solar!J$26,Capacity_solar!X146*VLOOKUP($A145,CostRed_solar!$A$14:$M$26,X$1-2009,FALSE))</f>
        <v>33.4591031969896</v>
      </c>
      <c r="Y145">
        <f>IF(Capacity_solar!$AB146=0,Capacity_solar!Y146*CostRed_solar!K$26,Capacity_solar!Y146*VLOOKUP($A145,CostRed_solar!$A$14:$M$26,Y$1-2009,FALSE))</f>
        <v>6.20076964525035</v>
      </c>
      <c r="Z145">
        <f>IF(Capacity_solar!$AB146=0,Capacity_solar!Z146*CostRed_solar!L$26,Capacity_solar!Z146*VLOOKUP($A145,CostRed_solar!$A$14:$M$26,Z$1-2009,FALSE))</f>
        <v>0.259075842992314</v>
      </c>
      <c r="AA145">
        <f>IF(Capacity_solar!$AB146=0,Capacity_solar!AA146*CostRed_solar!M$26,Capacity_solar!AA146*VLOOKUP($A145,CostRed_solar!$A$14:$M$26,AA$1-2009,FALSE))</f>
        <v>123.304094880439</v>
      </c>
      <c r="AB145" s="1">
        <f t="shared" si="5"/>
        <v>274.122726556265</v>
      </c>
    </row>
    <row r="146" spans="1:28">
      <c r="A146" s="1" t="s">
        <v>284</v>
      </c>
      <c r="B146">
        <f>IF(Capacity_solar!$AB147=0,Capacity_solar!P147*CostRed_solar!B$13,Capacity_solar!P147*VLOOKUP($A146,CostRed_solar!$A$2:$M$12,2,FALSE))</f>
        <v>0.0621009781810392</v>
      </c>
      <c r="C146">
        <f>IF(Capacity_solar!$AB147=0,Capacity_solar!Q147*CostRed_solar!C$13,Capacity_solar!Q147*VLOOKUP($A146,CostRed_solar!$A$2:$M$12,3,FALSE))</f>
        <v>0.0653147407095435</v>
      </c>
      <c r="D146">
        <f>IF(Capacity_solar!$AB147=0,Capacity_solar!R147*CostRed_solar!D$13,Capacity_solar!R147*VLOOKUP($A146,CostRed_solar!$A$2:$M$12,4,FALSE))</f>
        <v>0.127752168626533</v>
      </c>
      <c r="E146">
        <f>IF(Capacity_solar!$AB147=0,Capacity_solar!S147*CostRed_solar!E$13,Capacity_solar!S147*VLOOKUP($A146,CostRed_solar!$A$2:$M$12,5,FALSE))</f>
        <v>1.0216108671974</v>
      </c>
      <c r="F146">
        <f>IF(Capacity_solar!$AB147=0,Capacity_solar!T147*CostRed_solar!F$13,Capacity_solar!T147*VLOOKUP($A146,CostRed_solar!$A$2:$M$12,6,FALSE))</f>
        <v>0.634869272251417</v>
      </c>
      <c r="G146">
        <f>IF(Capacity_solar!$AB147=0,Capacity_solar!U147*CostRed_solar!G$13,Capacity_solar!U147*VLOOKUP($A146,CostRed_solar!$A$2:$M$12,7,FALSE))</f>
        <v>0.532056629747868</v>
      </c>
      <c r="H146">
        <f>IF(Capacity_solar!$AB147=0,Capacity_solar!V147*CostRed_solar!H$13,Capacity_solar!V147*VLOOKUP($A146,CostRed_solar!$A$2:$M$12,8,FALSE))</f>
        <v>0.43822095490399</v>
      </c>
      <c r="I146">
        <f>IF(Capacity_solar!$AB147=0,Capacity_solar!W147*CostRed_solar!I$13,Capacity_solar!W147*VLOOKUP($A146,CostRed_solar!$A$2:$M$12,9,FALSE))</f>
        <v>1.96498990549956</v>
      </c>
      <c r="J146">
        <f>IF(Capacity_solar!$AB147=0,Capacity_solar!X147*CostRed_solar!J$13,Capacity_solar!X147*VLOOKUP($A146,CostRed_solar!$A$2:$M$12,10,FALSE))</f>
        <v>1.80252719939403</v>
      </c>
      <c r="K146">
        <f>IF(Capacity_solar!$AB147=0,Capacity_solar!Y147*CostRed_solar!K$13,Capacity_solar!Y147*VLOOKUP($A146,CostRed_solar!$A$2:$M$12,11,FALSE))</f>
        <v>1.66490601542903</v>
      </c>
      <c r="L146">
        <f>IF(Capacity_solar!$AB147=0,Capacity_solar!Z147*CostRed_solar!L$13,Capacity_solar!Z147*VLOOKUP($A146,CostRed_solar!$A$2:$M$12,12,FALSE))</f>
        <v>1.4834713543843</v>
      </c>
      <c r="M146">
        <f>IF(Capacity_solar!$AB147=0,Capacity_solar!AA147*CostRed_solar!M$13,Capacity_solar!AA147*VLOOKUP($A146,CostRed_solar!$A$2:$M$12,13,FALSE))</f>
        <v>68.9149101356105</v>
      </c>
      <c r="N146" s="2">
        <f t="shared" si="4"/>
        <v>78.7127302219352</v>
      </c>
      <c r="O146" s="1" t="s">
        <v>284</v>
      </c>
      <c r="P146">
        <f>IF(Capacity_solar!$AB147=0,Capacity_solar!P147*CostRed_solar!B$26,Capacity_solar!P147*VLOOKUP($A146,CostRed_solar!$A$14:$M$26,P$1-2009,FALSE))</f>
        <v>0.322403698534528</v>
      </c>
      <c r="Q146">
        <f>IF(Capacity_solar!$AB147=0,Capacity_solar!Q147*CostRed_solar!C$26,Capacity_solar!Q147*VLOOKUP($A146,CostRed_solar!$A$14:$M$26,Q$1-2009,FALSE))</f>
        <v>0.206088062997748</v>
      </c>
      <c r="R146">
        <f>IF(Capacity_solar!$AB147=0,Capacity_solar!R147*CostRed_solar!D$26,Capacity_solar!R147*VLOOKUP($A146,CostRed_solar!$A$14:$M$26,R$1-2009,FALSE))</f>
        <v>0.289423372753816</v>
      </c>
      <c r="S146">
        <f>IF(Capacity_solar!$AB147=0,Capacity_solar!S147*CostRed_solar!E$26,Capacity_solar!S147*VLOOKUP($A146,CostRed_solar!$A$14:$M$26,S$1-2009,FALSE))</f>
        <v>1.97583890597125</v>
      </c>
      <c r="T146">
        <f>IF(Capacity_solar!$AB147=0,Capacity_solar!T147*CostRed_solar!F$26,Capacity_solar!T147*VLOOKUP($A146,CostRed_solar!$A$14:$M$26,T$1-2009,FALSE))</f>
        <v>1.07972634743613</v>
      </c>
      <c r="U146">
        <f>IF(Capacity_solar!$AB147=0,Capacity_solar!U147*CostRed_solar!G$26,Capacity_solar!U147*VLOOKUP($A146,CostRed_solar!$A$14:$M$26,U$1-2009,FALSE))</f>
        <v>0.771203077343292</v>
      </c>
      <c r="V146">
        <f>IF(Capacity_solar!$AB147=0,Capacity_solar!V147*CostRed_solar!H$26,Capacity_solar!V147*VLOOKUP($A146,CostRed_solar!$A$14:$M$26,V$1-2009,FALSE))</f>
        <v>0.518227511276912</v>
      </c>
      <c r="W146">
        <f>IF(Capacity_solar!$AB147=0,Capacity_solar!W147*CostRed_solar!I$26,Capacity_solar!W147*VLOOKUP($A146,CostRed_solar!$A$14:$M$26,W$1-2009,FALSE))</f>
        <v>1.82377363820993</v>
      </c>
      <c r="X146">
        <f>IF(Capacity_solar!$AB147=0,Capacity_solar!X147*CostRed_solar!J$26,Capacity_solar!X147*VLOOKUP($A146,CostRed_solar!$A$14:$M$26,X$1-2009,FALSE))</f>
        <v>1.17776062097573</v>
      </c>
      <c r="Y146">
        <f>IF(Capacity_solar!$AB147=0,Capacity_solar!Y147*CostRed_solar!K$26,Capacity_solar!Y147*VLOOKUP($A146,CostRed_solar!$A$14:$M$26,Y$1-2009,FALSE))</f>
        <v>0.820300236618067</v>
      </c>
      <c r="Z146">
        <f>IF(Capacity_solar!$AB147=0,Capacity_solar!Z147*CostRed_solar!L$26,Capacity_solar!Z147*VLOOKUP($A146,CostRed_solar!$A$14:$M$26,Z$1-2009,FALSE))</f>
        <v>0.62176647901957</v>
      </c>
      <c r="AA146">
        <f>IF(Capacity_solar!$AB147=0,Capacity_solar!AA147*CostRed_solar!M$26,Capacity_solar!AA147*VLOOKUP($A146,CostRed_solar!$A$14:$M$26,AA$1-2009,FALSE))</f>
        <v>24.2045950808824</v>
      </c>
      <c r="AB146" s="1">
        <f t="shared" si="5"/>
        <v>33.8111070320194</v>
      </c>
    </row>
    <row r="147" spans="1:28">
      <c r="A147" s="1" t="s">
        <v>474</v>
      </c>
      <c r="B147">
        <f>IF(Capacity_solar!$AB148=0,Capacity_solar!P148*CostRed_solar!B$13,Capacity_solar!P148*VLOOKUP($A147,CostRed_solar!$A$2:$M$12,2,FALSE))</f>
        <v>0</v>
      </c>
      <c r="C147">
        <f>IF(Capacity_solar!$AB148=0,Capacity_solar!Q148*CostRed_solar!C$13,Capacity_solar!Q148*VLOOKUP($A147,CostRed_solar!$A$2:$M$12,3,FALSE))</f>
        <v>0</v>
      </c>
      <c r="D147">
        <f>IF(Capacity_solar!$AB148=0,Capacity_solar!R148*CostRed_solar!D$13,Capacity_solar!R148*VLOOKUP($A147,CostRed_solar!$A$2:$M$12,4,FALSE))</f>
        <v>0</v>
      </c>
      <c r="E147">
        <f>IF(Capacity_solar!$AB148=0,Capacity_solar!S148*CostRed_solar!E$13,Capacity_solar!S148*VLOOKUP($A147,CostRed_solar!$A$2:$M$12,5,FALSE))</f>
        <v>0</v>
      </c>
      <c r="F147">
        <f>IF(Capacity_solar!$AB148=0,Capacity_solar!T148*CostRed_solar!F$13,Capacity_solar!T148*VLOOKUP($A147,CostRed_solar!$A$2:$M$12,6,FALSE))</f>
        <v>0</v>
      </c>
      <c r="G147">
        <f>IF(Capacity_solar!$AB148=0,Capacity_solar!U148*CostRed_solar!G$13,Capacity_solar!U148*VLOOKUP($A147,CostRed_solar!$A$2:$M$12,7,FALSE))</f>
        <v>0</v>
      </c>
      <c r="H147">
        <f>IF(Capacity_solar!$AB148=0,Capacity_solar!V148*CostRed_solar!H$13,Capacity_solar!V148*VLOOKUP($A147,CostRed_solar!$A$2:$M$12,8,FALSE))</f>
        <v>0</v>
      </c>
      <c r="I147">
        <f>IF(Capacity_solar!$AB148=0,Capacity_solar!W148*CostRed_solar!I$13,Capacity_solar!W148*VLOOKUP($A147,CostRed_solar!$A$2:$M$12,9,FALSE))</f>
        <v>0</v>
      </c>
      <c r="J147">
        <f>IF(Capacity_solar!$AB148=0,Capacity_solar!X148*CostRed_solar!J$13,Capacity_solar!X148*VLOOKUP($A147,CostRed_solar!$A$2:$M$12,10,FALSE))</f>
        <v>0.51208159073694</v>
      </c>
      <c r="K147">
        <f>IF(Capacity_solar!$AB148=0,Capacity_solar!Y148*CostRed_solar!K$13,Capacity_solar!Y148*VLOOKUP($A147,CostRed_solar!$A$2:$M$12,11,FALSE))</f>
        <v>0</v>
      </c>
      <c r="L147">
        <f>IF(Capacity_solar!$AB148=0,Capacity_solar!Z148*CostRed_solar!L$13,Capacity_solar!Z148*VLOOKUP($A147,CostRed_solar!$A$2:$M$12,12,FALSE))</f>
        <v>2.31792399122546</v>
      </c>
      <c r="M147">
        <f>IF(Capacity_solar!$AB148=0,Capacity_solar!AA148*CostRed_solar!M$13,Capacity_solar!AA148*VLOOKUP($A147,CostRed_solar!$A$2:$M$12,13,FALSE))</f>
        <v>0</v>
      </c>
      <c r="N147" s="2">
        <f t="shared" si="4"/>
        <v>2.8300055819624</v>
      </c>
      <c r="O147" s="1" t="s">
        <v>474</v>
      </c>
      <c r="P147">
        <f>IF(Capacity_solar!$AB148=0,Capacity_solar!P148*CostRed_solar!B$26,Capacity_solar!P148*VLOOKUP($A147,CostRed_solar!$A$14:$M$26,P$1-2009,FALSE))</f>
        <v>0</v>
      </c>
      <c r="Q147">
        <f>IF(Capacity_solar!$AB148=0,Capacity_solar!Q148*CostRed_solar!C$26,Capacity_solar!Q148*VLOOKUP($A147,CostRed_solar!$A$14:$M$26,Q$1-2009,FALSE))</f>
        <v>0</v>
      </c>
      <c r="R147">
        <f>IF(Capacity_solar!$AB148=0,Capacity_solar!R148*CostRed_solar!D$26,Capacity_solar!R148*VLOOKUP($A147,CostRed_solar!$A$14:$M$26,R$1-2009,FALSE))</f>
        <v>0</v>
      </c>
      <c r="S147">
        <f>IF(Capacity_solar!$AB148=0,Capacity_solar!S148*CostRed_solar!E$26,Capacity_solar!S148*VLOOKUP($A147,CostRed_solar!$A$14:$M$26,S$1-2009,FALSE))</f>
        <v>0</v>
      </c>
      <c r="T147">
        <f>IF(Capacity_solar!$AB148=0,Capacity_solar!T148*CostRed_solar!F$26,Capacity_solar!T148*VLOOKUP($A147,CostRed_solar!$A$14:$M$26,T$1-2009,FALSE))</f>
        <v>0</v>
      </c>
      <c r="U147">
        <f>IF(Capacity_solar!$AB148=0,Capacity_solar!U148*CostRed_solar!G$26,Capacity_solar!U148*VLOOKUP($A147,CostRed_solar!$A$14:$M$26,U$1-2009,FALSE))</f>
        <v>0</v>
      </c>
      <c r="V147">
        <f>IF(Capacity_solar!$AB148=0,Capacity_solar!V148*CostRed_solar!H$26,Capacity_solar!V148*VLOOKUP($A147,CostRed_solar!$A$14:$M$26,V$1-2009,FALSE))</f>
        <v>0</v>
      </c>
      <c r="W147">
        <f>IF(Capacity_solar!$AB148=0,Capacity_solar!W148*CostRed_solar!I$26,Capacity_solar!W148*VLOOKUP($A147,CostRed_solar!$A$14:$M$26,W$1-2009,FALSE))</f>
        <v>0</v>
      </c>
      <c r="X147">
        <f>IF(Capacity_solar!$AB148=0,Capacity_solar!X148*CostRed_solar!J$26,Capacity_solar!X148*VLOOKUP($A147,CostRed_solar!$A$14:$M$26,X$1-2009,FALSE))</f>
        <v>0.33459108550447</v>
      </c>
      <c r="Y147">
        <f>IF(Capacity_solar!$AB148=0,Capacity_solar!Y148*CostRed_solar!K$26,Capacity_solar!Y148*VLOOKUP($A147,CostRed_solar!$A$14:$M$26,Y$1-2009,FALSE))</f>
        <v>0</v>
      </c>
      <c r="Z147">
        <f>IF(Capacity_solar!$AB148=0,Capacity_solar!Z148*CostRed_solar!L$26,Capacity_solar!Z148*VLOOKUP($A147,CostRed_solar!$A$14:$M$26,Z$1-2009,FALSE))</f>
        <v>0.971510123468078</v>
      </c>
      <c r="AA147">
        <f>IF(Capacity_solar!$AB148=0,Capacity_solar!AA148*CostRed_solar!M$26,Capacity_solar!AA148*VLOOKUP($A147,CostRed_solar!$A$14:$M$26,AA$1-2009,FALSE))</f>
        <v>0</v>
      </c>
      <c r="AB147" s="1">
        <f t="shared" si="5"/>
        <v>1.30610120897255</v>
      </c>
    </row>
    <row r="148" spans="1:28">
      <c r="A148" s="1" t="s">
        <v>262</v>
      </c>
      <c r="B148">
        <f>IF(Capacity_solar!$AB149=0,Capacity_solar!P149*CostRed_solar!B$13,Capacity_solar!P149*VLOOKUP($A148,CostRed_solar!$A$2:$M$12,2,FALSE))</f>
        <v>0.174382596333966</v>
      </c>
      <c r="C148">
        <f>IF(Capacity_solar!$AB149=0,Capacity_solar!Q149*CostRed_solar!C$13,Capacity_solar!Q149*VLOOKUP($A148,CostRed_solar!$A$2:$M$12,3,FALSE))</f>
        <v>0.502419575117855</v>
      </c>
      <c r="D148">
        <f>IF(Capacity_solar!$AB149=0,Capacity_solar!R149*CostRed_solar!D$13,Capacity_solar!R149*VLOOKUP($A148,CostRed_solar!$A$2:$M$12,4,FALSE))</f>
        <v>0</v>
      </c>
      <c r="E148">
        <f>IF(Capacity_solar!$AB149=0,Capacity_solar!S149*CostRed_solar!E$13,Capacity_solar!S149*VLOOKUP($A148,CostRed_solar!$A$2:$M$12,5,FALSE))</f>
        <v>4.34774009443819</v>
      </c>
      <c r="F148">
        <f>IF(Capacity_solar!$AB149=0,Capacity_solar!T149*CostRed_solar!F$13,Capacity_solar!T149*VLOOKUP($A148,CostRed_solar!$A$2:$M$12,6,FALSE))</f>
        <v>178.431690812929</v>
      </c>
      <c r="G148">
        <f>IF(Capacity_solar!$AB149=0,Capacity_solar!U149*CostRed_solar!G$13,Capacity_solar!U149*VLOOKUP($A148,CostRed_solar!$A$2:$M$12,7,FALSE))</f>
        <v>2.7533930589452</v>
      </c>
      <c r="H148">
        <f>IF(Capacity_solar!$AB149=0,Capacity_solar!V149*CostRed_solar!H$13,Capacity_solar!V149*VLOOKUP($A148,CostRed_solar!$A$2:$M$12,8,FALSE))</f>
        <v>3.28667339218569</v>
      </c>
      <c r="I148">
        <f>IF(Capacity_solar!$AB149=0,Capacity_solar!W149*CostRed_solar!I$13,Capacity_solar!W149*VLOOKUP($A148,CostRed_solar!$A$2:$M$12,9,FALSE))</f>
        <v>973.312830387255</v>
      </c>
      <c r="J148">
        <f>IF(Capacity_solar!$AB149=0,Capacity_solar!X149*CostRed_solar!J$13,Capacity_solar!X149*VLOOKUP($A148,CostRed_solar!$A$2:$M$12,10,FALSE))</f>
        <v>0.0163661276398661</v>
      </c>
      <c r="K148">
        <f>IF(Capacity_solar!$AB149=0,Capacity_solar!Y149*CostRed_solar!K$13,Capacity_solar!Y149*VLOOKUP($A148,CostRed_solar!$A$2:$M$12,11,FALSE))</f>
        <v>94.0249809868424</v>
      </c>
      <c r="L148">
        <f>IF(Capacity_solar!$AB149=0,Capacity_solar!Z149*CostRed_solar!L$13,Capacity_solar!Z149*VLOOKUP($A148,CostRed_solar!$A$2:$M$12,12,FALSE))</f>
        <v>247.245163919409</v>
      </c>
      <c r="M148">
        <f>IF(Capacity_solar!$AB149=0,Capacity_solar!AA149*CostRed_solar!M$13,Capacity_solar!AA149*VLOOKUP($A148,CostRed_solar!$A$2:$M$12,13,FALSE))</f>
        <v>14.7451562467122</v>
      </c>
      <c r="N148" s="2">
        <f t="shared" si="4"/>
        <v>1518.84079719781</v>
      </c>
      <c r="O148" s="1" t="s">
        <v>262</v>
      </c>
      <c r="P148">
        <f>IF(Capacity_solar!$AB149=0,Capacity_solar!P149*CostRed_solar!B$26,Capacity_solar!P149*VLOOKUP($A148,CostRed_solar!$A$14:$M$26,P$1-2009,FALSE))</f>
        <v>0.90532541780944</v>
      </c>
      <c r="Q148">
        <f>IF(Capacity_solar!$AB149=0,Capacity_solar!Q149*CostRed_solar!C$26,Capacity_solar!Q149*VLOOKUP($A148,CostRed_solar!$A$14:$M$26,Q$1-2009,FALSE))</f>
        <v>1.58528803641199</v>
      </c>
      <c r="R148">
        <f>IF(Capacity_solar!$AB149=0,Capacity_solar!R149*CostRed_solar!D$26,Capacity_solar!R149*VLOOKUP($A148,CostRed_solar!$A$14:$M$26,R$1-2009,FALSE))</f>
        <v>0</v>
      </c>
      <c r="S148">
        <f>IF(Capacity_solar!$AB149=0,Capacity_solar!S149*CostRed_solar!E$26,Capacity_solar!S149*VLOOKUP($A148,CostRed_solar!$A$14:$M$26,S$1-2009,FALSE))</f>
        <v>8.40871442098918</v>
      </c>
      <c r="T148">
        <f>IF(Capacity_solar!$AB149=0,Capacity_solar!T149*CostRed_solar!F$26,Capacity_solar!T149*VLOOKUP($A148,CostRed_solar!$A$14:$M$26,T$1-2009,FALSE))</f>
        <v>303.459950274615</v>
      </c>
      <c r="U148">
        <f>IF(Capacity_solar!$AB149=0,Capacity_solar!U149*CostRed_solar!G$26,Capacity_solar!U149*VLOOKUP($A148,CostRed_solar!$A$14:$M$26,U$1-2009,FALSE))</f>
        <v>3.99097592525151</v>
      </c>
      <c r="V148">
        <f>IF(Capacity_solar!$AB149=0,Capacity_solar!V149*CostRed_solar!H$26,Capacity_solar!V149*VLOOKUP($A148,CostRed_solar!$A$14:$M$26,V$1-2009,FALSE))</f>
        <v>3.88672552818841</v>
      </c>
      <c r="W148">
        <f>IF(Capacity_solar!$AB149=0,Capacity_solar!W149*CostRed_solar!I$26,Capacity_solar!W149*VLOOKUP($A148,CostRed_solar!$A$14:$M$26,W$1-2009,FALSE))</f>
        <v>903.364580562812</v>
      </c>
      <c r="X148">
        <f>IF(Capacity_solar!$AB149=0,Capacity_solar!X149*CostRed_solar!J$26,Capacity_solar!X149*VLOOKUP($A148,CostRed_solar!$A$14:$M$26,X$1-2009,FALSE))</f>
        <v>0.0106935310926663</v>
      </c>
      <c r="Y148">
        <f>IF(Capacity_solar!$AB149=0,Capacity_solar!Y149*CostRed_solar!K$26,Capacity_solar!Y149*VLOOKUP($A148,CostRed_solar!$A$14:$M$26,Y$1-2009,FALSE))</f>
        <v>46.3261670248939</v>
      </c>
      <c r="Z148">
        <f>IF(Capacity_solar!$AB149=0,Capacity_solar!Z149*CostRed_solar!L$26,Capacity_solar!Z149*VLOOKUP($A148,CostRed_solar!$A$14:$M$26,Z$1-2009,FALSE))</f>
        <v>103.627720596325</v>
      </c>
      <c r="AA148">
        <f>IF(Capacity_solar!$AB149=0,Capacity_solar!AA149*CostRed_solar!M$26,Capacity_solar!AA149*VLOOKUP($A148,CostRed_solar!$A$14:$M$26,AA$1-2009,FALSE))</f>
        <v>5.17885803890197</v>
      </c>
      <c r="AB148" s="1">
        <f t="shared" si="5"/>
        <v>1380.74499935729</v>
      </c>
    </row>
    <row r="149" spans="1:28">
      <c r="A149" s="1" t="s">
        <v>288</v>
      </c>
      <c r="B149">
        <f>IF(Capacity_solar!$AB150=0,Capacity_solar!P150*CostRed_solar!B$13,Capacity_solar!P150*VLOOKUP($A149,CostRed_solar!$A$2:$M$12,2,FALSE))</f>
        <v>0.138618254868391</v>
      </c>
      <c r="C149">
        <f>IF(Capacity_solar!$AB150=0,Capacity_solar!Q150*CostRed_solar!C$13,Capacity_solar!Q150*VLOOKUP($A149,CostRed_solar!$A$2:$M$12,3,FALSE))</f>
        <v>0.502421082381104</v>
      </c>
      <c r="D149">
        <f>IF(Capacity_solar!$AB150=0,Capacity_solar!R150*CostRed_solar!D$13,Capacity_solar!R150*VLOOKUP($A149,CostRed_solar!$A$2:$M$12,4,FALSE))</f>
        <v>2.540102345511</v>
      </c>
      <c r="E149">
        <f>IF(Capacity_solar!$AB150=0,Capacity_solar!S150*CostRed_solar!E$13,Capacity_solar!S150*VLOOKUP($A149,CostRed_solar!$A$2:$M$12,5,FALSE))</f>
        <v>2.06286711490739</v>
      </c>
      <c r="F149">
        <f>IF(Capacity_solar!$AB150=0,Capacity_solar!T150*CostRed_solar!F$13,Capacity_solar!T150*VLOOKUP($A149,CostRed_solar!$A$2:$M$12,6,FALSE))</f>
        <v>3.34141833618162</v>
      </c>
      <c r="G149">
        <f>IF(Capacity_solar!$AB150=0,Capacity_solar!U150*CostRed_solar!G$13,Capacity_solar!U150*VLOOKUP($A149,CostRed_solar!$A$2:$M$12,7,FALSE))</f>
        <v>3.99042339296744</v>
      </c>
      <c r="H149">
        <f>IF(Capacity_solar!$AB150=0,Capacity_solar!V150*CostRed_solar!H$13,Capacity_solar!V150*VLOOKUP($A149,CostRed_solar!$A$2:$M$12,8,FALSE))</f>
        <v>3.24608277047754</v>
      </c>
      <c r="I149">
        <f>IF(Capacity_solar!$AB150=0,Capacity_solar!W150*CostRed_solar!I$13,Capacity_solar!W150*VLOOKUP($A149,CostRed_solar!$A$2:$M$12,9,FALSE))</f>
        <v>75.2940038883103</v>
      </c>
      <c r="J149">
        <f>IF(Capacity_solar!$AB150=0,Capacity_solar!X150*CostRed_solar!J$13,Capacity_solar!X150*VLOOKUP($A149,CostRed_solar!$A$2:$M$12,10,FALSE))</f>
        <v>0</v>
      </c>
      <c r="K149">
        <f>IF(Capacity_solar!$AB150=0,Capacity_solar!Y150*CostRed_solar!K$13,Capacity_solar!Y150*VLOOKUP($A149,CostRed_solar!$A$2:$M$12,11,FALSE))</f>
        <v>12.7588173092584</v>
      </c>
      <c r="L149">
        <f>IF(Capacity_solar!$AB150=0,Capacity_solar!Z150*CostRed_solar!L$13,Capacity_solar!Z150*VLOOKUP($A149,CostRed_solar!$A$2:$M$12,12,FALSE))</f>
        <v>7.67386133135579</v>
      </c>
      <c r="M149">
        <f>IF(Capacity_solar!$AB150=0,Capacity_solar!AA150*CostRed_solar!M$13,Capacity_solar!AA150*VLOOKUP($A149,CostRed_solar!$A$2:$M$12,13,FALSE))</f>
        <v>154.323076935513</v>
      </c>
      <c r="N149" s="2">
        <f t="shared" si="4"/>
        <v>265.871692761732</v>
      </c>
      <c r="O149" s="1" t="s">
        <v>288</v>
      </c>
      <c r="P149">
        <f>IF(Capacity_solar!$AB150=0,Capacity_solar!P150*CostRed_solar!B$26,Capacity_solar!P150*VLOOKUP($A149,CostRed_solar!$A$14:$M$26,P$1-2009,FALSE))</f>
        <v>0.719651112800285</v>
      </c>
      <c r="Q149">
        <f>IF(Capacity_solar!$AB150=0,Capacity_solar!Q150*CostRed_solar!C$26,Capacity_solar!Q150*VLOOKUP($A149,CostRed_solar!$A$14:$M$26,Q$1-2009,FALSE))</f>
        <v>1.58529279229037</v>
      </c>
      <c r="R149">
        <f>IF(Capacity_solar!$AB150=0,Capacity_solar!R150*CostRed_solar!D$26,Capacity_solar!R150*VLOOKUP($A149,CostRed_solar!$A$14:$M$26,R$1-2009,FALSE))</f>
        <v>5.75461846073888</v>
      </c>
      <c r="S149">
        <f>IF(Capacity_solar!$AB150=0,Capacity_solar!S150*CostRed_solar!E$26,Capacity_solar!S150*VLOOKUP($A149,CostRed_solar!$A$14:$M$26,S$1-2009,FALSE))</f>
        <v>3.9896728141353</v>
      </c>
      <c r="T149">
        <f>IF(Capacity_solar!$AB150=0,Capacity_solar!T150*CostRed_solar!F$26,Capacity_solar!T150*VLOOKUP($A149,CostRed_solar!$A$14:$M$26,T$1-2009,FALSE))</f>
        <v>5.68277214392057</v>
      </c>
      <c r="U149">
        <f>IF(Capacity_solar!$AB150=0,Capacity_solar!U150*CostRed_solar!G$26,Capacity_solar!U150*VLOOKUP($A149,CostRed_solar!$A$14:$M$26,U$1-2009,FALSE))</f>
        <v>5.784021152067</v>
      </c>
      <c r="V149">
        <f>IF(Capacity_solar!$AB150=0,Capacity_solar!V150*CostRed_solar!H$26,Capacity_solar!V150*VLOOKUP($A149,CostRed_solar!$A$14:$M$26,V$1-2009,FALSE))</f>
        <v>3.83872422511605</v>
      </c>
      <c r="W149">
        <f>IF(Capacity_solar!$AB150=0,Capacity_solar!W150*CostRed_solar!I$26,Capacity_solar!W150*VLOOKUP($A149,CostRed_solar!$A$14:$M$26,W$1-2009,FALSE))</f>
        <v>69.8829134045173</v>
      </c>
      <c r="X149">
        <f>IF(Capacity_solar!$AB150=0,Capacity_solar!X150*CostRed_solar!J$26,Capacity_solar!X150*VLOOKUP($A149,CostRed_solar!$A$14:$M$26,X$1-2009,FALSE))</f>
        <v>0</v>
      </c>
      <c r="Y149">
        <f>IF(Capacity_solar!$AB150=0,Capacity_solar!Y150*CostRed_solar!K$26,Capacity_solar!Y150*VLOOKUP($A149,CostRed_solar!$A$14:$M$26,Y$1-2009,FALSE))</f>
        <v>6.28627727977444</v>
      </c>
      <c r="Z149">
        <f>IF(Capacity_solar!$AB150=0,Capacity_solar!Z150*CostRed_solar!L$26,Capacity_solar!Z150*VLOOKUP($A149,CostRed_solar!$A$14:$M$26,Z$1-2009,FALSE))</f>
        <v>3.21634100070765</v>
      </c>
      <c r="AA149">
        <f>IF(Capacity_solar!$AB150=0,Capacity_solar!AA150*CostRed_solar!M$26,Capacity_solar!AA150*VLOOKUP($A149,CostRed_solar!$A$14:$M$26,AA$1-2009,FALSE))</f>
        <v>54.2020236478519</v>
      </c>
      <c r="AB149" s="1">
        <f t="shared" si="5"/>
        <v>160.94230803392</v>
      </c>
    </row>
    <row r="150" spans="1:28">
      <c r="A150" s="1" t="s">
        <v>282</v>
      </c>
      <c r="B150">
        <f>IF(Capacity_solar!$AB151=0,Capacity_solar!P151*CostRed_solar!B$13,Capacity_solar!P151*VLOOKUP($A150,CostRed_solar!$A$2:$M$12,2,FALSE))</f>
        <v>0.277236509736782</v>
      </c>
      <c r="C150">
        <f>IF(Capacity_solar!$AB151=0,Capacity_solar!Q151*CostRed_solar!C$13,Capacity_solar!Q151*VLOOKUP($A150,CostRed_solar!$A$2:$M$12,3,FALSE))</f>
        <v>0.703389515333546</v>
      </c>
      <c r="D150">
        <f>IF(Capacity_solar!$AB151=0,Capacity_solar!R151*CostRed_solar!D$13,Capacity_solar!R151*VLOOKUP($A150,CostRed_solar!$A$2:$M$12,4,FALSE))</f>
        <v>1.05264798593442</v>
      </c>
      <c r="E150">
        <f>IF(Capacity_solar!$AB151=0,Capacity_solar!S151*CostRed_solar!E$13,Capacity_solar!S151*VLOOKUP($A150,CostRed_solar!$A$2:$M$12,5,FALSE))</f>
        <v>2.02554000784716</v>
      </c>
      <c r="F150">
        <f>IF(Capacity_solar!$AB151=0,Capacity_solar!T151*CostRed_solar!F$13,Capacity_solar!T151*VLOOKUP($A150,CostRed_solar!$A$2:$M$12,6,FALSE))</f>
        <v>16.2036459170414</v>
      </c>
      <c r="G150">
        <f>IF(Capacity_solar!$AB151=0,Capacity_solar!U151*CostRed_solar!G$13,Capacity_solar!U151*VLOOKUP($A150,CostRed_solar!$A$2:$M$12,7,FALSE))</f>
        <v>14.8829540756222</v>
      </c>
      <c r="H150">
        <f>IF(Capacity_solar!$AB151=0,Capacity_solar!V151*CostRed_solar!H$13,Capacity_solar!V151*VLOOKUP($A150,CostRed_solar!$A$2:$M$12,8,FALSE))</f>
        <v>19.1080566743877</v>
      </c>
      <c r="I150">
        <f>IF(Capacity_solar!$AB151=0,Capacity_solar!W151*CostRed_solar!I$13,Capacity_solar!W151*VLOOKUP($A150,CostRed_solar!$A$2:$M$12,9,FALSE))</f>
        <v>6.90685136875108</v>
      </c>
      <c r="J150">
        <f>IF(Capacity_solar!$AB151=0,Capacity_solar!X151*CostRed_solar!J$13,Capacity_solar!X151*VLOOKUP($A150,CostRed_solar!$A$2:$M$12,10,FALSE))</f>
        <v>83.8584976856922</v>
      </c>
      <c r="K150">
        <f>IF(Capacity_solar!$AB151=0,Capacity_solar!Y151*CostRed_solar!K$13,Capacity_solar!Y151*VLOOKUP($A150,CostRed_solar!$A$2:$M$12,11,FALSE))</f>
        <v>-9.34692306690161</v>
      </c>
      <c r="L150">
        <f>IF(Capacity_solar!$AB151=0,Capacity_solar!Z151*CostRed_solar!L$13,Capacity_solar!Z151*VLOOKUP($A150,CostRed_solar!$A$2:$M$12,12,FALSE))</f>
        <v>-12.5137298929491</v>
      </c>
      <c r="M150">
        <f>IF(Capacity_solar!$AB151=0,Capacity_solar!AA151*CostRed_solar!M$13,Capacity_solar!AA151*VLOOKUP($A150,CostRed_solar!$A$2:$M$12,13,FALSE))</f>
        <v>80.394869144969</v>
      </c>
      <c r="N150" s="2">
        <f t="shared" si="4"/>
        <v>203.553035925465</v>
      </c>
      <c r="O150" s="1" t="s">
        <v>282</v>
      </c>
      <c r="P150">
        <f>IF(Capacity_solar!$AB151=0,Capacity_solar!P151*CostRed_solar!B$26,Capacity_solar!P151*VLOOKUP($A150,CostRed_solar!$A$14:$M$26,P$1-2009,FALSE))</f>
        <v>1.43930222560057</v>
      </c>
      <c r="Q150">
        <f>IF(Capacity_solar!$AB151=0,Capacity_solar!Q151*CostRed_solar!C$26,Capacity_solar!Q151*VLOOKUP($A150,CostRed_solar!$A$14:$M$26,Q$1-2009,FALSE))</f>
        <v>2.21940990920652</v>
      </c>
      <c r="R150">
        <f>IF(Capacity_solar!$AB151=0,Capacity_solar!R151*CostRed_solar!D$26,Capacity_solar!R151*VLOOKUP($A150,CostRed_solar!$A$14:$M$26,R$1-2009,FALSE))</f>
        <v>2.3847808901177</v>
      </c>
      <c r="S150">
        <f>IF(Capacity_solar!$AB151=0,Capacity_solar!S151*CostRed_solar!E$26,Capacity_solar!S151*VLOOKUP($A150,CostRed_solar!$A$14:$M$26,S$1-2009,FALSE))</f>
        <v>3.91748060010838</v>
      </c>
      <c r="T150">
        <f>IF(Capacity_solar!$AB151=0,Capacity_solar!T151*CostRed_solar!F$26,Capacity_solar!T151*VLOOKUP($A150,CostRed_solar!$A$14:$M$26,T$1-2009,FALSE))</f>
        <v>27.5576471973698</v>
      </c>
      <c r="U150">
        <f>IF(Capacity_solar!$AB151=0,Capacity_solar!U151*CostRed_solar!G$26,Capacity_solar!U151*VLOOKUP($A150,CostRed_solar!$A$14:$M$26,U$1-2009,FALSE))</f>
        <v>21.5724780809852</v>
      </c>
      <c r="V150">
        <f>IF(Capacity_solar!$AB151=0,Capacity_solar!V151*CostRed_solar!H$26,Capacity_solar!V151*VLOOKUP($A150,CostRed_solar!$A$14:$M$26,V$1-2009,FALSE))</f>
        <v>22.5966388528262</v>
      </c>
      <c r="W150">
        <f>IF(Capacity_solar!$AB151=0,Capacity_solar!W151*CostRed_solar!I$26,Capacity_solar!W151*VLOOKUP($A150,CostRed_solar!$A$14:$M$26,W$1-2009,FALSE))</f>
        <v>6.41048252416339</v>
      </c>
      <c r="X150">
        <f>IF(Capacity_solar!$AB151=0,Capacity_solar!X151*CostRed_solar!J$26,Capacity_solar!X151*VLOOKUP($A150,CostRed_solar!$A$14:$M$26,X$1-2009,FALSE))</f>
        <v>54.7926468691267</v>
      </c>
      <c r="Y150">
        <f>IF(Capacity_solar!$AB151=0,Capacity_solar!Y151*CostRed_solar!K$26,Capacity_solar!Y151*VLOOKUP($A150,CostRed_solar!$A$14:$M$26,Y$1-2009,FALSE))</f>
        <v>-4.60523484952059</v>
      </c>
      <c r="Z150">
        <f>IF(Capacity_solar!$AB151=0,Capacity_solar!Z151*CostRed_solar!L$26,Capacity_solar!Z151*VLOOKUP($A150,CostRed_solar!$A$14:$M$26,Z$1-2009,FALSE))</f>
        <v>-5.24487227336463</v>
      </c>
      <c r="AA150">
        <f>IF(Capacity_solar!$AB151=0,Capacity_solar!AA151*CostRed_solar!M$26,Capacity_solar!AA151*VLOOKUP($A150,CostRed_solar!$A$14:$M$26,AA$1-2009,FALSE))</f>
        <v>28.2366363157888</v>
      </c>
      <c r="AB150" s="1">
        <f t="shared" si="5"/>
        <v>161.277396342408</v>
      </c>
    </row>
    <row r="151" spans="1:28">
      <c r="A151" s="1" t="s">
        <v>298</v>
      </c>
      <c r="B151">
        <f>IF(Capacity_solar!$AB152=0,Capacity_solar!P152*CostRed_solar!B$13,Capacity_solar!P152*VLOOKUP($A151,CostRed_solar!$A$2:$M$12,2,FALSE))</f>
        <v>0.870522640573495</v>
      </c>
      <c r="C151">
        <f>IF(Capacity_solar!$AB152=0,Capacity_solar!Q152*CostRed_solar!C$13,Capacity_solar!Q152*VLOOKUP($A151,CostRed_solar!$A$2:$M$12,3,FALSE))</f>
        <v>1.87001177104355</v>
      </c>
      <c r="D151">
        <f>IF(Capacity_solar!$AB152=0,Capacity_solar!R152*CostRed_solar!D$13,Capacity_solar!R152*VLOOKUP($A151,CostRed_solar!$A$2:$M$12,4,FALSE))</f>
        <v>2.62751097695624</v>
      </c>
      <c r="E151">
        <f>IF(Capacity_solar!$AB152=0,Capacity_solar!S152*CostRed_solar!E$13,Capacity_solar!S152*VLOOKUP($A151,CostRed_solar!$A$2:$M$12,5,FALSE))</f>
        <v>1.8447924874864</v>
      </c>
      <c r="F151">
        <f>IF(Capacity_solar!$AB152=0,Capacity_solar!T152*CostRed_solar!F$13,Capacity_solar!T152*VLOOKUP($A151,CostRed_solar!$A$2:$M$12,6,FALSE))</f>
        <v>5.01212583356382</v>
      </c>
      <c r="G151">
        <f>IF(Capacity_solar!$AB152=0,Capacity_solar!U152*CostRed_solar!G$13,Capacity_solar!U152*VLOOKUP($A151,CostRed_solar!$A$2:$M$12,7,FALSE))</f>
        <v>19.952123615545</v>
      </c>
      <c r="H151">
        <f>IF(Capacity_solar!$AB152=0,Capacity_solar!V152*CostRed_solar!H$13,Capacity_solar!V152*VLOOKUP($A151,CostRed_solar!$A$2:$M$12,8,FALSE))</f>
        <v>62.9885816254405</v>
      </c>
      <c r="I151">
        <f>IF(Capacity_solar!$AB152=0,Capacity_solar!W152*CostRed_solar!I$13,Capacity_solar!W152*VLOOKUP($A151,CostRed_solar!$A$2:$M$12,9,FALSE))</f>
        <v>44.5391682271312</v>
      </c>
      <c r="J151">
        <f>IF(Capacity_solar!$AB152=0,Capacity_solar!X152*CostRed_solar!J$13,Capacity_solar!X152*VLOOKUP($A151,CostRed_solar!$A$2:$M$12,10,FALSE))</f>
        <v>107.414224231349</v>
      </c>
      <c r="K151">
        <f>IF(Capacity_solar!$AB152=0,Capacity_solar!Y152*CostRed_solar!K$13,Capacity_solar!Y152*VLOOKUP($A151,CostRed_solar!$A$2:$M$12,11,FALSE))</f>
        <v>0</v>
      </c>
      <c r="L151">
        <f>IF(Capacity_solar!$AB152=0,Capacity_solar!Z152*CostRed_solar!L$13,Capacity_solar!Z152*VLOOKUP($A151,CostRed_solar!$A$2:$M$12,12,FALSE))</f>
        <v>0</v>
      </c>
      <c r="M151">
        <f>IF(Capacity_solar!$AB152=0,Capacity_solar!AA152*CostRed_solar!M$13,Capacity_solar!AA152*VLOOKUP($A151,CostRed_solar!$A$2:$M$12,13,FALSE))</f>
        <v>87.767324394071</v>
      </c>
      <c r="N151" s="2">
        <f t="shared" si="4"/>
        <v>334.88638580316</v>
      </c>
      <c r="O151" s="1" t="s">
        <v>298</v>
      </c>
      <c r="P151">
        <f>IF(Capacity_solar!$AB152=0,Capacity_solar!P152*CostRed_solar!B$26,Capacity_solar!P152*VLOOKUP($A151,CostRed_solar!$A$14:$M$26,P$1-2009,FALSE))</f>
        <v>4.51940898838579</v>
      </c>
      <c r="Q151">
        <f>IF(Capacity_solar!$AB152=0,Capacity_solar!Q152*CostRed_solar!C$26,Capacity_solar!Q152*VLOOKUP($A151,CostRed_solar!$A$14:$M$26,Q$1-2009,FALSE))</f>
        <v>5.90046135819755</v>
      </c>
      <c r="R151">
        <f>IF(Capacity_solar!$AB152=0,Capacity_solar!R152*CostRed_solar!D$26,Capacity_solar!R152*VLOOKUP($A151,CostRed_solar!$A$14:$M$26,R$1-2009,FALSE))</f>
        <v>5.95264328640452</v>
      </c>
      <c r="S151">
        <f>IF(Capacity_solar!$AB152=0,Capacity_solar!S152*CostRed_solar!E$26,Capacity_solar!S152*VLOOKUP($A151,CostRed_solar!$A$14:$M$26,S$1-2009,FALSE))</f>
        <v>3.56790720151451</v>
      </c>
      <c r="T151">
        <f>IF(Capacity_solar!$AB152=0,Capacity_solar!T152*CostRed_solar!F$26,Capacity_solar!T152*VLOOKUP($A151,CostRed_solar!$A$14:$M$26,T$1-2009,FALSE))</f>
        <v>8.52415537449573</v>
      </c>
      <c r="U151">
        <f>IF(Capacity_solar!$AB152=0,Capacity_solar!U152*CostRed_solar!G$26,Capacity_solar!U152*VLOOKUP($A151,CostRed_solar!$A$14:$M$26,U$1-2009,FALSE))</f>
        <v>28.9201154003734</v>
      </c>
      <c r="V151">
        <f>IF(Capacity_solar!$AB152=0,Capacity_solar!V152*CostRed_solar!H$26,Capacity_solar!V152*VLOOKUP($A151,CostRed_solar!$A$14:$M$26,V$1-2009,FALSE))</f>
        <v>74.4884869820209</v>
      </c>
      <c r="W151">
        <f>IF(Capacity_solar!$AB152=0,Capacity_solar!W152*CostRed_solar!I$26,Capacity_solar!W152*VLOOKUP($A151,CostRed_solar!$A$14:$M$26,W$1-2009,FALSE))</f>
        <v>41.3383095012838</v>
      </c>
      <c r="X151">
        <f>IF(Capacity_solar!$AB152=0,Capacity_solar!X152*CostRed_solar!J$26,Capacity_solar!X152*VLOOKUP($A151,CostRed_solar!$A$14:$M$26,X$1-2009,FALSE))</f>
        <v>70.1838194035959</v>
      </c>
      <c r="Y151">
        <f>IF(Capacity_solar!$AB152=0,Capacity_solar!Y152*CostRed_solar!K$26,Capacity_solar!Y152*VLOOKUP($A151,CostRed_solar!$A$14:$M$26,Y$1-2009,FALSE))</f>
        <v>0</v>
      </c>
      <c r="Z151">
        <f>IF(Capacity_solar!$AB152=0,Capacity_solar!Z152*CostRed_solar!L$26,Capacity_solar!Z152*VLOOKUP($A151,CostRed_solar!$A$14:$M$26,Z$1-2009,FALSE))</f>
        <v>0</v>
      </c>
      <c r="AA151">
        <f>IF(Capacity_solar!$AB152=0,Capacity_solar!AA152*CostRed_solar!M$26,Capacity_solar!AA152*VLOOKUP($A151,CostRed_solar!$A$14:$M$26,AA$1-2009,FALSE))</f>
        <v>30.8260221788087</v>
      </c>
      <c r="AB151" s="1">
        <f t="shared" si="5"/>
        <v>274.221329675081</v>
      </c>
    </row>
    <row r="152" spans="1:28">
      <c r="A152" s="1" t="s">
        <v>314</v>
      </c>
      <c r="B152">
        <f>IF(Capacity_solar!$AB153=0,Capacity_solar!P153*CostRed_solar!B$13,Capacity_solar!P153*VLOOKUP($A152,CostRed_solar!$A$2:$M$12,2,FALSE))</f>
        <v>0</v>
      </c>
      <c r="C152">
        <f>IF(Capacity_solar!$AB153=0,Capacity_solar!Q153*CostRed_solar!C$13,Capacity_solar!Q153*VLOOKUP($A152,CostRed_solar!$A$2:$M$12,3,FALSE))</f>
        <v>0.0150726324714331</v>
      </c>
      <c r="D152">
        <f>IF(Capacity_solar!$AB153=0,Capacity_solar!R153*CostRed_solar!D$13,Capacity_solar!R153*VLOOKUP($A152,CostRed_solar!$A$2:$M$12,4,FALSE))</f>
        <v>0.104592418758565</v>
      </c>
      <c r="E152">
        <f>IF(Capacity_solar!$AB153=0,Capacity_solar!S153*CostRed_solar!E$13,Capacity_solar!S153*VLOOKUP($A152,CostRed_solar!$A$2:$M$12,5,FALSE))</f>
        <v>0</v>
      </c>
      <c r="F152">
        <f>IF(Capacity_solar!$AB153=0,Capacity_solar!T153*CostRed_solar!F$13,Capacity_solar!T153*VLOOKUP($A152,CostRed_solar!$A$2:$M$12,6,FALSE))</f>
        <v>0</v>
      </c>
      <c r="G152">
        <f>IF(Capacity_solar!$AB153=0,Capacity_solar!U153*CostRed_solar!G$13,Capacity_solar!U153*VLOOKUP($A152,CostRed_solar!$A$2:$M$12,7,FALSE))</f>
        <v>0.665070787184835</v>
      </c>
      <c r="H152">
        <f>IF(Capacity_solar!$AB153=0,Capacity_solar!V153*CostRed_solar!H$13,Capacity_solar!V153*VLOOKUP($A152,CostRed_solar!$A$2:$M$12,8,FALSE))</f>
        <v>0.00162304057371852</v>
      </c>
      <c r="I152">
        <f>IF(Capacity_solar!$AB153=0,Capacity_solar!W153*CostRed_solar!I$13,Capacity_solar!W153*VLOOKUP($A152,CostRed_solar!$A$2:$M$12,9,FALSE))</f>
        <v>0.205681186370047</v>
      </c>
      <c r="J152">
        <f>IF(Capacity_solar!$AB153=0,Capacity_solar!X153*CostRed_solar!J$13,Capacity_solar!X153*VLOOKUP($A152,CostRed_solar!$A$2:$M$12,10,FALSE))</f>
        <v>3.38588347795265</v>
      </c>
      <c r="K152">
        <f>IF(Capacity_solar!$AB153=0,Capacity_solar!Y153*CostRed_solar!K$13,Capacity_solar!Y153*VLOOKUP($A152,CostRed_solar!$A$2:$M$12,11,FALSE))</f>
        <v>0.0117246902495008</v>
      </c>
      <c r="L152">
        <f>IF(Capacity_solar!$AB153=0,Capacity_solar!Z153*CostRed_solar!L$13,Capacity_solar!Z153*VLOOKUP($A152,CostRed_solar!$A$2:$M$12,12,FALSE))</f>
        <v>1.30421856572953</v>
      </c>
      <c r="M152">
        <f>IF(Capacity_solar!$AB153=0,Capacity_solar!AA153*CostRed_solar!M$13,Capacity_solar!AA153*VLOOKUP($A152,CostRed_solar!$A$2:$M$12,13,FALSE))</f>
        <v>0.912780173698338</v>
      </c>
      <c r="N152" s="2">
        <f t="shared" si="4"/>
        <v>6.60664697298861</v>
      </c>
      <c r="O152" s="1" t="s">
        <v>314</v>
      </c>
      <c r="P152">
        <f>IF(Capacity_solar!$AB153=0,Capacity_solar!P153*CostRed_solar!B$26,Capacity_solar!P153*VLOOKUP($A152,CostRed_solar!$A$14:$M$26,P$1-2009,FALSE))</f>
        <v>0</v>
      </c>
      <c r="Q152">
        <f>IF(Capacity_solar!$AB153=0,Capacity_solar!Q153*CostRed_solar!C$26,Capacity_solar!Q153*VLOOKUP($A152,CostRed_solar!$A$14:$M$26,Q$1-2009,FALSE))</f>
        <v>0.0475587837687111</v>
      </c>
      <c r="R152">
        <f>IF(Capacity_solar!$AB153=0,Capacity_solar!R153*CostRed_solar!D$26,Capacity_solar!R153*VLOOKUP($A152,CostRed_solar!$A$14:$M$26,R$1-2009,FALSE))</f>
        <v>0.23695480810254</v>
      </c>
      <c r="S152">
        <f>IF(Capacity_solar!$AB153=0,Capacity_solar!S153*CostRed_solar!E$26,Capacity_solar!S153*VLOOKUP($A152,CostRed_solar!$A$14:$M$26,S$1-2009,FALSE))</f>
        <v>0</v>
      </c>
      <c r="T152">
        <f>IF(Capacity_solar!$AB153=0,Capacity_solar!T153*CostRed_solar!F$26,Capacity_solar!T153*VLOOKUP($A152,CostRed_solar!$A$14:$M$26,T$1-2009,FALSE))</f>
        <v>0</v>
      </c>
      <c r="U152">
        <f>IF(Capacity_solar!$AB153=0,Capacity_solar!U153*CostRed_solar!G$26,Capacity_solar!U153*VLOOKUP($A152,CostRed_solar!$A$14:$M$26,U$1-2009,FALSE))</f>
        <v>0.964003846679115</v>
      </c>
      <c r="V152">
        <f>IF(Capacity_solar!$AB153=0,Capacity_solar!V153*CostRed_solar!H$26,Capacity_solar!V153*VLOOKUP($A152,CostRed_solar!$A$14:$M$26,V$1-2009,FALSE))</f>
        <v>0.0019193611528775</v>
      </c>
      <c r="W152">
        <f>IF(Capacity_solar!$AB153=0,Capacity_solar!W153*CostRed_solar!I$26,Capacity_solar!W153*VLOOKUP($A152,CostRed_solar!$A$14:$M$26,W$1-2009,FALSE))</f>
        <v>0.1908996705416</v>
      </c>
      <c r="X152">
        <f>IF(Capacity_solar!$AB153=0,Capacity_solar!X153*CostRed_solar!J$26,Capacity_solar!X153*VLOOKUP($A152,CostRed_solar!$A$14:$M$26,X$1-2009,FALSE))</f>
        <v>2.21231625735556</v>
      </c>
      <c r="Y152">
        <f>IF(Capacity_solar!$AB153=0,Capacity_solar!Y153*CostRed_solar!K$26,Capacity_solar!Y153*VLOOKUP($A152,CostRed_solar!$A$14:$M$26,Y$1-2009,FALSE))</f>
        <v>0.00577676222970497</v>
      </c>
      <c r="Z152">
        <f>IF(Capacity_solar!$AB153=0,Capacity_solar!Z153*CostRed_solar!L$26,Capacity_solar!Z153*VLOOKUP($A152,CostRed_solar!$A$14:$M$26,Z$1-2009,FALSE))</f>
        <v>0.546636362804705</v>
      </c>
      <c r="AA152">
        <f>IF(Capacity_solar!$AB153=0,Capacity_solar!AA153*CostRed_solar!M$26,Capacity_solar!AA153*VLOOKUP($A152,CostRed_solar!$A$14:$M$26,AA$1-2009,FALSE))</f>
        <v>0.320590630659611</v>
      </c>
      <c r="AB152" s="1">
        <f t="shared" si="5"/>
        <v>4.52665648329442</v>
      </c>
    </row>
    <row r="153" spans="1:28">
      <c r="A153" s="1" t="s">
        <v>312</v>
      </c>
      <c r="B153">
        <f>IF(Capacity_solar!$AB154=0,Capacity_solar!P154*CostRed_solar!B$13,Capacity_solar!P154*VLOOKUP($A153,CostRed_solar!$A$2:$M$12,2,FALSE))</f>
        <v>1.15940336095573</v>
      </c>
      <c r="C153">
        <f>IF(Capacity_solar!$AB154=0,Capacity_solar!Q154*CostRed_solar!C$13,Capacity_solar!Q154*VLOOKUP($A153,CostRed_solar!$A$2:$M$12,3,FALSE))</f>
        <v>0.390381181010118</v>
      </c>
      <c r="D153">
        <f>IF(Capacity_solar!$AB154=0,Capacity_solar!R154*CostRed_solar!D$13,Capacity_solar!R154*VLOOKUP($A153,CostRed_solar!$A$2:$M$12,4,FALSE))</f>
        <v>1.1744226978289</v>
      </c>
      <c r="E153">
        <f>IF(Capacity_solar!$AB154=0,Capacity_solar!S154*CostRed_solar!E$13,Capacity_solar!S154*VLOOKUP($A153,CostRed_solar!$A$2:$M$12,5,FALSE))</f>
        <v>0.706287726082501</v>
      </c>
      <c r="F153">
        <f>IF(Capacity_solar!$AB154=0,Capacity_solar!T154*CostRed_solar!F$13,Capacity_solar!T154*VLOOKUP($A153,CostRed_solar!$A$2:$M$12,6,FALSE))</f>
        <v>2.04828875731641</v>
      </c>
      <c r="G153">
        <f>IF(Capacity_solar!$AB154=0,Capacity_solar!U154*CostRed_solar!G$13,Capacity_solar!U154*VLOOKUP($A153,CostRed_solar!$A$2:$M$12,7,FALSE))</f>
        <v>0.254055710563034</v>
      </c>
      <c r="H153">
        <f>IF(Capacity_solar!$AB154=0,Capacity_solar!V154*CostRed_solar!H$13,Capacity_solar!V154*VLOOKUP($A153,CostRed_solar!$A$2:$M$12,8,FALSE))</f>
        <v>66.5933628548721</v>
      </c>
      <c r="I153">
        <f>IF(Capacity_solar!$AB154=0,Capacity_solar!W154*CostRed_solar!I$13,Capacity_solar!W154*VLOOKUP($A153,CostRed_solar!$A$2:$M$12,9,FALSE))</f>
        <v>1.51690058591826</v>
      </c>
      <c r="J153">
        <f>IF(Capacity_solar!$AB154=0,Capacity_solar!X154*CostRed_solar!J$13,Capacity_solar!X154*VLOOKUP($A153,CostRed_solar!$A$2:$M$12,10,FALSE))</f>
        <v>-2.76934953266355</v>
      </c>
      <c r="K153">
        <f>IF(Capacity_solar!$AB154=0,Capacity_solar!Y154*CostRed_solar!K$13,Capacity_solar!Y154*VLOOKUP($A153,CostRed_solar!$A$2:$M$12,11,FALSE))</f>
        <v>37.8707495058858</v>
      </c>
      <c r="L153">
        <f>IF(Capacity_solar!$AB154=0,Capacity_solar!Z154*CostRed_solar!L$13,Capacity_solar!Z154*VLOOKUP($A153,CostRed_solar!$A$2:$M$12,12,FALSE))</f>
        <v>81.2757177339828</v>
      </c>
      <c r="M153">
        <f>IF(Capacity_solar!$AB154=0,Capacity_solar!AA154*CostRed_solar!M$13,Capacity_solar!AA154*VLOOKUP($A153,CostRed_solar!$A$2:$M$12,13,FALSE))</f>
        <v>70.8281956790856</v>
      </c>
      <c r="N153" s="2">
        <f t="shared" si="4"/>
        <v>261.048416260838</v>
      </c>
      <c r="O153" s="1" t="s">
        <v>312</v>
      </c>
      <c r="P153">
        <f>IF(Capacity_solar!$AB154=0,Capacity_solar!P154*CostRed_solar!B$26,Capacity_solar!P154*VLOOKUP($A153,CostRed_solar!$A$14:$M$26,P$1-2009,FALSE))</f>
        <v>6.01916334676381</v>
      </c>
      <c r="Q153">
        <f>IF(Capacity_solar!$AB154=0,Capacity_solar!Q154*CostRed_solar!C$26,Capacity_solar!Q154*VLOOKUP($A153,CostRed_solar!$A$14:$M$26,Q$1-2009,FALSE))</f>
        <v>1.23177249960962</v>
      </c>
      <c r="R153">
        <f>IF(Capacity_solar!$AB154=0,Capacity_solar!R154*CostRed_solar!D$26,Capacity_solar!R154*VLOOKUP($A153,CostRed_solar!$A$14:$M$26,R$1-2009,FALSE))</f>
        <v>2.66066229558846</v>
      </c>
      <c r="S153">
        <f>IF(Capacity_solar!$AB154=0,Capacity_solar!S154*CostRed_solar!E$26,Capacity_solar!S154*VLOOKUP($A153,CostRed_solar!$A$14:$M$26,S$1-2009,FALSE))</f>
        <v>1.36599052810792</v>
      </c>
      <c r="T153">
        <f>IF(Capacity_solar!$AB154=0,Capacity_solar!T154*CostRed_solar!F$26,Capacity_solar!T154*VLOOKUP($A153,CostRed_solar!$A$14:$M$26,T$1-2009,FALSE))</f>
        <v>3.48353816304392</v>
      </c>
      <c r="U153">
        <f>IF(Capacity_solar!$AB154=0,Capacity_solar!U154*CostRed_solar!G$26,Capacity_solar!U154*VLOOKUP($A153,CostRed_solar!$A$14:$M$26,U$1-2009,FALSE))</f>
        <v>0.36824754142373</v>
      </c>
      <c r="V153">
        <f>IF(Capacity_solar!$AB154=0,Capacity_solar!V154*CostRed_solar!H$26,Capacity_solar!V154*VLOOKUP($A153,CostRed_solar!$A$14:$M$26,V$1-2009,FALSE))</f>
        <v>78.7513976993675</v>
      </c>
      <c r="W153">
        <f>IF(Capacity_solar!$AB154=0,Capacity_solar!W154*CostRed_solar!I$26,Capacity_solar!W154*VLOOKUP($A153,CostRed_solar!$A$14:$M$26,W$1-2009,FALSE))</f>
        <v>1.40788677470565</v>
      </c>
      <c r="X153">
        <f>IF(Capacity_solar!$AB154=0,Capacity_solar!X154*CostRed_solar!J$26,Capacity_solar!X154*VLOOKUP($A153,CostRed_solar!$A$14:$M$26,X$1-2009,FALSE))</f>
        <v>-1.80947662059423</v>
      </c>
      <c r="Y153">
        <f>IF(Capacity_solar!$AB154=0,Capacity_solar!Y154*CostRed_solar!K$26,Capacity_solar!Y154*VLOOKUP($A153,CostRed_solar!$A$14:$M$26,Y$1-2009,FALSE))</f>
        <v>18.6589420019462</v>
      </c>
      <c r="Z153">
        <f>IF(Capacity_solar!$AB154=0,Capacity_solar!Z154*CostRed_solar!L$26,Capacity_solar!Z154*VLOOKUP($A153,CostRed_solar!$A$14:$M$26,Z$1-2009,FALSE))</f>
        <v>34.065043922753</v>
      </c>
      <c r="AA153">
        <f>IF(Capacity_solar!$AB154=0,Capacity_solar!AA154*CostRed_solar!M$26,Capacity_solar!AA154*VLOOKUP($A153,CostRed_solar!$A$14:$M$26,AA$1-2009,FALSE))</f>
        <v>24.8765875678898</v>
      </c>
      <c r="AB153" s="1">
        <f t="shared" si="5"/>
        <v>171.079755720605</v>
      </c>
    </row>
    <row r="154" spans="1:28">
      <c r="A154" s="1" t="s">
        <v>308</v>
      </c>
      <c r="B154">
        <f>IF(Capacity_solar!$AB155=0,Capacity_solar!P155*CostRed_solar!B$13,Capacity_solar!P155*VLOOKUP($A154,CostRed_solar!$A$2:$M$12,2,FALSE))</f>
        <v>16.3569540744701</v>
      </c>
      <c r="C154">
        <f>IF(Capacity_solar!$AB155=0,Capacity_solar!Q155*CostRed_solar!C$13,Capacity_solar!Q155*VLOOKUP($A154,CostRed_solar!$A$2:$M$12,3,FALSE))</f>
        <v>69.3341093685923</v>
      </c>
      <c r="D154">
        <f>IF(Capacity_solar!$AB155=0,Capacity_solar!R155*CostRed_solar!D$13,Capacity_solar!R155*VLOOKUP($A154,CostRed_solar!$A$2:$M$12,4,FALSE))</f>
        <v>271.193229950399</v>
      </c>
      <c r="E154">
        <f>IF(Capacity_solar!$AB155=0,Capacity_solar!S155*CostRed_solar!E$13,Capacity_solar!S155*VLOOKUP($A154,CostRed_solar!$A$2:$M$12,5,FALSE))</f>
        <v>350.687635467428</v>
      </c>
      <c r="F154">
        <f>IF(Capacity_solar!$AB155=0,Capacity_solar!T155*CostRed_solar!F$13,Capacity_solar!T155*VLOOKUP($A154,CostRed_solar!$A$2:$M$12,6,FALSE))</f>
        <v>578.353655157892</v>
      </c>
      <c r="G154">
        <f>IF(Capacity_solar!$AB155=0,Capacity_solar!U155*CostRed_solar!G$13,Capacity_solar!U155*VLOOKUP($A154,CostRed_solar!$A$2:$M$12,7,FALSE))</f>
        <v>809.739778110587</v>
      </c>
      <c r="H154">
        <f>IF(Capacity_solar!$AB155=0,Capacity_solar!V155*CostRed_solar!H$13,Capacity_solar!V155*VLOOKUP($A154,CostRed_solar!$A$2:$M$12,8,FALSE))</f>
        <v>1259.27011297153</v>
      </c>
      <c r="I154">
        <f>IF(Capacity_solar!$AB155=0,Capacity_solar!W155*CostRed_solar!I$13,Capacity_solar!W155*VLOOKUP($A154,CostRed_solar!$A$2:$M$12,9,FALSE))</f>
        <v>3116.63578041265</v>
      </c>
      <c r="J154">
        <f>IF(Capacity_solar!$AB155=0,Capacity_solar!X155*CostRed_solar!J$13,Capacity_solar!X155*VLOOKUP($A154,CostRed_solar!$A$2:$M$12,10,FALSE))</f>
        <v>5362.51841819724</v>
      </c>
      <c r="K154">
        <f>IF(Capacity_solar!$AB155=0,Capacity_solar!Y155*CostRed_solar!K$13,Capacity_solar!Y155*VLOOKUP($A154,CostRed_solar!$A$2:$M$12,11,FALSE))</f>
        <v>9104.05009477789</v>
      </c>
      <c r="L154">
        <f>IF(Capacity_solar!$AB155=0,Capacity_solar!Z155*CostRed_solar!L$13,Capacity_solar!Z155*VLOOKUP($A154,CostRed_solar!$A$2:$M$12,12,FALSE))</f>
        <v>11751.1313545532</v>
      </c>
      <c r="M154">
        <f>IF(Capacity_solar!$AB155=0,Capacity_solar!AA155*CostRed_solar!M$13,Capacity_solar!AA155*VLOOKUP($A154,CostRed_solar!$A$2:$M$12,13,FALSE))</f>
        <v>26958.6131162293</v>
      </c>
      <c r="N154" s="2">
        <f t="shared" si="4"/>
        <v>59647.8842392713</v>
      </c>
      <c r="O154" s="1" t="s">
        <v>308</v>
      </c>
      <c r="P154">
        <f>IF(Capacity_solar!$AB155=0,Capacity_solar!P155*CostRed_solar!B$26,Capacity_solar!P155*VLOOKUP($A154,CostRed_solar!$A$14:$M$26,P$1-2009,FALSE))</f>
        <v>84.9188313104336</v>
      </c>
      <c r="Q154">
        <f>IF(Capacity_solar!$AB155=0,Capacity_solar!Q155*CostRed_solar!C$26,Capacity_solar!Q155*VLOOKUP($A154,CostRed_solar!$A$14:$M$26,Q$1-2009,FALSE))</f>
        <v>218.770405336071</v>
      </c>
      <c r="R154">
        <f>IF(Capacity_solar!$AB155=0,Capacity_solar!R155*CostRed_solar!D$26,Capacity_solar!R155*VLOOKUP($A154,CostRed_solar!$A$14:$M$26,R$1-2009,FALSE))</f>
        <v>614.390034424388</v>
      </c>
      <c r="S154">
        <f>IF(Capacity_solar!$AB155=0,Capacity_solar!S155*CostRed_solar!E$26,Capacity_solar!S155*VLOOKUP($A154,CostRed_solar!$A$14:$M$26,S$1-2009,FALSE))</f>
        <v>678.244815367374</v>
      </c>
      <c r="T154">
        <f>IF(Capacity_solar!$AB155=0,Capacity_solar!T155*CostRed_solar!F$26,Capacity_solar!T155*VLOOKUP($A154,CostRed_solar!$A$14:$M$26,T$1-2009,FALSE))</f>
        <v>983.609865690062</v>
      </c>
      <c r="U154">
        <f>IF(Capacity_solar!$AB155=0,Capacity_solar!U155*CostRed_solar!G$26,Capacity_solar!U155*VLOOKUP($A154,CostRed_solar!$A$14:$M$26,U$1-2009,FALSE))</f>
        <v>1173.69801222491</v>
      </c>
      <c r="V154">
        <f>IF(Capacity_solar!$AB155=0,Capacity_solar!V155*CostRed_solar!H$26,Capacity_solar!V155*VLOOKUP($A154,CostRed_solar!$A$14:$M$26,V$1-2009,FALSE))</f>
        <v>1489.17665704418</v>
      </c>
      <c r="W154">
        <f>IF(Capacity_solar!$AB155=0,Capacity_solar!W155*CostRed_solar!I$26,Capacity_solar!W155*VLOOKUP($A154,CostRed_solar!$A$14:$M$26,W$1-2009,FALSE))</f>
        <v>2892.65515324537</v>
      </c>
      <c r="X154">
        <f>IF(Capacity_solar!$AB155=0,Capacity_solar!X155*CostRed_solar!J$26,Capacity_solar!X155*VLOOKUP($A154,CostRed_solar!$A$14:$M$26,X$1-2009,FALSE))</f>
        <v>3503.83784740281</v>
      </c>
      <c r="Y154">
        <f>IF(Capacity_solar!$AB155=0,Capacity_solar!Y155*CostRed_solar!K$26,Capacity_solar!Y155*VLOOKUP($A154,CostRed_solar!$A$14:$M$26,Y$1-2009,FALSE))</f>
        <v>4485.57118403141</v>
      </c>
      <c r="Z154">
        <f>IF(Capacity_solar!$AB155=0,Capacity_solar!Z155*CostRed_solar!L$26,Capacity_solar!Z155*VLOOKUP($A154,CostRed_solar!$A$14:$M$26,Z$1-2009,FALSE))</f>
        <v>4925.24479507023</v>
      </c>
      <c r="AA154">
        <f>IF(Capacity_solar!$AB155=0,Capacity_solar!AA155*CostRed_solar!M$26,Capacity_solar!AA155*VLOOKUP($A154,CostRed_solar!$A$14:$M$26,AA$1-2009,FALSE))</f>
        <v>9468.52158896334</v>
      </c>
      <c r="AB154" s="1">
        <f t="shared" si="5"/>
        <v>30518.6391901106</v>
      </c>
    </row>
    <row r="155" spans="1:28">
      <c r="A155" s="1" t="s">
        <v>475</v>
      </c>
      <c r="B155">
        <f>IF(Capacity_solar!$AB156=0,Capacity_solar!P156*CostRed_solar!B$13,Capacity_solar!P156*VLOOKUP($A155,CostRed_solar!$A$2:$M$12,2,FALSE))</f>
        <v>0.147489823179968</v>
      </c>
      <c r="C155">
        <f>IF(Capacity_solar!$AB156=0,Capacity_solar!Q156*CostRed_solar!C$13,Capacity_solar!Q156*VLOOKUP($A155,CostRed_solar!$A$2:$M$12,3,FALSE))</f>
        <v>0</v>
      </c>
      <c r="D155">
        <f>IF(Capacity_solar!$AB156=0,Capacity_solar!R156*CostRed_solar!D$13,Capacity_solar!R156*VLOOKUP($A155,CostRed_solar!$A$2:$M$12,4,FALSE))</f>
        <v>0</v>
      </c>
      <c r="E155">
        <f>IF(Capacity_solar!$AB156=0,Capacity_solar!S156*CostRed_solar!E$13,Capacity_solar!S156*VLOOKUP($A155,CostRed_solar!$A$2:$M$12,5,FALSE))</f>
        <v>0.24361489910092</v>
      </c>
      <c r="F155">
        <f>IF(Capacity_solar!$AB156=0,Capacity_solar!T156*CostRed_solar!F$13,Capacity_solar!T156*VLOOKUP($A155,CostRed_solar!$A$2:$M$12,6,FALSE))</f>
        <v>3.73904698564435</v>
      </c>
      <c r="G155">
        <f>IF(Capacity_solar!$AB156=0,Capacity_solar!U156*CostRed_solar!G$13,Capacity_solar!U156*VLOOKUP($A155,CostRed_solar!$A$2:$M$12,7,FALSE))</f>
        <v>3.05400505475276</v>
      </c>
      <c r="H155">
        <f>IF(Capacity_solar!$AB156=0,Capacity_solar!V156*CostRed_solar!H$13,Capacity_solar!V156*VLOOKUP($A155,CostRed_solar!$A$2:$M$12,8,FALSE))</f>
        <v>27.8676066507463</v>
      </c>
      <c r="I155">
        <f>IF(Capacity_solar!$AB156=0,Capacity_solar!W156*CostRed_solar!I$13,Capacity_solar!W156*VLOOKUP($A155,CostRed_solar!$A$2:$M$12,9,FALSE))</f>
        <v>3.91529013412613</v>
      </c>
      <c r="J155">
        <f>IF(Capacity_solar!$AB156=0,Capacity_solar!X156*CostRed_solar!J$13,Capacity_solar!X156*VLOOKUP($A155,CostRed_solar!$A$2:$M$12,10,FALSE))</f>
        <v>62.9839832376279</v>
      </c>
      <c r="K155">
        <f>IF(Capacity_solar!$AB156=0,Capacity_solar!Y156*CostRed_solar!K$13,Capacity_solar!Y156*VLOOKUP($A155,CostRed_solar!$A$2:$M$12,11,FALSE))</f>
        <v>34.280658731241</v>
      </c>
      <c r="L155">
        <f>IF(Capacity_solar!$AB156=0,Capacity_solar!Z156*CostRed_solar!L$13,Capacity_solar!Z156*VLOOKUP($A155,CostRed_solar!$A$2:$M$12,12,FALSE))</f>
        <v>8.57630640527293</v>
      </c>
      <c r="M155">
        <f>IF(Capacity_solar!$AB156=0,Capacity_solar!AA156*CostRed_solar!M$13,Capacity_solar!AA156*VLOOKUP($A155,CostRed_solar!$A$2:$M$12,13,FALSE))</f>
        <v>-5.32570369076737</v>
      </c>
      <c r="N155" s="2">
        <f t="shared" si="4"/>
        <v>139.482298230925</v>
      </c>
      <c r="O155" s="1" t="s">
        <v>475</v>
      </c>
      <c r="P155">
        <f>IF(Capacity_solar!$AB156=0,Capacity_solar!P156*CostRed_solar!B$26,Capacity_solar!P156*VLOOKUP($A155,CostRed_solar!$A$14:$M$26,P$1-2009,FALSE))</f>
        <v>0.765708784019503</v>
      </c>
      <c r="Q155">
        <f>IF(Capacity_solar!$AB156=0,Capacity_solar!Q156*CostRed_solar!C$26,Capacity_solar!Q156*VLOOKUP($A155,CostRed_solar!$A$14:$M$26,Q$1-2009,FALSE))</f>
        <v>0</v>
      </c>
      <c r="R155">
        <f>IF(Capacity_solar!$AB156=0,Capacity_solar!R156*CostRed_solar!D$26,Capacity_solar!R156*VLOOKUP($A155,CostRed_solar!$A$14:$M$26,R$1-2009,FALSE))</f>
        <v>0</v>
      </c>
      <c r="S155">
        <f>IF(Capacity_solar!$AB156=0,Capacity_solar!S156*CostRed_solar!E$26,Capacity_solar!S156*VLOOKUP($A155,CostRed_solar!$A$14:$M$26,S$1-2009,FALSE))</f>
        <v>0.471161585270067</v>
      </c>
      <c r="T155">
        <f>IF(Capacity_solar!$AB156=0,Capacity_solar!T156*CostRed_solar!F$26,Capacity_solar!T156*VLOOKUP($A155,CostRed_solar!$A$14:$M$26,T$1-2009,FALSE))</f>
        <v>6.35902180363057</v>
      </c>
      <c r="U155">
        <f>IF(Capacity_solar!$AB156=0,Capacity_solar!U156*CostRed_solar!G$26,Capacity_solar!U156*VLOOKUP($A155,CostRed_solar!$A$14:$M$26,U$1-2009,FALSE))</f>
        <v>4.42670566395049</v>
      </c>
      <c r="V155">
        <f>IF(Capacity_solar!$AB156=0,Capacity_solar!V156*CostRed_solar!H$26,Capacity_solar!V156*VLOOKUP($A155,CostRed_solar!$A$14:$M$26,V$1-2009,FALSE))</f>
        <v>32.9554309949058</v>
      </c>
      <c r="W155">
        <f>IF(Capacity_solar!$AB156=0,Capacity_solar!W156*CostRed_solar!I$26,Capacity_solar!W156*VLOOKUP($A155,CostRed_solar!$A$14:$M$26,W$1-2009,FALSE))</f>
        <v>3.63391329012823</v>
      </c>
      <c r="X155">
        <f>IF(Capacity_solar!$AB156=0,Capacity_solar!X156*CostRed_solar!J$26,Capacity_solar!X156*VLOOKUP($A155,CostRed_solar!$A$14:$M$26,X$1-2009,FALSE))</f>
        <v>41.1533624759791</v>
      </c>
      <c r="Y155">
        <f>IF(Capacity_solar!$AB156=0,Capacity_solar!Y156*CostRed_solar!K$26,Capacity_solar!Y156*VLOOKUP($A155,CostRed_solar!$A$14:$M$26,Y$1-2009,FALSE))</f>
        <v>16.8901020286204</v>
      </c>
      <c r="Z155">
        <f>IF(Capacity_solar!$AB156=0,Capacity_solar!Z156*CostRed_solar!L$26,Capacity_solar!Z156*VLOOKUP($A155,CostRed_solar!$A$14:$M$26,Z$1-2009,FALSE))</f>
        <v>3.59458227544456</v>
      </c>
      <c r="AA155">
        <f>IF(Capacity_solar!$AB156=0,Capacity_solar!AA156*CostRed_solar!M$26,Capacity_solar!AA156*VLOOKUP($A155,CostRed_solar!$A$14:$M$26,AA$1-2009,FALSE))</f>
        <v>-1.87051686060569</v>
      </c>
      <c r="AB155" s="1">
        <f t="shared" si="5"/>
        <v>108.379472041343</v>
      </c>
    </row>
    <row r="156" spans="1:28">
      <c r="A156" s="1" t="s">
        <v>316</v>
      </c>
      <c r="B156">
        <f>IF(Capacity_solar!$AB157=0,Capacity_solar!P157*CostRed_solar!B$13,Capacity_solar!P157*VLOOKUP($A156,CostRed_solar!$A$2:$M$12,2,FALSE))</f>
        <v>0</v>
      </c>
      <c r="C156">
        <f>IF(Capacity_solar!$AB157=0,Capacity_solar!Q157*CostRed_solar!C$13,Capacity_solar!Q157*VLOOKUP($A156,CostRed_solar!$A$2:$M$12,3,FALSE))</f>
        <v>0.502421082381104</v>
      </c>
      <c r="D156">
        <f>IF(Capacity_solar!$AB157=0,Capacity_solar!R157*CostRed_solar!D$13,Capacity_solar!R157*VLOOKUP($A156,CostRed_solar!$A$2:$M$12,4,FALSE))</f>
        <v>3.73544427418032</v>
      </c>
      <c r="E156">
        <f>IF(Capacity_solar!$AB157=0,Capacity_solar!S157*CostRed_solar!E$13,Capacity_solar!S157*VLOOKUP($A156,CostRed_solar!$A$2:$M$12,5,FALSE))</f>
        <v>12.7701368222857</v>
      </c>
      <c r="F156">
        <f>IF(Capacity_solar!$AB157=0,Capacity_solar!T157*CostRed_solar!F$13,Capacity_solar!T157*VLOOKUP($A156,CostRed_solar!$A$2:$M$12,6,FALSE))</f>
        <v>16.7070838842679</v>
      </c>
      <c r="G156">
        <f>IF(Capacity_solar!$AB157=0,Capacity_solar!U157*CostRed_solar!G$13,Capacity_solar!U157*VLOOKUP($A156,CostRed_solar!$A$2:$M$12,7,FALSE))</f>
        <v>21.2822691803394</v>
      </c>
      <c r="H156">
        <f>IF(Capacity_solar!$AB157=0,Capacity_solar!V157*CostRed_solar!H$13,Capacity_solar!V157*VLOOKUP($A156,CostRed_solar!$A$2:$M$12,8,FALSE))</f>
        <v>27.5916848840925</v>
      </c>
      <c r="I156">
        <f>IF(Capacity_solar!$AB157=0,Capacity_solar!W157*CostRed_solar!I$13,Capacity_solar!W157*VLOOKUP($A156,CostRed_solar!$A$2:$M$12,9,FALSE))</f>
        <v>38.5652334630188</v>
      </c>
      <c r="J156">
        <f>IF(Capacity_solar!$AB157=0,Capacity_solar!X157*CostRed_solar!J$13,Capacity_solar!X157*VLOOKUP($A156,CostRed_solar!$A$2:$M$12,10,FALSE))</f>
        <v>53.2564854366418</v>
      </c>
      <c r="K156">
        <f>IF(Capacity_solar!$AB157=0,Capacity_solar!Y157*CostRed_solar!K$13,Capacity_solar!Y157*VLOOKUP($A156,CostRed_solar!$A$2:$M$12,11,FALSE))</f>
        <v>63.3133367270536</v>
      </c>
      <c r="L156">
        <f>IF(Capacity_solar!$AB157=0,Capacity_solar!Z157*CostRed_solar!L$13,Capacity_solar!Z157*VLOOKUP($A156,CostRed_solar!$A$2:$M$12,12,FALSE))</f>
        <v>287.422605817611</v>
      </c>
      <c r="M156">
        <f>IF(Capacity_solar!$AB157=0,Capacity_solar!AA157*CostRed_solar!M$13,Capacity_solar!AA157*VLOOKUP($A156,CostRed_solar!$A$2:$M$12,13,FALSE))</f>
        <v>230.301494316972</v>
      </c>
      <c r="N156" s="2">
        <f t="shared" si="4"/>
        <v>755.448195888844</v>
      </c>
      <c r="O156" s="1" t="s">
        <v>316</v>
      </c>
      <c r="P156">
        <f>IF(Capacity_solar!$AB157=0,Capacity_solar!P157*CostRed_solar!B$26,Capacity_solar!P157*VLOOKUP($A156,CostRed_solar!$A$14:$M$26,P$1-2009,FALSE))</f>
        <v>0</v>
      </c>
      <c r="Q156">
        <f>IF(Capacity_solar!$AB157=0,Capacity_solar!Q157*CostRed_solar!C$26,Capacity_solar!Q157*VLOOKUP($A156,CostRed_solar!$A$14:$M$26,Q$1-2009,FALSE))</f>
        <v>1.58529279229037</v>
      </c>
      <c r="R156">
        <f>IF(Capacity_solar!$AB157=0,Capacity_solar!R157*CostRed_solar!D$26,Capacity_solar!R157*VLOOKUP($A156,CostRed_solar!$A$14:$M$26,R$1-2009,FALSE))</f>
        <v>8.46267341048219</v>
      </c>
      <c r="S156">
        <f>IF(Capacity_solar!$AB157=0,Capacity_solar!S157*CostRed_solar!E$26,Capacity_solar!S157*VLOOKUP($A156,CostRed_solar!$A$14:$M$26,S$1-2009,FALSE))</f>
        <v>24.6979882244857</v>
      </c>
      <c r="T156">
        <f>IF(Capacity_solar!$AB157=0,Capacity_solar!T157*CostRed_solar!F$26,Capacity_solar!T157*VLOOKUP($A156,CostRed_solar!$A$14:$M$26,T$1-2009,FALSE))</f>
        <v>28.4138474598056</v>
      </c>
      <c r="U156">
        <f>IF(Capacity_solar!$AB157=0,Capacity_solar!U157*CostRed_solar!G$26,Capacity_solar!U157*VLOOKUP($A156,CostRed_solar!$A$14:$M$26,U$1-2009,FALSE))</f>
        <v>30.8481288777548</v>
      </c>
      <c r="V156">
        <f>IF(Capacity_solar!$AB157=0,Capacity_solar!V157*CostRed_solar!H$26,Capacity_solar!V157*VLOOKUP($A156,CostRed_solar!$A$14:$M$26,V$1-2009,FALSE))</f>
        <v>32.6291338408332</v>
      </c>
      <c r="W156">
        <f>IF(Capacity_solar!$AB157=0,Capacity_solar!W157*CostRed_solar!I$26,Capacity_solar!W157*VLOOKUP($A156,CostRed_solar!$A$14:$M$26,W$1-2009,FALSE))</f>
        <v>35.7936984533181</v>
      </c>
      <c r="X156">
        <f>IF(Capacity_solar!$AB157=0,Capacity_solar!X157*CostRed_solar!J$26,Capacity_solar!X157*VLOOKUP($A156,CostRed_solar!$A$14:$M$26,X$1-2009,FALSE))</f>
        <v>34.7974728924649</v>
      </c>
      <c r="Y156">
        <f>IF(Capacity_solar!$AB157=0,Capacity_solar!Y157*CostRed_solar!K$26,Capacity_solar!Y157*VLOOKUP($A156,CostRed_solar!$A$14:$M$26,Y$1-2009,FALSE))</f>
        <v>31.1945206618152</v>
      </c>
      <c r="Z156">
        <f>IF(Capacity_solar!$AB157=0,Capacity_solar!Z157*CostRed_solar!L$26,Capacity_solar!Z157*VLOOKUP($A156,CostRed_solar!$A$14:$M$26,Z$1-2009,FALSE))</f>
        <v>120.46726826351</v>
      </c>
      <c r="AA156">
        <f>IF(Capacity_solar!$AB157=0,Capacity_solar!AA157*CostRed_solar!M$26,Capacity_solar!AA157*VLOOKUP($A156,CostRed_solar!$A$14:$M$26,AA$1-2009,FALSE))</f>
        <v>80.8874945276031</v>
      </c>
      <c r="AB156" s="1">
        <f t="shared" si="5"/>
        <v>429.777519404363</v>
      </c>
    </row>
    <row r="157" spans="1:28">
      <c r="A157" s="1" t="s">
        <v>304</v>
      </c>
      <c r="B157">
        <f>IF(Capacity_solar!$AB158=0,Capacity_solar!P158*CostRed_solar!B$13,Capacity_solar!P158*VLOOKUP($A157,CostRed_solar!$A$2:$M$12,2,FALSE))</f>
        <v>0</v>
      </c>
      <c r="C157">
        <f>IF(Capacity_solar!$AB158=0,Capacity_solar!Q158*CostRed_solar!C$13,Capacity_solar!Q158*VLOOKUP($A157,CostRed_solar!$A$2:$M$12,3,FALSE))</f>
        <v>0</v>
      </c>
      <c r="D157">
        <f>IF(Capacity_solar!$AB158=0,Capacity_solar!R158*CostRed_solar!D$13,Capacity_solar!R158*VLOOKUP($A157,CostRed_solar!$A$2:$M$12,4,FALSE))</f>
        <v>1.03098241347728</v>
      </c>
      <c r="E157">
        <f>IF(Capacity_solar!$AB158=0,Capacity_solar!S158*CostRed_solar!E$13,Capacity_solar!S158*VLOOKUP($A157,CostRed_solar!$A$2:$M$12,5,FALSE))</f>
        <v>0</v>
      </c>
      <c r="F157">
        <f>IF(Capacity_solar!$AB158=0,Capacity_solar!T158*CostRed_solar!F$13,Capacity_solar!T158*VLOOKUP($A157,CostRed_solar!$A$2:$M$12,6,FALSE))</f>
        <v>0</v>
      </c>
      <c r="G157">
        <f>IF(Capacity_solar!$AB158=0,Capacity_solar!U158*CostRed_solar!G$13,Capacity_solar!U158*VLOOKUP($A157,CostRed_solar!$A$2:$M$12,7,FALSE))</f>
        <v>0</v>
      </c>
      <c r="H157">
        <f>IF(Capacity_solar!$AB158=0,Capacity_solar!V158*CostRed_solar!H$13,Capacity_solar!V158*VLOOKUP($A157,CostRed_solar!$A$2:$M$12,8,FALSE))</f>
        <v>20.4178520404191</v>
      </c>
      <c r="I157">
        <f>IF(Capacity_solar!$AB158=0,Capacity_solar!W158*CostRed_solar!I$13,Capacity_solar!W158*VLOOKUP($A157,CostRed_solar!$A$2:$M$12,9,FALSE))</f>
        <v>0</v>
      </c>
      <c r="J157">
        <f>IF(Capacity_solar!$AB158=0,Capacity_solar!X158*CostRed_solar!J$13,Capacity_solar!X158*VLOOKUP($A157,CostRed_solar!$A$2:$M$12,10,FALSE))</f>
        <v>4.91598531940098</v>
      </c>
      <c r="K157">
        <f>IF(Capacity_solar!$AB158=0,Capacity_solar!Y158*CostRed_solar!K$13,Capacity_solar!Y158*VLOOKUP($A157,CostRed_solar!$A$2:$M$12,11,FALSE))</f>
        <v>0</v>
      </c>
      <c r="L157">
        <f>IF(Capacity_solar!$AB158=0,Capacity_solar!Z158*CostRed_solar!L$13,Capacity_solar!Z158*VLOOKUP($A157,CostRed_solar!$A$2:$M$12,12,FALSE))</f>
        <v>-0.216339572514368</v>
      </c>
      <c r="M157">
        <f>IF(Capacity_solar!$AB158=0,Capacity_solar!AA158*CostRed_solar!M$13,Capacity_solar!AA158*VLOOKUP($A157,CostRed_solar!$A$2:$M$12,13,FALSE))</f>
        <v>0</v>
      </c>
      <c r="N157" s="2">
        <f t="shared" si="4"/>
        <v>26.148480200783</v>
      </c>
      <c r="O157" s="1" t="s">
        <v>304</v>
      </c>
      <c r="P157">
        <f>IF(Capacity_solar!$AB158=0,Capacity_solar!P158*CostRed_solar!B$26,Capacity_solar!P158*VLOOKUP($A157,CostRed_solar!$A$14:$M$26,P$1-2009,FALSE))</f>
        <v>0</v>
      </c>
      <c r="Q157">
        <f>IF(Capacity_solar!$AB158=0,Capacity_solar!Q158*CostRed_solar!C$26,Capacity_solar!Q158*VLOOKUP($A157,CostRed_solar!$A$14:$M$26,Q$1-2009,FALSE))</f>
        <v>0</v>
      </c>
      <c r="R157">
        <f>IF(Capacity_solar!$AB158=0,Capacity_solar!R158*CostRed_solar!D$26,Capacity_solar!R158*VLOOKUP($A157,CostRed_solar!$A$14:$M$26,R$1-2009,FALSE))</f>
        <v>2.33569739415361</v>
      </c>
      <c r="S157">
        <f>IF(Capacity_solar!$AB158=0,Capacity_solar!S158*CostRed_solar!E$26,Capacity_solar!S158*VLOOKUP($A157,CostRed_solar!$A$14:$M$26,S$1-2009,FALSE))</f>
        <v>0</v>
      </c>
      <c r="T157">
        <f>IF(Capacity_solar!$AB158=0,Capacity_solar!T158*CostRed_solar!F$26,Capacity_solar!T158*VLOOKUP($A157,CostRed_solar!$A$14:$M$26,T$1-2009,FALSE))</f>
        <v>0</v>
      </c>
      <c r="U157">
        <f>IF(Capacity_solar!$AB158=0,Capacity_solar!U158*CostRed_solar!G$26,Capacity_solar!U158*VLOOKUP($A157,CostRed_solar!$A$14:$M$26,U$1-2009,FALSE))</f>
        <v>0</v>
      </c>
      <c r="V157">
        <f>IF(Capacity_solar!$AB158=0,Capacity_solar!V158*CostRed_solar!H$26,Capacity_solar!V158*VLOOKUP($A157,CostRed_solar!$A$14:$M$26,V$1-2009,FALSE))</f>
        <v>24.1455652225595</v>
      </c>
      <c r="W157">
        <f>IF(Capacity_solar!$AB158=0,Capacity_solar!W158*CostRed_solar!I$26,Capacity_solar!W158*VLOOKUP($A157,CostRed_solar!$A$14:$M$26,W$1-2009,FALSE))</f>
        <v>0</v>
      </c>
      <c r="X157">
        <f>IF(Capacity_solar!$AB158=0,Capacity_solar!X158*CostRed_solar!J$26,Capacity_solar!X158*VLOOKUP($A157,CostRed_solar!$A$14:$M$26,X$1-2009,FALSE))</f>
        <v>3.21207575920725</v>
      </c>
      <c r="Y157">
        <f>IF(Capacity_solar!$AB158=0,Capacity_solar!Y158*CostRed_solar!K$26,Capacity_solar!Y158*VLOOKUP($A157,CostRed_solar!$A$14:$M$26,Y$1-2009,FALSE))</f>
        <v>0</v>
      </c>
      <c r="Z157">
        <f>IF(Capacity_solar!$AB158=0,Capacity_solar!Z158*CostRed_solar!L$26,Capacity_solar!Z158*VLOOKUP($A157,CostRed_solar!$A$14:$M$26,Z$1-2009,FALSE))</f>
        <v>-0.0906742781903502</v>
      </c>
      <c r="AA157">
        <f>IF(Capacity_solar!$AB158=0,Capacity_solar!AA158*CostRed_solar!M$26,Capacity_solar!AA158*VLOOKUP($A157,CostRed_solar!$A$14:$M$26,AA$1-2009,FALSE))</f>
        <v>0</v>
      </c>
      <c r="AB157" s="1">
        <f t="shared" si="5"/>
        <v>29.60266409773</v>
      </c>
    </row>
    <row r="158" spans="1:28">
      <c r="A158" s="1" t="s">
        <v>300</v>
      </c>
      <c r="B158">
        <f>IF(Capacity_solar!$AB159=0,Capacity_solar!P159*CostRed_solar!B$13,Capacity_solar!P159*VLOOKUP($A158,CostRed_solar!$A$2:$M$12,2,FALSE))</f>
        <v>0.249512858763104</v>
      </c>
      <c r="C158">
        <f>IF(Capacity_solar!$AB159=0,Capacity_solar!Q159*CostRed_solar!C$13,Capacity_solar!Q159*VLOOKUP($A158,CostRed_solar!$A$2:$M$12,3,FALSE))</f>
        <v>0.502421082381104</v>
      </c>
      <c r="D158">
        <f>IF(Capacity_solar!$AB159=0,Capacity_solar!R159*CostRed_solar!D$13,Capacity_solar!R159*VLOOKUP($A158,CostRed_solar!$A$2:$M$12,4,FALSE))</f>
        <v>0.747088705418322</v>
      </c>
      <c r="E158">
        <f>IF(Capacity_solar!$AB159=0,Capacity_solar!S159*CostRed_solar!E$13,Capacity_solar!S159*VLOOKUP($A158,CostRed_solar!$A$2:$M$12,5,FALSE))</f>
        <v>0.982318141535966</v>
      </c>
      <c r="F158">
        <f>IF(Capacity_solar!$AB159=0,Capacity_solar!T159*CostRed_solar!F$13,Capacity_solar!T159*VLOOKUP($A158,CostRed_solar!$A$2:$M$12,6,FALSE))</f>
        <v>1.11380574079196</v>
      </c>
      <c r="G158">
        <f>IF(Capacity_solar!$AB159=0,Capacity_solar!U159*CostRed_solar!G$13,Capacity_solar!U159*VLOOKUP($A158,CostRed_solar!$A$2:$M$12,7,FALSE))</f>
        <v>1.33014157436967</v>
      </c>
      <c r="H158">
        <f>IF(Capacity_solar!$AB159=0,Capacity_solar!V159*CostRed_solar!H$13,Capacity_solar!V159*VLOOKUP($A158,CostRed_solar!$A$2:$M$12,8,FALSE))</f>
        <v>1.68958686028151</v>
      </c>
      <c r="I158">
        <f>IF(Capacity_solar!$AB159=0,Capacity_solar!W159*CostRed_solar!I$13,Capacity_solar!W159*VLOOKUP($A158,CostRed_solar!$A$2:$M$12,9,FALSE))</f>
        <v>33.055904952329</v>
      </c>
      <c r="J158">
        <f>IF(Capacity_solar!$AB159=0,Capacity_solar!X159*CostRed_solar!J$13,Capacity_solar!X159*VLOOKUP($A158,CostRed_solar!$A$2:$M$12,10,FALSE))</f>
        <v>0</v>
      </c>
      <c r="K158">
        <f>IF(Capacity_solar!$AB159=0,Capacity_solar!Y159*CostRed_solar!K$13,Capacity_solar!Y159*VLOOKUP($A158,CostRed_solar!$A$2:$M$12,11,FALSE))</f>
        <v>0</v>
      </c>
      <c r="L158">
        <f>IF(Capacity_solar!$AB159=0,Capacity_solar!Z159*CostRed_solar!L$13,Capacity_solar!Z159*VLOOKUP($A158,CostRed_solar!$A$2:$M$12,12,FALSE))</f>
        <v>0</v>
      </c>
      <c r="M158">
        <f>IF(Capacity_solar!$AB159=0,Capacity_solar!AA159*CostRed_solar!M$13,Capacity_solar!AA159*VLOOKUP($A158,CostRed_solar!$A$2:$M$12,13,FALSE))</f>
        <v>122.874261173085</v>
      </c>
      <c r="N158" s="2">
        <f t="shared" si="4"/>
        <v>162.545041088956</v>
      </c>
      <c r="O158" s="1" t="s">
        <v>300</v>
      </c>
      <c r="P158">
        <f>IF(Capacity_solar!$AB159=0,Capacity_solar!P159*CostRed_solar!B$26,Capacity_solar!P159*VLOOKUP($A158,CostRed_solar!$A$14:$M$26,P$1-2009,FALSE))</f>
        <v>1.29537200304051</v>
      </c>
      <c r="Q158">
        <f>IF(Capacity_solar!$AB159=0,Capacity_solar!Q159*CostRed_solar!C$26,Capacity_solar!Q159*VLOOKUP($A158,CostRed_solar!$A$14:$M$26,Q$1-2009,FALSE))</f>
        <v>1.58529279229037</v>
      </c>
      <c r="R158">
        <f>IF(Capacity_solar!$AB159=0,Capacity_solar!R159*CostRed_solar!D$26,Capacity_solar!R159*VLOOKUP($A158,CostRed_solar!$A$14:$M$26,R$1-2009,FALSE))</f>
        <v>1.69253434358957</v>
      </c>
      <c r="S158">
        <f>IF(Capacity_solar!$AB159=0,Capacity_solar!S159*CostRed_solar!E$26,Capacity_solar!S159*VLOOKUP($A158,CostRed_solar!$A$14:$M$26,S$1-2009,FALSE))</f>
        <v>1.89984510189543</v>
      </c>
      <c r="T158">
        <f>IF(Capacity_solar!$AB159=0,Capacity_solar!T159*CostRed_solar!F$26,Capacity_solar!T159*VLOOKUP($A158,CostRed_solar!$A$14:$M$26,T$1-2009,FALSE))</f>
        <v>1.89425674988794</v>
      </c>
      <c r="U158">
        <f>IF(Capacity_solar!$AB159=0,Capacity_solar!U159*CostRed_solar!G$26,Capacity_solar!U159*VLOOKUP($A158,CostRed_solar!$A$14:$M$26,U$1-2009,FALSE))</f>
        <v>1.92800769335823</v>
      </c>
      <c r="V158">
        <f>IF(Capacity_solar!$AB159=0,Capacity_solar!V159*CostRed_solar!H$26,Capacity_solar!V159*VLOOKUP($A158,CostRed_solar!$A$14:$M$26,V$1-2009,FALSE))</f>
        <v>1.99805687950658</v>
      </c>
      <c r="W158">
        <f>IF(Capacity_solar!$AB159=0,Capacity_solar!W159*CostRed_solar!I$26,Capacity_solar!W159*VLOOKUP($A158,CostRed_solar!$A$14:$M$26,W$1-2009,FALSE))</f>
        <v>30.6803041941857</v>
      </c>
      <c r="X158">
        <f>IF(Capacity_solar!$AB159=0,Capacity_solar!X159*CostRed_solar!J$26,Capacity_solar!X159*VLOOKUP($A158,CostRed_solar!$A$14:$M$26,X$1-2009,FALSE))</f>
        <v>0</v>
      </c>
      <c r="Y158">
        <f>IF(Capacity_solar!$AB159=0,Capacity_solar!Y159*CostRed_solar!K$26,Capacity_solar!Y159*VLOOKUP($A158,CostRed_solar!$A$14:$M$26,Y$1-2009,FALSE))</f>
        <v>0</v>
      </c>
      <c r="Z158">
        <f>IF(Capacity_solar!$AB159=0,Capacity_solar!Z159*CostRed_solar!L$26,Capacity_solar!Z159*VLOOKUP($A158,CostRed_solar!$A$14:$M$26,Z$1-2009,FALSE))</f>
        <v>0</v>
      </c>
      <c r="AA158">
        <f>IF(Capacity_solar!$AB159=0,Capacity_solar!AA159*CostRed_solar!M$26,Capacity_solar!AA159*VLOOKUP($A158,CostRed_solar!$A$14:$M$26,AA$1-2009,FALSE))</f>
        <v>43.156433516414</v>
      </c>
      <c r="AB158" s="1">
        <f t="shared" si="5"/>
        <v>86.1301032741684</v>
      </c>
    </row>
    <row r="159" spans="1:28">
      <c r="A159" s="1" t="s">
        <v>302</v>
      </c>
      <c r="B159">
        <f>IF(Capacity_solar!$AB160=0,Capacity_solar!P160*CostRed_solar!B$13,Capacity_solar!P160*VLOOKUP($A159,CostRed_solar!$A$2:$M$12,2,FALSE))</f>
        <v>0</v>
      </c>
      <c r="C159">
        <f>IF(Capacity_solar!$AB160=0,Capacity_solar!Q160*CostRed_solar!C$13,Capacity_solar!Q160*VLOOKUP($A159,CostRed_solar!$A$2:$M$12,3,FALSE))</f>
        <v>7.63680045219278</v>
      </c>
      <c r="D159">
        <f>IF(Capacity_solar!$AB160=0,Capacity_solar!R160*CostRed_solar!D$13,Capacity_solar!R160*VLOOKUP($A159,CostRed_solar!$A$2:$M$12,4,FALSE))</f>
        <v>0.149417741083665</v>
      </c>
      <c r="E159">
        <f>IF(Capacity_solar!$AB160=0,Capacity_solar!S160*CostRed_solar!E$13,Capacity_solar!S160*VLOOKUP($A159,CostRed_solar!$A$2:$M$12,5,FALSE))</f>
        <v>0.196464610625335</v>
      </c>
      <c r="F159">
        <f>IF(Capacity_solar!$AB160=0,Capacity_solar!T160*CostRed_solar!F$13,Capacity_solar!T160*VLOOKUP($A159,CostRed_solar!$A$2:$M$12,6,FALSE))</f>
        <v>1.559326923303</v>
      </c>
      <c r="G159">
        <f>IF(Capacity_solar!$AB160=0,Capacity_solar!U160*CostRed_solar!G$13,Capacity_solar!U160*VLOOKUP($A159,CostRed_solar!$A$2:$M$12,7,FALSE))</f>
        <v>1.86219820411754</v>
      </c>
      <c r="H159">
        <f>IF(Capacity_solar!$AB160=0,Capacity_solar!V160*CostRed_solar!H$13,Capacity_solar!V160*VLOOKUP($A159,CostRed_solar!$A$2:$M$12,8,FALSE))</f>
        <v>0.843981098333609</v>
      </c>
      <c r="I159">
        <f>IF(Capacity_solar!$AB160=0,Capacity_solar!W160*CostRed_solar!I$13,Capacity_solar!W160*VLOOKUP($A159,CostRed_solar!$A$2:$M$12,9,FALSE))</f>
        <v>0.30301246206302</v>
      </c>
      <c r="J159">
        <f>IF(Capacity_solar!$AB160=0,Capacity_solar!X160*CostRed_solar!J$13,Capacity_solar!X160*VLOOKUP($A159,CostRed_solar!$A$2:$M$12,10,FALSE))</f>
        <v>18.1768481447984</v>
      </c>
      <c r="K159">
        <f>IF(Capacity_solar!$AB160=0,Capacity_solar!Y160*CostRed_solar!K$13,Capacity_solar!Y160*VLOOKUP($A159,CostRed_solar!$A$2:$M$12,11,FALSE))</f>
        <v>1.09977829034117</v>
      </c>
      <c r="L159">
        <f>IF(Capacity_solar!$AB160=0,Capacity_solar!Z160*CostRed_solar!L$13,Capacity_solar!Z160*VLOOKUP($A159,CostRed_solar!$A$2:$M$12,12,FALSE))</f>
        <v>13.0947314488937</v>
      </c>
      <c r="M159">
        <f>IF(Capacity_solar!$AB160=0,Capacity_solar!AA160*CostRed_solar!M$13,Capacity_solar!AA160*VLOOKUP($A159,CostRed_solar!$A$2:$M$12,13,FALSE))</f>
        <v>13.9234083418754</v>
      </c>
      <c r="N159" s="2">
        <f t="shared" si="4"/>
        <v>58.8459677176277</v>
      </c>
      <c r="O159" s="1" t="s">
        <v>302</v>
      </c>
      <c r="P159">
        <f>IF(Capacity_solar!$AB160=0,Capacity_solar!P160*CostRed_solar!B$26,Capacity_solar!P160*VLOOKUP($A159,CostRed_solar!$A$14:$M$26,P$1-2009,FALSE))</f>
        <v>0</v>
      </c>
      <c r="Q159">
        <f>IF(Capacity_solar!$AB160=0,Capacity_solar!Q160*CostRed_solar!C$26,Capacity_solar!Q160*VLOOKUP($A159,CostRed_solar!$A$14:$M$26,Q$1-2009,FALSE))</f>
        <v>24.0964504428136</v>
      </c>
      <c r="R159">
        <f>IF(Capacity_solar!$AB160=0,Capacity_solar!R160*CostRed_solar!D$26,Capacity_solar!R160*VLOOKUP($A159,CostRed_solar!$A$14:$M$26,R$1-2009,FALSE))</f>
        <v>0.338506868717915</v>
      </c>
      <c r="S159">
        <f>IF(Capacity_solar!$AB160=0,Capacity_solar!S160*CostRed_solar!E$26,Capacity_solar!S160*VLOOKUP($A159,CostRed_solar!$A$14:$M$26,S$1-2009,FALSE))</f>
        <v>0.379970920224188</v>
      </c>
      <c r="T159">
        <f>IF(Capacity_solar!$AB160=0,Capacity_solar!T160*CostRed_solar!F$26,Capacity_solar!T160*VLOOKUP($A159,CostRed_solar!$A$14:$M$26,T$1-2009,FALSE))</f>
        <v>2.65195755558637</v>
      </c>
      <c r="U159">
        <f>IF(Capacity_solar!$AB160=0,Capacity_solar!U160*CostRed_solar!G$26,Capacity_solar!U160*VLOOKUP($A159,CostRed_solar!$A$14:$M$26,U$1-2009,FALSE))</f>
        <v>2.69921077070152</v>
      </c>
      <c r="V159">
        <f>IF(Capacity_solar!$AB160=0,Capacity_solar!V160*CostRed_solar!H$26,Capacity_solar!V160*VLOOKUP($A159,CostRed_solar!$A$14:$M$26,V$1-2009,FALSE))</f>
        <v>0.998067799496273</v>
      </c>
      <c r="W159">
        <f>IF(Capacity_solar!$AB160=0,Capacity_solar!W160*CostRed_solar!I$26,Capacity_solar!W160*VLOOKUP($A159,CostRed_solar!$A$14:$M$26,W$1-2009,FALSE))</f>
        <v>0.281236121780039</v>
      </c>
      <c r="X159">
        <f>IF(Capacity_solar!$AB160=0,Capacity_solar!X160*CostRed_solar!J$26,Capacity_solar!X160*VLOOKUP($A159,CostRed_solar!$A$14:$M$26,X$1-2009,FALSE))</f>
        <v>11.8766451710667</v>
      </c>
      <c r="Y159">
        <f>IF(Capacity_solar!$AB160=0,Capacity_solar!Y160*CostRed_solar!K$26,Capacity_solar!Y160*VLOOKUP($A159,CostRed_solar!$A$14:$M$26,Y$1-2009,FALSE))</f>
        <v>0.541861452498747</v>
      </c>
      <c r="Z159">
        <f>IF(Capacity_solar!$AB160=0,Capacity_solar!Z160*CostRed_solar!L$26,Capacity_solar!Z160*VLOOKUP($A159,CostRed_solar!$A$14:$M$26,Z$1-2009,FALSE))</f>
        <v>5.48838711487265</v>
      </c>
      <c r="AA159">
        <f>IF(Capacity_solar!$AB160=0,Capacity_solar!AA160*CostRed_solar!M$26,Capacity_solar!AA160*VLOOKUP($A159,CostRed_solar!$A$14:$M$26,AA$1-2009,FALSE))</f>
        <v>4.89024015844623</v>
      </c>
      <c r="AB159" s="1">
        <f t="shared" si="5"/>
        <v>54.2425343762042</v>
      </c>
    </row>
    <row r="160" spans="1:28">
      <c r="A160" s="1" t="s">
        <v>306</v>
      </c>
      <c r="B160">
        <f>IF(Capacity_solar!$AB161=0,Capacity_solar!P161*CostRed_solar!B$13,Capacity_solar!P161*VLOOKUP($A160,CostRed_solar!$A$2:$M$12,2,FALSE))</f>
        <v>0</v>
      </c>
      <c r="C160">
        <f>IF(Capacity_solar!$AB161=0,Capacity_solar!Q161*CostRed_solar!C$13,Capacity_solar!Q161*VLOOKUP($A160,CostRed_solar!$A$2:$M$12,3,FALSE))</f>
        <v>0</v>
      </c>
      <c r="D160">
        <f>IF(Capacity_solar!$AB161=0,Capacity_solar!R161*CostRed_solar!D$13,Capacity_solar!R161*VLOOKUP($A160,CostRed_solar!$A$2:$M$12,4,FALSE))</f>
        <v>0</v>
      </c>
      <c r="E160">
        <f>IF(Capacity_solar!$AB161=0,Capacity_solar!S161*CostRed_solar!E$13,Capacity_solar!S161*VLOOKUP($A160,CostRed_solar!$A$2:$M$12,5,FALSE))</f>
        <v>0.280942988479286</v>
      </c>
      <c r="F160">
        <f>IF(Capacity_solar!$AB161=0,Capacity_solar!T161*CostRed_solar!F$13,Capacity_solar!T161*VLOOKUP($A160,CostRed_solar!$A$2:$M$12,6,FALSE))</f>
        <v>0</v>
      </c>
      <c r="G160">
        <f>IF(Capacity_solar!$AB161=0,Capacity_solar!U161*CostRed_solar!G$13,Capacity_solar!U161*VLOOKUP($A160,CostRed_solar!$A$2:$M$12,7,FALSE))</f>
        <v>0</v>
      </c>
      <c r="H160">
        <f>IF(Capacity_solar!$AB161=0,Capacity_solar!V161*CostRed_solar!H$13,Capacity_solar!V161*VLOOKUP($A160,CostRed_solar!$A$2:$M$12,8,FALSE))</f>
        <v>0</v>
      </c>
      <c r="I160">
        <f>IF(Capacity_solar!$AB161=0,Capacity_solar!W161*CostRed_solar!I$13,Capacity_solar!W161*VLOOKUP($A160,CostRed_solar!$A$2:$M$12,9,FALSE))</f>
        <v>0</v>
      </c>
      <c r="J160">
        <f>IF(Capacity_solar!$AB161=0,Capacity_solar!X161*CostRed_solar!J$13,Capacity_solar!X161*VLOOKUP($A160,CostRed_solar!$A$2:$M$12,10,FALSE))</f>
        <v>1.22899581776866</v>
      </c>
      <c r="K160">
        <f>IF(Capacity_solar!$AB161=0,Capacity_solar!Y161*CostRed_solar!K$13,Capacity_solar!Y161*VLOOKUP($A160,CostRed_solar!$A$2:$M$12,11,FALSE))</f>
        <v>0</v>
      </c>
      <c r="L160">
        <f>IF(Capacity_solar!$AB161=0,Capacity_solar!Z161*CostRed_solar!L$13,Capacity_solar!Z161*VLOOKUP($A160,CostRed_solar!$A$2:$M$12,12,FALSE))</f>
        <v>0</v>
      </c>
      <c r="M160">
        <f>IF(Capacity_solar!$AB161=0,Capacity_solar!AA161*CostRed_solar!M$13,Capacity_solar!AA161*VLOOKUP($A160,CostRed_solar!$A$2:$M$12,13,FALSE))</f>
        <v>0</v>
      </c>
      <c r="N160" s="2">
        <f t="shared" si="4"/>
        <v>1.50993880624794</v>
      </c>
      <c r="O160" s="1" t="s">
        <v>306</v>
      </c>
      <c r="P160">
        <f>IF(Capacity_solar!$AB161=0,Capacity_solar!P161*CostRed_solar!B$26,Capacity_solar!P161*VLOOKUP($A160,CostRed_solar!$A$14:$M$26,P$1-2009,FALSE))</f>
        <v>0</v>
      </c>
      <c r="Q160">
        <f>IF(Capacity_solar!$AB161=0,Capacity_solar!Q161*CostRed_solar!C$26,Capacity_solar!Q161*VLOOKUP($A160,CostRed_solar!$A$14:$M$26,Q$1-2009,FALSE))</f>
        <v>0</v>
      </c>
      <c r="R160">
        <f>IF(Capacity_solar!$AB161=0,Capacity_solar!R161*CostRed_solar!D$26,Capacity_solar!R161*VLOOKUP($A160,CostRed_solar!$A$14:$M$26,R$1-2009,FALSE))</f>
        <v>0</v>
      </c>
      <c r="S160">
        <f>IF(Capacity_solar!$AB161=0,Capacity_solar!S161*CostRed_solar!E$26,Capacity_solar!S161*VLOOKUP($A160,CostRed_solar!$A$14:$M$26,S$1-2009,FALSE))</f>
        <v>0.543355699142093</v>
      </c>
      <c r="T160">
        <f>IF(Capacity_solar!$AB161=0,Capacity_solar!T161*CostRed_solar!F$26,Capacity_solar!T161*VLOOKUP($A160,CostRed_solar!$A$14:$M$26,T$1-2009,FALSE))</f>
        <v>0</v>
      </c>
      <c r="U160">
        <f>IF(Capacity_solar!$AB161=0,Capacity_solar!U161*CostRed_solar!G$26,Capacity_solar!U161*VLOOKUP($A160,CostRed_solar!$A$14:$M$26,U$1-2009,FALSE))</f>
        <v>0</v>
      </c>
      <c r="V160">
        <f>IF(Capacity_solar!$AB161=0,Capacity_solar!V161*CostRed_solar!H$26,Capacity_solar!V161*VLOOKUP($A160,CostRed_solar!$A$14:$M$26,V$1-2009,FALSE))</f>
        <v>0</v>
      </c>
      <c r="W160">
        <f>IF(Capacity_solar!$AB161=0,Capacity_solar!W161*CostRed_solar!I$26,Capacity_solar!W161*VLOOKUP($A160,CostRed_solar!$A$14:$M$26,W$1-2009,FALSE))</f>
        <v>0</v>
      </c>
      <c r="X160">
        <f>IF(Capacity_solar!$AB161=0,Capacity_solar!X161*CostRed_solar!J$26,Capacity_solar!X161*VLOOKUP($A160,CostRed_solar!$A$14:$M$26,X$1-2009,FALSE))</f>
        <v>0.803018605210728</v>
      </c>
      <c r="Y160">
        <f>IF(Capacity_solar!$AB161=0,Capacity_solar!Y161*CostRed_solar!K$26,Capacity_solar!Y161*VLOOKUP($A160,CostRed_solar!$A$14:$M$26,Y$1-2009,FALSE))</f>
        <v>0</v>
      </c>
      <c r="Z160">
        <f>IF(Capacity_solar!$AB161=0,Capacity_solar!Z161*CostRed_solar!L$26,Capacity_solar!Z161*VLOOKUP($A160,CostRed_solar!$A$14:$M$26,Z$1-2009,FALSE))</f>
        <v>0</v>
      </c>
      <c r="AA160">
        <f>IF(Capacity_solar!$AB161=0,Capacity_solar!AA161*CostRed_solar!M$26,Capacity_solar!AA161*VLOOKUP($A160,CostRed_solar!$A$14:$M$26,AA$1-2009,FALSE))</f>
        <v>0</v>
      </c>
      <c r="AB160" s="1">
        <f t="shared" si="5"/>
        <v>1.34637430435282</v>
      </c>
    </row>
    <row r="161" spans="1:28">
      <c r="A161" s="1" t="s">
        <v>476</v>
      </c>
      <c r="B161">
        <f>IF(Capacity_solar!$AB162=0,Capacity_solar!P162*CostRed_solar!B$13,Capacity_solar!P162*VLOOKUP($A161,CostRed_solar!$A$2:$M$12,2,FALSE))</f>
        <v>748.122998761216</v>
      </c>
      <c r="C161">
        <f>IF(Capacity_solar!$AB162=0,Capacity_solar!Q162*CostRed_solar!C$13,Capacity_solar!Q162*VLOOKUP($A161,CostRed_solar!$A$2:$M$12,3,FALSE))</f>
        <v>1616.86640626475</v>
      </c>
      <c r="D161">
        <f>IF(Capacity_solar!$AB162=0,Capacity_solar!R162*CostRed_solar!D$13,Capacity_solar!R162*VLOOKUP($A161,CostRed_solar!$A$2:$M$12,4,FALSE))</f>
        <v>3192.08665872957</v>
      </c>
      <c r="E161">
        <f>IF(Capacity_solar!$AB162=0,Capacity_solar!S162*CostRed_solar!E$13,Capacity_solar!S162*VLOOKUP($A161,CostRed_solar!$A$2:$M$12,5,FALSE))</f>
        <v>6424.35180478194</v>
      </c>
      <c r="F161">
        <f>IF(Capacity_solar!$AB162=0,Capacity_solar!T162*CostRed_solar!F$13,Capacity_solar!T162*VLOOKUP($A161,CostRed_solar!$A$2:$M$12,6,FALSE))</f>
        <v>8478.25254331895</v>
      </c>
      <c r="G161">
        <f>IF(Capacity_solar!$AB162=0,Capacity_solar!U162*CostRed_solar!G$13,Capacity_solar!U162*VLOOKUP($A161,CostRed_solar!$A$2:$M$12,7,FALSE))</f>
        <v>15821.8677594304</v>
      </c>
      <c r="H161">
        <f>IF(Capacity_solar!$AB162=0,Capacity_solar!V162*CostRed_solar!H$13,Capacity_solar!V162*VLOOKUP($A161,CostRed_solar!$A$2:$M$12,8,FALSE))</f>
        <v>15359.7191292512</v>
      </c>
      <c r="I161">
        <f>IF(Capacity_solar!$AB162=0,Capacity_solar!W162*CostRed_solar!I$13,Capacity_solar!W162*VLOOKUP($A161,CostRed_solar!$A$2:$M$12,9,FALSE))</f>
        <v>18744.8393960358</v>
      </c>
      <c r="J161">
        <f>IF(Capacity_solar!$AB162=0,Capacity_solar!X162*CostRed_solar!J$13,Capacity_solar!X162*VLOOKUP($A161,CostRed_solar!$A$2:$M$12,10,FALSE))</f>
        <v>25626.6111268394</v>
      </c>
      <c r="K161">
        <f>IF(Capacity_solar!$AB162=0,Capacity_solar!Y162*CostRed_solar!K$13,Capacity_solar!Y162*VLOOKUP($A161,CostRed_solar!$A$2:$M$12,11,FALSE))</f>
        <v>40192.9885554628</v>
      </c>
      <c r="L161">
        <f>IF(Capacity_solar!$AB162=0,Capacity_solar!Z162*CostRed_solar!L$13,Capacity_solar!Z162*VLOOKUP($A161,CostRed_solar!$A$2:$M$12,12,FALSE))</f>
        <v>66392.451408937</v>
      </c>
      <c r="M161">
        <f>IF(Capacity_solar!$AB162=0,Capacity_solar!AA162*CostRed_solar!M$13,Capacity_solar!AA162*VLOOKUP($A161,CostRed_solar!$A$2:$M$12,13,FALSE))</f>
        <v>69006.8832701896</v>
      </c>
      <c r="N161" s="2">
        <f t="shared" si="4"/>
        <v>271605.041058003</v>
      </c>
      <c r="O161" s="1" t="s">
        <v>476</v>
      </c>
      <c r="P161">
        <f>IF(Capacity_solar!$AB162=0,Capacity_solar!P162*CostRed_solar!B$26,Capacity_solar!P162*VLOOKUP($A161,CostRed_solar!$A$14:$M$26,P$1-2009,FALSE))</f>
        <v>3883.95849508536</v>
      </c>
      <c r="Q161">
        <f>IF(Capacity_solar!$AB162=0,Capacity_solar!Q162*CostRed_solar!C$26,Capacity_solar!Q162*VLOOKUP($A161,CostRed_solar!$A$14:$M$26,Q$1-2009,FALSE))</f>
        <v>5101.70999950925</v>
      </c>
      <c r="R161">
        <f>IF(Capacity_solar!$AB162=0,Capacity_solar!R162*CostRed_solar!D$26,Capacity_solar!R162*VLOOKUP($A161,CostRed_solar!$A$14:$M$26,R$1-2009,FALSE))</f>
        <v>7231.6931823895</v>
      </c>
      <c r="S161">
        <f>IF(Capacity_solar!$AB162=0,Capacity_solar!S162*CostRed_solar!E$26,Capacity_solar!S162*VLOOKUP($A161,CostRed_solar!$A$14:$M$26,S$1-2009,FALSE))</f>
        <v>12424.9698677902</v>
      </c>
      <c r="T161">
        <f>IF(Capacity_solar!$AB162=0,Capacity_solar!T162*CostRed_solar!F$26,Capacity_solar!T162*VLOOKUP($A161,CostRed_solar!$A$14:$M$26,T$1-2009,FALSE))</f>
        <v>14419.0198696743</v>
      </c>
      <c r="U161">
        <f>IF(Capacity_solar!$AB162=0,Capacity_solar!U162*CostRed_solar!G$26,Capacity_solar!U162*VLOOKUP($A161,CostRed_solar!$A$14:$M$26,U$1-2009,FALSE))</f>
        <v>22933.4105115345</v>
      </c>
      <c r="V161">
        <f>IF(Capacity_solar!$AB162=0,Capacity_solar!V162*CostRed_solar!H$26,Capacity_solar!V162*VLOOKUP($A161,CostRed_solar!$A$14:$M$26,V$1-2009,FALSE))</f>
        <v>18163.9625608688</v>
      </c>
      <c r="W161">
        <f>IF(Capacity_solar!$AB162=0,Capacity_solar!W162*CostRed_solar!I$26,Capacity_solar!W162*VLOOKUP($A161,CostRed_solar!$A$14:$M$26,W$1-2009,FALSE))</f>
        <v>17397.7198800306</v>
      </c>
      <c r="X161">
        <f>IF(Capacity_solar!$AB162=0,Capacity_solar!X162*CostRed_solar!J$26,Capacity_solar!X162*VLOOKUP($A161,CostRed_solar!$A$14:$M$26,X$1-2009,FALSE))</f>
        <v>16744.2762829857</v>
      </c>
      <c r="Y161">
        <f>IF(Capacity_solar!$AB162=0,Capacity_solar!Y162*CostRed_solar!K$26,Capacity_solar!Y162*VLOOKUP($A161,CostRed_solar!$A$14:$M$26,Y$1-2009,FALSE))</f>
        <v>19803.1106362104</v>
      </c>
      <c r="Z161">
        <f>IF(Capacity_solar!$AB162=0,Capacity_solar!Z162*CostRed_solar!L$26,Capacity_solar!Z162*VLOOKUP($A161,CostRed_solar!$A$14:$M$26,Z$1-2009,FALSE))</f>
        <v>27827.0292338377</v>
      </c>
      <c r="AA161">
        <f>IF(Capacity_solar!$AB162=0,Capacity_solar!AA162*CostRed_solar!M$26,Capacity_solar!AA162*VLOOKUP($A161,CostRed_solar!$A$14:$M$26,AA$1-2009,FALSE))</f>
        <v>24236.898286044</v>
      </c>
      <c r="AB161" s="1">
        <f t="shared" si="5"/>
        <v>190167.75880596</v>
      </c>
    </row>
    <row r="162" spans="1:28">
      <c r="A162" s="1" t="s">
        <v>477</v>
      </c>
      <c r="B162">
        <f>IF(Capacity_solar!$AB163=0,Capacity_solar!P163*CostRed_solar!B$13,Capacity_solar!P163*VLOOKUP($A162,CostRed_solar!$A$2:$M$12,2,FALSE))</f>
        <v>735.533356170257</v>
      </c>
      <c r="C162">
        <f>IF(Capacity_solar!$AB163=0,Capacity_solar!Q163*CostRed_solar!C$13,Capacity_solar!Q163*VLOOKUP($A162,CostRed_solar!$A$2:$M$12,3,FALSE))</f>
        <v>1576.54711440367</v>
      </c>
      <c r="D162">
        <f>IF(Capacity_solar!$AB163=0,Capacity_solar!R163*CostRed_solar!D$13,Capacity_solar!R163*VLOOKUP($A162,CostRed_solar!$A$2:$M$12,4,FALSE))</f>
        <v>3132.60270891546</v>
      </c>
      <c r="E162">
        <f>IF(Capacity_solar!$AB163=0,Capacity_solar!S163*CostRed_solar!E$13,Capacity_solar!S163*VLOOKUP($A162,CostRed_solar!$A$2:$M$12,5,FALSE))</f>
        <v>6369.92941510457</v>
      </c>
      <c r="F162">
        <f>IF(Capacity_solar!$AB163=0,Capacity_solar!T163*CostRed_solar!F$13,Capacity_solar!T163*VLOOKUP($A162,CostRed_solar!$A$2:$M$12,6,FALSE))</f>
        <v>7700.16010466484</v>
      </c>
      <c r="G162">
        <f>IF(Capacity_solar!$AB163=0,Capacity_solar!U163*CostRed_solar!G$13,Capacity_solar!U163*VLOOKUP($A162,CostRed_solar!$A$2:$M$12,7,FALSE))</f>
        <v>15547.262691685</v>
      </c>
      <c r="H162">
        <f>IF(Capacity_solar!$AB163=0,Capacity_solar!V163*CostRed_solar!H$13,Capacity_solar!V163*VLOOKUP($A162,CostRed_solar!$A$2:$M$12,8,FALSE))</f>
        <v>14763.6737089588</v>
      </c>
      <c r="I162">
        <f>IF(Capacity_solar!$AB163=0,Capacity_solar!W163*CostRed_solar!I$13,Capacity_solar!W163*VLOOKUP($A162,CostRed_solar!$A$2:$M$12,9,FALSE))</f>
        <v>18064.2348410198</v>
      </c>
      <c r="J162">
        <f>IF(Capacity_solar!$AB163=0,Capacity_solar!X163*CostRed_solar!J$13,Capacity_solar!X163*VLOOKUP($A162,CostRed_solar!$A$2:$M$12,10,FALSE))</f>
        <v>24563.1917706196</v>
      </c>
      <c r="K162">
        <f>IF(Capacity_solar!$AB163=0,Capacity_solar!Y163*CostRed_solar!K$13,Capacity_solar!Y163*VLOOKUP($A162,CostRed_solar!$A$2:$M$12,11,FALSE))</f>
        <v>39480.6667240447</v>
      </c>
      <c r="L162">
        <f>IF(Capacity_solar!$AB163=0,Capacity_solar!Z163*CostRed_solar!L$13,Capacity_solar!Z163*VLOOKUP($A162,CostRed_solar!$A$2:$M$12,12,FALSE))</f>
        <v>63973.4350260409</v>
      </c>
      <c r="M162">
        <f>IF(Capacity_solar!$AB163=0,Capacity_solar!AA163*CostRed_solar!M$13,Capacity_solar!AA163*VLOOKUP($A162,CostRed_solar!$A$2:$M$12,13,FALSE))</f>
        <v>67584.1398348319</v>
      </c>
      <c r="N162" s="2">
        <f t="shared" si="4"/>
        <v>263491.37729646</v>
      </c>
      <c r="O162" s="1" t="s">
        <v>477</v>
      </c>
      <c r="P162">
        <f>IF(Capacity_solar!$AB163=0,Capacity_solar!P163*CostRed_solar!B$26,Capacity_solar!P163*VLOOKUP($A162,CostRed_solar!$A$14:$M$26,P$1-2009,FALSE))</f>
        <v>3818.59805385817</v>
      </c>
      <c r="Q162">
        <f>IF(Capacity_solar!$AB163=0,Capacity_solar!Q163*CostRed_solar!C$26,Capacity_solar!Q163*VLOOKUP($A162,CostRed_solar!$A$14:$M$26,Q$1-2009,FALSE))</f>
        <v>4974.49025292795</v>
      </c>
      <c r="R162">
        <f>IF(Capacity_solar!$AB163=0,Capacity_solar!R163*CostRed_solar!D$26,Capacity_solar!R163*VLOOKUP($A162,CostRed_solar!$A$14:$M$26,R$1-2009,FALSE))</f>
        <v>7096.93190541855</v>
      </c>
      <c r="S162">
        <f>IF(Capacity_solar!$AB163=0,Capacity_solar!S163*CostRed_solar!E$26,Capacity_solar!S163*VLOOKUP($A162,CostRed_solar!$A$14:$M$26,S$1-2009,FALSE))</f>
        <v>12319.714649455</v>
      </c>
      <c r="T162">
        <f>IF(Capacity_solar!$AB163=0,Capacity_solar!T163*CostRed_solar!F$26,Capacity_solar!T163*VLOOKUP($A162,CostRed_solar!$A$14:$M$26,T$1-2009,FALSE))</f>
        <v>13095.7129410268</v>
      </c>
      <c r="U162">
        <f>IF(Capacity_solar!$AB163=0,Capacity_solar!U163*CostRed_solar!G$26,Capacity_solar!U163*VLOOKUP($A162,CostRed_solar!$A$14:$M$26,U$1-2009,FALSE))</f>
        <v>22535.3771792561</v>
      </c>
      <c r="V162">
        <f>IF(Capacity_solar!$AB163=0,Capacity_solar!V163*CostRed_solar!H$26,Capacity_solar!V163*VLOOKUP($A162,CostRed_solar!$A$14:$M$26,V$1-2009,FALSE))</f>
        <v>17459.0963710861</v>
      </c>
      <c r="W162">
        <f>IF(Capacity_solar!$AB163=0,Capacity_solar!W163*CostRed_solar!I$26,Capacity_solar!W163*VLOOKUP($A162,CostRed_solar!$A$14:$M$26,W$1-2009,FALSE))</f>
        <v>16766.0277568244</v>
      </c>
      <c r="X162">
        <f>IF(Capacity_solar!$AB163=0,Capacity_solar!X163*CostRed_solar!J$26,Capacity_solar!X163*VLOOKUP($A162,CostRed_solar!$A$14:$M$26,X$1-2009,FALSE))</f>
        <v>16049.444359362</v>
      </c>
      <c r="Y162">
        <f>IF(Capacity_solar!$AB163=0,Capacity_solar!Y163*CostRed_solar!K$26,Capacity_solar!Y163*VLOOKUP($A162,CostRed_solar!$A$14:$M$26,Y$1-2009,FALSE))</f>
        <v>19452.1492237069</v>
      </c>
      <c r="Z162">
        <f>IF(Capacity_solar!$AB163=0,Capacity_solar!Z163*CostRed_solar!L$26,Capacity_solar!Z163*VLOOKUP($A162,CostRed_solar!$A$14:$M$26,Z$1-2009,FALSE))</f>
        <v>26813.1483155181</v>
      </c>
      <c r="AA162">
        <f>IF(Capacity_solar!$AB163=0,Capacity_solar!AA163*CostRed_solar!M$26,Capacity_solar!AA163*VLOOKUP($A162,CostRed_solar!$A$14:$M$26,AA$1-2009,FALSE))</f>
        <v>23737.1961361167</v>
      </c>
      <c r="AB162" s="1">
        <f t="shared" si="5"/>
        <v>184117.887144557</v>
      </c>
    </row>
    <row r="163" spans="1:28">
      <c r="A163" s="1" t="s">
        <v>334</v>
      </c>
      <c r="B163">
        <f>IF(Capacity_solar!$AB164=0,Capacity_solar!P164*CostRed_solar!B$13,Capacity_solar!P164*VLOOKUP($A163,CostRed_solar!$A$2:$M$12,2,FALSE))</f>
        <v>0.204877780695482</v>
      </c>
      <c r="C163">
        <f>IF(Capacity_solar!$AB164=0,Capacity_solar!Q164*CostRed_solar!C$13,Capacity_solar!Q164*VLOOKUP($A163,CostRed_solar!$A$2:$M$12,3,FALSE))</f>
        <v>0.303462333758187</v>
      </c>
      <c r="D163">
        <f>IF(Capacity_solar!$AB164=0,Capacity_solar!R164*CostRed_solar!D$13,Capacity_solar!R164*VLOOKUP($A163,CostRed_solar!$A$2:$M$12,4,FALSE))</f>
        <v>2.87255607233345</v>
      </c>
      <c r="E163">
        <f>IF(Capacity_solar!$AB164=0,Capacity_solar!S164*CostRed_solar!E$13,Capacity_solar!S164*VLOOKUP($A163,CostRed_solar!$A$2:$M$12,5,FALSE))</f>
        <v>4.73379210637996</v>
      </c>
      <c r="F163">
        <f>IF(Capacity_solar!$AB164=0,Capacity_solar!T164*CostRed_solar!F$13,Capacity_solar!T164*VLOOKUP($A163,CostRed_solar!$A$2:$M$12,6,FALSE))</f>
        <v>13.1830036342079</v>
      </c>
      <c r="G163">
        <f>IF(Capacity_solar!$AB164=0,Capacity_solar!U164*CostRed_solar!G$13,Capacity_solar!U164*VLOOKUP($A163,CostRed_solar!$A$2:$M$12,7,FALSE))</f>
        <v>11.6254373599909</v>
      </c>
      <c r="H163">
        <f>IF(Capacity_solar!$AB164=0,Capacity_solar!V164*CostRed_solar!H$13,Capacity_solar!V164*VLOOKUP($A163,CostRed_solar!$A$2:$M$12,8,FALSE))</f>
        <v>5.26838970229018</v>
      </c>
      <c r="I163">
        <f>IF(Capacity_solar!$AB164=0,Capacity_solar!W164*CostRed_solar!I$13,Capacity_solar!W164*VLOOKUP($A163,CostRed_solar!$A$2:$M$12,9,FALSE))</f>
        <v>5.50931749205485</v>
      </c>
      <c r="J163">
        <f>IF(Capacity_solar!$AB164=0,Capacity_solar!X164*CostRed_solar!J$13,Capacity_solar!X164*VLOOKUP($A163,CostRed_solar!$A$2:$M$12,10,FALSE))</f>
        <v>8.19330954844376</v>
      </c>
      <c r="K163">
        <f>IF(Capacity_solar!$AB164=0,Capacity_solar!Y164*CostRed_solar!K$13,Capacity_solar!Y164*VLOOKUP($A163,CostRed_solar!$A$2:$M$12,11,FALSE))</f>
        <v>0</v>
      </c>
      <c r="L163">
        <f>IF(Capacity_solar!$AB164=0,Capacity_solar!Z164*CostRed_solar!L$13,Capacity_solar!Z164*VLOOKUP($A163,CostRed_solar!$A$2:$M$12,12,FALSE))</f>
        <v>30.9056470352089</v>
      </c>
      <c r="M163">
        <f>IF(Capacity_solar!$AB164=0,Capacity_solar!AA164*CostRed_solar!M$13,Capacity_solar!AA164*VLOOKUP($A163,CostRed_solar!$A$2:$M$12,13,FALSE))</f>
        <v>0</v>
      </c>
      <c r="N163" s="2">
        <f t="shared" si="4"/>
        <v>82.7997930653635</v>
      </c>
      <c r="O163" s="1" t="s">
        <v>334</v>
      </c>
      <c r="P163">
        <f>IF(Capacity_solar!$AB164=0,Capacity_solar!P164*CostRed_solar!B$26,Capacity_solar!P164*VLOOKUP($A163,CostRed_solar!$A$14:$M$26,P$1-2009,FALSE))</f>
        <v>1.06364434471882</v>
      </c>
      <c r="Q163">
        <f>IF(Capacity_solar!$AB164=0,Capacity_solar!Q164*CostRed_solar!C$26,Capacity_solar!Q164*VLOOKUP($A163,CostRed_solar!$A$14:$M$26,Q$1-2009,FALSE))</f>
        <v>0.957516846543383</v>
      </c>
      <c r="R163">
        <f>IF(Capacity_solar!$AB164=0,Capacity_solar!R164*CostRed_solar!D$26,Capacity_solar!R164*VLOOKUP($A163,CostRed_solar!$A$14:$M$26,R$1-2009,FALSE))</f>
        <v>6.5077945511019</v>
      </c>
      <c r="S163">
        <f>IF(Capacity_solar!$AB164=0,Capacity_solar!S164*CostRed_solar!E$26,Capacity_solar!S164*VLOOKUP($A163,CostRed_solar!$A$14:$M$26,S$1-2009,FALSE))</f>
        <v>9.15535544587918</v>
      </c>
      <c r="T163">
        <f>IF(Capacity_solar!$AB164=0,Capacity_solar!T164*CostRed_solar!F$26,Capacity_solar!T164*VLOOKUP($A163,CostRed_solar!$A$14:$M$26,T$1-2009,FALSE))</f>
        <v>22.4204209974169</v>
      </c>
      <c r="U163">
        <f>IF(Capacity_solar!$AB164=0,Capacity_solar!U164*CostRed_solar!G$26,Capacity_solar!U164*VLOOKUP($A163,CostRed_solar!$A$14:$M$26,U$1-2009,FALSE))</f>
        <v>16.8507872399509</v>
      </c>
      <c r="V163">
        <f>IF(Capacity_solar!$AB164=0,Capacity_solar!V164*CostRed_solar!H$26,Capacity_solar!V164*VLOOKUP($A163,CostRed_solar!$A$14:$M$26,V$1-2009,FALSE))</f>
        <v>6.2302463022402</v>
      </c>
      <c r="W163">
        <f>IF(Capacity_solar!$AB164=0,Capacity_solar!W164*CostRed_solar!I$26,Capacity_solar!W164*VLOOKUP($A163,CostRed_solar!$A$14:$M$26,W$1-2009,FALSE))</f>
        <v>5.1133840323643</v>
      </c>
      <c r="X163">
        <f>IF(Capacity_solar!$AB164=0,Capacity_solar!X164*CostRed_solar!J$26,Capacity_solar!X164*VLOOKUP($A163,CostRed_solar!$A$14:$M$26,X$1-2009,FALSE))</f>
        <v>5.3534600448002</v>
      </c>
      <c r="Y163">
        <f>IF(Capacity_solar!$AB164=0,Capacity_solar!Y164*CostRed_solar!K$26,Capacity_solar!Y164*VLOOKUP($A163,CostRed_solar!$A$14:$M$26,Y$1-2009,FALSE))</f>
        <v>0</v>
      </c>
      <c r="Z163">
        <f>IF(Capacity_solar!$AB164=0,Capacity_solar!Z164*CostRed_solar!L$26,Capacity_solar!Z164*VLOOKUP($A163,CostRed_solar!$A$14:$M$26,Z$1-2009,FALSE))</f>
        <v>12.953465722214</v>
      </c>
      <c r="AA163">
        <f>IF(Capacity_solar!$AB164=0,Capacity_solar!AA164*CostRed_solar!M$26,Capacity_solar!AA164*VLOOKUP($A163,CostRed_solar!$A$14:$M$26,AA$1-2009,FALSE))</f>
        <v>0</v>
      </c>
      <c r="AB163" s="1">
        <f t="shared" si="5"/>
        <v>86.6060755272299</v>
      </c>
    </row>
    <row r="164" spans="1:28">
      <c r="A164" s="1" t="s">
        <v>276</v>
      </c>
      <c r="B164">
        <f>IF(Capacity_solar!$AB165=0,Capacity_solar!P165*CostRed_solar!B$13,Capacity_solar!P165*VLOOKUP($A164,CostRed_solar!$A$2:$M$12,2,FALSE))</f>
        <v>0.551700654376196</v>
      </c>
      <c r="C164">
        <f>IF(Capacity_solar!$AB165=0,Capacity_solar!Q165*CostRed_solar!C$13,Capacity_solar!Q165*VLOOKUP($A164,CostRed_solar!$A$2:$M$12,3,FALSE))</f>
        <v>1.00484216476221</v>
      </c>
      <c r="D164">
        <f>IF(Capacity_solar!$AB165=0,Capacity_solar!R165*CostRed_solar!D$13,Capacity_solar!R165*VLOOKUP($A164,CostRed_solar!$A$2:$M$12,4,FALSE))</f>
        <v>2.24126611625497</v>
      </c>
      <c r="E164">
        <f>IF(Capacity_solar!$AB165=0,Capacity_solar!S165*CostRed_solar!E$13,Capacity_solar!S165*VLOOKUP($A164,CostRed_solar!$A$2:$M$12,5,FALSE))</f>
        <v>7.85854611460587</v>
      </c>
      <c r="F164">
        <f>IF(Capacity_solar!$AB165=0,Capacity_solar!T165*CostRed_solar!F$13,Capacity_solar!T165*VLOOKUP($A164,CostRed_solar!$A$2:$M$12,6,FALSE))</f>
        <v>2.22761036777818</v>
      </c>
      <c r="G164">
        <f>IF(Capacity_solar!$AB165=0,Capacity_solar!U165*CostRed_solar!G$13,Capacity_solar!U165*VLOOKUP($A164,CostRed_solar!$A$2:$M$12,7,FALSE))</f>
        <v>-0.400372613885274</v>
      </c>
      <c r="H164">
        <f>IF(Capacity_solar!$AB165=0,Capacity_solar!V165*CostRed_solar!H$13,Capacity_solar!V165*VLOOKUP($A164,CostRed_solar!$A$2:$M$12,8,FALSE))</f>
        <v>0</v>
      </c>
      <c r="I164">
        <f>IF(Capacity_solar!$AB165=0,Capacity_solar!W165*CostRed_solar!I$13,Capacity_solar!W165*VLOOKUP($A164,CostRed_solar!$A$2:$M$12,9,FALSE))</f>
        <v>7.16211641254963</v>
      </c>
      <c r="J164">
        <f>IF(Capacity_solar!$AB165=0,Capacity_solar!X165*CostRed_solar!J$13,Capacity_solar!X165*VLOOKUP($A164,CostRed_solar!$A$2:$M$12,10,FALSE))</f>
        <v>11.3743562934489</v>
      </c>
      <c r="K164">
        <f>IF(Capacity_solar!$AB165=0,Capacity_solar!Y165*CostRed_solar!K$13,Capacity_solar!Y165*VLOOKUP($A164,CostRed_solar!$A$2:$M$12,11,FALSE))</f>
        <v>159.580087869352</v>
      </c>
      <c r="L164">
        <f>IF(Capacity_solar!$AB165=0,Capacity_solar!Z165*CostRed_solar!L$13,Capacity_solar!Z165*VLOOKUP($A164,CostRed_solar!$A$2:$M$12,12,FALSE))</f>
        <v>0</v>
      </c>
      <c r="M164">
        <f>IF(Capacity_solar!$AB165=0,Capacity_solar!AA165*CostRed_solar!M$13,Capacity_solar!AA165*VLOOKUP($A164,CostRed_solar!$A$2:$M$12,13,FALSE))</f>
        <v>0</v>
      </c>
      <c r="N164" s="2">
        <f t="shared" si="4"/>
        <v>191.600153379243</v>
      </c>
      <c r="O164" s="1" t="s">
        <v>276</v>
      </c>
      <c r="P164">
        <f>IF(Capacity_solar!$AB165=0,Capacity_solar!P165*CostRed_solar!B$26,Capacity_solar!P165*VLOOKUP($A164,CostRed_solar!$A$14:$M$26,P$1-2009,FALSE))</f>
        <v>2.86421142894513</v>
      </c>
      <c r="Q164">
        <f>IF(Capacity_solar!$AB165=0,Capacity_solar!Q165*CostRed_solar!C$26,Capacity_solar!Q165*VLOOKUP($A164,CostRed_solar!$A$14:$M$26,Q$1-2009,FALSE))</f>
        <v>3.17058558458074</v>
      </c>
      <c r="R164">
        <f>IF(Capacity_solar!$AB165=0,Capacity_solar!R165*CostRed_solar!D$26,Capacity_solar!R165*VLOOKUP($A164,CostRed_solar!$A$14:$M$26,R$1-2009,FALSE))</f>
        <v>5.07760303076871</v>
      </c>
      <c r="S164">
        <f>IF(Capacity_solar!$AB165=0,Capacity_solar!S165*CostRed_solar!E$26,Capacity_solar!S165*VLOOKUP($A164,CostRed_solar!$A$14:$M$26,S$1-2009,FALSE))</f>
        <v>15.1987627150085</v>
      </c>
      <c r="T164">
        <f>IF(Capacity_solar!$AB165=0,Capacity_solar!T165*CostRed_solar!F$26,Capacity_solar!T165*VLOOKUP($A164,CostRed_solar!$A$14:$M$26,T$1-2009,FALSE))</f>
        <v>3.78851160551913</v>
      </c>
      <c r="U164">
        <f>IF(Capacity_solar!$AB165=0,Capacity_solar!U165*CostRed_solar!G$26,Capacity_solar!U165*VLOOKUP($A164,CostRed_solar!$A$14:$M$26,U$1-2009,FALSE))</f>
        <v>-0.580330315700832</v>
      </c>
      <c r="V164">
        <f>IF(Capacity_solar!$AB165=0,Capacity_solar!V165*CostRed_solar!H$26,Capacity_solar!V165*VLOOKUP($A164,CostRed_solar!$A$14:$M$26,V$1-2009,FALSE))</f>
        <v>0</v>
      </c>
      <c r="W164">
        <f>IF(Capacity_solar!$AB165=0,Capacity_solar!W165*CostRed_solar!I$26,Capacity_solar!W165*VLOOKUP($A164,CostRed_solar!$A$14:$M$26,W$1-2009,FALSE))</f>
        <v>6.64740265099627</v>
      </c>
      <c r="X164">
        <f>IF(Capacity_solar!$AB165=0,Capacity_solar!X165*CostRed_solar!J$26,Capacity_solar!X165*VLOOKUP($A164,CostRed_solar!$A$14:$M$26,X$1-2009,FALSE))</f>
        <v>7.43193719122529</v>
      </c>
      <c r="Y164">
        <f>IF(Capacity_solar!$AB165=0,Capacity_solar!Y165*CostRed_solar!K$26,Capacity_solar!Y165*VLOOKUP($A164,CostRed_solar!$A$14:$M$26,Y$1-2009,FALSE))</f>
        <v>78.6252092464384</v>
      </c>
      <c r="Z164">
        <f>IF(Capacity_solar!$AB165=0,Capacity_solar!Z165*CostRed_solar!L$26,Capacity_solar!Z165*VLOOKUP($A164,CostRed_solar!$A$14:$M$26,Z$1-2009,FALSE))</f>
        <v>0</v>
      </c>
      <c r="AA164">
        <f>IF(Capacity_solar!$AB165=0,Capacity_solar!AA165*CostRed_solar!M$26,Capacity_solar!AA165*VLOOKUP($A164,CostRed_solar!$A$14:$M$26,AA$1-2009,FALSE))</f>
        <v>0</v>
      </c>
      <c r="AB164" s="1">
        <f t="shared" si="5"/>
        <v>122.223893137781</v>
      </c>
    </row>
    <row r="165" spans="1:28">
      <c r="A165" s="1" t="s">
        <v>310</v>
      </c>
      <c r="B165">
        <f>IF(Capacity_solar!$AB166=0,Capacity_solar!P166*CostRed_solar!B$13,Capacity_solar!P166*VLOOKUP($A165,CostRed_solar!$A$2:$M$12,2,FALSE))</f>
        <v>0.110894881131222</v>
      </c>
      <c r="C165">
        <f>IF(Capacity_solar!$AB166=0,Capacity_solar!Q166*CostRed_solar!C$13,Capacity_solar!Q166*VLOOKUP($A165,CostRed_solar!$A$2:$M$12,3,FALSE))</f>
        <v>0.251210541190552</v>
      </c>
      <c r="D165">
        <f>IF(Capacity_solar!$AB166=0,Capacity_solar!R166*CostRed_solar!D$13,Capacity_solar!R166*VLOOKUP($A165,CostRed_solar!$A$2:$M$12,4,FALSE))</f>
        <v>0.747088705418323</v>
      </c>
      <c r="E165">
        <f>IF(Capacity_solar!$AB166=0,Capacity_solar!S166*CostRed_solar!E$13,Capacity_solar!S166*VLOOKUP($A165,CostRed_solar!$A$2:$M$12,5,FALSE))</f>
        <v>1.96463530075379</v>
      </c>
      <c r="F165">
        <f>IF(Capacity_solar!$AB166=0,Capacity_solar!T166*CostRed_solar!F$13,Capacity_solar!T166*VLOOKUP($A165,CostRed_solar!$A$2:$M$12,6,FALSE))</f>
        <v>2.22761259538966</v>
      </c>
      <c r="G165">
        <f>IF(Capacity_solar!$AB166=0,Capacity_solar!U166*CostRed_solar!G$13,Capacity_solar!U166*VLOOKUP($A165,CostRed_solar!$A$2:$M$12,7,FALSE))</f>
        <v>15.5626564201251</v>
      </c>
      <c r="H165">
        <f>IF(Capacity_solar!$AB166=0,Capacity_solar!V166*CostRed_solar!H$13,Capacity_solar!V166*VLOOKUP($A165,CostRed_solar!$A$2:$M$12,8,FALSE))</f>
        <v>29.5393433107981</v>
      </c>
      <c r="I165">
        <f>IF(Capacity_solar!$AB166=0,Capacity_solar!W166*CostRed_solar!I$13,Capacity_solar!W166*VLOOKUP($A165,CostRed_solar!$A$2:$M$12,9,FALSE))</f>
        <v>43.165495204493</v>
      </c>
      <c r="J165">
        <f>IF(Capacity_solar!$AB166=0,Capacity_solar!X166*CostRed_solar!J$13,Capacity_solar!X166*VLOOKUP($A165,CostRed_solar!$A$2:$M$12,10,FALSE))</f>
        <v>105.326998102442</v>
      </c>
      <c r="K165">
        <f>IF(Capacity_solar!$AB166=0,Capacity_solar!Y166*CostRed_solar!K$13,Capacity_solar!Y166*VLOOKUP($A165,CostRed_solar!$A$2:$M$12,11,FALSE))</f>
        <v>93.7951676781999</v>
      </c>
      <c r="L165">
        <f>IF(Capacity_solar!$AB166=0,Capacity_solar!Z166*CostRed_solar!L$13,Capacity_solar!Z166*VLOOKUP($A165,CostRed_solar!$A$2:$M$12,12,FALSE))</f>
        <v>140.623874510973</v>
      </c>
      <c r="M165">
        <f>IF(Capacity_solar!$AB166=0,Capacity_solar!AA166*CostRed_solar!M$13,Capacity_solar!AA166*VLOOKUP($A165,CostRed_solar!$A$2:$M$12,13,FALSE))</f>
        <v>407.240385188489</v>
      </c>
      <c r="N165" s="2">
        <f t="shared" si="4"/>
        <v>840.555362439404</v>
      </c>
      <c r="O165" s="1" t="s">
        <v>310</v>
      </c>
      <c r="P165">
        <f>IF(Capacity_solar!$AB166=0,Capacity_solar!P166*CostRed_solar!B$26,Capacity_solar!P166*VLOOKUP($A165,CostRed_solar!$A$14:$M$26,P$1-2009,FALSE))</f>
        <v>0.575722329542452</v>
      </c>
      <c r="Q165">
        <f>IF(Capacity_solar!$AB166=0,Capacity_solar!Q166*CostRed_solar!C$26,Capacity_solar!Q166*VLOOKUP($A165,CostRed_solar!$A$14:$M$26,Q$1-2009,FALSE))</f>
        <v>0.792646396145186</v>
      </c>
      <c r="R165">
        <f>IF(Capacity_solar!$AB166=0,Capacity_solar!R166*CostRed_solar!D$26,Capacity_solar!R166*VLOOKUP($A165,CostRed_solar!$A$14:$M$26,R$1-2009,FALSE))</f>
        <v>1.69253434358957</v>
      </c>
      <c r="S165">
        <f>IF(Capacity_solar!$AB166=0,Capacity_solar!S166*CostRed_solar!E$26,Capacity_solar!S166*VLOOKUP($A165,CostRed_solar!$A$14:$M$26,S$1-2009,FALSE))</f>
        <v>3.79968830394576</v>
      </c>
      <c r="T165">
        <f>IF(Capacity_solar!$AB166=0,Capacity_solar!T166*CostRed_solar!F$26,Capacity_solar!T166*VLOOKUP($A165,CostRed_solar!$A$14:$M$26,T$1-2009,FALSE))</f>
        <v>3.78851539403263</v>
      </c>
      <c r="U165">
        <f>IF(Capacity_solar!$AB166=0,Capacity_solar!U166*CostRed_solar!G$26,Capacity_solar!U166*VLOOKUP($A165,CostRed_solar!$A$14:$M$26,U$1-2009,FALSE))</f>
        <v>22.5576900122913</v>
      </c>
      <c r="V165">
        <f>IF(Capacity_solar!$AB166=0,Capacity_solar!V166*CostRed_solar!H$26,Capacity_solar!V166*VLOOKUP($A165,CostRed_solar!$A$14:$M$26,V$1-2009,FALSE))</f>
        <v>34.932378740453</v>
      </c>
      <c r="W165">
        <f>IF(Capacity_solar!$AB166=0,Capacity_solar!W166*CostRed_solar!I$26,Capacity_solar!W166*VLOOKUP($A165,CostRed_solar!$A$14:$M$26,W$1-2009,FALSE))</f>
        <v>40.0633570757288</v>
      </c>
      <c r="X165">
        <f>IF(Capacity_solar!$AB166=0,Capacity_solar!X166*CostRed_solar!J$26,Capacity_solar!X166*VLOOKUP($A165,CostRed_solar!$A$14:$M$26,X$1-2009,FALSE))</f>
        <v>68.8200381843588</v>
      </c>
      <c r="Y165">
        <f>IF(Capacity_solar!$AB166=0,Capacity_solar!Y166*CostRed_solar!K$26,Capacity_solar!Y166*VLOOKUP($A165,CostRed_solar!$A$14:$M$26,Y$1-2009,FALSE))</f>
        <v>46.2129378637819</v>
      </c>
      <c r="Z165">
        <f>IF(Capacity_solar!$AB166=0,Capacity_solar!Z166*CostRed_solar!L$26,Capacity_solar!Z166*VLOOKUP($A165,CostRed_solar!$A$14:$M$26,Z$1-2009,FALSE))</f>
        <v>58.939602077498</v>
      </c>
      <c r="AA165">
        <f>IF(Capacity_solar!$AB166=0,Capacity_solar!AA166*CostRed_solar!M$26,Capacity_solar!AA166*VLOOKUP($A165,CostRed_solar!$A$14:$M$26,AA$1-2009,FALSE))</f>
        <v>143.032742909673</v>
      </c>
      <c r="AB165" s="1">
        <f t="shared" si="5"/>
        <v>425.20785363104</v>
      </c>
    </row>
    <row r="166" spans="1:28">
      <c r="A166" s="1" t="s">
        <v>478</v>
      </c>
      <c r="B166">
        <f>IF(Capacity_solar!$AB167=0,Capacity_solar!P167*CostRed_solar!B$13,Capacity_solar!P167*VLOOKUP($A166,CostRed_solar!$A$2:$M$12,2,FALSE))</f>
        <v>385.931851847055</v>
      </c>
      <c r="C166">
        <f>IF(Capacity_solar!$AB167=0,Capacity_solar!Q167*CostRed_solar!C$13,Capacity_solar!Q167*VLOOKUP($A166,CostRed_solar!$A$2:$M$12,3,FALSE))</f>
        <v>671.054749555771</v>
      </c>
      <c r="D166">
        <f>IF(Capacity_solar!$AB167=0,Capacity_solar!R167*CostRed_solar!D$13,Capacity_solar!R167*VLOOKUP($A166,CostRed_solar!$A$2:$M$12,4,FALSE))</f>
        <v>583.009497908564</v>
      </c>
      <c r="E166">
        <f>IF(Capacity_solar!$AB167=0,Capacity_solar!S167*CostRed_solar!E$13,Capacity_solar!S167*VLOOKUP($A166,CostRed_solar!$A$2:$M$12,5,FALSE))</f>
        <v>734.109431646153</v>
      </c>
      <c r="F166">
        <f>IF(Capacity_solar!$AB167=0,Capacity_solar!T167*CostRed_solar!F$13,Capacity_solar!T167*VLOOKUP($A166,CostRed_solar!$A$2:$M$12,6,FALSE))</f>
        <v>803.208201206103</v>
      </c>
      <c r="G166">
        <f>IF(Capacity_solar!$AB167=0,Capacity_solar!U167*CostRed_solar!G$13,Capacity_solar!U167*VLOOKUP($A166,CostRed_solar!$A$2:$M$12,7,FALSE))</f>
        <v>1038.50524089181</v>
      </c>
      <c r="H166">
        <f>IF(Capacity_solar!$AB167=0,Capacity_solar!V167*CostRed_solar!H$13,Capacity_solar!V167*VLOOKUP($A166,CostRed_solar!$A$2:$M$12,8,FALSE))</f>
        <v>1162.69157054459</v>
      </c>
      <c r="I166">
        <f>IF(Capacity_solar!$AB167=0,Capacity_solar!W167*CostRed_solar!I$13,Capacity_solar!W167*VLOOKUP($A166,CostRed_solar!$A$2:$M$12,9,FALSE))</f>
        <v>2397.40760418687</v>
      </c>
      <c r="J166">
        <f>IF(Capacity_solar!$AB167=0,Capacity_solar!X167*CostRed_solar!J$13,Capacity_solar!X167*VLOOKUP($A166,CostRed_solar!$A$2:$M$12,10,FALSE))</f>
        <v>9037.01108068922</v>
      </c>
      <c r="K166">
        <f>IF(Capacity_solar!$AB167=0,Capacity_solar!Y167*CostRed_solar!K$13,Capacity_solar!Y167*VLOOKUP($A166,CostRed_solar!$A$2:$M$12,11,FALSE))</f>
        <v>11873.9080373676</v>
      </c>
      <c r="L166">
        <f>IF(Capacity_solar!$AB167=0,Capacity_solar!Z167*CostRed_solar!L$13,Capacity_solar!Z167*VLOOKUP($A166,CostRed_solar!$A$2:$M$12,12,FALSE))</f>
        <v>15406.8760829677</v>
      </c>
      <c r="M166">
        <f>IF(Capacity_solar!$AB167=0,Capacity_solar!AA167*CostRed_solar!M$13,Capacity_solar!AA167*VLOOKUP($A166,CostRed_solar!$A$2:$M$12,13,FALSE))</f>
        <v>14244.2716370882</v>
      </c>
      <c r="N166" s="2">
        <f t="shared" si="4"/>
        <v>58337.9849858997</v>
      </c>
      <c r="O166" s="1" t="s">
        <v>478</v>
      </c>
      <c r="P166">
        <f>IF(Capacity_solar!$AB167=0,Capacity_solar!P167*CostRed_solar!B$26,Capacity_solar!P167*VLOOKUP($A166,CostRed_solar!$A$14:$M$26,P$1-2009,FALSE))</f>
        <v>2003.60541914555</v>
      </c>
      <c r="Q166">
        <f>IF(Capacity_solar!$AB167=0,Capacity_solar!Q167*CostRed_solar!C$26,Capacity_solar!Q167*VLOOKUP($A166,CostRed_solar!$A$14:$M$26,Q$1-2009,FALSE))</f>
        <v>2117.38379420957</v>
      </c>
      <c r="R166">
        <f>IF(Capacity_solar!$AB167=0,Capacity_solar!R167*CostRed_solar!D$26,Capacity_solar!R167*VLOOKUP($A166,CostRed_solar!$A$14:$M$26,R$1-2009,FALSE))</f>
        <v>1320.81182688558</v>
      </c>
      <c r="S166">
        <f>IF(Capacity_solar!$AB167=0,Capacity_solar!S167*CostRed_solar!E$26,Capacity_solar!S167*VLOOKUP($A166,CostRed_solar!$A$14:$M$26,S$1-2009,FALSE))</f>
        <v>1419.79889100635</v>
      </c>
      <c r="T166">
        <f>IF(Capacity_solar!$AB167=0,Capacity_solar!T167*CostRed_solar!F$26,Capacity_solar!T167*VLOOKUP($A166,CostRed_solar!$A$14:$M$26,T$1-2009,FALSE))</f>
        <v>1366.02147122906</v>
      </c>
      <c r="U166">
        <f>IF(Capacity_solar!$AB167=0,Capacity_solar!U167*CostRed_solar!G$26,Capacity_solar!U167*VLOOKUP($A166,CostRed_solar!$A$14:$M$26,U$1-2009,FALSE))</f>
        <v>1505.28795777328</v>
      </c>
      <c r="V166">
        <f>IF(Capacity_solar!$AB167=0,Capacity_solar!V167*CostRed_solar!H$26,Capacity_solar!V167*VLOOKUP($A166,CostRed_solar!$A$14:$M$26,V$1-2009,FALSE))</f>
        <v>1374.96564745055</v>
      </c>
      <c r="W166">
        <f>IF(Capacity_solar!$AB167=0,Capacity_solar!W167*CostRed_solar!I$26,Capacity_solar!W167*VLOOKUP($A166,CostRed_solar!$A$14:$M$26,W$1-2009,FALSE))</f>
        <v>2225.11513994188</v>
      </c>
      <c r="X166">
        <f>IF(Capacity_solar!$AB167=0,Capacity_solar!X167*CostRed_solar!J$26,Capacity_solar!X167*VLOOKUP($A166,CostRed_solar!$A$14:$M$26,X$1-2009,FALSE))</f>
        <v>5904.72964054869</v>
      </c>
      <c r="Y166">
        <f>IF(Capacity_solar!$AB167=0,Capacity_solar!Y167*CostRed_solar!K$26,Capacity_solar!Y167*VLOOKUP($A166,CostRed_solar!$A$14:$M$26,Y$1-2009,FALSE))</f>
        <v>5850.2819272497</v>
      </c>
      <c r="Z166">
        <f>IF(Capacity_solar!$AB167=0,Capacity_solar!Z167*CostRed_solar!L$26,Capacity_solar!Z167*VLOOKUP($A166,CostRed_solar!$A$14:$M$26,Z$1-2009,FALSE))</f>
        <v>6457.47493976622</v>
      </c>
      <c r="AA166">
        <f>IF(Capacity_solar!$AB167=0,Capacity_solar!AA167*CostRed_solar!M$26,Capacity_solar!AA167*VLOOKUP($A166,CostRed_solar!$A$14:$M$26,AA$1-2009,FALSE))</f>
        <v>5002.9351633684</v>
      </c>
      <c r="AB166" s="1">
        <f t="shared" si="5"/>
        <v>36548.4118185749</v>
      </c>
    </row>
    <row r="167" spans="1:28">
      <c r="A167" s="1" t="s">
        <v>479</v>
      </c>
      <c r="B167">
        <f>IF(Capacity_solar!$AB168=0,Capacity_solar!P168*CostRed_solar!B$13,Capacity_solar!P168*VLOOKUP($A167,CostRed_solar!$A$2:$M$12,2,FALSE))</f>
        <v>385.931851847055</v>
      </c>
      <c r="C167">
        <f>IF(Capacity_solar!$AB168=0,Capacity_solar!Q168*CostRed_solar!C$13,Capacity_solar!Q168*VLOOKUP($A167,CostRed_solar!$A$2:$M$12,3,FALSE))</f>
        <v>671.054749555771</v>
      </c>
      <c r="D167">
        <f>IF(Capacity_solar!$AB168=0,Capacity_solar!R168*CostRed_solar!D$13,Capacity_solar!R168*VLOOKUP($A167,CostRed_solar!$A$2:$M$12,4,FALSE))</f>
        <v>583.009497908564</v>
      </c>
      <c r="E167">
        <f>IF(Capacity_solar!$AB168=0,Capacity_solar!S168*CostRed_solar!E$13,Capacity_solar!S168*VLOOKUP($A167,CostRed_solar!$A$2:$M$12,5,FALSE))</f>
        <v>734.109431646153</v>
      </c>
      <c r="F167">
        <f>IF(Capacity_solar!$AB168=0,Capacity_solar!T168*CostRed_solar!F$13,Capacity_solar!T168*VLOOKUP($A167,CostRed_solar!$A$2:$M$12,6,FALSE))</f>
        <v>803.208201206103</v>
      </c>
      <c r="G167">
        <f>IF(Capacity_solar!$AB168=0,Capacity_solar!U168*CostRed_solar!G$13,Capacity_solar!U168*VLOOKUP($A167,CostRed_solar!$A$2:$M$12,7,FALSE))</f>
        <v>1038.50524089181</v>
      </c>
      <c r="H167">
        <f>IF(Capacity_solar!$AB168=0,Capacity_solar!V168*CostRed_solar!H$13,Capacity_solar!V168*VLOOKUP($A167,CostRed_solar!$A$2:$M$12,8,FALSE))</f>
        <v>1162.69043441618</v>
      </c>
      <c r="I167">
        <f>IF(Capacity_solar!$AB168=0,Capacity_solar!W168*CostRed_solar!I$13,Capacity_solar!W168*VLOOKUP($A167,CostRed_solar!$A$2:$M$12,9,FALSE))</f>
        <v>2397.40705325512</v>
      </c>
      <c r="J167">
        <f>IF(Capacity_solar!$AB168=0,Capacity_solar!X168*CostRed_solar!J$13,Capacity_solar!X168*VLOOKUP($A167,CostRed_solar!$A$2:$M$12,10,FALSE))</f>
        <v>9037.01312901559</v>
      </c>
      <c r="K167">
        <f>IF(Capacity_solar!$AB168=0,Capacity_solar!Y168*CostRed_solar!K$13,Capacity_solar!Y168*VLOOKUP($A167,CostRed_solar!$A$2:$M$12,11,FALSE))</f>
        <v>11873.9080373676</v>
      </c>
      <c r="L167">
        <f>IF(Capacity_solar!$AB168=0,Capacity_solar!Z168*CostRed_solar!L$13,Capacity_solar!Z168*VLOOKUP($A167,CostRed_solar!$A$2:$M$12,12,FALSE))</f>
        <v>15406.8760829677</v>
      </c>
      <c r="M167">
        <f>IF(Capacity_solar!$AB168=0,Capacity_solar!AA168*CostRed_solar!M$13,Capacity_solar!AA168*VLOOKUP($A167,CostRed_solar!$A$2:$M$12,13,FALSE))</f>
        <v>14244.2716370882</v>
      </c>
      <c r="N167" s="2">
        <f t="shared" si="4"/>
        <v>58337.9853471659</v>
      </c>
      <c r="O167" s="1" t="s">
        <v>479</v>
      </c>
      <c r="P167">
        <f>IF(Capacity_solar!$AB168=0,Capacity_solar!P168*CostRed_solar!B$26,Capacity_solar!P168*VLOOKUP($A167,CostRed_solar!$A$14:$M$26,P$1-2009,FALSE))</f>
        <v>2003.60541914555</v>
      </c>
      <c r="Q167">
        <f>IF(Capacity_solar!$AB168=0,Capacity_solar!Q168*CostRed_solar!C$26,Capacity_solar!Q168*VLOOKUP($A167,CostRed_solar!$A$14:$M$26,Q$1-2009,FALSE))</f>
        <v>2117.38379420957</v>
      </c>
      <c r="R167">
        <f>IF(Capacity_solar!$AB168=0,Capacity_solar!R168*CostRed_solar!D$26,Capacity_solar!R168*VLOOKUP($A167,CostRed_solar!$A$14:$M$26,R$1-2009,FALSE))</f>
        <v>1320.81182688558</v>
      </c>
      <c r="S167">
        <f>IF(Capacity_solar!$AB168=0,Capacity_solar!S168*CostRed_solar!E$26,Capacity_solar!S168*VLOOKUP($A167,CostRed_solar!$A$14:$M$26,S$1-2009,FALSE))</f>
        <v>1419.79889100635</v>
      </c>
      <c r="T167">
        <f>IF(Capacity_solar!$AB168=0,Capacity_solar!T168*CostRed_solar!F$26,Capacity_solar!T168*VLOOKUP($A167,CostRed_solar!$A$14:$M$26,T$1-2009,FALSE))</f>
        <v>1366.02147122906</v>
      </c>
      <c r="U167">
        <f>IF(Capacity_solar!$AB168=0,Capacity_solar!U168*CostRed_solar!G$26,Capacity_solar!U168*VLOOKUP($A167,CostRed_solar!$A$14:$M$26,U$1-2009,FALSE))</f>
        <v>1505.28795777328</v>
      </c>
      <c r="V167">
        <f>IF(Capacity_solar!$AB168=0,Capacity_solar!V168*CostRed_solar!H$26,Capacity_solar!V168*VLOOKUP($A167,CostRed_solar!$A$14:$M$26,V$1-2009,FALSE))</f>
        <v>1374.96430389775</v>
      </c>
      <c r="W167">
        <f>IF(Capacity_solar!$AB168=0,Capacity_solar!W168*CostRed_solar!I$26,Capacity_solar!W168*VLOOKUP($A167,CostRed_solar!$A$14:$M$26,W$1-2009,FALSE))</f>
        <v>2225.11462860348</v>
      </c>
      <c r="X167">
        <f>IF(Capacity_solar!$AB168=0,Capacity_solar!X168*CostRed_solar!J$26,Capacity_solar!X168*VLOOKUP($A167,CostRed_solar!$A$14:$M$26,X$1-2009,FALSE))</f>
        <v>5904.73097891303</v>
      </c>
      <c r="Y167">
        <f>IF(Capacity_solar!$AB168=0,Capacity_solar!Y168*CostRed_solar!K$26,Capacity_solar!Y168*VLOOKUP($A167,CostRed_solar!$A$14:$M$26,Y$1-2009,FALSE))</f>
        <v>5850.2819272497</v>
      </c>
      <c r="Z167">
        <f>IF(Capacity_solar!$AB168=0,Capacity_solar!Z168*CostRed_solar!L$26,Capacity_solar!Z168*VLOOKUP($A167,CostRed_solar!$A$14:$M$26,Z$1-2009,FALSE))</f>
        <v>6457.47493976622</v>
      </c>
      <c r="AA167">
        <f>IF(Capacity_solar!$AB168=0,Capacity_solar!AA168*CostRed_solar!M$26,Capacity_solar!AA168*VLOOKUP($A167,CostRed_solar!$A$14:$M$26,AA$1-2009,FALSE))</f>
        <v>5002.9351633684</v>
      </c>
      <c r="AB167" s="1">
        <f t="shared" si="5"/>
        <v>36548.411302048</v>
      </c>
    </row>
    <row r="168" spans="1:28">
      <c r="A168" s="1" t="s">
        <v>318</v>
      </c>
      <c r="B168">
        <f>IF(Capacity_solar!$AB169=0,Capacity_solar!P169*CostRed_solar!B$13,Capacity_solar!P169*VLOOKUP($A168,CostRed_solar!$A$2:$M$12,2,FALSE))</f>
        <v>0</v>
      </c>
      <c r="C168">
        <f>IF(Capacity_solar!$AB169=0,Capacity_solar!Q169*CostRed_solar!C$13,Capacity_solar!Q169*VLOOKUP($A168,CostRed_solar!$A$2:$M$12,3,FALSE))</f>
        <v>0</v>
      </c>
      <c r="D168">
        <f>IF(Capacity_solar!$AB169=0,Capacity_solar!R169*CostRed_solar!D$13,Capacity_solar!R169*VLOOKUP($A168,CostRed_solar!$A$2:$M$12,4,FALSE))</f>
        <v>0.522962093792825</v>
      </c>
      <c r="E168">
        <f>IF(Capacity_solar!$AB169=0,Capacity_solar!S169*CostRed_solar!E$13,Capacity_solar!S169*VLOOKUP($A168,CostRed_solar!$A$2:$M$12,5,FALSE))</f>
        <v>0</v>
      </c>
      <c r="F168">
        <f>IF(Capacity_solar!$AB169=0,Capacity_solar!T169*CostRed_solar!F$13,Capacity_solar!T169*VLOOKUP($A168,CostRed_solar!$A$2:$M$12,6,FALSE))</f>
        <v>1.67405002841032</v>
      </c>
      <c r="G168">
        <f>IF(Capacity_solar!$AB169=0,Capacity_solar!U169*CostRed_solar!G$13,Capacity_solar!U169*VLOOKUP($A168,CostRed_solar!$A$2:$M$12,7,FALSE))</f>
        <v>0.014631557318066</v>
      </c>
      <c r="H168">
        <f>IF(Capacity_solar!$AB169=0,Capacity_solar!V169*CostRed_solar!H$13,Capacity_solar!V169*VLOOKUP($A168,CostRed_solar!$A$2:$M$12,8,FALSE))</f>
        <v>9.7333759436303</v>
      </c>
      <c r="I168">
        <f>IF(Capacity_solar!$AB169=0,Capacity_solar!W169*CostRed_solar!I$13,Capacity_solar!W169*VLOOKUP($A168,CostRed_solar!$A$2:$M$12,9,FALSE))</f>
        <v>0.14691513312146</v>
      </c>
      <c r="J168">
        <f>IF(Capacity_solar!$AB169=0,Capacity_solar!X169*CostRed_solar!J$13,Capacity_solar!X169*VLOOKUP($A168,CostRed_solar!$A$2:$M$12,10,FALSE))</f>
        <v>0.911503183185393</v>
      </c>
      <c r="K168">
        <f>IF(Capacity_solar!$AB169=0,Capacity_solar!Y169*CostRed_solar!K$13,Capacity_solar!Y169*VLOOKUP($A168,CostRed_solar!$A$2:$M$12,11,FALSE))</f>
        <v>241.176887811972</v>
      </c>
      <c r="L168">
        <f>IF(Capacity_solar!$AB169=0,Capacity_solar!Z169*CostRed_solar!L$13,Capacity_solar!Z169*VLOOKUP($A168,CostRed_solar!$A$2:$M$12,12,FALSE))</f>
        <v>80.3547169058747</v>
      </c>
      <c r="M168">
        <f>IF(Capacity_solar!$AB169=0,Capacity_solar!AA169*CostRed_solar!M$13,Capacity_solar!AA169*VLOOKUP($A168,CostRed_solar!$A$2:$M$12,13,FALSE))</f>
        <v>1755.34666341607</v>
      </c>
      <c r="N168" s="2">
        <f t="shared" si="4"/>
        <v>2089.88170607337</v>
      </c>
      <c r="O168" s="1" t="s">
        <v>318</v>
      </c>
      <c r="P168">
        <f>IF(Capacity_solar!$AB169=0,Capacity_solar!P169*CostRed_solar!B$26,Capacity_solar!P169*VLOOKUP($A168,CostRed_solar!$A$14:$M$26,P$1-2009,FALSE))</f>
        <v>0</v>
      </c>
      <c r="Q168">
        <f>IF(Capacity_solar!$AB169=0,Capacity_solar!Q169*CostRed_solar!C$26,Capacity_solar!Q169*VLOOKUP($A168,CostRed_solar!$A$14:$M$26,Q$1-2009,FALSE))</f>
        <v>0</v>
      </c>
      <c r="R168">
        <f>IF(Capacity_solar!$AB169=0,Capacity_solar!R169*CostRed_solar!D$26,Capacity_solar!R169*VLOOKUP($A168,CostRed_solar!$A$14:$M$26,R$1-2009,FALSE))</f>
        <v>1.1847740405127</v>
      </c>
      <c r="S168">
        <f>IF(Capacity_solar!$AB169=0,Capacity_solar!S169*CostRed_solar!E$26,Capacity_solar!S169*VLOOKUP($A168,CostRed_solar!$A$14:$M$26,S$1-2009,FALSE))</f>
        <v>0</v>
      </c>
      <c r="T168">
        <f>IF(Capacity_solar!$AB169=0,Capacity_solar!T169*CostRed_solar!F$26,Capacity_solar!T169*VLOOKUP($A168,CostRed_solar!$A$14:$M$26,T$1-2009,FALSE))</f>
        <v>2.84706789508157</v>
      </c>
      <c r="U168">
        <f>IF(Capacity_solar!$AB169=0,Capacity_solar!U169*CostRed_solar!G$26,Capacity_solar!U169*VLOOKUP($A168,CostRed_solar!$A$14:$M$26,U$1-2009,FALSE))</f>
        <v>0.02120808462694</v>
      </c>
      <c r="V168">
        <f>IF(Capacity_solar!$AB169=0,Capacity_solar!V169*CostRed_solar!H$26,Capacity_solar!V169*VLOOKUP($A168,CostRed_solar!$A$14:$M$26,V$1-2009,FALSE))</f>
        <v>11.5104107531672</v>
      </c>
      <c r="W168">
        <f>IF(Capacity_solar!$AB169=0,Capacity_solar!W169*CostRed_solar!I$26,Capacity_solar!W169*VLOOKUP($A168,CostRed_solar!$A$14:$M$26,W$1-2009,FALSE))</f>
        <v>0.136356907529712</v>
      </c>
      <c r="X168">
        <f>IF(Capacity_solar!$AB169=0,Capacity_solar!X169*CostRed_solar!J$26,Capacity_solar!X169*VLOOKUP($A168,CostRed_solar!$A$14:$M$26,X$1-2009,FALSE))</f>
        <v>0.595570793833617</v>
      </c>
      <c r="Y168">
        <f>IF(Capacity_solar!$AB169=0,Capacity_solar!Y169*CostRed_solar!K$26,Capacity_solar!Y169*VLOOKUP($A168,CostRed_solar!$A$14:$M$26,Y$1-2009,FALSE))</f>
        <v>118.828003686435</v>
      </c>
      <c r="Z168">
        <f>IF(Capacity_solar!$AB169=0,Capacity_solar!Z169*CostRed_solar!L$26,Capacity_solar!Z169*VLOOKUP($A168,CostRed_solar!$A$14:$M$26,Z$1-2009,FALSE))</f>
        <v>33.679025385641</v>
      </c>
      <c r="AA168">
        <f>IF(Capacity_solar!$AB169=0,Capacity_solar!AA169*CostRed_solar!M$26,Capacity_solar!AA169*VLOOKUP($A168,CostRed_solar!$A$14:$M$26,AA$1-2009,FALSE))</f>
        <v>616.520505228219</v>
      </c>
      <c r="AB168" s="1">
        <f t="shared" si="5"/>
        <v>785.322922775047</v>
      </c>
    </row>
    <row r="169" spans="1:28">
      <c r="A169" s="1" t="s">
        <v>320</v>
      </c>
      <c r="B169">
        <f>IF(Capacity_solar!$AB170=0,Capacity_solar!P170*CostRed_solar!B$13,Capacity_solar!P170*VLOOKUP($A169,CostRed_solar!$A$2:$M$12,2,FALSE))</f>
        <v>2.59410202160707</v>
      </c>
      <c r="C169">
        <f>IF(Capacity_solar!$AB170=0,Capacity_solar!Q170*CostRed_solar!C$13,Capacity_solar!Q170*VLOOKUP($A169,CostRed_solar!$A$2:$M$12,3,FALSE))</f>
        <v>13.6412358125715</v>
      </c>
      <c r="D169">
        <f>IF(Capacity_solar!$AB170=0,Capacity_solar!R170*CostRed_solar!D$13,Capacity_solar!R170*VLOOKUP($A169,CostRed_solar!$A$2:$M$12,4,FALSE))</f>
        <v>40.996491215653</v>
      </c>
      <c r="E169">
        <f>IF(Capacity_solar!$AB170=0,Capacity_solar!S170*CostRed_solar!E$13,Capacity_solar!S170*VLOOKUP($A169,CostRed_solar!$A$2:$M$12,5,FALSE))</f>
        <v>63.5609051712661</v>
      </c>
      <c r="F169">
        <f>IF(Capacity_solar!$AB170=0,Capacity_solar!T170*CostRed_solar!F$13,Capacity_solar!T170*VLOOKUP($A169,CostRed_solar!$A$2:$M$12,6,FALSE))</f>
        <v>111.546542272631</v>
      </c>
      <c r="G169">
        <f>IF(Capacity_solar!$AB170=0,Capacity_solar!U170*CostRed_solar!G$13,Capacity_solar!U170*VLOOKUP($A169,CostRed_solar!$A$2:$M$12,7,FALSE))</f>
        <v>430.97788127419</v>
      </c>
      <c r="H169">
        <f>IF(Capacity_solar!$AB170=0,Capacity_solar!V170*CostRed_solar!H$13,Capacity_solar!V170*VLOOKUP($A169,CostRed_solar!$A$2:$M$12,8,FALSE))</f>
        <v>106.589862445785</v>
      </c>
      <c r="I169">
        <f>IF(Capacity_solar!$AB170=0,Capacity_solar!W170*CostRed_solar!I$13,Capacity_solar!W170*VLOOKUP($A169,CostRed_solar!$A$2:$M$12,9,FALSE))</f>
        <v>46.0322942716321</v>
      </c>
      <c r="J169">
        <f>IF(Capacity_solar!$AB170=0,Capacity_solar!X170*CostRed_solar!J$13,Capacity_solar!X170*VLOOKUP($A169,CostRed_solar!$A$2:$M$12,10,FALSE))</f>
        <v>153.636644279678</v>
      </c>
      <c r="K169">
        <f>IF(Capacity_solar!$AB170=0,Capacity_solar!Y170*CostRed_solar!K$13,Capacity_solar!Y170*VLOOKUP($A169,CostRed_solar!$A$2:$M$12,11,FALSE))</f>
        <v>230.519134995424</v>
      </c>
      <c r="L169">
        <f>IF(Capacity_solar!$AB170=0,Capacity_solar!Z170*CostRed_solar!L$13,Capacity_solar!Z170*VLOOKUP($A169,CostRed_solar!$A$2:$M$12,12,FALSE))</f>
        <v>689.313508206593</v>
      </c>
      <c r="M169">
        <f>IF(Capacity_solar!$AB170=0,Capacity_solar!AA170*CostRed_solar!M$13,Capacity_solar!AA170*VLOOKUP($A169,CostRed_solar!$A$2:$M$12,13,FALSE))</f>
        <v>582.775033976632</v>
      </c>
      <c r="N169" s="2">
        <f t="shared" si="4"/>
        <v>2472.18363594366</v>
      </c>
      <c r="O169" s="1" t="s">
        <v>320</v>
      </c>
      <c r="P169">
        <f>IF(Capacity_solar!$AB170=0,Capacity_solar!P170*CostRed_solar!B$26,Capacity_solar!P170*VLOOKUP($A169,CostRed_solar!$A$14:$M$26,P$1-2009,FALSE))</f>
        <v>13.4675509249445</v>
      </c>
      <c r="Q169">
        <f>IF(Capacity_solar!$AB170=0,Capacity_solar!Q170*CostRed_solar!C$26,Capacity_solar!Q170*VLOOKUP($A169,CostRed_solar!$A$14:$M$26,Q$1-2009,FALSE))</f>
        <v>43.0422877740614</v>
      </c>
      <c r="R169">
        <f>IF(Capacity_solar!$AB170=0,Capacity_solar!R170*CostRed_solar!D$26,Capacity_solar!R170*VLOOKUP($A169,CostRed_solar!$A$14:$M$26,R$1-2009,FALSE))</f>
        <v>92.8778187194089</v>
      </c>
      <c r="S169">
        <f>IF(Capacity_solar!$AB170=0,Capacity_solar!S170*CostRed_solar!E$26,Capacity_solar!S170*VLOOKUP($A169,CostRed_solar!$A$14:$M$26,S$1-2009,FALSE))</f>
        <v>122.929496316595</v>
      </c>
      <c r="T169">
        <f>IF(Capacity_solar!$AB170=0,Capacity_solar!T170*CostRed_solar!F$26,Capacity_solar!T170*VLOOKUP($A169,CostRed_solar!$A$14:$M$26,T$1-2009,FALSE))</f>
        <v>189.707938187095</v>
      </c>
      <c r="U169">
        <f>IF(Capacity_solar!$AB170=0,Capacity_solar!U170*CostRed_solar!G$26,Capacity_solar!U170*VLOOKUP($A169,CostRed_solar!$A$14:$M$26,U$1-2009,FALSE))</f>
        <v>624.691902557537</v>
      </c>
      <c r="V169">
        <f>IF(Capacity_solar!$AB170=0,Capacity_solar!V170*CostRed_solar!H$26,Capacity_solar!V170*VLOOKUP($A169,CostRed_solar!$A$14:$M$26,V$1-2009,FALSE))</f>
        <v>126.050109024863</v>
      </c>
      <c r="W169">
        <f>IF(Capacity_solar!$AB170=0,Capacity_solar!W170*CostRed_solar!I$26,Capacity_solar!W170*VLOOKUP($A169,CostRed_solar!$A$14:$M$26,W$1-2009,FALSE))</f>
        <v>42.7241303194284</v>
      </c>
      <c r="X169">
        <f>IF(Capacity_solar!$AB170=0,Capacity_solar!X170*CostRed_solar!J$26,Capacity_solar!X170*VLOOKUP($A169,CostRed_solar!$A$14:$M$26,X$1-2009,FALSE))</f>
        <v>100.385275535533</v>
      </c>
      <c r="Y169">
        <f>IF(Capacity_solar!$AB170=0,Capacity_solar!Y170*CostRed_solar!K$26,Capacity_solar!Y170*VLOOKUP($A169,CostRed_solar!$A$14:$M$26,Y$1-2009,FALSE))</f>
        <v>113.576922198224</v>
      </c>
      <c r="Z169">
        <f>IF(Capacity_solar!$AB170=0,Capacity_solar!Z170*CostRed_solar!L$26,Capacity_solar!Z170*VLOOKUP($A169,CostRed_solar!$A$14:$M$26,Z$1-2009,FALSE))</f>
        <v>288.911566557431</v>
      </c>
      <c r="AA169">
        <f>IF(Capacity_solar!$AB170=0,Capacity_solar!AA170*CostRed_solar!M$26,Capacity_solar!AA170*VLOOKUP($A169,CostRed_solar!$A$14:$M$26,AA$1-2009,FALSE))</f>
        <v>204.68478726729</v>
      </c>
      <c r="AB169" s="1">
        <f t="shared" si="5"/>
        <v>1963.04978538241</v>
      </c>
    </row>
    <row r="170" spans="1:28">
      <c r="A170" s="1" t="s">
        <v>328</v>
      </c>
      <c r="B170">
        <f>IF(Capacity_solar!$AB171=0,Capacity_solar!P171*CostRed_solar!B$13,Capacity_solar!P171*VLOOKUP($A170,CostRed_solar!$A$2:$M$12,2,FALSE))</f>
        <v>0.0790124052749829</v>
      </c>
      <c r="C170">
        <f>IF(Capacity_solar!$AB171=0,Capacity_solar!Q171*CostRed_solar!C$13,Capacity_solar!Q171*VLOOKUP($A170,CostRed_solar!$A$2:$M$12,3,FALSE))</f>
        <v>0.0452178974142993</v>
      </c>
      <c r="D170">
        <f>IF(Capacity_solar!$AB171=0,Capacity_solar!R171*CostRed_solar!D$13,Capacity_solar!R171*VLOOKUP($A170,CostRed_solar!$A$2:$M$12,4,FALSE))</f>
        <v>0.0582729190226292</v>
      </c>
      <c r="E170">
        <f>IF(Capacity_solar!$AB171=0,Capacity_solar!S171*CostRed_solar!E$13,Capacity_solar!S171*VLOOKUP($A170,CostRed_solar!$A$2:$M$12,5,FALSE))</f>
        <v>0.379174802632883</v>
      </c>
      <c r="F170">
        <f>IF(Capacity_solar!$AB171=0,Capacity_solar!T171*CostRed_solar!F$13,Capacity_solar!T171*VLOOKUP($A170,CostRed_solar!$A$2:$M$12,6,FALSE))</f>
        <v>0</v>
      </c>
      <c r="G170">
        <f>IF(Capacity_solar!$AB171=0,Capacity_solar!U171*CostRed_solar!G$13,Capacity_solar!U171*VLOOKUP($A170,CostRed_solar!$A$2:$M$12,7,FALSE))</f>
        <v>1.28890718556421</v>
      </c>
      <c r="H170">
        <f>IF(Capacity_solar!$AB171=0,Capacity_solar!V171*CostRed_solar!H$13,Capacity_solar!V171*VLOOKUP($A170,CostRed_solar!$A$2:$M$12,8,FALSE))</f>
        <v>0</v>
      </c>
      <c r="I170">
        <f>IF(Capacity_solar!$AB171=0,Capacity_solar!W171*CostRed_solar!I$13,Capacity_solar!W171*VLOOKUP($A170,CostRed_solar!$A$2:$M$12,9,FALSE))</f>
        <v>0.734575665607312</v>
      </c>
      <c r="J170">
        <f>IF(Capacity_solar!$AB171=0,Capacity_solar!X171*CostRed_solar!J$13,Capacity_solar!X171*VLOOKUP($A170,CostRed_solar!$A$2:$M$12,10,FALSE))</f>
        <v>0.241702510827836</v>
      </c>
      <c r="K170">
        <f>IF(Capacity_solar!$AB171=0,Capacity_solar!Y171*CostRed_solar!K$13,Capacity_solar!Y171*VLOOKUP($A170,CostRed_solar!$A$2:$M$12,11,FALSE))</f>
        <v>0</v>
      </c>
      <c r="L170">
        <f>IF(Capacity_solar!$AB171=0,Capacity_solar!Z171*CostRed_solar!L$13,Capacity_solar!Z171*VLOOKUP($A170,CostRed_solar!$A$2:$M$12,12,FALSE))</f>
        <v>4.37933106075531</v>
      </c>
      <c r="M170">
        <f>IF(Capacity_solar!$AB171=0,Capacity_solar!AA171*CostRed_solar!M$13,Capacity_solar!AA171*VLOOKUP($A170,CostRed_solar!$A$2:$M$12,13,FALSE))</f>
        <v>0</v>
      </c>
      <c r="N170" s="2">
        <f t="shared" si="4"/>
        <v>7.20619444709946</v>
      </c>
      <c r="O170" s="1" t="s">
        <v>328</v>
      </c>
      <c r="P170">
        <f>IF(Capacity_solar!$AB171=0,Capacity_solar!P171*CostRed_solar!B$26,Capacity_solar!P171*VLOOKUP($A170,CostRed_solar!$A$14:$M$26,P$1-2009,FALSE))</f>
        <v>0.410201134296163</v>
      </c>
      <c r="Q170">
        <f>IF(Capacity_solar!$AB171=0,Capacity_solar!Q171*CostRed_solar!C$26,Capacity_solar!Q171*VLOOKUP($A170,CostRed_solar!$A$14:$M$26,Q$1-2009,FALSE))</f>
        <v>0.142676351306133</v>
      </c>
      <c r="R170">
        <f>IF(Capacity_solar!$AB171=0,Capacity_solar!R171*CostRed_solar!D$26,Capacity_solar!R171*VLOOKUP($A170,CostRed_solar!$A$14:$M$26,R$1-2009,FALSE))</f>
        <v>0.132017678799987</v>
      </c>
      <c r="S170">
        <f>IF(Capacity_solar!$AB171=0,Capacity_solar!S171*CostRed_solar!E$26,Capacity_solar!S171*VLOOKUP($A170,CostRed_solar!$A$14:$M$26,S$1-2009,FALSE))</f>
        <v>0.733340209331636</v>
      </c>
      <c r="T170">
        <f>IF(Capacity_solar!$AB171=0,Capacity_solar!T171*CostRed_solar!F$26,Capacity_solar!T171*VLOOKUP($A170,CostRed_solar!$A$14:$M$26,T$1-2009,FALSE))</f>
        <v>0</v>
      </c>
      <c r="U170">
        <f>IF(Capacity_solar!$AB171=0,Capacity_solar!U171*CostRed_solar!G$26,Capacity_solar!U171*VLOOKUP($A170,CostRed_solar!$A$14:$M$26,U$1-2009,FALSE))</f>
        <v>1.86823945486412</v>
      </c>
      <c r="V170">
        <f>IF(Capacity_solar!$AB171=0,Capacity_solar!V171*CostRed_solar!H$26,Capacity_solar!V171*VLOOKUP($A170,CostRed_solar!$A$14:$M$26,V$1-2009,FALSE))</f>
        <v>0</v>
      </c>
      <c r="W170">
        <f>IF(Capacity_solar!$AB171=0,Capacity_solar!W171*CostRed_solar!I$26,Capacity_solar!W171*VLOOKUP($A170,CostRed_solar!$A$14:$M$26,W$1-2009,FALSE))</f>
        <v>0.681784537648572</v>
      </c>
      <c r="X170">
        <f>IF(Capacity_solar!$AB171=0,Capacity_solar!X171*CostRed_solar!J$26,Capacity_solar!X171*VLOOKUP($A170,CostRed_solar!$A$14:$M$26,X$1-2009,FALSE))</f>
        <v>0.15792699235811</v>
      </c>
      <c r="Y170">
        <f>IF(Capacity_solar!$AB171=0,Capacity_solar!Y171*CostRed_solar!K$26,Capacity_solar!Y171*VLOOKUP($A170,CostRed_solar!$A$14:$M$26,Y$1-2009,FALSE))</f>
        <v>0</v>
      </c>
      <c r="Z170">
        <f>IF(Capacity_solar!$AB171=0,Capacity_solar!Z171*CostRed_solar!L$26,Capacity_solar!Z171*VLOOKUP($A170,CostRed_solar!$A$14:$M$26,Z$1-2009,FALSE))</f>
        <v>1.83550645993902</v>
      </c>
      <c r="AA170">
        <f>IF(Capacity_solar!$AB171=0,Capacity_solar!AA171*CostRed_solar!M$26,Capacity_solar!AA171*VLOOKUP($A170,CostRed_solar!$A$14:$M$26,AA$1-2009,FALSE))</f>
        <v>0</v>
      </c>
      <c r="AB170" s="1">
        <f t="shared" si="5"/>
        <v>5.96169281854375</v>
      </c>
    </row>
    <row r="171" spans="1:28">
      <c r="A171" s="1" t="s">
        <v>480</v>
      </c>
      <c r="B171">
        <f>IF(Capacity_solar!$AB172=0,Capacity_solar!P172*CostRed_solar!B$13,Capacity_solar!P172*VLOOKUP($A171,CostRed_solar!$A$2:$M$12,2,FALSE))</f>
        <v>0.0970327784078737</v>
      </c>
      <c r="C171">
        <f>IF(Capacity_solar!$AB172=0,Capacity_solar!Q172*CostRed_solar!C$13,Capacity_solar!Q172*VLOOKUP($A171,CostRed_solar!$A$2:$M$12,3,FALSE))</f>
        <v>0.125605270595276</v>
      </c>
      <c r="D171">
        <f>IF(Capacity_solar!$AB172=0,Capacity_solar!R172*CostRed_solar!D$13,Capacity_solar!R172*VLOOKUP($A171,CostRed_solar!$A$2:$M$12,4,FALSE))</f>
        <v>0</v>
      </c>
      <c r="E171">
        <f>IF(Capacity_solar!$AB172=0,Capacity_solar!S172*CostRed_solar!E$13,Capacity_solar!S172*VLOOKUP($A171,CostRed_solar!$A$2:$M$12,5,FALSE))</f>
        <v>2.35756353968632</v>
      </c>
      <c r="F171">
        <f>IF(Capacity_solar!$AB172=0,Capacity_solar!T172*CostRed_solar!F$13,Capacity_solar!T172*VLOOKUP($A171,CostRed_solar!$A$2:$M$12,6,FALSE))</f>
        <v>10.0242516671276</v>
      </c>
      <c r="G171">
        <f>IF(Capacity_solar!$AB172=0,Capacity_solar!U172*CostRed_solar!G$13,Capacity_solar!U172*VLOOKUP($A171,CostRed_solar!$A$2:$M$12,7,FALSE))</f>
        <v>17.2918404668057</v>
      </c>
      <c r="H171">
        <f>IF(Capacity_solar!$AB172=0,Capacity_solar!V172*CostRed_solar!H$13,Capacity_solar!V172*VLOOKUP($A171,CostRed_solar!$A$2:$M$12,8,FALSE))</f>
        <v>16.2304057371848</v>
      </c>
      <c r="I171">
        <f>IF(Capacity_solar!$AB172=0,Capacity_solar!W172*CostRed_solar!I$13,Capacity_solar!W172*VLOOKUP($A171,CostRed_solar!$A$2:$M$12,9,FALSE))</f>
        <v>9.18220132940889</v>
      </c>
      <c r="J171">
        <f>IF(Capacity_solar!$AB172=0,Capacity_solar!X172*CostRed_solar!J$13,Capacity_solar!X172*VLOOKUP($A171,CostRed_solar!$A$2:$M$12,10,FALSE))</f>
        <v>85.6876408378464</v>
      </c>
      <c r="K171">
        <f>IF(Capacity_solar!$AB172=0,Capacity_solar!Y172*CostRed_solar!K$13,Capacity_solar!Y172*VLOOKUP($A171,CostRed_solar!$A$2:$M$12,11,FALSE))</f>
        <v>83.2452890467615</v>
      </c>
      <c r="L171">
        <f>IF(Capacity_solar!$AB172=0,Capacity_solar!Z172*CostRed_solar!L$13,Capacity_solar!Z172*VLOOKUP($A171,CostRed_solar!$A$2:$M$12,12,FALSE))</f>
        <v>186.979201958854</v>
      </c>
      <c r="M171">
        <f>IF(Capacity_solar!$AB172=0,Capacity_solar!AA172*CostRed_solar!M$13,Capacity_solar!AA172*VLOOKUP($A171,CostRed_solar!$A$2:$M$12,13,FALSE))</f>
        <v>49.1497016606798</v>
      </c>
      <c r="N171" s="2">
        <f t="shared" si="4"/>
        <v>460.370734293358</v>
      </c>
      <c r="O171" s="1" t="s">
        <v>480</v>
      </c>
      <c r="P171">
        <f>IF(Capacity_solar!$AB172=0,Capacity_solar!P172*CostRed_solar!B$26,Capacity_solar!P172*VLOOKUP($A171,CostRed_solar!$A$14:$M$26,P$1-2009,FALSE))</f>
        <v>0.5037557789602</v>
      </c>
      <c r="Q171">
        <f>IF(Capacity_solar!$AB172=0,Capacity_solar!Q172*CostRed_solar!C$26,Capacity_solar!Q172*VLOOKUP($A171,CostRed_solar!$A$14:$M$26,Q$1-2009,FALSE))</f>
        <v>0.396323198072592</v>
      </c>
      <c r="R171">
        <f>IF(Capacity_solar!$AB172=0,Capacity_solar!R172*CostRed_solar!D$26,Capacity_solar!R172*VLOOKUP($A171,CostRed_solar!$A$14:$M$26,R$1-2009,FALSE))</f>
        <v>0</v>
      </c>
      <c r="S171">
        <f>IF(Capacity_solar!$AB172=0,Capacity_solar!S172*CostRed_solar!E$26,Capacity_solar!S172*VLOOKUP($A171,CostRed_solar!$A$14:$M$26,S$1-2009,FALSE))</f>
        <v>4.55962824454903</v>
      </c>
      <c r="T171">
        <f>IF(Capacity_solar!$AB172=0,Capacity_solar!T172*CostRed_solar!F$26,Capacity_solar!T172*VLOOKUP($A171,CostRed_solar!$A$14:$M$26,T$1-2009,FALSE))</f>
        <v>17.0483107489915</v>
      </c>
      <c r="U171">
        <f>IF(Capacity_solar!$AB172=0,Capacity_solar!U172*CostRed_solar!G$26,Capacity_solar!U172*VLOOKUP($A171,CostRed_solar!$A$14:$M$26,U$1-2009,FALSE))</f>
        <v>25.064100013657</v>
      </c>
      <c r="V171">
        <f>IF(Capacity_solar!$AB172=0,Capacity_solar!V172*CostRed_solar!H$26,Capacity_solar!V172*VLOOKUP($A171,CostRed_solar!$A$14:$M$26,V$1-2009,FALSE))</f>
        <v>19.1936115287745</v>
      </c>
      <c r="W171">
        <f>IF(Capacity_solar!$AB172=0,Capacity_solar!W172*CostRed_solar!I$26,Capacity_solar!W172*VLOOKUP($A171,CostRed_solar!$A$14:$M$26,W$1-2009,FALSE))</f>
        <v>8.52231183399118</v>
      </c>
      <c r="X171">
        <f>IF(Capacity_solar!$AB172=0,Capacity_solar!X172*CostRed_solar!J$26,Capacity_solar!X172*VLOOKUP($A171,CostRed_solar!$A$14:$M$26,X$1-2009,FALSE))</f>
        <v>55.9877981963627</v>
      </c>
      <c r="Y171">
        <f>IF(Capacity_solar!$AB172=0,Capacity_solar!Y172*CostRed_solar!K$26,Capacity_solar!Y172*VLOOKUP($A171,CostRed_solar!$A$14:$M$26,Y$1-2009,FALSE))</f>
        <v>41.0150060541411</v>
      </c>
      <c r="Z171">
        <f>IF(Capacity_solar!$AB172=0,Capacity_solar!Z172*CostRed_solar!L$26,Capacity_solar!Z172*VLOOKUP($A171,CostRed_solar!$A$14:$M$26,Z$1-2009,FALSE))</f>
        <v>78.3684832930916</v>
      </c>
      <c r="AA171">
        <f>IF(Capacity_solar!$AB172=0,Capacity_solar!AA172*CostRed_solar!M$26,Capacity_solar!AA172*VLOOKUP($A171,CostRed_solar!$A$14:$M$26,AA$1-2009,FALSE))</f>
        <v>17.2625724201329</v>
      </c>
      <c r="AB171" s="1">
        <f t="shared" si="5"/>
        <v>267.921901310724</v>
      </c>
    </row>
    <row r="172" spans="1:28">
      <c r="A172" s="1" t="s">
        <v>322</v>
      </c>
      <c r="B172">
        <f>IF(Capacity_solar!$AB173=0,Capacity_solar!P173*CostRed_solar!B$13,Capacity_solar!P173*VLOOKUP($A172,CostRed_solar!$A$2:$M$12,2,FALSE))</f>
        <v>0.148321532709178</v>
      </c>
      <c r="C172">
        <f>IF(Capacity_solar!$AB173=0,Capacity_solar!Q173*CostRed_solar!C$13,Capacity_solar!Q173*VLOOKUP($A172,CostRed_solar!$A$2:$M$12,3,FALSE))</f>
        <v>0.296930859687232</v>
      </c>
      <c r="D172">
        <f>IF(Capacity_solar!$AB173=0,Capacity_solar!R173*CostRed_solar!D$13,Capacity_solar!R173*VLOOKUP($A172,CostRed_solar!$A$2:$M$12,4,FALSE))</f>
        <v>0.535662601784937</v>
      </c>
      <c r="E172">
        <f>IF(Capacity_solar!$AB173=0,Capacity_solar!S173*CostRed_solar!E$13,Capacity_solar!S173*VLOOKUP($A172,CostRed_solar!$A$2:$M$12,5,FALSE))</f>
        <v>2.35756353968632</v>
      </c>
      <c r="F172">
        <f>IF(Capacity_solar!$AB173=0,Capacity_solar!T173*CostRed_solar!F$13,Capacity_solar!T173*VLOOKUP($A172,CostRed_solar!$A$2:$M$12,6,FALSE))</f>
        <v>48.1164135712414</v>
      </c>
      <c r="G172">
        <f>IF(Capacity_solar!$AB173=0,Capacity_solar!U173*CostRed_solar!G$13,Capacity_solar!U173*VLOOKUP($A172,CostRed_solar!$A$2:$M$12,7,FALSE))</f>
        <v>58.1271934506625</v>
      </c>
      <c r="H172">
        <f>IF(Capacity_solar!$AB173=0,Capacity_solar!V173*CostRed_solar!H$13,Capacity_solar!V173*VLOOKUP($A172,CostRed_solar!$A$2:$M$12,8,FALSE))</f>
        <v>87.1572625782766</v>
      </c>
      <c r="I172">
        <f>IF(Capacity_solar!$AB173=0,Capacity_solar!W173*CostRed_solar!I$13,Capacity_solar!W173*VLOOKUP($A172,CostRed_solar!$A$2:$M$12,9,FALSE))</f>
        <v>76.0175627553727</v>
      </c>
      <c r="J172">
        <f>IF(Capacity_solar!$AB173=0,Capacity_solar!X173*CostRed_solar!J$13,Capacity_solar!X173*VLOOKUP($A172,CostRed_solar!$A$2:$M$12,10,FALSE))</f>
        <v>62.8160450557826</v>
      </c>
      <c r="K172">
        <f>IF(Capacity_solar!$AB173=0,Capacity_solar!Y173*CostRed_solar!K$13,Capacity_solar!Y173*VLOOKUP($A172,CostRed_solar!$A$2:$M$12,11,FALSE))</f>
        <v>24.481176690337</v>
      </c>
      <c r="L172">
        <f>IF(Capacity_solar!$AB173=0,Capacity_solar!Z173*CostRed_solar!L$13,Capacity_solar!Z173*VLOOKUP($A172,CostRed_solar!$A$2:$M$12,12,FALSE))</f>
        <v>719.842050642387</v>
      </c>
      <c r="M172">
        <f>IF(Capacity_solar!$AB173=0,Capacity_solar!AA173*CostRed_solar!M$13,Capacity_solar!AA173*VLOOKUP($A172,CostRed_solar!$A$2:$M$12,13,FALSE))</f>
        <v>211.217332193795</v>
      </c>
      <c r="N172" s="2">
        <f t="shared" si="4"/>
        <v>1291.11351547172</v>
      </c>
      <c r="O172" s="1" t="s">
        <v>322</v>
      </c>
      <c r="P172">
        <f>IF(Capacity_solar!$AB173=0,Capacity_solar!P173*CostRed_solar!B$26,Capacity_solar!P173*VLOOKUP($A172,CostRed_solar!$A$14:$M$26,P$1-2009,FALSE))</f>
        <v>0.770026690696305</v>
      </c>
      <c r="Q172">
        <f>IF(Capacity_solar!$AB173=0,Capacity_solar!Q173*CostRed_solar!C$26,Capacity_solar!Q173*VLOOKUP($A172,CostRed_solar!$A$14:$M$26,Q$1-2009,FALSE))</f>
        <v>0.936908040243609</v>
      </c>
      <c r="R172">
        <f>IF(Capacity_solar!$AB173=0,Capacity_solar!R173*CostRed_solar!D$26,Capacity_solar!R173*VLOOKUP($A172,CostRed_solar!$A$14:$M$26,R$1-2009,FALSE))</f>
        <v>1.21354712435372</v>
      </c>
      <c r="S172">
        <f>IF(Capacity_solar!$AB173=0,Capacity_solar!S173*CostRed_solar!E$26,Capacity_solar!S173*VLOOKUP($A172,CostRed_solar!$A$14:$M$26,S$1-2009,FALSE))</f>
        <v>4.55962824454903</v>
      </c>
      <c r="T172">
        <f>IF(Capacity_solar!$AB173=0,Capacity_solar!T173*CostRed_solar!F$26,Capacity_solar!T173*VLOOKUP($A172,CostRed_solar!$A$14:$M$26,T$1-2009,FALSE))</f>
        <v>81.8319010664428</v>
      </c>
      <c r="U172">
        <f>IF(Capacity_solar!$AB173=0,Capacity_solar!U173*CostRed_solar!G$26,Capacity_solar!U173*VLOOKUP($A172,CostRed_solar!$A$14:$M$26,U$1-2009,FALSE))</f>
        <v>84.2539458397931</v>
      </c>
      <c r="V172">
        <f>IF(Capacity_solar!$AB173=0,Capacity_solar!V173*CostRed_solar!H$26,Capacity_solar!V173*VLOOKUP($A172,CostRed_solar!$A$14:$M$26,V$1-2009,FALSE))</f>
        <v>103.069674715908</v>
      </c>
      <c r="W172">
        <f>IF(Capacity_solar!$AB173=0,Capacity_solar!W173*CostRed_solar!I$26,Capacity_solar!W173*VLOOKUP($A172,CostRed_solar!$A$14:$M$26,W$1-2009,FALSE))</f>
        <v>70.5544728785624</v>
      </c>
      <c r="X172">
        <f>IF(Capacity_solar!$AB173=0,Capacity_solar!X173*CostRed_solar!J$26,Capacity_solar!X173*VLOOKUP($A172,CostRed_solar!$A$14:$M$26,X$1-2009,FALSE))</f>
        <v>41.0436326603057</v>
      </c>
      <c r="Y172">
        <f>IF(Capacity_solar!$AB173=0,Capacity_solar!Y173*CostRed_solar!K$26,Capacity_solar!Y173*VLOOKUP($A172,CostRed_solar!$A$14:$M$26,Y$1-2009,FALSE))</f>
        <v>12.0618910891479</v>
      </c>
      <c r="Z172">
        <f>IF(Capacity_solar!$AB173=0,Capacity_solar!Z173*CostRed_solar!L$26,Capacity_solar!Z173*VLOOKUP($A172,CostRed_solar!$A$14:$M$26,Z$1-2009,FALSE))</f>
        <v>301.706976649984</v>
      </c>
      <c r="AA172">
        <f>IF(Capacity_solar!$AB173=0,Capacity_solar!AA173*CostRed_solar!M$26,Capacity_solar!AA173*VLOOKUP($A172,CostRed_solar!$A$14:$M$26,AA$1-2009,FALSE))</f>
        <v>74.184671934634</v>
      </c>
      <c r="AB172" s="1">
        <f t="shared" si="5"/>
        <v>776.187276934621</v>
      </c>
    </row>
    <row r="173" spans="1:28">
      <c r="A173" s="1" t="s">
        <v>330</v>
      </c>
      <c r="B173">
        <f>IF(Capacity_solar!$AB174=0,Capacity_solar!P174*CostRed_solar!B$13,Capacity_solar!P174*VLOOKUP($A173,CostRed_solar!$A$2:$M$12,2,FALSE))</f>
        <v>0</v>
      </c>
      <c r="C173">
        <f>IF(Capacity_solar!$AB174=0,Capacity_solar!Q174*CostRed_solar!C$13,Capacity_solar!Q174*VLOOKUP($A173,CostRed_solar!$A$2:$M$12,3,FALSE))</f>
        <v>0</v>
      </c>
      <c r="D173">
        <f>IF(Capacity_solar!$AB174=0,Capacity_solar!R174*CostRed_solar!D$13,Capacity_solar!R174*VLOOKUP($A173,CostRed_solar!$A$2:$M$12,4,FALSE))</f>
        <v>0</v>
      </c>
      <c r="E173">
        <f>IF(Capacity_solar!$AB174=0,Capacity_solar!S174*CostRed_solar!E$13,Capacity_solar!S174*VLOOKUP($A173,CostRed_solar!$A$2:$M$12,5,FALSE))</f>
        <v>0</v>
      </c>
      <c r="F173">
        <f>IF(Capacity_solar!$AB174=0,Capacity_solar!T174*CostRed_solar!F$13,Capacity_solar!T174*VLOOKUP($A173,CostRed_solar!$A$2:$M$12,6,FALSE))</f>
        <v>0.600341294286866</v>
      </c>
      <c r="G173">
        <f>IF(Capacity_solar!$AB174=0,Capacity_solar!U174*CostRed_solar!G$13,Capacity_solar!U174*VLOOKUP($A173,CostRed_solar!$A$2:$M$12,7,FALSE))</f>
        <v>0.466879692603754</v>
      </c>
      <c r="H173">
        <f>IF(Capacity_solar!$AB174=0,Capacity_solar!V174*CostRed_solar!H$13,Capacity_solar!V174*VLOOKUP($A173,CostRed_solar!$A$2:$M$12,8,FALSE))</f>
        <v>-0.0551833795064283</v>
      </c>
      <c r="I173">
        <f>IF(Capacity_solar!$AB174=0,Capacity_solar!W174*CostRed_solar!I$13,Capacity_solar!W174*VLOOKUP($A173,CostRed_solar!$A$2:$M$12,9,FALSE))</f>
        <v>0.115695667333151</v>
      </c>
      <c r="J173">
        <f>IF(Capacity_solar!$AB174=0,Capacity_solar!X174*CostRed_solar!J$13,Capacity_solar!X174*VLOOKUP($A173,CostRed_solar!$A$2:$M$12,10,FALSE))</f>
        <v>3.55999121880321</v>
      </c>
      <c r="K173">
        <f>IF(Capacity_solar!$AB174=0,Capacity_solar!Y174*CostRed_solar!K$13,Capacity_solar!Y174*VLOOKUP($A173,CostRed_solar!$A$2:$M$12,11,FALSE))</f>
        <v>0.267322937688606</v>
      </c>
      <c r="L173">
        <f>IF(Capacity_solar!$AB174=0,Capacity_solar!Z174*CostRed_solar!L$13,Capacity_solar!Z174*VLOOKUP($A173,CostRed_solar!$A$2:$M$12,12,FALSE))</f>
        <v>1.6565430123958</v>
      </c>
      <c r="M173">
        <f>IF(Capacity_solar!$AB174=0,Capacity_solar!AA174*CostRed_solar!M$13,Capacity_solar!AA174*VLOOKUP($A173,CostRed_solar!$A$2:$M$12,13,FALSE))</f>
        <v>0.846077007158844</v>
      </c>
      <c r="N173" s="2">
        <f t="shared" si="4"/>
        <v>7.4576674507638</v>
      </c>
      <c r="O173" s="1" t="s">
        <v>330</v>
      </c>
      <c r="P173">
        <f>IF(Capacity_solar!$AB174=0,Capacity_solar!P174*CostRed_solar!B$26,Capacity_solar!P174*VLOOKUP($A173,CostRed_solar!$A$14:$M$26,P$1-2009,FALSE))</f>
        <v>0</v>
      </c>
      <c r="Q173">
        <f>IF(Capacity_solar!$AB174=0,Capacity_solar!Q174*CostRed_solar!C$26,Capacity_solar!Q174*VLOOKUP($A173,CostRed_solar!$A$14:$M$26,Q$1-2009,FALSE))</f>
        <v>0</v>
      </c>
      <c r="R173">
        <f>IF(Capacity_solar!$AB174=0,Capacity_solar!R174*CostRed_solar!D$26,Capacity_solar!R174*VLOOKUP($A173,CostRed_solar!$A$14:$M$26,R$1-2009,FALSE))</f>
        <v>0</v>
      </c>
      <c r="S173">
        <f>IF(Capacity_solar!$AB174=0,Capacity_solar!S174*CostRed_solar!E$26,Capacity_solar!S174*VLOOKUP($A173,CostRed_solar!$A$14:$M$26,S$1-2009,FALSE))</f>
        <v>0</v>
      </c>
      <c r="T173">
        <f>IF(Capacity_solar!$AB174=0,Capacity_solar!T174*CostRed_solar!F$26,Capacity_solar!T174*VLOOKUP($A173,CostRed_solar!$A$14:$M$26,T$1-2009,FALSE))</f>
        <v>1.0210043881896</v>
      </c>
      <c r="U173">
        <f>IF(Capacity_solar!$AB174=0,Capacity_solar!U174*CostRed_solar!G$26,Capacity_solar!U174*VLOOKUP($A173,CostRed_solar!$A$14:$M$26,U$1-2009,FALSE))</f>
        <v>0.676730700368739</v>
      </c>
      <c r="V173">
        <f>IF(Capacity_solar!$AB174=0,Capacity_solar!V174*CostRed_solar!H$26,Capacity_solar!V174*VLOOKUP($A173,CostRed_solar!$A$14:$M$26,V$1-2009,FALSE))</f>
        <v>-0.0652582791978332</v>
      </c>
      <c r="W173">
        <f>IF(Capacity_solar!$AB174=0,Capacity_solar!W174*CostRed_solar!I$26,Capacity_solar!W174*VLOOKUP($A173,CostRed_solar!$A$14:$M$26,W$1-2009,FALSE))</f>
        <v>0.10738106467965</v>
      </c>
      <c r="X173">
        <f>IF(Capacity_solar!$AB174=0,Capacity_solar!X174*CostRed_solar!J$26,Capacity_solar!X174*VLOOKUP($A173,CostRed_solar!$A$14:$M$26,X$1-2009,FALSE))</f>
        <v>2.32607722642708</v>
      </c>
      <c r="Y173">
        <f>IF(Capacity_solar!$AB174=0,Capacity_solar!Y174*CostRed_solar!K$26,Capacity_solar!Y174*VLOOKUP($A173,CostRed_solar!$A$14:$M$26,Y$1-2009,FALSE))</f>
        <v>0.131710178837267</v>
      </c>
      <c r="Z173">
        <f>IF(Capacity_solar!$AB174=0,Capacity_solar!Z174*CostRed_solar!L$26,Capacity_solar!Z174*VLOOKUP($A173,CostRed_solar!$A$14:$M$26,Z$1-2009,FALSE))</f>
        <v>0.694305901571853</v>
      </c>
      <c r="AA173">
        <f>IF(Capacity_solar!$AB174=0,Capacity_solar!AA174*CostRed_solar!M$26,Capacity_solar!AA174*VLOOKUP($A173,CostRed_solar!$A$14:$M$26,AA$1-2009,FALSE))</f>
        <v>0.297162853803716</v>
      </c>
      <c r="AB173" s="1">
        <f t="shared" si="5"/>
        <v>5.18911403468007</v>
      </c>
    </row>
    <row r="174" spans="1:28">
      <c r="A174" s="1" t="s">
        <v>338</v>
      </c>
      <c r="B174">
        <f>IF(Capacity_solar!$AB175=0,Capacity_solar!P175*CostRed_solar!B$13,Capacity_solar!P175*VLOOKUP($A174,CostRed_solar!$A$2:$M$12,2,FALSE))</f>
        <v>0.00110894603894713</v>
      </c>
      <c r="C174">
        <f>IF(Capacity_solar!$AB175=0,Capacity_solar!Q175*CostRed_solar!C$13,Capacity_solar!Q175*VLOOKUP($A174,CostRed_solar!$A$2:$M$12,3,FALSE))</f>
        <v>0</v>
      </c>
      <c r="D174">
        <f>IF(Capacity_solar!$AB175=0,Capacity_solar!R175*CostRed_solar!D$13,Capacity_solar!R175*VLOOKUP($A174,CostRed_solar!$A$2:$M$12,4,FALSE))</f>
        <v>0.0388486126817527</v>
      </c>
      <c r="E174">
        <f>IF(Capacity_solar!$AB175=0,Capacity_solar!S175*CostRed_solar!E$13,Capacity_solar!S175*VLOOKUP($A174,CostRed_solar!$A$2:$M$12,5,FALSE))</f>
        <v>0</v>
      </c>
      <c r="F174">
        <f>IF(Capacity_solar!$AB175=0,Capacity_solar!T175*CostRed_solar!F$13,Capacity_solar!T175*VLOOKUP($A174,CostRed_solar!$A$2:$M$12,6,FALSE))</f>
        <v>0</v>
      </c>
      <c r="G174">
        <f>IF(Capacity_solar!$AB175=0,Capacity_solar!U175*CostRed_solar!G$13,Capacity_solar!U175*VLOOKUP($A174,CostRed_solar!$A$2:$M$12,7,FALSE))</f>
        <v>0</v>
      </c>
      <c r="H174">
        <f>IF(Capacity_solar!$AB175=0,Capacity_solar!V175*CostRed_solar!H$13,Capacity_solar!V175*VLOOKUP($A174,CostRed_solar!$A$2:$M$12,8,FALSE))</f>
        <v>0</v>
      </c>
      <c r="I174">
        <f>IF(Capacity_solar!$AB175=0,Capacity_solar!W175*CostRed_solar!I$13,Capacity_solar!W175*VLOOKUP($A174,CostRed_solar!$A$2:$M$12,9,FALSE))</f>
        <v>0</v>
      </c>
      <c r="J174">
        <f>IF(Capacity_solar!$AB175=0,Capacity_solar!X175*CostRed_solar!J$13,Capacity_solar!X175*VLOOKUP($A174,CostRed_solar!$A$2:$M$12,10,FALSE))</f>
        <v>0</v>
      </c>
      <c r="K174">
        <f>IF(Capacity_solar!$AB175=0,Capacity_solar!Y175*CostRed_solar!K$13,Capacity_solar!Y175*VLOOKUP($A174,CostRed_solar!$A$2:$M$12,11,FALSE))</f>
        <v>0</v>
      </c>
      <c r="L174">
        <f>IF(Capacity_solar!$AB175=0,Capacity_solar!Z175*CostRed_solar!L$13,Capacity_solar!Z175*VLOOKUP($A174,CostRed_solar!$A$2:$M$12,12,FALSE))</f>
        <v>0</v>
      </c>
      <c r="M174">
        <f>IF(Capacity_solar!$AB175=0,Capacity_solar!AA175*CostRed_solar!M$13,Capacity_solar!AA175*VLOOKUP($A174,CostRed_solar!$A$2:$M$12,13,FALSE))</f>
        <v>0</v>
      </c>
      <c r="N174" s="2">
        <f t="shared" si="4"/>
        <v>0.0399575587206999</v>
      </c>
      <c r="O174" s="1" t="s">
        <v>338</v>
      </c>
      <c r="P174">
        <f>IF(Capacity_solar!$AB175=0,Capacity_solar!P175*CostRed_solar!B$26,Capacity_solar!P175*VLOOKUP($A174,CostRed_solar!$A$14:$M$26,P$1-2009,FALSE))</f>
        <v>0.00575720890240228</v>
      </c>
      <c r="Q174">
        <f>IF(Capacity_solar!$AB175=0,Capacity_solar!Q175*CostRed_solar!C$26,Capacity_solar!Q175*VLOOKUP($A174,CostRed_solar!$A$14:$M$26,Q$1-2009,FALSE))</f>
        <v>0</v>
      </c>
      <c r="R174">
        <f>IF(Capacity_solar!$AB175=0,Capacity_solar!R175*CostRed_solar!D$26,Capacity_solar!R175*VLOOKUP($A174,CostRed_solar!$A$14:$M$26,R$1-2009,FALSE))</f>
        <v>0.0880117858666576</v>
      </c>
      <c r="S174">
        <f>IF(Capacity_solar!$AB175=0,Capacity_solar!S175*CostRed_solar!E$26,Capacity_solar!S175*VLOOKUP($A174,CostRed_solar!$A$14:$M$26,S$1-2009,FALSE))</f>
        <v>0</v>
      </c>
      <c r="T174">
        <f>IF(Capacity_solar!$AB175=0,Capacity_solar!T175*CostRed_solar!F$26,Capacity_solar!T175*VLOOKUP($A174,CostRed_solar!$A$14:$M$26,T$1-2009,FALSE))</f>
        <v>0</v>
      </c>
      <c r="U174">
        <f>IF(Capacity_solar!$AB175=0,Capacity_solar!U175*CostRed_solar!G$26,Capacity_solar!U175*VLOOKUP($A174,CostRed_solar!$A$14:$M$26,U$1-2009,FALSE))</f>
        <v>0</v>
      </c>
      <c r="V174">
        <f>IF(Capacity_solar!$AB175=0,Capacity_solar!V175*CostRed_solar!H$26,Capacity_solar!V175*VLOOKUP($A174,CostRed_solar!$A$14:$M$26,V$1-2009,FALSE))</f>
        <v>0</v>
      </c>
      <c r="W174">
        <f>IF(Capacity_solar!$AB175=0,Capacity_solar!W175*CostRed_solar!I$26,Capacity_solar!W175*VLOOKUP($A174,CostRed_solar!$A$14:$M$26,W$1-2009,FALSE))</f>
        <v>0</v>
      </c>
      <c r="X174">
        <f>IF(Capacity_solar!$AB175=0,Capacity_solar!X175*CostRed_solar!J$26,Capacity_solar!X175*VLOOKUP($A174,CostRed_solar!$A$14:$M$26,X$1-2009,FALSE))</f>
        <v>0</v>
      </c>
      <c r="Y174">
        <f>IF(Capacity_solar!$AB175=0,Capacity_solar!Y175*CostRed_solar!K$26,Capacity_solar!Y175*VLOOKUP($A174,CostRed_solar!$A$14:$M$26,Y$1-2009,FALSE))</f>
        <v>0</v>
      </c>
      <c r="Z174">
        <f>IF(Capacity_solar!$AB175=0,Capacity_solar!Z175*CostRed_solar!L$26,Capacity_solar!Z175*VLOOKUP($A174,CostRed_solar!$A$14:$M$26,Z$1-2009,FALSE))</f>
        <v>0</v>
      </c>
      <c r="AA174">
        <f>IF(Capacity_solar!$AB175=0,Capacity_solar!AA175*CostRed_solar!M$26,Capacity_solar!AA175*VLOOKUP($A174,CostRed_solar!$A$14:$M$26,AA$1-2009,FALSE))</f>
        <v>0</v>
      </c>
      <c r="AB174" s="1">
        <f t="shared" si="5"/>
        <v>0.0937689947690599</v>
      </c>
    </row>
    <row r="175" spans="1:28">
      <c r="A175" s="1" t="s">
        <v>324</v>
      </c>
      <c r="B175">
        <f>IF(Capacity_solar!$AB176=0,Capacity_solar!P176*CostRed_solar!B$13,Capacity_solar!P176*VLOOKUP($A175,CostRed_solar!$A$2:$M$12,2,FALSE))</f>
        <v>1.39394517095654</v>
      </c>
      <c r="C175">
        <f>IF(Capacity_solar!$AB176=0,Capacity_solar!Q176*CostRed_solar!C$13,Capacity_solar!Q176*VLOOKUP($A175,CostRed_solar!$A$2:$M$12,3,FALSE))</f>
        <v>42.7193593813025</v>
      </c>
      <c r="D175">
        <f>IF(Capacity_solar!$AB176=0,Capacity_solar!R176*CostRed_solar!D$13,Capacity_solar!R176*VLOOKUP($A175,CostRed_solar!$A$2:$M$12,4,FALSE))</f>
        <v>4.45190607812002</v>
      </c>
      <c r="E175">
        <f>IF(Capacity_solar!$AB176=0,Capacity_solar!S176*CostRed_solar!E$13,Capacity_solar!S176*VLOOKUP($A175,CostRed_solar!$A$2:$M$12,5,FALSE))</f>
        <v>21.5707142468068</v>
      </c>
      <c r="F175">
        <f>IF(Capacity_solar!$AB176=0,Capacity_solar!T176*CostRed_solar!F$13,Capacity_solar!T176*VLOOKUP($A175,CostRed_solar!$A$2:$M$12,6,FALSE))</f>
        <v>4.9341705697658</v>
      </c>
      <c r="G175">
        <f>IF(Capacity_solar!$AB176=0,Capacity_solar!U176*CostRed_solar!G$13,Capacity_solar!U176*VLOOKUP($A175,CostRed_solar!$A$2:$M$12,7,FALSE))</f>
        <v>14.9414803048945</v>
      </c>
      <c r="H175">
        <f>IF(Capacity_solar!$AB176=0,Capacity_solar!V176*CostRed_solar!H$13,Capacity_solar!V176*VLOOKUP($A175,CostRed_solar!$A$2:$M$12,8,FALSE))</f>
        <v>246.241207451867</v>
      </c>
      <c r="I175">
        <f>IF(Capacity_solar!$AB176=0,Capacity_solar!W176*CostRed_solar!I$13,Capacity_solar!W176*VLOOKUP($A175,CostRed_solar!$A$2:$M$12,9,FALSE))</f>
        <v>48.2910593501997</v>
      </c>
      <c r="J175">
        <f>IF(Capacity_solar!$AB176=0,Capacity_solar!X176*CostRed_solar!J$13,Capacity_solar!X176*VLOOKUP($A175,CostRed_solar!$A$2:$M$12,10,FALSE))</f>
        <v>21.7367779138107</v>
      </c>
      <c r="K175">
        <f>IF(Capacity_solar!$AB176=0,Capacity_solar!Y176*CostRed_solar!K$13,Capacity_solar!Y176*VLOOKUP($A175,CostRed_solar!$A$2:$M$12,11,FALSE))</f>
        <v>0</v>
      </c>
      <c r="L175">
        <f>IF(Capacity_solar!$AB176=0,Capacity_solar!Z176*CostRed_solar!L$13,Capacity_solar!Z176*VLOOKUP($A175,CostRed_solar!$A$2:$M$12,12,FALSE))</f>
        <v>-7.67996210730064</v>
      </c>
      <c r="M175">
        <f>IF(Capacity_solar!$AB176=0,Capacity_solar!AA176*CostRed_solar!M$13,Capacity_solar!AA176*VLOOKUP($A175,CostRed_solar!$A$2:$M$12,13,FALSE))</f>
        <v>0</v>
      </c>
      <c r="N175" s="2">
        <f t="shared" si="4"/>
        <v>398.600658360423</v>
      </c>
      <c r="O175" s="1" t="s">
        <v>324</v>
      </c>
      <c r="P175">
        <f>IF(Capacity_solar!$AB176=0,Capacity_solar!P176*CostRed_solar!B$26,Capacity_solar!P176*VLOOKUP($A175,CostRed_solar!$A$14:$M$26,P$1-2009,FALSE))</f>
        <v>7.23681159031966</v>
      </c>
      <c r="Q175">
        <f>IF(Capacity_solar!$AB176=0,Capacity_solar!Q176*CostRed_solar!C$26,Capacity_solar!Q176*VLOOKUP($A175,CostRed_solar!$A$14:$M$26,Q$1-2009,FALSE))</f>
        <v>134.792696591244</v>
      </c>
      <c r="R175">
        <f>IF(Capacity_solar!$AB176=0,Capacity_solar!R176*CostRed_solar!D$26,Capacity_solar!R176*VLOOKUP($A175,CostRed_solar!$A$14:$M$26,R$1-2009,FALSE))</f>
        <v>10.0858223086563</v>
      </c>
      <c r="S175">
        <f>IF(Capacity_solar!$AB176=0,Capacity_solar!S176*CostRed_solar!E$26,Capacity_solar!S176*VLOOKUP($A175,CostRed_solar!$A$14:$M$26,S$1-2009,FALSE))</f>
        <v>41.7186795940707</v>
      </c>
      <c r="T175">
        <f>IF(Capacity_solar!$AB176=0,Capacity_solar!T176*CostRed_solar!F$26,Capacity_solar!T176*VLOOKUP($A175,CostRed_solar!$A$14:$M$26,T$1-2009,FALSE))</f>
        <v>8.3915763445711</v>
      </c>
      <c r="U175">
        <f>IF(Capacity_solar!$AB176=0,Capacity_solar!U176*CostRed_solar!G$26,Capacity_solar!U176*VLOOKUP($A175,CostRed_solar!$A$14:$M$26,U$1-2009,FALSE))</f>
        <v>21.657310419493</v>
      </c>
      <c r="V175">
        <f>IF(Capacity_solar!$AB176=0,Capacity_solar!V176*CostRed_solar!H$26,Capacity_solar!V176*VLOOKUP($A175,CostRed_solar!$A$14:$M$26,V$1-2009,FALSE))</f>
        <v>291.197777476344</v>
      </c>
      <c r="W175">
        <f>IF(Capacity_solar!$AB176=0,Capacity_solar!W176*CostRed_solar!I$26,Capacity_solar!W176*VLOOKUP($A175,CostRed_solar!$A$14:$M$26,W$1-2009,FALSE))</f>
        <v>44.8205666388575</v>
      </c>
      <c r="X175">
        <f>IF(Capacity_solar!$AB176=0,Capacity_solar!X176*CostRed_solar!J$26,Capacity_solar!X176*VLOOKUP($A175,CostRed_solar!$A$14:$M$26,X$1-2009,FALSE))</f>
        <v>14.2026822465634</v>
      </c>
      <c r="Y175">
        <f>IF(Capacity_solar!$AB176=0,Capacity_solar!Y176*CostRed_solar!K$26,Capacity_solar!Y176*VLOOKUP($A175,CostRed_solar!$A$14:$M$26,Y$1-2009,FALSE))</f>
        <v>0</v>
      </c>
      <c r="Z175">
        <f>IF(Capacity_solar!$AB176=0,Capacity_solar!Z176*CostRed_solar!L$26,Capacity_solar!Z176*VLOOKUP($A175,CostRed_solar!$A$14:$M$26,Z$1-2009,FALSE))</f>
        <v>-3.21889801535259</v>
      </c>
      <c r="AA175">
        <f>IF(Capacity_solar!$AB176=0,Capacity_solar!AA176*CostRed_solar!M$26,Capacity_solar!AA176*VLOOKUP($A175,CostRed_solar!$A$14:$M$26,AA$1-2009,FALSE))</f>
        <v>0</v>
      </c>
      <c r="AB175" s="1">
        <f t="shared" si="5"/>
        <v>570.885025194767</v>
      </c>
    </row>
    <row r="176" spans="1:28">
      <c r="A176" s="1" t="s">
        <v>326</v>
      </c>
      <c r="B176">
        <f>IF(Capacity_solar!$AB177=0,Capacity_solar!P177*CostRed_solar!B$13,Capacity_solar!P177*VLOOKUP($A176,CostRed_solar!$A$2:$M$12,2,FALSE))</f>
        <v>0</v>
      </c>
      <c r="C176">
        <f>IF(Capacity_solar!$AB177=0,Capacity_solar!Q177*CostRed_solar!C$13,Capacity_solar!Q177*VLOOKUP($A176,CostRed_solar!$A$2:$M$12,3,FALSE))</f>
        <v>0</v>
      </c>
      <c r="D176">
        <f>IF(Capacity_solar!$AB177=0,Capacity_solar!R177*CostRed_solar!D$13,Capacity_solar!R177*VLOOKUP($A176,CostRed_solar!$A$2:$M$12,4,FALSE))</f>
        <v>0.767260100464616</v>
      </c>
      <c r="E176">
        <f>IF(Capacity_solar!$AB177=0,Capacity_solar!S177*CostRed_solar!E$13,Capacity_solar!S177*VLOOKUP($A176,CostRed_solar!$A$2:$M$12,5,FALSE))</f>
        <v>24.2534358968411</v>
      </c>
      <c r="F176">
        <f>IF(Capacity_solar!$AB177=0,Capacity_solar!T177*CostRed_solar!F$13,Capacity_solar!T177*VLOOKUP($A176,CostRed_solar!$A$2:$M$12,6,FALSE))</f>
        <v>161.293560765558</v>
      </c>
      <c r="G176">
        <f>IF(Capacity_solar!$AB177=0,Capacity_solar!U177*CostRed_solar!G$13,Capacity_solar!U177*VLOOKUP($A176,CostRed_solar!$A$2:$M$12,7,FALSE))</f>
        <v>813.508002683697</v>
      </c>
      <c r="H176">
        <f>IF(Capacity_solar!$AB177=0,Capacity_solar!V177*CostRed_solar!H$13,Capacity_solar!V177*VLOOKUP($A176,CostRed_solar!$A$2:$M$12,8,FALSE))</f>
        <v>201.631921052809</v>
      </c>
      <c r="I176">
        <f>IF(Capacity_solar!$AB177=0,Capacity_solar!W177*CostRed_solar!I$13,Capacity_solar!W177*VLOOKUP($A176,CostRed_solar!$A$2:$M$12,9,FALSE))</f>
        <v>16.1092627111599</v>
      </c>
      <c r="J176">
        <f>IF(Capacity_solar!$AB177=0,Capacity_solar!X177*CostRed_solar!J$13,Capacity_solar!X177*VLOOKUP($A176,CostRed_solar!$A$2:$M$12,10,FALSE))</f>
        <v>133.724884188726</v>
      </c>
      <c r="K176">
        <f>IF(Capacity_solar!$AB177=0,Capacity_solar!Y177*CostRed_solar!K$13,Capacity_solar!Y177*VLOOKUP($A176,CostRed_solar!$A$2:$M$12,11,FALSE))</f>
        <v>177.35938940419</v>
      </c>
      <c r="L176">
        <f>IF(Capacity_solar!$AB177=0,Capacity_solar!Z177*CostRed_solar!L$13,Capacity_solar!Z177*VLOOKUP($A176,CostRed_solar!$A$2:$M$12,12,FALSE))</f>
        <v>985.127586079851</v>
      </c>
      <c r="M176">
        <f>IF(Capacity_solar!$AB177=0,Capacity_solar!AA177*CostRed_solar!M$13,Capacity_solar!AA177*VLOOKUP($A176,CostRed_solar!$A$2:$M$12,13,FALSE))</f>
        <v>869.798408526776</v>
      </c>
      <c r="N176" s="2">
        <f t="shared" si="4"/>
        <v>3383.57371141007</v>
      </c>
      <c r="O176" s="1" t="s">
        <v>326</v>
      </c>
      <c r="P176">
        <f>IF(Capacity_solar!$AB177=0,Capacity_solar!P177*CostRed_solar!B$26,Capacity_solar!P177*VLOOKUP($A176,CostRed_solar!$A$14:$M$26,P$1-2009,FALSE))</f>
        <v>0</v>
      </c>
      <c r="Q176">
        <f>IF(Capacity_solar!$AB177=0,Capacity_solar!Q177*CostRed_solar!C$26,Capacity_solar!Q177*VLOOKUP($A176,CostRed_solar!$A$14:$M$26,Q$1-2009,FALSE))</f>
        <v>0</v>
      </c>
      <c r="R176">
        <f>IF(Capacity_solar!$AB177=0,Capacity_solar!R177*CostRed_solar!D$26,Capacity_solar!R177*VLOOKUP($A176,CostRed_solar!$A$14:$M$26,R$1-2009,FALSE))</f>
        <v>1.73823277086649</v>
      </c>
      <c r="S176">
        <f>IF(Capacity_solar!$AB177=0,Capacity_solar!S177*CostRed_solar!E$26,Capacity_solar!S177*VLOOKUP($A176,CostRed_solar!$A$14:$M$26,S$1-2009,FALSE))</f>
        <v>46.9071774656433</v>
      </c>
      <c r="T176">
        <f>IF(Capacity_solar!$AB177=0,Capacity_solar!T177*CostRed_solar!F$26,Capacity_solar!T177*VLOOKUP($A176,CostRed_solar!$A$14:$M$26,T$1-2009,FALSE))</f>
        <v>274.313019769833</v>
      </c>
      <c r="U176">
        <f>IF(Capacity_solar!$AB177=0,Capacity_solar!U177*CostRed_solar!G$26,Capacity_solar!U177*VLOOKUP($A176,CostRed_solar!$A$14:$M$26,U$1-2009,FALSE))</f>
        <v>1179.15996161981</v>
      </c>
      <c r="V176">
        <f>IF(Capacity_solar!$AB177=0,Capacity_solar!V177*CostRed_solar!H$26,Capacity_solar!V177*VLOOKUP($A176,CostRed_solar!$A$14:$M$26,V$1-2009,FALSE))</f>
        <v>238.444116995896</v>
      </c>
      <c r="W176">
        <f>IF(Capacity_solar!$AB177=0,Capacity_solar!W177*CostRed_solar!I$26,Capacity_solar!W177*VLOOKUP($A176,CostRed_solar!$A$14:$M$26,W$1-2009,FALSE))</f>
        <v>14.9515519552465</v>
      </c>
      <c r="X176">
        <f>IF(Capacity_solar!$AB177=0,Capacity_solar!X177*CostRed_solar!J$26,Capacity_solar!X177*VLOOKUP($A176,CostRed_solar!$A$14:$M$26,X$1-2009,FALSE))</f>
        <v>87.3750491504202</v>
      </c>
      <c r="Y176">
        <f>IF(Capacity_solar!$AB177=0,Capacity_solar!Y177*CostRed_solar!K$26,Capacity_solar!Y177*VLOOKUP($A176,CostRed_solar!$A$14:$M$26,Y$1-2009,FALSE))</f>
        <v>87.385082248743</v>
      </c>
      <c r="Z176">
        <f>IF(Capacity_solar!$AB177=0,Capacity_solar!Z177*CostRed_solar!L$26,Capacity_solar!Z177*VLOOKUP($A176,CostRed_solar!$A$14:$M$26,Z$1-2009,FALSE))</f>
        <v>412.895947583793</v>
      </c>
      <c r="AA176">
        <f>IF(Capacity_solar!$AB177=0,Capacity_solar!AA177*CostRed_solar!M$26,Capacity_solar!AA177*VLOOKUP($A176,CostRed_solar!$A$14:$M$26,AA$1-2009,FALSE))</f>
        <v>305.494387774116</v>
      </c>
      <c r="AB176" s="1">
        <f t="shared" si="5"/>
        <v>2648.66452733437</v>
      </c>
    </row>
    <row r="177" spans="1:28">
      <c r="A177" s="1" t="s">
        <v>332</v>
      </c>
      <c r="B177">
        <f>IF(Capacity_solar!$AB178=0,Capacity_solar!P178*CostRed_solar!B$13,Capacity_solar!P178*VLOOKUP($A177,CostRed_solar!$A$2:$M$12,2,FALSE))</f>
        <v>0.307732525807828</v>
      </c>
      <c r="C177">
        <f>IF(Capacity_solar!$AB178=0,Capacity_solar!Q178*CostRed_solar!C$13,Capacity_solar!Q178*VLOOKUP($A177,CostRed_solar!$A$2:$M$12,3,FALSE))</f>
        <v>0.0954600056524097</v>
      </c>
      <c r="D177">
        <f>IF(Capacity_solar!$AB178=0,Capacity_solar!R178*CostRed_solar!D$13,Capacity_solar!R178*VLOOKUP($A177,CostRed_solar!$A$2:$M$12,4,FALSE))</f>
        <v>0.816567955022226</v>
      </c>
      <c r="E177">
        <f>IF(Capacity_solar!$AB178=0,Capacity_solar!S178*CostRed_solar!E$13,Capacity_solar!S178*VLOOKUP($A177,CostRed_solar!$A$2:$M$12,5,FALSE))</f>
        <v>24.3192512123241</v>
      </c>
      <c r="F177">
        <f>IF(Capacity_solar!$AB178=0,Capacity_solar!T178*CostRed_solar!F$13,Capacity_solar!T178*VLOOKUP($A177,CostRed_solar!$A$2:$M$12,6,FALSE))</f>
        <v>89.802825487085</v>
      </c>
      <c r="G177">
        <f>IF(Capacity_solar!$AB178=0,Capacity_solar!U178*CostRed_solar!G$13,Capacity_solar!U178*VLOOKUP($A177,CostRed_solar!$A$2:$M$12,7,FALSE))</f>
        <v>105.706350915158</v>
      </c>
      <c r="H177">
        <f>IF(Capacity_solar!$AB178=0,Capacity_solar!V178*CostRed_solar!H$13,Capacity_solar!V178*VLOOKUP($A177,CostRed_solar!$A$2:$M$12,8,FALSE))</f>
        <v>162.050879272754</v>
      </c>
      <c r="I177">
        <f>IF(Capacity_solar!$AB178=0,Capacity_solar!W178*CostRed_solar!I$13,Capacity_solar!W178*VLOOKUP($A177,CostRed_solar!$A$2:$M$12,9,FALSE))</f>
        <v>504.809542872382</v>
      </c>
      <c r="J177">
        <f>IF(Capacity_solar!$AB178=0,Capacity_solar!X178*CostRed_solar!J$13,Capacity_solar!X178*VLOOKUP($A177,CostRed_solar!$A$2:$M$12,10,FALSE))</f>
        <v>2001.79473779331</v>
      </c>
      <c r="K177">
        <f>IF(Capacity_solar!$AB178=0,Capacity_solar!Y178*CostRed_solar!K$13,Capacity_solar!Y178*VLOOKUP($A177,CostRed_solar!$A$2:$M$12,11,FALSE))</f>
        <v>5664.67599240194</v>
      </c>
      <c r="L177">
        <f>IF(Capacity_solar!$AB178=0,Capacity_solar!Z178*CostRed_solar!L$13,Capacity_solar!Z178*VLOOKUP($A177,CostRed_solar!$A$2:$M$12,12,FALSE))</f>
        <v>10695.0722037766</v>
      </c>
      <c r="M177">
        <f>IF(Capacity_solar!$AB178=0,Capacity_solar!AA178*CostRed_solar!M$13,Capacity_solar!AA178*VLOOKUP($A177,CostRed_solar!$A$2:$M$12,13,FALSE))</f>
        <v>13168.6082988785</v>
      </c>
      <c r="N177" s="2">
        <f t="shared" si="4"/>
        <v>32418.0598430965</v>
      </c>
      <c r="O177" s="1" t="s">
        <v>332</v>
      </c>
      <c r="P177">
        <f>IF(Capacity_solar!$AB178=0,Capacity_solar!P178*CostRed_solar!B$26,Capacity_solar!P178*VLOOKUP($A177,CostRed_solar!$A$14:$M$26,P$1-2009,FALSE))</f>
        <v>1.59762547041663</v>
      </c>
      <c r="Q177">
        <f>IF(Capacity_solar!$AB178=0,Capacity_solar!Q178*CostRed_solar!C$26,Capacity_solar!Q178*VLOOKUP($A177,CostRed_solar!$A$14:$M$26,Q$1-2009,FALSE))</f>
        <v>0.30120563053517</v>
      </c>
      <c r="R177">
        <f>IF(Capacity_solar!$AB178=0,Capacity_solar!R178*CostRed_solar!D$26,Capacity_solar!R178*VLOOKUP($A177,CostRed_solar!$A$14:$M$26,R$1-2009,FALSE))</f>
        <v>1.8499400375434</v>
      </c>
      <c r="S177">
        <f>IF(Capacity_solar!$AB178=0,Capacity_solar!S178*CostRed_solar!E$26,Capacity_solar!S178*VLOOKUP($A177,CostRed_solar!$A$14:$M$26,S$1-2009,FALSE))</f>
        <v>47.0344670874703</v>
      </c>
      <c r="T177">
        <f>IF(Capacity_solar!$AB178=0,Capacity_solar!T178*CostRed_solar!F$26,Capacity_solar!T178*VLOOKUP($A177,CostRed_solar!$A$14:$M$26,T$1-2009,FALSE))</f>
        <v>152.728256021526</v>
      </c>
      <c r="U177">
        <f>IF(Capacity_solar!$AB178=0,Capacity_solar!U178*CostRed_solar!G$26,Capacity_solar!U178*VLOOKUP($A177,CostRed_solar!$A$14:$M$26,U$1-2009,FALSE))</f>
        <v>153.218771391179</v>
      </c>
      <c r="V177">
        <f>IF(Capacity_solar!$AB178=0,Capacity_solar!V178*CostRed_solar!H$26,Capacity_solar!V178*VLOOKUP($A177,CostRed_solar!$A$14:$M$26,V$1-2009,FALSE))</f>
        <v>191.636714141508</v>
      </c>
      <c r="W177">
        <f>IF(Capacity_solar!$AB178=0,Capacity_solar!W178*CostRed_solar!I$26,Capacity_solar!W178*VLOOKUP($A177,CostRed_solar!$A$14:$M$26,W$1-2009,FALSE))</f>
        <v>468.530822489593</v>
      </c>
      <c r="X177">
        <f>IF(Capacity_solar!$AB178=0,Capacity_solar!X178*CostRed_solar!J$26,Capacity_solar!X178*VLOOKUP($A177,CostRed_solar!$A$14:$M$26,X$1-2009,FALSE))</f>
        <v>1307.96085309669</v>
      </c>
      <c r="Y177">
        <f>IF(Capacity_solar!$AB178=0,Capacity_solar!Y178*CostRed_solar!K$26,Capacity_solar!Y178*VLOOKUP($A177,CostRed_solar!$A$14:$M$26,Y$1-2009,FALSE))</f>
        <v>2790.98940953407</v>
      </c>
      <c r="Z177">
        <f>IF(Capacity_solar!$AB178=0,Capacity_solar!Z178*CostRed_solar!L$26,Capacity_solar!Z178*VLOOKUP($A177,CostRed_solar!$A$14:$M$26,Z$1-2009,FALSE))</f>
        <v>4482.61934236148</v>
      </c>
      <c r="AA177">
        <f>IF(Capacity_solar!$AB178=0,Capacity_solar!AA178*CostRed_solar!M$26,Capacity_solar!AA178*VLOOKUP($A177,CostRed_solar!$A$14:$M$26,AA$1-2009,FALSE))</f>
        <v>4625.1359977962</v>
      </c>
      <c r="AB177" s="1">
        <f t="shared" si="5"/>
        <v>14223.6034050582</v>
      </c>
    </row>
    <row r="178" spans="1:28">
      <c r="A178" s="1" t="s">
        <v>336</v>
      </c>
      <c r="B178">
        <f>IF(Capacity_solar!$AB179=0,Capacity_solar!P179*CostRed_solar!B$13,Capacity_solar!P179*VLOOKUP($A178,CostRed_solar!$A$2:$M$12,2,FALSE))</f>
        <v>10.5349873699977</v>
      </c>
      <c r="C178">
        <f>IF(Capacity_solar!$AB179=0,Capacity_solar!Q179*CostRed_solar!C$13,Capacity_solar!Q179*VLOOKUP($A178,CostRed_solar!$A$2:$M$12,3,FALSE))</f>
        <v>33.1597914371529</v>
      </c>
      <c r="D178">
        <f>IF(Capacity_solar!$AB179=0,Capacity_solar!R179*CostRed_solar!D$13,Capacity_solar!R179*VLOOKUP($A178,CostRed_solar!$A$2:$M$12,4,FALSE))</f>
        <v>43.3311449142627</v>
      </c>
      <c r="E178">
        <f>IF(Capacity_solar!$AB179=0,Capacity_solar!S179*CostRed_solar!E$13,Capacity_solar!S179*VLOOKUP($A178,CostRed_solar!$A$2:$M$12,5,FALSE))</f>
        <v>116.895878489143</v>
      </c>
      <c r="F178">
        <f>IF(Capacity_solar!$AB179=0,Capacity_solar!T179*CostRed_solar!F$13,Capacity_solar!T179*VLOOKUP($A178,CostRed_solar!$A$2:$M$12,6,FALSE))</f>
        <v>35.6417948434001</v>
      </c>
      <c r="G178">
        <f>IF(Capacity_solar!$AB179=0,Capacity_solar!U179*CostRed_solar!G$13,Capacity_solar!U179*VLOOKUP($A178,CostRed_solar!$A$2:$M$12,7,FALSE))</f>
        <v>87.5551990870619</v>
      </c>
      <c r="H178">
        <f>IF(Capacity_solar!$AB179=0,Capacity_solar!V179*CostRed_solar!H$13,Capacity_solar!V179*VLOOKUP($A178,CostRed_solar!$A$2:$M$12,8,FALSE))</f>
        <v>107.789419273009</v>
      </c>
      <c r="I178">
        <f>IF(Capacity_solar!$AB179=0,Capacity_solar!W179*CostRed_solar!I$13,Capacity_solar!W179*VLOOKUP($A178,CostRed_solar!$A$2:$M$12,9,FALSE))</f>
        <v>161.964807163767</v>
      </c>
      <c r="J178">
        <f>IF(Capacity_solar!$AB179=0,Capacity_solar!X179*CostRed_solar!J$13,Capacity_solar!X179*VLOOKUP($A178,CostRed_solar!$A$2:$M$12,10,FALSE))</f>
        <v>479.322707214317</v>
      </c>
      <c r="K178">
        <f>IF(Capacity_solar!$AB179=0,Capacity_solar!Y179*CostRed_solar!K$13,Capacity_solar!Y179*VLOOKUP($A178,CostRed_solar!$A$2:$M$12,11,FALSE))</f>
        <v>466.300404772347</v>
      </c>
      <c r="L178">
        <f>IF(Capacity_solar!$AB179=0,Capacity_solar!Z179*CostRed_solar!L$13,Capacity_solar!Z179*VLOOKUP($A178,CostRed_solar!$A$2:$M$12,12,FALSE))</f>
        <v>1686.52767714629</v>
      </c>
      <c r="M178">
        <f>IF(Capacity_solar!$AB179=0,Capacity_solar!AA179*CostRed_solar!M$13,Capacity_solar!AA179*VLOOKUP($A178,CostRed_solar!$A$2:$M$12,13,FALSE))</f>
        <v>3124.51639735963</v>
      </c>
      <c r="N178" s="2">
        <f t="shared" si="4"/>
        <v>6353.54020907038</v>
      </c>
      <c r="O178" s="1" t="s">
        <v>336</v>
      </c>
      <c r="P178">
        <f>IF(Capacity_solar!$AB179=0,Capacity_solar!P179*CostRed_solar!B$26,Capacity_solar!P179*VLOOKUP($A178,CostRed_solar!$A$14:$M$26,P$1-2009,FALSE))</f>
        <v>54.6934845728216</v>
      </c>
      <c r="Q178">
        <f>IF(Capacity_solar!$AB179=0,Capacity_solar!Q179*CostRed_solar!C$26,Capacity_solar!Q179*VLOOKUP($A178,CostRed_solar!$A$14:$M$26,Q$1-2009,FALSE))</f>
        <v>104.629324291164</v>
      </c>
      <c r="R178">
        <f>IF(Capacity_solar!$AB179=0,Capacity_solar!R179*CostRed_solar!D$26,Capacity_solar!R179*VLOOKUP($A178,CostRed_solar!$A$14:$M$26,R$1-2009,FALSE))</f>
        <v>98.166991928195</v>
      </c>
      <c r="S178">
        <f>IF(Capacity_solar!$AB179=0,Capacity_solar!S179*CostRed_solar!E$26,Capacity_solar!S179*VLOOKUP($A178,CostRed_solar!$A$14:$M$26,S$1-2009,FALSE))</f>
        <v>226.081605122458</v>
      </c>
      <c r="T178">
        <f>IF(Capacity_solar!$AB179=0,Capacity_solar!T179*CostRed_solar!F$26,Capacity_solar!T179*VLOOKUP($A178,CostRed_solar!$A$14:$M$26,T$1-2009,FALSE))</f>
        <v>60.6162349389815</v>
      </c>
      <c r="U178">
        <f>IF(Capacity_solar!$AB179=0,Capacity_solar!U179*CostRed_solar!G$26,Capacity_solar!U179*VLOOKUP($A178,CostRed_solar!$A$14:$M$26,U$1-2009,FALSE))</f>
        <v>126.909120567381</v>
      </c>
      <c r="V178">
        <f>IF(Capacity_solar!$AB179=0,Capacity_solar!V179*CostRed_solar!H$26,Capacity_solar!V179*VLOOKUP($A178,CostRed_solar!$A$14:$M$26,V$1-2009,FALSE))</f>
        <v>127.468670465732</v>
      </c>
      <c r="W178">
        <f>IF(Capacity_solar!$AB179=0,Capacity_solar!W179*CostRed_solar!I$26,Capacity_solar!W179*VLOOKUP($A178,CostRed_solar!$A$14:$M$26,W$1-2009,FALSE))</f>
        <v>150.32501937863</v>
      </c>
      <c r="X178">
        <f>IF(Capacity_solar!$AB179=0,Capacity_solar!X179*CostRed_solar!J$26,Capacity_solar!X179*VLOOKUP($A178,CostRed_solar!$A$14:$M$26,X$1-2009,FALSE))</f>
        <v>313.186624582578</v>
      </c>
      <c r="Y178">
        <f>IF(Capacity_solar!$AB179=0,Capacity_solar!Y179*CostRed_solar!K$26,Capacity_solar!Y179*VLOOKUP($A178,CostRed_solar!$A$14:$M$26,Y$1-2009,FALSE))</f>
        <v>229.746501499238</v>
      </c>
      <c r="Z178">
        <f>IF(Capacity_solar!$AB179=0,Capacity_solar!Z179*CostRed_solar!L$26,Capacity_solar!Z179*VLOOKUP($A178,CostRed_solar!$A$14:$M$26,Z$1-2009,FALSE))</f>
        <v>706.873356529036</v>
      </c>
      <c r="AA178">
        <f>IF(Capacity_solar!$AB179=0,Capacity_solar!AA179*CostRed_solar!M$26,Capacity_solar!AA179*VLOOKUP($A178,CostRed_solar!$A$14:$M$26,AA$1-2009,FALSE))</f>
        <v>1097.4062662615</v>
      </c>
      <c r="AB178" s="1">
        <f t="shared" si="5"/>
        <v>3296.10320013772</v>
      </c>
    </row>
    <row r="179" spans="1:28">
      <c r="A179" s="1" t="s">
        <v>481</v>
      </c>
      <c r="B179">
        <f>IF(Capacity_solar!$AB180=0,Capacity_solar!P180*CostRed_solar!B$13,Capacity_solar!P180*VLOOKUP($A179,CostRed_solar!$A$2:$M$12,2,FALSE))</f>
        <v>3.80645727868602</v>
      </c>
      <c r="C179">
        <f>IF(Capacity_solar!$AB180=0,Capacity_solar!Q180*CostRed_solar!C$13,Capacity_solar!Q180*VLOOKUP($A179,CostRed_solar!$A$2:$M$12,3,FALSE))</f>
        <v>12.6811081192991</v>
      </c>
      <c r="D179">
        <f>IF(Capacity_solar!$AB180=0,Capacity_solar!R180*CostRed_solar!D$13,Capacity_solar!R180*VLOOKUP($A179,CostRed_solar!$A$2:$M$12,4,FALSE))</f>
        <v>22.7077612011899</v>
      </c>
      <c r="E179">
        <f>IF(Capacity_solar!$AB180=0,Capacity_solar!S180*CostRed_solar!E$13,Capacity_solar!S180*VLOOKUP($A179,CostRed_solar!$A$2:$M$12,5,FALSE))</f>
        <v>4.70726853424035</v>
      </c>
      <c r="F179">
        <f>IF(Capacity_solar!$AB180=0,Capacity_solar!T180*CostRed_solar!F$13,Capacity_solar!T180*VLOOKUP($A179,CostRed_solar!$A$2:$M$12,6,FALSE))</f>
        <v>145.076550293433</v>
      </c>
      <c r="G179">
        <f>IF(Capacity_solar!$AB180=0,Capacity_solar!U180*CostRed_solar!G$13,Capacity_solar!U180*VLOOKUP($A179,CostRed_solar!$A$2:$M$12,7,FALSE))</f>
        <v>46.0933826752164</v>
      </c>
      <c r="H179">
        <f>IF(Capacity_solar!$AB180=0,Capacity_solar!V180*CostRed_solar!H$13,Capacity_solar!V180*VLOOKUP($A179,CostRed_solar!$A$2:$M$12,8,FALSE))</f>
        <v>95.5322006298813</v>
      </c>
      <c r="I179">
        <f>IF(Capacity_solar!$AB180=0,Capacity_solar!W180*CostRed_solar!I$13,Capacity_solar!W180*VLOOKUP($A179,CostRed_solar!$A$2:$M$12,9,FALSE))</f>
        <v>5.39725797426641</v>
      </c>
      <c r="J179">
        <f>IF(Capacity_solar!$AB180=0,Capacity_solar!X180*CostRed_solar!J$13,Capacity_solar!X180*VLOOKUP($A179,CostRed_solar!$A$2:$M$12,10,FALSE))</f>
        <v>64.7865964667292</v>
      </c>
      <c r="K179">
        <f>IF(Capacity_solar!$AB180=0,Capacity_solar!Y180*CostRed_solar!K$13,Capacity_solar!Y180*VLOOKUP($A179,CostRed_solar!$A$2:$M$12,11,FALSE))</f>
        <v>103.200629778579</v>
      </c>
      <c r="L179">
        <f>IF(Capacity_solar!$AB180=0,Capacity_solar!Z180*CostRed_solar!L$13,Capacity_solar!Z180*VLOOKUP($A179,CostRed_solar!$A$2:$M$12,12,FALSE))</f>
        <v>329.228713829006</v>
      </c>
      <c r="M179">
        <f>IF(Capacity_solar!$AB180=0,Capacity_solar!AA180*CostRed_solar!M$13,Capacity_solar!AA180*VLOOKUP($A179,CostRed_solar!$A$2:$M$12,13,FALSE))</f>
        <v>532.982945715247</v>
      </c>
      <c r="N179" s="2">
        <f t="shared" si="4"/>
        <v>1366.20087249577</v>
      </c>
      <c r="O179" s="1" t="s">
        <v>481</v>
      </c>
      <c r="P179">
        <f>IF(Capacity_solar!$AB180=0,Capacity_solar!P180*CostRed_solar!B$26,Capacity_solar!P180*VLOOKUP($A179,CostRed_solar!$A$14:$M$26,P$1-2009,FALSE))</f>
        <v>19.7616195574958</v>
      </c>
      <c r="Q179">
        <f>IF(Capacity_solar!$AB180=0,Capacity_solar!Q180*CostRed_solar!C$26,Capacity_solar!Q180*VLOOKUP($A179,CostRed_solar!$A$14:$M$26,Q$1-2009,FALSE))</f>
        <v>40.0127900774089</v>
      </c>
      <c r="R179">
        <f>IF(Capacity_solar!$AB180=0,Capacity_solar!R180*CostRed_solar!D$26,Capacity_solar!R180*VLOOKUP($A179,CostRed_solar!$A$14:$M$26,R$1-2009,FALSE))</f>
        <v>51.444581373405</v>
      </c>
      <c r="S179">
        <f>IF(Capacity_solar!$AB180=0,Capacity_solar!S180*CostRed_solar!E$26,Capacity_solar!S180*VLOOKUP($A179,CostRed_solar!$A$14:$M$26,S$1-2009,FALSE))</f>
        <v>9.10405772828291</v>
      </c>
      <c r="T179">
        <f>IF(Capacity_solar!$AB180=0,Capacity_solar!T180*CostRed_solar!F$26,Capacity_solar!T180*VLOOKUP($A179,CostRed_solar!$A$14:$M$26,T$1-2009,FALSE))</f>
        <v>246.732643385721</v>
      </c>
      <c r="U179">
        <f>IF(Capacity_solar!$AB180=0,Capacity_solar!U180*CostRed_solar!G$26,Capacity_solar!U180*VLOOKUP($A179,CostRed_solar!$A$14:$M$26,U$1-2009,FALSE))</f>
        <v>66.8112313178658</v>
      </c>
      <c r="V179">
        <f>IF(Capacity_solar!$AB180=0,Capacity_solar!V180*CostRed_solar!H$26,Capacity_solar!V180*VLOOKUP($A179,CostRed_solar!$A$14:$M$26,V$1-2009,FALSE))</f>
        <v>112.97363584559</v>
      </c>
      <c r="W179">
        <f>IF(Capacity_solar!$AB180=0,Capacity_solar!W180*CostRed_solar!I$26,Capacity_solar!W180*VLOOKUP($A179,CostRed_solar!$A$14:$M$26,W$1-2009,FALSE))</f>
        <v>5.00937780114597</v>
      </c>
      <c r="X179">
        <f>IF(Capacity_solar!$AB180=0,Capacity_solar!X180*CostRed_solar!J$26,Capacity_solar!X180*VLOOKUP($A179,CostRed_solar!$A$14:$M$26,X$1-2009,FALSE))</f>
        <v>42.3311793082572</v>
      </c>
      <c r="Y179">
        <f>IF(Capacity_solar!$AB180=0,Capacity_solar!Y180*CostRed_solar!K$26,Capacity_solar!Y180*VLOOKUP($A179,CostRed_solar!$A$14:$M$26,Y$1-2009,FALSE))</f>
        <v>50.8470149317629</v>
      </c>
      <c r="Z179">
        <f>IF(Capacity_solar!$AB180=0,Capacity_solar!Z180*CostRed_solar!L$26,Capacity_solar!Z180*VLOOKUP($A179,CostRed_solar!$A$14:$M$26,Z$1-2009,FALSE))</f>
        <v>137.989437803848</v>
      </c>
      <c r="AA179">
        <f>IF(Capacity_solar!$AB180=0,Capacity_solar!AA180*CostRed_solar!M$26,Capacity_solar!AA180*VLOOKUP($A179,CostRed_solar!$A$14:$M$26,AA$1-2009,FALSE))</f>
        <v>187.196593025626</v>
      </c>
      <c r="AB179" s="1">
        <f t="shared" si="5"/>
        <v>970.21416215641</v>
      </c>
    </row>
    <row r="180" spans="1:28">
      <c r="A180" s="1" t="s">
        <v>340</v>
      </c>
      <c r="B180">
        <f>IF(Capacity_solar!$AB181=0,Capacity_solar!P181*CostRed_solar!B$13,Capacity_solar!P181*VLOOKUP($A180,CostRed_solar!$A$2:$M$12,2,FALSE))</f>
        <v>0.184916751994434</v>
      </c>
      <c r="C180">
        <f>IF(Capacity_solar!$AB181=0,Capacity_solar!Q181*CostRed_solar!C$13,Capacity_solar!Q181*VLOOKUP($A180,CostRed_solar!$A$2:$M$12,3,FALSE))</f>
        <v>0</v>
      </c>
      <c r="D180">
        <f>IF(Capacity_solar!$AB181=0,Capacity_solar!R181*CostRed_solar!D$13,Capacity_solar!R181*VLOOKUP($A180,CostRed_solar!$A$2:$M$12,4,FALSE))</f>
        <v>1.21028370277768</v>
      </c>
      <c r="E180">
        <f>IF(Capacity_solar!$AB181=0,Capacity_solar!S181*CostRed_solar!E$13,Capacity_solar!S181*VLOOKUP($A180,CostRed_solar!$A$2:$M$12,5,FALSE))</f>
        <v>1.65029447778042</v>
      </c>
      <c r="F180">
        <f>IF(Capacity_solar!$AB181=0,Capacity_solar!T181*CostRed_solar!F$13,Capacity_solar!T181*VLOOKUP($A180,CostRed_solar!$A$2:$M$12,6,FALSE))</f>
        <v>0</v>
      </c>
      <c r="G180">
        <f>IF(Capacity_solar!$AB181=0,Capacity_solar!U181*CostRed_solar!G$13,Capacity_solar!U181*VLOOKUP($A180,CostRed_solar!$A$2:$M$12,7,FALSE))</f>
        <v>1.50705040376084</v>
      </c>
      <c r="H180">
        <f>IF(Capacity_solar!$AB181=0,Capacity_solar!V181*CostRed_solar!H$13,Capacity_solar!V181*VLOOKUP($A180,CostRed_solar!$A$2:$M$12,8,FALSE))</f>
        <v>0</v>
      </c>
      <c r="I180">
        <f>IF(Capacity_solar!$AB181=0,Capacity_solar!W181*CostRed_solar!I$13,Capacity_solar!W181*VLOOKUP($A180,CostRed_solar!$A$2:$M$12,9,FALSE))</f>
        <v>0</v>
      </c>
      <c r="J180">
        <f>IF(Capacity_solar!$AB181=0,Capacity_solar!X181*CostRed_solar!J$13,Capacity_solar!X181*VLOOKUP($A180,CostRed_solar!$A$2:$M$12,10,FALSE))</f>
        <v>0</v>
      </c>
      <c r="K180">
        <f>IF(Capacity_solar!$AB181=0,Capacity_solar!Y181*CostRed_solar!K$13,Capacity_solar!Y181*VLOOKUP($A180,CostRed_solar!$A$2:$M$12,11,FALSE))</f>
        <v>0</v>
      </c>
      <c r="L180">
        <f>IF(Capacity_solar!$AB181=0,Capacity_solar!Z181*CostRed_solar!L$13,Capacity_solar!Z181*VLOOKUP($A180,CostRed_solar!$A$2:$M$12,12,FALSE))</f>
        <v>0</v>
      </c>
      <c r="M180">
        <f>IF(Capacity_solar!$AB181=0,Capacity_solar!AA181*CostRed_solar!M$13,Capacity_solar!AA181*VLOOKUP($A180,CostRed_solar!$A$2:$M$12,13,FALSE))</f>
        <v>2808.55438061027</v>
      </c>
      <c r="N180" s="2">
        <f t="shared" si="4"/>
        <v>2813.10692594659</v>
      </c>
      <c r="O180" s="1" t="s">
        <v>340</v>
      </c>
      <c r="P180">
        <f>IF(Capacity_solar!$AB181=0,Capacity_solar!P181*CostRed_solar!B$26,Capacity_solar!P181*VLOOKUP($A180,CostRed_solar!$A$14:$M$26,P$1-2009,FALSE))</f>
        <v>0.96001458447558</v>
      </c>
      <c r="Q180">
        <f>IF(Capacity_solar!$AB181=0,Capacity_solar!Q181*CostRed_solar!C$26,Capacity_solar!Q181*VLOOKUP($A180,CostRed_solar!$A$14:$M$26,Q$1-2009,FALSE))</f>
        <v>0</v>
      </c>
      <c r="R180">
        <f>IF(Capacity_solar!$AB181=0,Capacity_solar!R181*CostRed_solar!D$26,Capacity_solar!R181*VLOOKUP($A180,CostRed_solar!$A$14:$M$26,R$1-2009,FALSE))</f>
        <v>2.7419056366151</v>
      </c>
      <c r="S180">
        <f>IF(Capacity_solar!$AB181=0,Capacity_solar!S181*CostRed_solar!E$26,Capacity_solar!S181*VLOOKUP($A180,CostRed_solar!$A$14:$M$26,S$1-2009,FALSE))</f>
        <v>3.19173977118432</v>
      </c>
      <c r="T180">
        <f>IF(Capacity_solar!$AB181=0,Capacity_solar!T181*CostRed_solar!F$26,Capacity_solar!T181*VLOOKUP($A180,CostRed_solar!$A$14:$M$26,T$1-2009,FALSE))</f>
        <v>0</v>
      </c>
      <c r="U180">
        <f>IF(Capacity_solar!$AB181=0,Capacity_solar!U181*CostRed_solar!G$26,Capacity_solar!U181*VLOOKUP($A180,CostRed_solar!$A$14:$M$26,U$1-2009,FALSE))</f>
        <v>2.18443271657488</v>
      </c>
      <c r="V180">
        <f>IF(Capacity_solar!$AB181=0,Capacity_solar!V181*CostRed_solar!H$26,Capacity_solar!V181*VLOOKUP($A180,CostRed_solar!$A$14:$M$26,V$1-2009,FALSE))</f>
        <v>0</v>
      </c>
      <c r="W180">
        <f>IF(Capacity_solar!$AB181=0,Capacity_solar!W181*CostRed_solar!I$26,Capacity_solar!W181*VLOOKUP($A180,CostRed_solar!$A$14:$M$26,W$1-2009,FALSE))</f>
        <v>0</v>
      </c>
      <c r="X180">
        <f>IF(Capacity_solar!$AB181=0,Capacity_solar!X181*CostRed_solar!J$26,Capacity_solar!X181*VLOOKUP($A180,CostRed_solar!$A$14:$M$26,X$1-2009,FALSE))</f>
        <v>0</v>
      </c>
      <c r="Y180">
        <f>IF(Capacity_solar!$AB181=0,Capacity_solar!Y181*CostRed_solar!K$26,Capacity_solar!Y181*VLOOKUP($A180,CostRed_solar!$A$14:$M$26,Y$1-2009,FALSE))</f>
        <v>0</v>
      </c>
      <c r="Z180">
        <f>IF(Capacity_solar!$AB181=0,Capacity_solar!Z181*CostRed_solar!L$26,Capacity_solar!Z181*VLOOKUP($A180,CostRed_solar!$A$14:$M$26,Z$1-2009,FALSE))</f>
        <v>0</v>
      </c>
      <c r="AA180">
        <f>IF(Capacity_solar!$AB181=0,Capacity_solar!AA181*CostRed_solar!M$26,Capacity_solar!AA181*VLOOKUP($A180,CostRed_solar!$A$14:$M$26,AA$1-2009,FALSE))</f>
        <v>986.43270972188</v>
      </c>
      <c r="AB180" s="1">
        <f t="shared" si="5"/>
        <v>995.51080243073</v>
      </c>
    </row>
    <row r="181" spans="1:28">
      <c r="A181" s="1" t="s">
        <v>482</v>
      </c>
      <c r="B181">
        <f>IF(Capacity_solar!$AB182=0,Capacity_solar!P182*CostRed_solar!B$13,Capacity_solar!P182*VLOOKUP($A181,CostRed_solar!$A$2:$M$12,2,FALSE))</f>
        <v>11.5884861069975</v>
      </c>
      <c r="C181">
        <f>IF(Capacity_solar!$AB182=0,Capacity_solar!Q182*CostRed_solar!C$13,Capacity_solar!Q182*VLOOKUP($A181,CostRed_solar!$A$2:$M$12,3,FALSE))</f>
        <v>11.0030217041462</v>
      </c>
      <c r="D181">
        <f>IF(Capacity_solar!$AB182=0,Capacity_solar!R182*CostRed_solar!D$13,Capacity_solar!R182*VLOOKUP($A181,CostRed_solar!$A$2:$M$12,4,FALSE))</f>
        <v>2.24125864536792</v>
      </c>
      <c r="E181">
        <f>IF(Capacity_solar!$AB182=0,Capacity_solar!S182*CostRed_solar!E$13,Capacity_solar!S182*VLOOKUP($A181,CostRed_solar!$A$2:$M$12,5,FALSE))</f>
        <v>10.805509380077</v>
      </c>
      <c r="F181">
        <f>IF(Capacity_solar!$AB182=0,Capacity_solar!T182*CostRed_solar!F$13,Capacity_solar!T182*VLOOKUP($A181,CostRed_solar!$A$2:$M$12,6,FALSE))</f>
        <v>21.8305925195224</v>
      </c>
      <c r="G181">
        <f>IF(Capacity_solar!$AB182=0,Capacity_solar!U182*CostRed_solar!G$13,Capacity_solar!U182*VLOOKUP($A181,CostRed_solar!$A$2:$M$12,7,FALSE))</f>
        <v>-0.266041616289678</v>
      </c>
      <c r="H181">
        <f>IF(Capacity_solar!$AB182=0,Capacity_solar!V182*CostRed_solar!H$13,Capacity_solar!V182*VLOOKUP($A181,CostRed_solar!$A$2:$M$12,8,FALSE))</f>
        <v>2.27225680320585</v>
      </c>
      <c r="I181">
        <f>IF(Capacity_solar!$AB182=0,Capacity_solar!W182*CostRed_solar!I$13,Capacity_solar!W182*VLOOKUP($A181,CostRed_solar!$A$2:$M$12,9,FALSE))</f>
        <v>4.77474182644756</v>
      </c>
      <c r="J181">
        <f>IF(Capacity_solar!$AB182=0,Capacity_solar!X182*CostRed_solar!J$13,Capacity_solar!X182*VLOOKUP($A181,CostRed_solar!$A$2:$M$12,10,FALSE))</f>
        <v>17.4927276228375</v>
      </c>
      <c r="K181">
        <f>IF(Capacity_solar!$AB182=0,Capacity_solar!Y182*CostRed_solar!K$13,Capacity_solar!Y182*VLOOKUP($A181,CostRed_solar!$A$2:$M$12,11,FALSE))</f>
        <v>19.6974561697799</v>
      </c>
      <c r="L181">
        <f>IF(Capacity_solar!$AB182=0,Capacity_solar!Z182*CostRed_solar!L$13,Capacity_solar!Z182*VLOOKUP($A181,CostRed_solar!$A$2:$M$12,12,FALSE))</f>
        <v>52.5396104677772</v>
      </c>
      <c r="M181">
        <f>IF(Capacity_solar!$AB182=0,Capacity_solar!AA182*CostRed_solar!M$13,Capacity_solar!AA182*VLOOKUP($A181,CostRed_solar!$A$2:$M$12,13,FALSE))</f>
        <v>0</v>
      </c>
      <c r="N181" s="2">
        <f t="shared" si="4"/>
        <v>153.979619629869</v>
      </c>
      <c r="O181" s="1" t="s">
        <v>482</v>
      </c>
      <c r="P181">
        <f>IF(Capacity_solar!$AB182=0,Capacity_solar!P182*CostRed_solar!B$26,Capacity_solar!P182*VLOOKUP($A181,CostRed_solar!$A$14:$M$26,P$1-2009,FALSE))</f>
        <v>60.1628330301038</v>
      </c>
      <c r="Q181">
        <f>IF(Capacity_solar!$AB182=0,Capacity_solar!Q182*CostRed_solar!C$26,Capacity_solar!Q182*VLOOKUP($A181,CostRed_solar!$A$14:$M$26,Q$1-2009,FALSE))</f>
        <v>34.7179121511591</v>
      </c>
      <c r="R181">
        <f>IF(Capacity_solar!$AB182=0,Capacity_solar!R182*CostRed_solar!D$26,Capacity_solar!R182*VLOOKUP($A181,CostRed_solar!$A$14:$M$26,R$1-2009,FALSE))</f>
        <v>5.07758610542529</v>
      </c>
      <c r="S181">
        <f>IF(Capacity_solar!$AB182=0,Capacity_solar!S182*CostRed_solar!E$26,Capacity_solar!S182*VLOOKUP($A181,CostRed_solar!$A$14:$M$26,S$1-2009,FALSE))</f>
        <v>20.8983151193008</v>
      </c>
      <c r="T181">
        <f>IF(Capacity_solar!$AB182=0,Capacity_solar!T182*CostRed_solar!F$26,Capacity_solar!T182*VLOOKUP($A181,CostRed_solar!$A$14:$M$26,T$1-2009,FALSE))</f>
        <v>37.1274322978036</v>
      </c>
      <c r="U181">
        <f>IF(Capacity_solar!$AB182=0,Capacity_solar!U182*CostRed_solar!G$26,Capacity_solar!U182*VLOOKUP($A181,CostRed_solar!$A$14:$M$26,U$1-2009,FALSE))</f>
        <v>-0.38562081874858</v>
      </c>
      <c r="V181">
        <f>IF(Capacity_solar!$AB182=0,Capacity_solar!V182*CostRed_solar!H$26,Capacity_solar!V182*VLOOKUP($A181,CostRed_solar!$A$14:$M$26,V$1-2009,FALSE))</f>
        <v>2.6871056140284</v>
      </c>
      <c r="W181">
        <f>IF(Capacity_solar!$AB182=0,Capacity_solar!W182*CostRed_solar!I$26,Capacity_solar!W182*VLOOKUP($A181,CostRed_solar!$A$14:$M$26,W$1-2009,FALSE))</f>
        <v>4.43159949471575</v>
      </c>
      <c r="X181">
        <f>IF(Capacity_solar!$AB182=0,Capacity_solar!X182*CostRed_solar!J$26,Capacity_solar!X182*VLOOKUP($A181,CostRed_solar!$A$14:$M$26,X$1-2009,FALSE))</f>
        <v>11.4296448644761</v>
      </c>
      <c r="Y181">
        <f>IF(Capacity_solar!$AB182=0,Capacity_solar!Y182*CostRed_solar!K$26,Capacity_solar!Y182*VLOOKUP($A181,CostRed_solar!$A$14:$M$26,Y$1-2009,FALSE))</f>
        <v>9.70494899237943</v>
      </c>
      <c r="Z181">
        <f>IF(Capacity_solar!$AB182=0,Capacity_solar!Z182*CostRed_solar!L$26,Capacity_solar!Z182*VLOOKUP($A181,CostRed_solar!$A$14:$M$26,Z$1-2009,FALSE))</f>
        <v>22.0208961319431</v>
      </c>
      <c r="AA181">
        <f>IF(Capacity_solar!$AB182=0,Capacity_solar!AA182*CostRed_solar!M$26,Capacity_solar!AA182*VLOOKUP($A181,CostRed_solar!$A$14:$M$26,AA$1-2009,FALSE))</f>
        <v>0</v>
      </c>
      <c r="AB181" s="1">
        <f t="shared" si="5"/>
        <v>207.872652982587</v>
      </c>
    </row>
    <row r="182" spans="1:28">
      <c r="A182" s="1" t="s">
        <v>342</v>
      </c>
      <c r="B182">
        <f>IF(Capacity_solar!$AB183=0,Capacity_solar!P183*CostRed_solar!B$13,Capacity_solar!P183*VLOOKUP($A182,CostRed_solar!$A$2:$M$12,2,FALSE))</f>
        <v>0.249512858763104</v>
      </c>
      <c r="C182">
        <f>IF(Capacity_solar!$AB183=0,Capacity_solar!Q183*CostRed_solar!C$13,Capacity_solar!Q183*VLOOKUP($A182,CostRed_solar!$A$2:$M$12,3,FALSE))</f>
        <v>20.0968432952442</v>
      </c>
      <c r="D182">
        <f>IF(Capacity_solar!$AB183=0,Capacity_solar!R183*CostRed_solar!D$13,Capacity_solar!R183*VLOOKUP($A182,CostRed_solar!$A$2:$M$12,4,FALSE))</f>
        <v>537.90389778474</v>
      </c>
      <c r="E182">
        <f>IF(Capacity_solar!$AB183=0,Capacity_solar!S183*CostRed_solar!E$13,Capacity_solar!S183*VLOOKUP($A182,CostRed_solar!$A$2:$M$12,5,FALSE))</f>
        <v>522.593310236222</v>
      </c>
      <c r="F182">
        <f>IF(Capacity_solar!$AB183=0,Capacity_solar!T183*CostRed_solar!F$13,Capacity_solar!T183*VLOOKUP($A182,CostRed_solar!$A$2:$M$12,6,FALSE))</f>
        <v>36.7555894461346</v>
      </c>
      <c r="G182">
        <f>IF(Capacity_solar!$AB183=0,Capacity_solar!U183*CostRed_solar!G$13,Capacity_solar!U183*VLOOKUP($A182,CostRed_solar!$A$2:$M$12,7,FALSE))</f>
        <v>61.1865124210049</v>
      </c>
      <c r="H182">
        <f>IF(Capacity_solar!$AB183=0,Capacity_solar!V183*CostRed_solar!H$13,Capacity_solar!V183*VLOOKUP($A182,CostRed_solar!$A$2:$M$12,8,FALSE))</f>
        <v>3.56890391754957</v>
      </c>
      <c r="I182">
        <f>IF(Capacity_solar!$AB183=0,Capacity_solar!W183*CostRed_solar!I$13,Capacity_solar!W183*VLOOKUP($A182,CostRed_solar!$A$2:$M$12,9,FALSE))</f>
        <v>21.5085591328985</v>
      </c>
      <c r="J182">
        <f>IF(Capacity_solar!$AB183=0,Capacity_solar!X183*CostRed_solar!J$13,Capacity_solar!X183*VLOOKUP($A182,CostRed_solar!$A$2:$M$12,10,FALSE))</f>
        <v>24.344153990998</v>
      </c>
      <c r="K182">
        <f>IF(Capacity_solar!$AB183=0,Capacity_solar!Y183*CostRed_solar!K$13,Capacity_solar!Y183*VLOOKUP($A182,CostRed_solar!$A$2:$M$12,11,FALSE))</f>
        <v>-35.5630959709791</v>
      </c>
      <c r="L182">
        <f>IF(Capacity_solar!$AB183=0,Capacity_solar!Z183*CostRed_solar!L$13,Capacity_solar!Z183*VLOOKUP($A182,CostRed_solar!$A$2:$M$12,12,FALSE))</f>
        <v>34.8986636118901</v>
      </c>
      <c r="M182">
        <f>IF(Capacity_solar!$AB183=0,Capacity_solar!AA183*CostRed_solar!M$13,Capacity_solar!AA183*VLOOKUP($A182,CostRed_solar!$A$2:$M$12,13,FALSE))</f>
        <v>70.2138595152569</v>
      </c>
      <c r="N182" s="2">
        <f t="shared" si="4"/>
        <v>1297.75671023972</v>
      </c>
      <c r="O182" s="1" t="s">
        <v>342</v>
      </c>
      <c r="P182">
        <f>IF(Capacity_solar!$AB183=0,Capacity_solar!P183*CostRed_solar!B$26,Capacity_solar!P183*VLOOKUP($A182,CostRed_solar!$A$14:$M$26,P$1-2009,FALSE))</f>
        <v>1.29537200304051</v>
      </c>
      <c r="Q182">
        <f>IF(Capacity_solar!$AB183=0,Capacity_solar!Q183*CostRed_solar!C$26,Capacity_solar!Q183*VLOOKUP($A182,CostRed_solar!$A$14:$M$26,Q$1-2009,FALSE))</f>
        <v>63.4117116916148</v>
      </c>
      <c r="R182">
        <f>IF(Capacity_solar!$AB183=0,Capacity_solar!R183*CostRed_solar!D$26,Capacity_solar!R183*VLOOKUP($A182,CostRed_solar!$A$14:$M$26,R$1-2009,FALSE))</f>
        <v>1218.62479508586</v>
      </c>
      <c r="S182">
        <f>IF(Capacity_solar!$AB183=0,Capacity_solar!S183*CostRed_solar!E$26,Capacity_solar!S183*VLOOKUP($A182,CostRed_solar!$A$14:$M$26,S$1-2009,FALSE))</f>
        <v>1010.71770819907</v>
      </c>
      <c r="T182">
        <f>IF(Capacity_solar!$AB183=0,Capacity_solar!T183*CostRed_solar!F$26,Capacity_solar!T183*VLOOKUP($A182,CostRed_solar!$A$14:$M$26,T$1-2009,FALSE))</f>
        <v>62.5104727463019</v>
      </c>
      <c r="U182">
        <f>IF(Capacity_solar!$AB183=0,Capacity_solar!U183*CostRed_solar!G$26,Capacity_solar!U183*VLOOKUP($A182,CostRed_solar!$A$14:$M$26,U$1-2009,FALSE))</f>
        <v>88.6883538944787</v>
      </c>
      <c r="V182">
        <f>IF(Capacity_solar!$AB183=0,Capacity_solar!V183*CostRed_solar!H$26,Capacity_solar!V183*VLOOKUP($A182,CostRed_solar!$A$14:$M$26,V$1-2009,FALSE))</f>
        <v>4.22048323906223</v>
      </c>
      <c r="W182">
        <f>IF(Capacity_solar!$AB183=0,Capacity_solar!W183*CostRed_solar!I$26,Capacity_solar!W183*VLOOKUP($A182,CostRed_solar!$A$14:$M$26,W$1-2009,FALSE))</f>
        <v>19.9628217084846</v>
      </c>
      <c r="X182">
        <f>IF(Capacity_solar!$AB183=0,Capacity_solar!X183*CostRed_solar!J$26,Capacity_solar!X183*VLOOKUP($A182,CostRed_solar!$A$14:$M$26,X$1-2009,FALSE))</f>
        <v>15.9063263684484</v>
      </c>
      <c r="Y182">
        <f>IF(Capacity_solar!$AB183=0,Capacity_solar!Y183*CostRed_solar!K$26,Capacity_solar!Y183*VLOOKUP($A182,CostRed_solar!$A$14:$M$26,Y$1-2009,FALSE))</f>
        <v>-17.5219596598956</v>
      </c>
      <c r="Z182">
        <f>IF(Capacity_solar!$AB183=0,Capacity_solar!Z183*CostRed_solar!L$26,Capacity_solar!Z183*VLOOKUP($A182,CostRed_solar!$A$14:$M$26,Z$1-2009,FALSE))</f>
        <v>14.6270564189352</v>
      </c>
      <c r="AA182">
        <f>IF(Capacity_solar!$AB183=0,Capacity_solar!AA183*CostRed_solar!M$26,Capacity_solar!AA183*VLOOKUP($A182,CostRed_solar!$A$14:$M$26,AA$1-2009,FALSE))</f>
        <v>24.660817743047</v>
      </c>
      <c r="AB182" s="1">
        <f t="shared" si="5"/>
        <v>2507.10395943846</v>
      </c>
    </row>
    <row r="183" spans="1:28">
      <c r="A183" s="1" t="s">
        <v>344</v>
      </c>
      <c r="B183">
        <f>IF(Capacity_solar!$AB184=0,Capacity_solar!P184*CostRed_solar!B$13,Capacity_solar!P184*VLOOKUP($A183,CostRed_solar!$A$2:$M$12,2,FALSE))</f>
        <v>0.00360407462657817</v>
      </c>
      <c r="C183">
        <f>IF(Capacity_solar!$AB184=0,Capacity_solar!Q184*CostRed_solar!C$13,Capacity_solar!Q184*VLOOKUP($A183,CostRed_solar!$A$2:$M$12,3,FALSE))</f>
        <v>0.0351694757666773</v>
      </c>
      <c r="D183">
        <f>IF(Capacity_solar!$AB184=0,Capacity_solar!R184*CostRed_solar!D$13,Capacity_solar!R184*VLOOKUP($A183,CostRed_solar!$A$2:$M$12,4,FALSE))</f>
        <v>0.871105430517763</v>
      </c>
      <c r="E183">
        <f>IF(Capacity_solar!$AB184=0,Capacity_solar!S184*CostRed_solar!E$13,Capacity_solar!S184*VLOOKUP($A183,CostRed_solar!$A$2:$M$12,5,FALSE))</f>
        <v>3.67485216748605</v>
      </c>
      <c r="F183">
        <f>IF(Capacity_solar!$AB184=0,Capacity_solar!T184*CostRed_solar!F$13,Capacity_solar!T184*VLOOKUP($A183,CostRed_solar!$A$2:$M$12,6,FALSE))</f>
        <v>62.7295426628204</v>
      </c>
      <c r="G183">
        <f>IF(Capacity_solar!$AB184=0,Capacity_solar!U184*CostRed_solar!G$13,Capacity_solar!U184*VLOOKUP($A183,CostRed_solar!$A$2:$M$12,7,FALSE))</f>
        <v>19.9521196251203</v>
      </c>
      <c r="H183">
        <f>IF(Capacity_solar!$AB184=0,Capacity_solar!V184*CostRed_solar!H$13,Capacity_solar!V184*VLOOKUP($A183,CostRed_solar!$A$2:$M$12,8,FALSE))</f>
        <v>241.833061714459</v>
      </c>
      <c r="I183">
        <f>IF(Capacity_solar!$AB184=0,Capacity_solar!W184*CostRed_solar!I$13,Capacity_solar!W184*VLOOKUP($A183,CostRed_solar!$A$2:$M$12,9,FALSE))</f>
        <v>569.296195938842</v>
      </c>
      <c r="J183">
        <f>IF(Capacity_solar!$AB184=0,Capacity_solar!X184*CostRed_solar!J$13,Capacity_solar!X184*VLOOKUP($A183,CostRed_solar!$A$2:$M$12,10,FALSE))</f>
        <v>1517.80975301124</v>
      </c>
      <c r="K183">
        <f>IF(Capacity_solar!$AB184=0,Capacity_solar!Y184*CostRed_solar!K$13,Capacity_solar!Y184*VLOOKUP($A183,CostRed_solar!$A$2:$M$12,11,FALSE))</f>
        <v>355.258114559858</v>
      </c>
      <c r="L183">
        <f>IF(Capacity_solar!$AB184=0,Capacity_solar!Z184*CostRed_solar!L$13,Capacity_solar!Z184*VLOOKUP($A183,CostRed_solar!$A$2:$M$12,12,FALSE))</f>
        <v>720.719833005037</v>
      </c>
      <c r="M183">
        <f>IF(Capacity_solar!$AB184=0,Capacity_solar!AA184*CostRed_solar!M$13,Capacity_solar!AA184*VLOOKUP($A183,CostRed_solar!$A$2:$M$12,13,FALSE))</f>
        <v>543.736479155446</v>
      </c>
      <c r="N183" s="2">
        <f t="shared" si="4"/>
        <v>4035.91983082121</v>
      </c>
      <c r="O183" s="1" t="s">
        <v>344</v>
      </c>
      <c r="P183">
        <f>IF(Capacity_solar!$AB184=0,Capacity_solar!P184*CostRed_solar!B$26,Capacity_solar!P184*VLOOKUP($A183,CostRed_solar!$A$14:$M$26,P$1-2009,FALSE))</f>
        <v>0.0187109289328074</v>
      </c>
      <c r="Q183">
        <f>IF(Capacity_solar!$AB184=0,Capacity_solar!Q184*CostRed_solar!C$26,Capacity_solar!Q184*VLOOKUP($A183,CostRed_solar!$A$14:$M$26,Q$1-2009,FALSE))</f>
        <v>0.110970495460326</v>
      </c>
      <c r="R183">
        <f>IF(Capacity_solar!$AB184=0,Capacity_solar!R184*CostRed_solar!D$26,Capacity_solar!R184*VLOOKUP($A183,CostRed_solar!$A$14:$M$26,R$1-2009,FALSE))</f>
        <v>1.97349504462544</v>
      </c>
      <c r="S183">
        <f>IF(Capacity_solar!$AB184=0,Capacity_solar!S184*CostRed_solar!E$26,Capacity_solar!S184*VLOOKUP($A183,CostRed_solar!$A$14:$M$26,S$1-2009,FALSE))</f>
        <v>7.1073205261908</v>
      </c>
      <c r="T183">
        <f>IF(Capacity_solar!$AB184=0,Capacity_solar!T184*CostRed_solar!F$26,Capacity_solar!T184*VLOOKUP($A183,CostRed_solar!$A$14:$M$26,T$1-2009,FALSE))</f>
        <v>106.684545836459</v>
      </c>
      <c r="U183">
        <f>IF(Capacity_solar!$AB184=0,Capacity_solar!U184*CostRed_solar!G$26,Capacity_solar!U184*VLOOKUP($A183,CostRed_solar!$A$14:$M$26,U$1-2009,FALSE))</f>
        <v>28.9201096163504</v>
      </c>
      <c r="V183">
        <f>IF(Capacity_solar!$AB184=0,Capacity_solar!V184*CostRed_solar!H$26,Capacity_solar!V184*VLOOKUP($A183,CostRed_solar!$A$14:$M$26,V$1-2009,FALSE))</f>
        <v>285.984830972352</v>
      </c>
      <c r="W183">
        <f>IF(Capacity_solar!$AB184=0,Capacity_solar!W184*CostRed_solar!I$26,Capacity_solar!W184*VLOOKUP($A183,CostRed_solar!$A$14:$M$26,W$1-2009,FALSE))</f>
        <v>528.383067811484</v>
      </c>
      <c r="X183">
        <f>IF(Capacity_solar!$AB184=0,Capacity_solar!X184*CostRed_solar!J$26,Capacity_solar!X184*VLOOKUP($A183,CostRed_solar!$A$14:$M$26,X$1-2009,FALSE))</f>
        <v>991.727923900675</v>
      </c>
      <c r="Y183">
        <f>IF(Capacity_solar!$AB184=0,Capacity_solar!Y184*CostRed_solar!K$26,Capacity_solar!Y184*VLOOKUP($A183,CostRed_solar!$A$14:$M$26,Y$1-2009,FALSE))</f>
        <v>175.035895560053</v>
      </c>
      <c r="Z183">
        <f>IF(Capacity_solar!$AB184=0,Capacity_solar!Z184*CostRed_solar!L$26,Capacity_solar!Z184*VLOOKUP($A183,CostRed_solar!$A$14:$M$26,Z$1-2009,FALSE))</f>
        <v>302.074881057007</v>
      </c>
      <c r="AA183">
        <f>IF(Capacity_solar!$AB184=0,Capacity_solar!AA184*CostRed_solar!M$26,Capacity_solar!AA184*VLOOKUP($A183,CostRed_solar!$A$14:$M$26,AA$1-2009,FALSE))</f>
        <v>190.973495906245</v>
      </c>
      <c r="AB183" s="1">
        <f t="shared" si="5"/>
        <v>2618.99524765583</v>
      </c>
    </row>
    <row r="184" spans="1:28">
      <c r="A184" s="1" t="s">
        <v>346</v>
      </c>
      <c r="B184">
        <f>IF(Capacity_solar!$AB185=0,Capacity_solar!P185*CostRed_solar!B$13,Capacity_solar!P185*VLOOKUP($A184,CostRed_solar!$A$2:$M$12,2,FALSE))</f>
        <v>0.0155252445452598</v>
      </c>
      <c r="C184">
        <f>IF(Capacity_solar!$AB185=0,Capacity_solar!Q185*CostRed_solar!C$13,Capacity_solar!Q185*VLOOKUP($A184,CostRed_solar!$A$2:$M$12,3,FALSE))</f>
        <v>0.0788801099338333</v>
      </c>
      <c r="D184">
        <f>IF(Capacity_solar!$AB185=0,Capacity_solar!R185*CostRed_solar!D$13,Capacity_solar!R185*VLOOKUP($A184,CostRed_solar!$A$2:$M$12,4,FALSE))</f>
        <v>0.357855489895376</v>
      </c>
      <c r="E184">
        <f>IF(Capacity_solar!$AB185=0,Capacity_solar!S185*CostRed_solar!E$13,Capacity_solar!S185*VLOOKUP($A184,CostRed_solar!$A$2:$M$12,5,FALSE))</f>
        <v>9.12868248929373</v>
      </c>
      <c r="F184">
        <f>IF(Capacity_solar!$AB185=0,Capacity_solar!T185*CostRed_solar!F$13,Capacity_solar!T185*VLOOKUP($A184,CostRed_solar!$A$2:$M$12,6,FALSE))</f>
        <v>0.701697616698935</v>
      </c>
      <c r="G184">
        <f>IF(Capacity_solar!$AB185=0,Capacity_solar!U185*CostRed_solar!G$13,Capacity_solar!U185*VLOOKUP($A184,CostRed_solar!$A$2:$M$12,7,FALSE))</f>
        <v>1.6094713049873</v>
      </c>
      <c r="H184">
        <f>IF(Capacity_solar!$AB185=0,Capacity_solar!V185*CostRed_solar!H$13,Capacity_solar!V185*VLOOKUP($A184,CostRed_solar!$A$2:$M$12,8,FALSE))</f>
        <v>7.67698191368841</v>
      </c>
      <c r="I184">
        <f>IF(Capacity_solar!$AB185=0,Capacity_solar!W185*CostRed_solar!I$13,Capacity_solar!W185*VLOOKUP($A184,CostRed_solar!$A$2:$M$12,9,FALSE))</f>
        <v>9.0609908352662</v>
      </c>
      <c r="J184">
        <f>IF(Capacity_solar!$AB185=0,Capacity_solar!X185*CostRed_solar!J$13,Capacity_solar!X185*VLOOKUP($A184,CostRed_solar!$A$2:$M$12,10,FALSE))</f>
        <v>7.04829101490324</v>
      </c>
      <c r="K184">
        <f>IF(Capacity_solar!$AB185=0,Capacity_solar!Y185*CostRed_solar!K$13,Capacity_solar!Y185*VLOOKUP($A184,CostRed_solar!$A$2:$M$12,11,FALSE))</f>
        <v>0</v>
      </c>
      <c r="L184">
        <f>IF(Capacity_solar!$AB185=0,Capacity_solar!Z185*CostRed_solar!L$13,Capacity_solar!Z185*VLOOKUP($A184,CostRed_solar!$A$2:$M$12,12,FALSE))</f>
        <v>0</v>
      </c>
      <c r="M184">
        <f>IF(Capacity_solar!$AB185=0,Capacity_solar!AA185*CostRed_solar!M$13,Capacity_solar!AA185*VLOOKUP($A184,CostRed_solar!$A$2:$M$12,13,FALSE))</f>
        <v>0</v>
      </c>
      <c r="N184" s="2">
        <f t="shared" si="4"/>
        <v>35.6783760192123</v>
      </c>
      <c r="O184" s="1" t="s">
        <v>346</v>
      </c>
      <c r="P184">
        <f>IF(Capacity_solar!$AB185=0,Capacity_solar!P185*CostRed_solar!B$26,Capacity_solar!P185*VLOOKUP($A184,CostRed_solar!$A$14:$M$26,P$1-2009,FALSE))</f>
        <v>0.0806009246336319</v>
      </c>
      <c r="Q184">
        <f>IF(Capacity_solar!$AB185=0,Capacity_solar!Q185*CostRed_solar!C$26,Capacity_solar!Q185*VLOOKUP($A184,CostRed_solar!$A$14:$M$26,Q$1-2009,FALSE))</f>
        <v>0.248890968389588</v>
      </c>
      <c r="R184">
        <f>IF(Capacity_solar!$AB185=0,Capacity_solar!R185*CostRed_solar!D$26,Capacity_solar!R185*VLOOKUP($A184,CostRed_solar!$A$14:$M$26,R$1-2009,FALSE))</f>
        <v>0.810723950579404</v>
      </c>
      <c r="S184">
        <f>IF(Capacity_solar!$AB185=0,Capacity_solar!S185*CostRed_solar!E$26,Capacity_solar!S185*VLOOKUP($A184,CostRed_solar!$A$14:$M$26,S$1-2009,FALSE))</f>
        <v>17.6552605319142</v>
      </c>
      <c r="T184">
        <f>IF(Capacity_solar!$AB185=0,Capacity_solar!T185*CostRed_solar!F$26,Capacity_solar!T185*VLOOKUP($A184,CostRed_solar!$A$14:$M$26,T$1-2009,FALSE))</f>
        <v>1.1933817524294</v>
      </c>
      <c r="U184">
        <f>IF(Capacity_solar!$AB185=0,Capacity_solar!U185*CostRed_solar!G$26,Capacity_solar!U185*VLOOKUP($A184,CostRed_solar!$A$14:$M$26,U$1-2009,FALSE))</f>
        <v>2.33288930896346</v>
      </c>
      <c r="V184">
        <f>IF(Capacity_solar!$AB185=0,Capacity_solar!V185*CostRed_solar!H$26,Capacity_solar!V185*VLOOKUP($A184,CostRed_solar!$A$14:$M$26,V$1-2009,FALSE))</f>
        <v>9.07857825311034</v>
      </c>
      <c r="W184">
        <f>IF(Capacity_solar!$AB185=0,Capacity_solar!W185*CostRed_solar!I$26,Capacity_solar!W185*VLOOKUP($A184,CostRed_solar!$A$14:$M$26,W$1-2009,FALSE))</f>
        <v>8.40981227189514</v>
      </c>
      <c r="X184">
        <f>IF(Capacity_solar!$AB185=0,Capacity_solar!X185*CostRed_solar!J$26,Capacity_solar!X185*VLOOKUP($A184,CostRed_solar!$A$14:$M$26,X$1-2009,FALSE))</f>
        <v>4.60531170088352</v>
      </c>
      <c r="Y184">
        <f>IF(Capacity_solar!$AB185=0,Capacity_solar!Y185*CostRed_solar!K$26,Capacity_solar!Y185*VLOOKUP($A184,CostRed_solar!$A$14:$M$26,Y$1-2009,FALSE))</f>
        <v>0</v>
      </c>
      <c r="Z184">
        <f>IF(Capacity_solar!$AB185=0,Capacity_solar!Z185*CostRed_solar!L$26,Capacity_solar!Z185*VLOOKUP($A184,CostRed_solar!$A$14:$M$26,Z$1-2009,FALSE))</f>
        <v>0</v>
      </c>
      <c r="AA184">
        <f>IF(Capacity_solar!$AB185=0,Capacity_solar!AA185*CostRed_solar!M$26,Capacity_solar!AA185*VLOOKUP($A184,CostRed_solar!$A$14:$M$26,AA$1-2009,FALSE))</f>
        <v>0</v>
      </c>
      <c r="AB184" s="1">
        <f t="shared" si="5"/>
        <v>44.4154496627987</v>
      </c>
    </row>
    <row r="185" spans="1:28">
      <c r="A185" s="1" t="s">
        <v>483</v>
      </c>
      <c r="B185">
        <f>IF(Capacity_solar!$AB186=0,Capacity_solar!P186*CostRed_solar!B$13,Capacity_solar!P186*VLOOKUP($A185,CostRed_solar!$A$2:$M$12,2,FALSE))</f>
        <v>0</v>
      </c>
      <c r="C185">
        <f>IF(Capacity_solar!$AB186=0,Capacity_solar!Q186*CostRed_solar!C$13,Capacity_solar!Q186*VLOOKUP($A185,CostRed_solar!$A$2:$M$12,3,FALSE))</f>
        <v>0</v>
      </c>
      <c r="D185">
        <f>IF(Capacity_solar!$AB186=0,Capacity_solar!R186*CostRed_solar!D$13,Capacity_solar!R186*VLOOKUP($A185,CostRed_solar!$A$2:$M$12,4,FALSE))</f>
        <v>0</v>
      </c>
      <c r="E185">
        <f>IF(Capacity_solar!$AB186=0,Capacity_solar!S186*CostRed_solar!E$13,Capacity_solar!S186*VLOOKUP($A185,CostRed_solar!$A$2:$M$12,5,FALSE))</f>
        <v>0</v>
      </c>
      <c r="F185">
        <f>IF(Capacity_solar!$AB186=0,Capacity_solar!T186*CostRed_solar!F$13,Capacity_solar!T186*VLOOKUP($A185,CostRed_solar!$A$2:$M$12,6,FALSE))</f>
        <v>0</v>
      </c>
      <c r="G185">
        <f>IF(Capacity_solar!$AB186=0,Capacity_solar!U186*CostRed_solar!G$13,Capacity_solar!U186*VLOOKUP($A185,CostRed_solar!$A$2:$M$12,7,FALSE))</f>
        <v>0.0319233977848721</v>
      </c>
      <c r="H185">
        <f>IF(Capacity_solar!$AB186=0,Capacity_solar!V186*CostRed_solar!H$13,Capacity_solar!V186*VLOOKUP($A185,CostRed_solar!$A$2:$M$12,8,FALSE))</f>
        <v>0</v>
      </c>
      <c r="I185">
        <f>IF(Capacity_solar!$AB186=0,Capacity_solar!W186*CostRed_solar!I$13,Capacity_solar!W186*VLOOKUP($A185,CostRed_solar!$A$2:$M$12,9,FALSE))</f>
        <v>0</v>
      </c>
      <c r="J185">
        <f>IF(Capacity_solar!$AB186=0,Capacity_solar!X186*CostRed_solar!J$13,Capacity_solar!X186*VLOOKUP($A185,CostRed_solar!$A$2:$M$12,10,FALSE))</f>
        <v>0</v>
      </c>
      <c r="K185">
        <f>IF(Capacity_solar!$AB186=0,Capacity_solar!Y186*CostRed_solar!K$13,Capacity_solar!Y186*VLOOKUP($A185,CostRed_solar!$A$2:$M$12,11,FALSE))</f>
        <v>0.044553822948101</v>
      </c>
      <c r="L185">
        <f>IF(Capacity_solar!$AB186=0,Capacity_solar!Z186*CostRed_solar!L$13,Capacity_solar!Z186*VLOOKUP($A185,CostRed_solar!$A$2:$M$12,12,FALSE))</f>
        <v>0</v>
      </c>
      <c r="M185">
        <f>IF(Capacity_solar!$AB186=0,Capacity_solar!AA186*CostRed_solar!M$13,Capacity_solar!AA186*VLOOKUP($A185,CostRed_solar!$A$2:$M$12,13,FALSE))</f>
        <v>0</v>
      </c>
      <c r="N185" s="2">
        <f t="shared" si="4"/>
        <v>0.076477220732973</v>
      </c>
      <c r="O185" s="1" t="s">
        <v>483</v>
      </c>
      <c r="P185">
        <f>IF(Capacity_solar!$AB186=0,Capacity_solar!P186*CostRed_solar!B$26,Capacity_solar!P186*VLOOKUP($A185,CostRed_solar!$A$14:$M$26,P$1-2009,FALSE))</f>
        <v>0</v>
      </c>
      <c r="Q185">
        <f>IF(Capacity_solar!$AB186=0,Capacity_solar!Q186*CostRed_solar!C$26,Capacity_solar!Q186*VLOOKUP($A185,CostRed_solar!$A$14:$M$26,Q$1-2009,FALSE))</f>
        <v>0</v>
      </c>
      <c r="R185">
        <f>IF(Capacity_solar!$AB186=0,Capacity_solar!R186*CostRed_solar!D$26,Capacity_solar!R186*VLOOKUP($A185,CostRed_solar!$A$14:$M$26,R$1-2009,FALSE))</f>
        <v>0</v>
      </c>
      <c r="S185">
        <f>IF(Capacity_solar!$AB186=0,Capacity_solar!S186*CostRed_solar!E$26,Capacity_solar!S186*VLOOKUP($A185,CostRed_solar!$A$14:$M$26,S$1-2009,FALSE))</f>
        <v>0</v>
      </c>
      <c r="T185">
        <f>IF(Capacity_solar!$AB186=0,Capacity_solar!T186*CostRed_solar!F$26,Capacity_solar!T186*VLOOKUP($A185,CostRed_solar!$A$14:$M$26,T$1-2009,FALSE))</f>
        <v>0</v>
      </c>
      <c r="U185">
        <f>IF(Capacity_solar!$AB186=0,Capacity_solar!U186*CostRed_solar!G$26,Capacity_solar!U186*VLOOKUP($A185,CostRed_solar!$A$14:$M$26,U$1-2009,FALSE))</f>
        <v>0.0462721846405975</v>
      </c>
      <c r="V185">
        <f>IF(Capacity_solar!$AB186=0,Capacity_solar!V186*CostRed_solar!H$26,Capacity_solar!V186*VLOOKUP($A185,CostRed_solar!$A$14:$M$26,V$1-2009,FALSE))</f>
        <v>0</v>
      </c>
      <c r="W185">
        <f>IF(Capacity_solar!$AB186=0,Capacity_solar!W186*CostRed_solar!I$26,Capacity_solar!W186*VLOOKUP($A185,CostRed_solar!$A$14:$M$26,W$1-2009,FALSE))</f>
        <v>0</v>
      </c>
      <c r="X185">
        <f>IF(Capacity_solar!$AB186=0,Capacity_solar!X186*CostRed_solar!J$26,Capacity_solar!X186*VLOOKUP($A185,CostRed_solar!$A$14:$M$26,X$1-2009,FALSE))</f>
        <v>0</v>
      </c>
      <c r="Y185">
        <f>IF(Capacity_solar!$AB186=0,Capacity_solar!Y186*CostRed_solar!K$26,Capacity_solar!Y186*VLOOKUP($A185,CostRed_solar!$A$14:$M$26,Y$1-2009,FALSE))</f>
        <v>0.0219516964728779</v>
      </c>
      <c r="Z185">
        <f>IF(Capacity_solar!$AB186=0,Capacity_solar!Z186*CostRed_solar!L$26,Capacity_solar!Z186*VLOOKUP($A185,CostRed_solar!$A$14:$M$26,Z$1-2009,FALSE))</f>
        <v>0</v>
      </c>
      <c r="AA185">
        <f>IF(Capacity_solar!$AB186=0,Capacity_solar!AA186*CostRed_solar!M$26,Capacity_solar!AA186*VLOOKUP($A185,CostRed_solar!$A$14:$M$26,AA$1-2009,FALSE))</f>
        <v>0</v>
      </c>
      <c r="AB185" s="1">
        <f t="shared" si="5"/>
        <v>0.0682238811134754</v>
      </c>
    </row>
    <row r="186" spans="1:28">
      <c r="A186" s="1" t="s">
        <v>234</v>
      </c>
      <c r="B186">
        <f>IF(Capacity_solar!$AB187=0,Capacity_solar!P187*CostRed_solar!B$13,Capacity_solar!P187*VLOOKUP($A186,CostRed_solar!$A$2:$M$12,2,FALSE))</f>
        <v>0</v>
      </c>
      <c r="C186">
        <f>IF(Capacity_solar!$AB187=0,Capacity_solar!Q187*CostRed_solar!C$13,Capacity_solar!Q187*VLOOKUP($A186,CostRed_solar!$A$2:$M$12,3,FALSE))</f>
        <v>0</v>
      </c>
      <c r="D186">
        <f>IF(Capacity_solar!$AB187=0,Capacity_solar!R187*CostRed_solar!D$13,Capacity_solar!R187*VLOOKUP($A186,CostRed_solar!$A$2:$M$12,4,FALSE))</f>
        <v>0.560316529063742</v>
      </c>
      <c r="E186">
        <f>IF(Capacity_solar!$AB187=0,Capacity_solar!S187*CostRed_solar!E$13,Capacity_solar!S187*VLOOKUP($A186,CostRed_solar!$A$2:$M$12,5,FALSE))</f>
        <v>0.00098231814153599</v>
      </c>
      <c r="F186">
        <f>IF(Capacity_solar!$AB187=0,Capacity_solar!T187*CostRed_solar!F$13,Capacity_solar!T187*VLOOKUP($A186,CostRed_solar!$A$2:$M$12,6,FALSE))</f>
        <v>0</v>
      </c>
      <c r="G186">
        <f>IF(Capacity_solar!$AB187=0,Capacity_solar!U187*CostRed_solar!G$13,Capacity_solar!U187*VLOOKUP($A186,CostRed_solar!$A$2:$M$12,7,FALSE))</f>
        <v>0.665070787184835</v>
      </c>
      <c r="H186">
        <f>IF(Capacity_solar!$AB187=0,Capacity_solar!V187*CostRed_solar!H$13,Capacity_solar!V187*VLOOKUP($A186,CostRed_solar!$A$2:$M$12,8,FALSE))</f>
        <v>0</v>
      </c>
      <c r="I186">
        <f>IF(Capacity_solar!$AB187=0,Capacity_solar!W187*CostRed_solar!I$13,Capacity_solar!W187*VLOOKUP($A186,CostRed_solar!$A$2:$M$12,9,FALSE))</f>
        <v>0</v>
      </c>
      <c r="J186">
        <f>IF(Capacity_solar!$AB187=0,Capacity_solar!X187*CostRed_solar!J$13,Capacity_solar!X187*VLOOKUP($A186,CostRed_solar!$A$2:$M$12,10,FALSE))</f>
        <v>0</v>
      </c>
      <c r="K186">
        <f>IF(Capacity_solar!$AB187=0,Capacity_solar!Y187*CostRed_solar!K$13,Capacity_solar!Y187*VLOOKUP($A186,CostRed_solar!$A$2:$M$12,11,FALSE))</f>
        <v>2.34493804990005</v>
      </c>
      <c r="L186">
        <f>IF(Capacity_solar!$AB187=0,Capacity_solar!Z187*CostRed_solar!L$13,Capacity_solar!Z187*VLOOKUP($A186,CostRed_solar!$A$2:$M$12,12,FALSE))</f>
        <v>0</v>
      </c>
      <c r="M186">
        <f>IF(Capacity_solar!$AB187=0,Capacity_solar!AA187*CostRed_solar!M$13,Capacity_solar!AA187*VLOOKUP($A186,CostRed_solar!$A$2:$M$12,13,FALSE))</f>
        <v>0</v>
      </c>
      <c r="N186" s="2">
        <f t="shared" si="4"/>
        <v>3.57130768429016</v>
      </c>
      <c r="O186" s="1" t="s">
        <v>234</v>
      </c>
      <c r="P186">
        <f>IF(Capacity_solar!$AB187=0,Capacity_solar!P187*CostRed_solar!B$26,Capacity_solar!P187*VLOOKUP($A186,CostRed_solar!$A$14:$M$26,P$1-2009,FALSE))</f>
        <v>0</v>
      </c>
      <c r="Q186">
        <f>IF(Capacity_solar!$AB187=0,Capacity_solar!Q187*CostRed_solar!C$26,Capacity_solar!Q187*VLOOKUP($A186,CostRed_solar!$A$14:$M$26,Q$1-2009,FALSE))</f>
        <v>0</v>
      </c>
      <c r="R186">
        <f>IF(Capacity_solar!$AB187=0,Capacity_solar!R187*CostRed_solar!D$26,Capacity_solar!R187*VLOOKUP($A186,CostRed_solar!$A$14:$M$26,R$1-2009,FALSE))</f>
        <v>1.26940075769218</v>
      </c>
      <c r="S186">
        <f>IF(Capacity_solar!$AB187=0,Capacity_solar!S187*CostRed_solar!E$26,Capacity_solar!S187*VLOOKUP($A186,CostRed_solar!$A$14:$M$26,S$1-2009,FALSE))</f>
        <v>0.00189984510189548</v>
      </c>
      <c r="T186">
        <f>IF(Capacity_solar!$AB187=0,Capacity_solar!T187*CostRed_solar!F$26,Capacity_solar!T187*VLOOKUP($A186,CostRed_solar!$A$14:$M$26,T$1-2009,FALSE))</f>
        <v>0</v>
      </c>
      <c r="U186">
        <f>IF(Capacity_solar!$AB187=0,Capacity_solar!U187*CostRed_solar!G$26,Capacity_solar!U187*VLOOKUP($A186,CostRed_solar!$A$14:$M$26,U$1-2009,FALSE))</f>
        <v>0.964003846679115</v>
      </c>
      <c r="V186">
        <f>IF(Capacity_solar!$AB187=0,Capacity_solar!V187*CostRed_solar!H$26,Capacity_solar!V187*VLOOKUP($A186,CostRed_solar!$A$14:$M$26,V$1-2009,FALSE))</f>
        <v>0</v>
      </c>
      <c r="W186">
        <f>IF(Capacity_solar!$AB187=0,Capacity_solar!W187*CostRed_solar!I$26,Capacity_solar!W187*VLOOKUP($A186,CostRed_solar!$A$14:$M$26,W$1-2009,FALSE))</f>
        <v>0</v>
      </c>
      <c r="X186">
        <f>IF(Capacity_solar!$AB187=0,Capacity_solar!X187*CostRed_solar!J$26,Capacity_solar!X187*VLOOKUP($A186,CostRed_solar!$A$14:$M$26,X$1-2009,FALSE))</f>
        <v>0</v>
      </c>
      <c r="Y186">
        <f>IF(Capacity_solar!$AB187=0,Capacity_solar!Y187*CostRed_solar!K$26,Capacity_solar!Y187*VLOOKUP($A186,CostRed_solar!$A$14:$M$26,Y$1-2009,FALSE))</f>
        <v>1.15535244594094</v>
      </c>
      <c r="Z186">
        <f>IF(Capacity_solar!$AB187=0,Capacity_solar!Z187*CostRed_solar!L$26,Capacity_solar!Z187*VLOOKUP($A186,CostRed_solar!$A$14:$M$26,Z$1-2009,FALSE))</f>
        <v>0</v>
      </c>
      <c r="AA186">
        <f>IF(Capacity_solar!$AB187=0,Capacity_solar!AA187*CostRed_solar!M$26,Capacity_solar!AA187*VLOOKUP($A186,CostRed_solar!$A$14:$M$26,AA$1-2009,FALSE))</f>
        <v>0</v>
      </c>
      <c r="AB186" s="1">
        <f t="shared" si="5"/>
        <v>3.39065689541413</v>
      </c>
    </row>
    <row r="187" spans="1:28">
      <c r="A187" s="1" t="s">
        <v>484</v>
      </c>
      <c r="B187">
        <f>IF(Capacity_solar!$AB188=0,Capacity_solar!P188*CostRed_solar!B$13,Capacity_solar!P188*VLOOKUP($A187,CostRed_solar!$A$2:$M$12,2,FALSE))</f>
        <v>0</v>
      </c>
      <c r="C187">
        <f>IF(Capacity_solar!$AB188=0,Capacity_solar!Q188*CostRed_solar!C$13,Capacity_solar!Q188*VLOOKUP($A187,CostRed_solar!$A$2:$M$12,3,FALSE))</f>
        <v>0.0150726324714331</v>
      </c>
      <c r="D187">
        <f>IF(Capacity_solar!$AB188=0,Capacity_solar!R188*CostRed_solar!D$13,Capacity_solar!R188*VLOOKUP($A187,CostRed_solar!$A$2:$M$12,4,FALSE))</f>
        <v>0.00747088705418322</v>
      </c>
      <c r="E187">
        <f>IF(Capacity_solar!$AB188=0,Capacity_solar!S188*CostRed_solar!E$13,Capacity_solar!S188*VLOOKUP($A187,CostRed_solar!$A$2:$M$12,5,FALSE))</f>
        <v>0.0392927256614386</v>
      </c>
      <c r="F187">
        <f>IF(Capacity_solar!$AB188=0,Capacity_solar!T188*CostRed_solar!F$13,Capacity_solar!T188*VLOOKUP($A187,CostRed_solar!$A$2:$M$12,6,FALSE))</f>
        <v>0.735111788922694</v>
      </c>
      <c r="G187">
        <f>IF(Capacity_solar!$AB188=0,Capacity_solar!U188*CostRed_solar!G$13,Capacity_solar!U188*VLOOKUP($A187,CostRed_solar!$A$2:$M$12,7,FALSE))</f>
        <v>0.0997606180777252</v>
      </c>
      <c r="H187">
        <f>IF(Capacity_solar!$AB188=0,Capacity_solar!V188*CostRed_solar!H$13,Capacity_solar!V188*VLOOKUP($A187,CostRed_solar!$A$2:$M$12,8,FALSE))</f>
        <v>0</v>
      </c>
      <c r="I187">
        <f>IF(Capacity_solar!$AB188=0,Capacity_solar!W188*CostRed_solar!I$13,Capacity_solar!W188*VLOOKUP($A187,CostRed_solar!$A$2:$M$12,9,FALSE))</f>
        <v>5.50931749205484</v>
      </c>
      <c r="J187">
        <f>IF(Capacity_solar!$AB188=0,Capacity_solar!X188*CostRed_solar!J$13,Capacity_solar!X188*VLOOKUP($A187,CostRed_solar!$A$2:$M$12,10,FALSE))</f>
        <v>0</v>
      </c>
      <c r="K187">
        <f>IF(Capacity_solar!$AB188=0,Capacity_solar!Y188*CostRed_solar!K$13,Capacity_solar!Y188*VLOOKUP($A187,CostRed_solar!$A$2:$M$12,11,FALSE))</f>
        <v>0</v>
      </c>
      <c r="L187">
        <f>IF(Capacity_solar!$AB188=0,Capacity_solar!Z188*CostRed_solar!L$13,Capacity_solar!Z188*VLOOKUP($A187,CostRed_solar!$A$2:$M$12,12,FALSE))</f>
        <v>0</v>
      </c>
      <c r="M187">
        <f>IF(Capacity_solar!$AB188=0,Capacity_solar!AA188*CostRed_solar!M$13,Capacity_solar!AA188*VLOOKUP($A187,CostRed_solar!$A$2:$M$12,13,FALSE))</f>
        <v>0</v>
      </c>
      <c r="N187" s="2">
        <f t="shared" si="4"/>
        <v>6.40602614424231</v>
      </c>
      <c r="O187" s="1" t="s">
        <v>484</v>
      </c>
      <c r="P187">
        <f>IF(Capacity_solar!$AB188=0,Capacity_solar!P188*CostRed_solar!B$26,Capacity_solar!P188*VLOOKUP($A187,CostRed_solar!$A$14:$M$26,P$1-2009,FALSE))</f>
        <v>0</v>
      </c>
      <c r="Q187">
        <f>IF(Capacity_solar!$AB188=0,Capacity_solar!Q188*CostRed_solar!C$26,Capacity_solar!Q188*VLOOKUP($A187,CostRed_solar!$A$14:$M$26,Q$1-2009,FALSE))</f>
        <v>0.0475587837687111</v>
      </c>
      <c r="R187">
        <f>IF(Capacity_solar!$AB188=0,Capacity_solar!R188*CostRed_solar!D$26,Capacity_solar!R188*VLOOKUP($A187,CostRed_solar!$A$14:$M$26,R$1-2009,FALSE))</f>
        <v>0.0169253434358957</v>
      </c>
      <c r="S187">
        <f>IF(Capacity_solar!$AB188=0,Capacity_solar!S188*CostRed_solar!E$26,Capacity_solar!S188*VLOOKUP($A187,CostRed_solar!$A$14:$M$26,S$1-2009,FALSE))</f>
        <v>0.0759938040758172</v>
      </c>
      <c r="T187">
        <f>IF(Capacity_solar!$AB188=0,Capacity_solar!T188*CostRed_solar!F$26,Capacity_solar!T188*VLOOKUP($A187,CostRed_solar!$A$14:$M$26,T$1-2009,FALSE))</f>
        <v>1.25020945492604</v>
      </c>
      <c r="U187">
        <f>IF(Capacity_solar!$AB188=0,Capacity_solar!U188*CostRed_solar!G$26,Capacity_solar!U188*VLOOKUP($A187,CostRed_solar!$A$14:$M$26,U$1-2009,FALSE))</f>
        <v>0.144600577001867</v>
      </c>
      <c r="V187">
        <f>IF(Capacity_solar!$AB188=0,Capacity_solar!V188*CostRed_solar!H$26,Capacity_solar!V188*VLOOKUP($A187,CostRed_solar!$A$14:$M$26,V$1-2009,FALSE))</f>
        <v>0</v>
      </c>
      <c r="W187">
        <f>IF(Capacity_solar!$AB188=0,Capacity_solar!W188*CostRed_solar!I$26,Capacity_solar!W188*VLOOKUP($A187,CostRed_solar!$A$14:$M$26,W$1-2009,FALSE))</f>
        <v>5.11338403236429</v>
      </c>
      <c r="X187">
        <f>IF(Capacity_solar!$AB188=0,Capacity_solar!X188*CostRed_solar!J$26,Capacity_solar!X188*VLOOKUP($A187,CostRed_solar!$A$14:$M$26,X$1-2009,FALSE))</f>
        <v>0</v>
      </c>
      <c r="Y187">
        <f>IF(Capacity_solar!$AB188=0,Capacity_solar!Y188*CostRed_solar!K$26,Capacity_solar!Y188*VLOOKUP($A187,CostRed_solar!$A$14:$M$26,Y$1-2009,FALSE))</f>
        <v>0</v>
      </c>
      <c r="Z187">
        <f>IF(Capacity_solar!$AB188=0,Capacity_solar!Z188*CostRed_solar!L$26,Capacity_solar!Z188*VLOOKUP($A187,CostRed_solar!$A$14:$M$26,Z$1-2009,FALSE))</f>
        <v>0</v>
      </c>
      <c r="AA187">
        <f>IF(Capacity_solar!$AB188=0,Capacity_solar!AA188*CostRed_solar!M$26,Capacity_solar!AA188*VLOOKUP($A187,CostRed_solar!$A$14:$M$26,AA$1-2009,FALSE))</f>
        <v>0</v>
      </c>
      <c r="AB187" s="1">
        <f t="shared" si="5"/>
        <v>6.64867199557262</v>
      </c>
    </row>
    <row r="188" spans="1:28">
      <c r="A188" s="1" t="s">
        <v>485</v>
      </c>
      <c r="B188">
        <f>IF(Capacity_solar!$AB189=0,Capacity_solar!P189*CostRed_solar!B$13,Capacity_solar!P189*VLOOKUP($A188,CostRed_solar!$A$2:$M$12,2,FALSE))</f>
        <v>0</v>
      </c>
      <c r="C188">
        <f>IF(Capacity_solar!$AB189=0,Capacity_solar!Q189*CostRed_solar!C$13,Capacity_solar!Q189*VLOOKUP($A188,CostRed_solar!$A$2:$M$12,3,FALSE))</f>
        <v>0</v>
      </c>
      <c r="D188">
        <f>IF(Capacity_solar!$AB189=0,Capacity_solar!R189*CostRed_solar!D$13,Capacity_solar!R189*VLOOKUP($A188,CostRed_solar!$A$2:$M$12,4,FALSE))</f>
        <v>1.04592418758565</v>
      </c>
      <c r="E188">
        <f>IF(Capacity_solar!$AB189=0,Capacity_solar!S189*CostRed_solar!E$13,Capacity_solar!S189*VLOOKUP($A188,CostRed_solar!$A$2:$M$12,5,FALSE))</f>
        <v>0.196463628307193</v>
      </c>
      <c r="F188">
        <f>IF(Capacity_solar!$AB189=0,Capacity_solar!T189*CostRed_solar!F$13,Capacity_solar!T189*VLOOKUP($A188,CostRed_solar!$A$2:$M$12,6,FALSE))</f>
        <v>1.11380574079196</v>
      </c>
      <c r="G188">
        <f>IF(Capacity_solar!$AB189=0,Capacity_solar!U189*CostRed_solar!G$13,Capacity_solar!U189*VLOOKUP($A188,CostRed_solar!$A$2:$M$12,7,FALSE))</f>
        <v>-1.06411325949574</v>
      </c>
      <c r="H188">
        <f>IF(Capacity_solar!$AB189=0,Capacity_solar!V189*CostRed_solar!H$13,Capacity_solar!V189*VLOOKUP($A188,CostRed_solar!$A$2:$M$12,8,FALSE))</f>
        <v>-2.75916897532142</v>
      </c>
      <c r="I188">
        <f>IF(Capacity_solar!$AB189=0,Capacity_solar!W189*CostRed_solar!I$13,Capacity_solar!W189*VLOOKUP($A188,CostRed_solar!$A$2:$M$12,9,FALSE))</f>
        <v>0</v>
      </c>
      <c r="J188">
        <f>IF(Capacity_solar!$AB189=0,Capacity_solar!X189*CostRed_solar!J$13,Capacity_solar!X189*VLOOKUP($A188,CostRed_solar!$A$2:$M$12,10,FALSE))</f>
        <v>0.819330545179104</v>
      </c>
      <c r="K188">
        <f>IF(Capacity_solar!$AB189=0,Capacity_solar!Y189*CostRed_solar!K$13,Capacity_solar!Y189*VLOOKUP($A188,CostRed_solar!$A$2:$M$12,11,FALSE))</f>
        <v>1.17246902495002</v>
      </c>
      <c r="L188">
        <f>IF(Capacity_solar!$AB189=0,Capacity_solar!Z189*CostRed_solar!L$13,Capacity_solar!Z189*VLOOKUP($A188,CostRed_solar!$A$2:$M$12,12,FALSE))</f>
        <v>0</v>
      </c>
      <c r="M188">
        <f>IF(Capacity_solar!$AB189=0,Capacity_solar!AA189*CostRed_solar!M$13,Capacity_solar!AA189*VLOOKUP($A188,CostRed_solar!$A$2:$M$12,13,FALSE))</f>
        <v>0</v>
      </c>
      <c r="N188" s="2">
        <f t="shared" si="4"/>
        <v>0.524710891996781</v>
      </c>
      <c r="O188" s="1" t="s">
        <v>485</v>
      </c>
      <c r="P188">
        <f>IF(Capacity_solar!$AB189=0,Capacity_solar!P189*CostRed_solar!B$26,Capacity_solar!P189*VLOOKUP($A188,CostRed_solar!$A$14:$M$26,P$1-2009,FALSE))</f>
        <v>0</v>
      </c>
      <c r="Q188">
        <f>IF(Capacity_solar!$AB189=0,Capacity_solar!Q189*CostRed_solar!C$26,Capacity_solar!Q189*VLOOKUP($A188,CostRed_solar!$A$14:$M$26,Q$1-2009,FALSE))</f>
        <v>0</v>
      </c>
      <c r="R188">
        <f>IF(Capacity_solar!$AB189=0,Capacity_solar!R189*CostRed_solar!D$26,Capacity_solar!R189*VLOOKUP($A188,CostRed_solar!$A$14:$M$26,R$1-2009,FALSE))</f>
        <v>2.3695480810254</v>
      </c>
      <c r="S188">
        <f>IF(Capacity_solar!$AB189=0,Capacity_solar!S189*CostRed_solar!E$26,Capacity_solar!S189*VLOOKUP($A188,CostRed_solar!$A$14:$M$26,S$1-2009,FALSE))</f>
        <v>0.379969020379086</v>
      </c>
      <c r="T188">
        <f>IF(Capacity_solar!$AB189=0,Capacity_solar!T189*CostRed_solar!F$26,Capacity_solar!T189*VLOOKUP($A188,CostRed_solar!$A$14:$M$26,T$1-2009,FALSE))</f>
        <v>1.89425674988794</v>
      </c>
      <c r="U188">
        <f>IF(Capacity_solar!$AB189=0,Capacity_solar!U189*CostRed_solar!G$26,Capacity_solar!U189*VLOOKUP($A188,CostRed_solar!$A$14:$M$26,U$1-2009,FALSE))</f>
        <v>-1.54240615468658</v>
      </c>
      <c r="V188">
        <f>IF(Capacity_solar!$AB189=0,Capacity_solar!V189*CostRed_solar!H$26,Capacity_solar!V189*VLOOKUP($A188,CostRed_solar!$A$14:$M$26,V$1-2009,FALSE))</f>
        <v>-3.26291395989166</v>
      </c>
      <c r="W188">
        <f>IF(Capacity_solar!$AB189=0,Capacity_solar!W189*CostRed_solar!I$26,Capacity_solar!W189*VLOOKUP($A188,CostRed_solar!$A$14:$M$26,W$1-2009,FALSE))</f>
        <v>0</v>
      </c>
      <c r="X188">
        <f>IF(Capacity_solar!$AB189=0,Capacity_solar!X189*CostRed_solar!J$26,Capacity_solar!X189*VLOOKUP($A188,CostRed_solar!$A$14:$M$26,X$1-2009,FALSE))</f>
        <v>0.535345736807152</v>
      </c>
      <c r="Y188">
        <f>IF(Capacity_solar!$AB189=0,Capacity_solar!Y189*CostRed_solar!K$26,Capacity_solar!Y189*VLOOKUP($A188,CostRed_solar!$A$14:$M$26,Y$1-2009,FALSE))</f>
        <v>0.57767622297047</v>
      </c>
      <c r="Z188">
        <f>IF(Capacity_solar!$AB189=0,Capacity_solar!Z189*CostRed_solar!L$26,Capacity_solar!Z189*VLOOKUP($A188,CostRed_solar!$A$14:$M$26,Z$1-2009,FALSE))</f>
        <v>0</v>
      </c>
      <c r="AA188">
        <f>IF(Capacity_solar!$AB189=0,Capacity_solar!AA189*CostRed_solar!M$26,Capacity_solar!AA189*VLOOKUP($A188,CostRed_solar!$A$14:$M$26,AA$1-2009,FALSE))</f>
        <v>0</v>
      </c>
      <c r="AB188" s="1">
        <f t="shared" si="5"/>
        <v>0.951475696491797</v>
      </c>
    </row>
    <row r="189" spans="1:28">
      <c r="A189" s="1" t="s">
        <v>486</v>
      </c>
      <c r="B189">
        <f>IF(Capacity_solar!$AB190=0,Capacity_solar!P190*CostRed_solar!B$13,Capacity_solar!P190*VLOOKUP($A189,CostRed_solar!$A$2:$M$12,2,FALSE))</f>
        <v>0.00277236509736782</v>
      </c>
      <c r="C189">
        <f>IF(Capacity_solar!$AB190=0,Capacity_solar!Q190*CostRed_solar!C$13,Capacity_solar!Q190*VLOOKUP($A189,CostRed_solar!$A$2:$M$12,3,FALSE))</f>
        <v>0.0226089487071497</v>
      </c>
      <c r="D189">
        <f>IF(Capacity_solar!$AB190=0,Capacity_solar!R190*CostRed_solar!D$13,Capacity_solar!R190*VLOOKUP($A189,CostRed_solar!$A$2:$M$12,4,FALSE))</f>
        <v>0.280905353237289</v>
      </c>
      <c r="E189">
        <f>IF(Capacity_solar!$AB190=0,Capacity_solar!S190*CostRed_solar!E$13,Capacity_solar!S190*VLOOKUP($A189,CostRed_solar!$A$2:$M$12,5,FALSE))</f>
        <v>0</v>
      </c>
      <c r="F189">
        <f>IF(Capacity_solar!$AB190=0,Capacity_solar!T190*CostRed_solar!F$13,Capacity_solar!T190*VLOOKUP($A189,CostRed_solar!$A$2:$M$12,6,FALSE))</f>
        <v>0.355304031312635</v>
      </c>
      <c r="G189">
        <f>IF(Capacity_solar!$AB190=0,Capacity_solar!U190*CostRed_solar!G$13,Capacity_solar!U190*VLOOKUP($A189,CostRed_solar!$A$2:$M$12,7,FALSE))</f>
        <v>0.598563708466351</v>
      </c>
      <c r="H189">
        <f>IF(Capacity_solar!$AB190=0,Capacity_solar!V190*CostRed_solar!H$13,Capacity_solar!V190*VLOOKUP($A189,CostRed_solar!$A$2:$M$12,8,FALSE))</f>
        <v>0.113612840160294</v>
      </c>
      <c r="I189">
        <f>IF(Capacity_solar!$AB190=0,Capacity_solar!W190*CostRed_solar!I$13,Capacity_solar!W190*VLOOKUP($A189,CostRed_solar!$A$2:$M$12,9,FALSE))</f>
        <v>0</v>
      </c>
      <c r="J189">
        <f>IF(Capacity_solar!$AB190=0,Capacity_solar!X190*CostRed_solar!J$13,Capacity_solar!X190*VLOOKUP($A189,CostRed_solar!$A$2:$M$12,10,FALSE))</f>
        <v>2.0073598356888</v>
      </c>
      <c r="K189">
        <f>IF(Capacity_solar!$AB190=0,Capacity_solar!Y190*CostRed_solar!K$13,Capacity_solar!Y190*VLOOKUP($A189,CostRed_solar!$A$2:$M$12,11,FALSE))</f>
        <v>1.96974796191604</v>
      </c>
      <c r="L189">
        <f>IF(Capacity_solar!$AB190=0,Capacity_solar!Z190*CostRed_solar!L$13,Capacity_solar!Z190*VLOOKUP($A189,CostRed_solar!$A$2:$M$12,12,FALSE))</f>
        <v>1.82343353976403</v>
      </c>
      <c r="M189">
        <f>IF(Capacity_solar!$AB190=0,Capacity_solar!AA190*CostRed_solar!M$13,Capacity_solar!AA190*VLOOKUP($A189,CostRed_solar!$A$2:$M$12,13,FALSE))</f>
        <v>0</v>
      </c>
      <c r="N189" s="2">
        <f t="shared" si="4"/>
        <v>7.17430858434996</v>
      </c>
      <c r="O189" s="1" t="s">
        <v>486</v>
      </c>
      <c r="P189">
        <f>IF(Capacity_solar!$AB190=0,Capacity_solar!P190*CostRed_solar!B$26,Capacity_solar!P190*VLOOKUP($A189,CostRed_solar!$A$14:$M$26,P$1-2009,FALSE))</f>
        <v>0.0143930222560057</v>
      </c>
      <c r="Q189">
        <f>IF(Capacity_solar!$AB190=0,Capacity_solar!Q190*CostRed_solar!C$26,Capacity_solar!Q190*VLOOKUP($A189,CostRed_solar!$A$14:$M$26,Q$1-2009,FALSE))</f>
        <v>0.0713381756530667</v>
      </c>
      <c r="R189">
        <f>IF(Capacity_solar!$AB190=0,Capacity_solar!R190*CostRed_solar!D$26,Capacity_solar!R190*VLOOKUP($A189,CostRed_solar!$A$14:$M$26,R$1-2009,FALSE))</f>
        <v>0.636392913189678</v>
      </c>
      <c r="S189">
        <f>IF(Capacity_solar!$AB190=0,Capacity_solar!S190*CostRed_solar!E$26,Capacity_solar!S190*VLOOKUP($A189,CostRed_solar!$A$14:$M$26,S$1-2009,FALSE))</f>
        <v>0</v>
      </c>
      <c r="T189">
        <f>IF(Capacity_solar!$AB190=0,Capacity_solar!T190*CostRed_solar!F$26,Capacity_solar!T190*VLOOKUP($A189,CostRed_solar!$A$14:$M$26,T$1-2009,FALSE))</f>
        <v>0.604267903214253</v>
      </c>
      <c r="U189">
        <f>IF(Capacity_solar!$AB190=0,Capacity_solar!U190*CostRed_solar!G$26,Capacity_solar!U190*VLOOKUP($A189,CostRed_solar!$A$14:$M$26,U$1-2009,FALSE))</f>
        <v>0.867603462011203</v>
      </c>
      <c r="V189">
        <f>IF(Capacity_solar!$AB190=0,Capacity_solar!V190*CostRed_solar!H$26,Capacity_solar!V190*VLOOKUP($A189,CostRed_solar!$A$14:$M$26,V$1-2009,FALSE))</f>
        <v>0.134355280701422</v>
      </c>
      <c r="W189">
        <f>IF(Capacity_solar!$AB190=0,Capacity_solar!W190*CostRed_solar!I$26,Capacity_solar!W190*VLOOKUP($A189,CostRed_solar!$A$14:$M$26,W$1-2009,FALSE))</f>
        <v>0</v>
      </c>
      <c r="X189">
        <f>IF(Capacity_solar!$AB190=0,Capacity_solar!X190*CostRed_solar!J$26,Capacity_solar!X190*VLOOKUP($A189,CostRed_solar!$A$14:$M$26,X$1-2009,FALSE))</f>
        <v>1.31159705517752</v>
      </c>
      <c r="Y189">
        <f>IF(Capacity_solar!$AB190=0,Capacity_solar!Y190*CostRed_solar!K$26,Capacity_solar!Y190*VLOOKUP($A189,CostRed_solar!$A$14:$M$26,Y$1-2009,FALSE))</f>
        <v>0.97049605459039</v>
      </c>
      <c r="Z189">
        <f>IF(Capacity_solar!$AB190=0,Capacity_solar!Z190*CostRed_solar!L$26,Capacity_solar!Z190*VLOOKUP($A189,CostRed_solar!$A$14:$M$26,Z$1-2009,FALSE))</f>
        <v>0.764254630461555</v>
      </c>
      <c r="AA189">
        <f>IF(Capacity_solar!$AB190=0,Capacity_solar!AA190*CostRed_solar!M$26,Capacity_solar!AA190*VLOOKUP($A189,CostRed_solar!$A$14:$M$26,AA$1-2009,FALSE))</f>
        <v>0</v>
      </c>
      <c r="AB189" s="1">
        <f t="shared" si="5"/>
        <v>5.3746984972551</v>
      </c>
    </row>
    <row r="190" spans="1:28">
      <c r="A190" s="1" t="s">
        <v>427</v>
      </c>
      <c r="B190">
        <f>IF(Capacity_solar!$AB191=0,Capacity_solar!P191*CostRed_solar!B$13,Capacity_solar!P191*VLOOKUP($A190,CostRed_solar!$A$2:$M$12,2,FALSE))</f>
        <v>0</v>
      </c>
      <c r="C190">
        <f>IF(Capacity_solar!$AB191=0,Capacity_solar!Q191*CostRed_solar!C$13,Capacity_solar!Q191*VLOOKUP($A190,CostRed_solar!$A$2:$M$12,3,FALSE))</f>
        <v>0</v>
      </c>
      <c r="D190">
        <f>IF(Capacity_solar!$AB191=0,Capacity_solar!R191*CostRed_solar!D$13,Capacity_solar!R191*VLOOKUP($A190,CostRed_solar!$A$2:$M$12,4,FALSE))</f>
        <v>0.112063305812748</v>
      </c>
      <c r="E190">
        <f>IF(Capacity_solar!$AB191=0,Capacity_solar!S191*CostRed_solar!E$13,Capacity_solar!S191*VLOOKUP($A190,CostRed_solar!$A$2:$M$12,5,FALSE))</f>
        <v>2.87819215470038</v>
      </c>
      <c r="F190">
        <f>IF(Capacity_solar!$AB191=0,Capacity_solar!T191*CostRed_solar!F$13,Capacity_solar!T191*VLOOKUP($A190,CostRed_solar!$A$2:$M$12,6,FALSE))</f>
        <v>1.88233170193841</v>
      </c>
      <c r="G190">
        <f>IF(Capacity_solar!$AB191=0,Capacity_solar!U191*CostRed_solar!G$13,Capacity_solar!U191*VLOOKUP($A190,CostRed_solar!$A$2:$M$12,7,FALSE))</f>
        <v>3.25884818734727</v>
      </c>
      <c r="H190">
        <f>IF(Capacity_solar!$AB191=0,Capacity_solar!V191*CostRed_solar!H$13,Capacity_solar!V191*VLOOKUP($A190,CostRed_solar!$A$2:$M$12,8,FALSE))</f>
        <v>10.2494995999916</v>
      </c>
      <c r="I190">
        <f>IF(Capacity_solar!$AB191=0,Capacity_solar!W191*CostRed_solar!I$13,Capacity_solar!W191*VLOOKUP($A190,CostRed_solar!$A$2:$M$12,9,FALSE))</f>
        <v>0</v>
      </c>
      <c r="J190">
        <f>IF(Capacity_solar!$AB191=0,Capacity_solar!X191*CostRed_solar!J$13,Capacity_solar!X191*VLOOKUP($A190,CostRed_solar!$A$2:$M$12,10,FALSE))</f>
        <v>0.323637613672108</v>
      </c>
      <c r="K190">
        <f>IF(Capacity_solar!$AB191=0,Capacity_solar!Y191*CostRed_solar!K$13,Capacity_solar!Y191*VLOOKUP($A190,CostRed_solar!$A$2:$M$12,11,FALSE))</f>
        <v>0.152420973243505</v>
      </c>
      <c r="L190">
        <f>IF(Capacity_solar!$AB191=0,Capacity_solar!Z191*CostRed_solar!L$13,Capacity_solar!Z191*VLOOKUP($A190,CostRed_solar!$A$2:$M$12,12,FALSE))</f>
        <v>0</v>
      </c>
      <c r="M190">
        <f>IF(Capacity_solar!$AB191=0,Capacity_solar!AA191*CostRed_solar!M$13,Capacity_solar!AA191*VLOOKUP($A190,CostRed_solar!$A$2:$M$12,13,FALSE))</f>
        <v>0</v>
      </c>
      <c r="N190" s="2">
        <f t="shared" si="4"/>
        <v>18.856993536706</v>
      </c>
      <c r="O190" s="1" t="s">
        <v>427</v>
      </c>
      <c r="P190">
        <f>IF(Capacity_solar!$AB191=0,Capacity_solar!P191*CostRed_solar!B$26,Capacity_solar!P191*VLOOKUP($A190,CostRed_solar!$A$14:$M$26,P$1-2009,FALSE))</f>
        <v>0</v>
      </c>
      <c r="Q190">
        <f>IF(Capacity_solar!$AB191=0,Capacity_solar!Q191*CostRed_solar!C$26,Capacity_solar!Q191*VLOOKUP($A190,CostRed_solar!$A$14:$M$26,Q$1-2009,FALSE))</f>
        <v>0</v>
      </c>
      <c r="R190">
        <f>IF(Capacity_solar!$AB191=0,Capacity_solar!R191*CostRed_solar!D$26,Capacity_solar!R191*VLOOKUP($A190,CostRed_solar!$A$14:$M$26,R$1-2009,FALSE))</f>
        <v>0.253880151538436</v>
      </c>
      <c r="S190">
        <f>IF(Capacity_solar!$AB191=0,Capacity_solar!S191*CostRed_solar!E$26,Capacity_solar!S191*VLOOKUP($A190,CostRed_solar!$A$14:$M$26,S$1-2009,FALSE))</f>
        <v>5.56654614855361</v>
      </c>
      <c r="T190">
        <f>IF(Capacity_solar!$AB191=0,Capacity_solar!T191*CostRed_solar!F$26,Capacity_solar!T191*VLOOKUP($A190,CostRed_solar!$A$14:$M$26,T$1-2009,FALSE))</f>
        <v>3.20129390731062</v>
      </c>
      <c r="U190">
        <f>IF(Capacity_solar!$AB191=0,Capacity_solar!U191*CostRed_solar!G$26,Capacity_solar!U191*VLOOKUP($A190,CostRed_solar!$A$14:$M$26,U$1-2009,FALSE))</f>
        <v>4.72362077673536</v>
      </c>
      <c r="V190">
        <f>IF(Capacity_solar!$AB191=0,Capacity_solar!V191*CostRed_solar!H$26,Capacity_solar!V191*VLOOKUP($A190,CostRed_solar!$A$14:$M$26,V$1-2009,FALSE))</f>
        <v>12.1207637610599</v>
      </c>
      <c r="W190">
        <f>IF(Capacity_solar!$AB191=0,Capacity_solar!W191*CostRed_solar!I$26,Capacity_solar!W191*VLOOKUP($A190,CostRed_solar!$A$14:$M$26,W$1-2009,FALSE))</f>
        <v>0</v>
      </c>
      <c r="X190">
        <f>IF(Capacity_solar!$AB191=0,Capacity_solar!X191*CostRed_solar!J$26,Capacity_solar!X191*VLOOKUP($A190,CostRed_solar!$A$14:$M$26,X$1-2009,FALSE))</f>
        <v>0.211462904403167</v>
      </c>
      <c r="Y190">
        <f>IF(Capacity_solar!$AB191=0,Capacity_solar!Y191*CostRed_solar!K$26,Capacity_solar!Y191*VLOOKUP($A190,CostRed_solar!$A$14:$M$26,Y$1-2009,FALSE))</f>
        <v>0.075097908986162</v>
      </c>
      <c r="Z190">
        <f>IF(Capacity_solar!$AB191=0,Capacity_solar!Z191*CostRed_solar!L$26,Capacity_solar!Z191*VLOOKUP($A190,CostRed_solar!$A$14:$M$26,Z$1-2009,FALSE))</f>
        <v>0</v>
      </c>
      <c r="AA190">
        <f>IF(Capacity_solar!$AB191=0,Capacity_solar!AA191*CostRed_solar!M$26,Capacity_solar!AA191*VLOOKUP($A190,CostRed_solar!$A$14:$M$26,AA$1-2009,FALSE))</f>
        <v>0</v>
      </c>
      <c r="AB190" s="1">
        <f t="shared" si="5"/>
        <v>26.1526655585873</v>
      </c>
    </row>
    <row r="191" spans="1:28">
      <c r="A191" s="1" t="s">
        <v>370</v>
      </c>
      <c r="B191">
        <f>IF(Capacity_solar!$AB192=0,Capacity_solar!P192*CostRed_solar!B$13,Capacity_solar!P192*VLOOKUP($A191,CostRed_solar!$A$2:$M$12,2,FALSE))</f>
        <v>0</v>
      </c>
      <c r="C191">
        <f>IF(Capacity_solar!$AB192=0,Capacity_solar!Q192*CostRed_solar!C$13,Capacity_solar!Q192*VLOOKUP($A191,CostRed_solar!$A$2:$M$12,3,FALSE))</f>
        <v>0</v>
      </c>
      <c r="D191">
        <f>IF(Capacity_solar!$AB192=0,Capacity_solar!R192*CostRed_solar!D$13,Capacity_solar!R192*VLOOKUP($A191,CostRed_solar!$A$2:$M$12,4,FALSE))</f>
        <v>0.0470665884413543</v>
      </c>
      <c r="E191">
        <f>IF(Capacity_solar!$AB192=0,Capacity_solar!S192*CostRed_solar!E$13,Capacity_solar!S192*VLOOKUP($A191,CostRed_solar!$A$2:$M$12,5,FALSE))</f>
        <v>0.0343811349537588</v>
      </c>
      <c r="F191">
        <f>IF(Capacity_solar!$AB192=0,Capacity_solar!T192*CostRed_solar!F$13,Capacity_solar!T192*VLOOKUP($A191,CostRed_solar!$A$2:$M$12,6,FALSE))</f>
        <v>0.0233899205566312</v>
      </c>
      <c r="G191">
        <f>IF(Capacity_solar!$AB192=0,Capacity_solar!U192*CostRed_solar!G$13,Capacity_solar!U192*VLOOKUP($A191,CostRed_solar!$A$2:$M$12,7,FALSE))</f>
        <v>0.0505453798260474</v>
      </c>
      <c r="H191">
        <f>IF(Capacity_solar!$AB192=0,Capacity_solar!V192*CostRed_solar!H$13,Capacity_solar!V192*VLOOKUP($A191,CostRed_solar!$A$2:$M$12,8,FALSE))</f>
        <v>0.258063451221238</v>
      </c>
      <c r="I191">
        <f>IF(Capacity_solar!$AB192=0,Capacity_solar!W192*CostRed_solar!I$13,Capacity_solar!W192*VLOOKUP($A191,CostRed_solar!$A$2:$M$12,9,FALSE))</f>
        <v>0.033055904952329</v>
      </c>
      <c r="J191">
        <f>IF(Capacity_solar!$AB192=0,Capacity_solar!X192*CostRed_solar!J$13,Capacity_solar!X192*VLOOKUP($A191,CostRed_solar!$A$2:$M$12,10,FALSE))</f>
        <v>0</v>
      </c>
      <c r="K191">
        <f>IF(Capacity_solar!$AB192=0,Capacity_solar!Y192*CostRed_solar!K$13,Capacity_solar!Y192*VLOOKUP($A191,CostRed_solar!$A$2:$M$12,11,FALSE))</f>
        <v>0</v>
      </c>
      <c r="L191">
        <f>IF(Capacity_solar!$AB192=0,Capacity_solar!Z192*CostRed_solar!L$13,Capacity_solar!Z192*VLOOKUP($A191,CostRed_solar!$A$2:$M$12,12,FALSE))</f>
        <v>0</v>
      </c>
      <c r="M191">
        <f>IF(Capacity_solar!$AB192=0,Capacity_solar!AA192*CostRed_solar!M$13,Capacity_solar!AA192*VLOOKUP($A191,CostRed_solar!$A$2:$M$12,13,FALSE))</f>
        <v>0</v>
      </c>
      <c r="N191" s="2">
        <f t="shared" si="4"/>
        <v>0.446502379951359</v>
      </c>
      <c r="O191" s="1" t="s">
        <v>370</v>
      </c>
      <c r="P191">
        <f>IF(Capacity_solar!$AB192=0,Capacity_solar!P192*CostRed_solar!B$26,Capacity_solar!P192*VLOOKUP($A191,CostRed_solar!$A$14:$M$26,P$1-2009,FALSE))</f>
        <v>0</v>
      </c>
      <c r="Q191">
        <f>IF(Capacity_solar!$AB192=0,Capacity_solar!Q192*CostRed_solar!C$26,Capacity_solar!Q192*VLOOKUP($A191,CostRed_solar!$A$14:$M$26,Q$1-2009,FALSE))</f>
        <v>0</v>
      </c>
      <c r="R191">
        <f>IF(Capacity_solar!$AB192=0,Capacity_solar!R192*CostRed_solar!D$26,Capacity_solar!R192*VLOOKUP($A191,CostRed_solar!$A$14:$M$26,R$1-2009,FALSE))</f>
        <v>0.106629663646143</v>
      </c>
      <c r="S191">
        <f>IF(Capacity_solar!$AB192=0,Capacity_solar!S192*CostRed_solar!E$26,Capacity_solar!S192*VLOOKUP($A191,CostRed_solar!$A$14:$M$26,S$1-2009,FALSE))</f>
        <v>0.06649457856634</v>
      </c>
      <c r="T191">
        <f>IF(Capacity_solar!$AB192=0,Capacity_solar!T192*CostRed_solar!F$26,Capacity_solar!T192*VLOOKUP($A191,CostRed_solar!$A$14:$M$26,T$1-2009,FALSE))</f>
        <v>0.0397793917476468</v>
      </c>
      <c r="U191">
        <f>IF(Capacity_solar!$AB192=0,Capacity_solar!U192*CostRed_solar!G$26,Capacity_solar!U192*VLOOKUP($A191,CostRed_solar!$A$14:$M$26,U$1-2009,FALSE))</f>
        <v>0.0732642923476127</v>
      </c>
      <c r="V191">
        <f>IF(Capacity_solar!$AB192=0,Capacity_solar!V192*CostRed_solar!H$26,Capacity_solar!V192*VLOOKUP($A191,CostRed_solar!$A$14:$M$26,V$1-2009,FALSE))</f>
        <v>0.305178423307515</v>
      </c>
      <c r="W191">
        <f>IF(Capacity_solar!$AB192=0,Capacity_solar!W192*CostRed_solar!I$26,Capacity_solar!W192*VLOOKUP($A191,CostRed_solar!$A$14:$M$26,W$1-2009,FALSE))</f>
        <v>0.0306803041941857</v>
      </c>
      <c r="X191">
        <f>IF(Capacity_solar!$AB192=0,Capacity_solar!X192*CostRed_solar!J$26,Capacity_solar!X192*VLOOKUP($A191,CostRed_solar!$A$14:$M$26,X$1-2009,FALSE))</f>
        <v>0</v>
      </c>
      <c r="Y191">
        <f>IF(Capacity_solar!$AB192=0,Capacity_solar!Y192*CostRed_solar!K$26,Capacity_solar!Y192*VLOOKUP($A191,CostRed_solar!$A$14:$M$26,Y$1-2009,FALSE))</f>
        <v>0</v>
      </c>
      <c r="Z191">
        <f>IF(Capacity_solar!$AB192=0,Capacity_solar!Z192*CostRed_solar!L$26,Capacity_solar!Z192*VLOOKUP($A191,CostRed_solar!$A$14:$M$26,Z$1-2009,FALSE))</f>
        <v>0</v>
      </c>
      <c r="AA191">
        <f>IF(Capacity_solar!$AB192=0,Capacity_solar!AA192*CostRed_solar!M$26,Capacity_solar!AA192*VLOOKUP($A191,CostRed_solar!$A$14:$M$26,AA$1-2009,FALSE))</f>
        <v>0</v>
      </c>
      <c r="AB191" s="1">
        <f t="shared" si="5"/>
        <v>0.622026653809443</v>
      </c>
    </row>
    <row r="192" spans="1:28">
      <c r="A192" s="1" t="s">
        <v>348</v>
      </c>
      <c r="B192">
        <f>IF(Capacity_solar!$AB193=0,Capacity_solar!P193*CostRed_solar!B$13,Capacity_solar!P193*VLOOKUP($A192,CostRed_solar!$A$2:$M$12,2,FALSE))</f>
        <v>0.138618254868391</v>
      </c>
      <c r="C192">
        <f>IF(Capacity_solar!$AB193=0,Capacity_solar!Q193*CostRed_solar!C$13,Capacity_solar!Q193*VLOOKUP($A192,CostRed_solar!$A$2:$M$12,3,FALSE))</f>
        <v>5.3759060838989</v>
      </c>
      <c r="D192">
        <f>IF(Capacity_solar!$AB193=0,Capacity_solar!R193*CostRed_solar!D$13,Capacity_solar!R193*VLOOKUP($A192,CostRed_solar!$A$2:$M$12,4,FALSE))</f>
        <v>6.64909022531177</v>
      </c>
      <c r="E192">
        <f>IF(Capacity_solar!$AB193=0,Capacity_solar!S193*CostRed_solar!E$13,Capacity_solar!S193*VLOOKUP($A192,CostRed_solar!$A$2:$M$12,5,FALSE))</f>
        <v>1.78192314410996</v>
      </c>
      <c r="F192">
        <f>IF(Capacity_solar!$AB193=0,Capacity_solar!T193*CostRed_solar!F$13,Capacity_solar!T193*VLOOKUP($A192,CostRed_solar!$A$2:$M$12,6,FALSE))</f>
        <v>0</v>
      </c>
      <c r="G192">
        <f>IF(Capacity_solar!$AB193=0,Capacity_solar!U193*CostRed_solar!G$13,Capacity_solar!U193*VLOOKUP($A192,CostRed_solar!$A$2:$M$12,7,FALSE))</f>
        <v>0</v>
      </c>
      <c r="H192">
        <f>IF(Capacity_solar!$AB193=0,Capacity_solar!V193*CostRed_solar!H$13,Capacity_solar!V193*VLOOKUP($A192,CostRed_solar!$A$2:$M$12,8,FALSE))</f>
        <v>16.431666014407</v>
      </c>
      <c r="I192">
        <f>IF(Capacity_solar!$AB193=0,Capacity_solar!W193*CostRed_solar!I$13,Capacity_solar!W193*VLOOKUP($A192,CostRed_solar!$A$2:$M$12,9,FALSE))</f>
        <v>91.8219545280357</v>
      </c>
      <c r="J192">
        <f>IF(Capacity_solar!$AB193=0,Capacity_solar!X193*CostRed_solar!J$13,Capacity_solar!X193*VLOOKUP($A192,CostRed_solar!$A$2:$M$12,10,FALSE))</f>
        <v>51.2081795569576</v>
      </c>
      <c r="K192">
        <f>IF(Capacity_solar!$AB193=0,Capacity_solar!Y193*CostRed_solar!K$13,Capacity_solar!Y193*VLOOKUP($A192,CostRed_solar!$A$2:$M$12,11,FALSE))</f>
        <v>0</v>
      </c>
      <c r="L192">
        <f>IF(Capacity_solar!$AB193=0,Capacity_solar!Z193*CostRed_solar!L$13,Capacity_solar!Z193*VLOOKUP($A192,CostRed_solar!$A$2:$M$12,12,FALSE))</f>
        <v>1019.88652523355</v>
      </c>
      <c r="M192">
        <f>IF(Capacity_solar!$AB193=0,Capacity_solar!AA193*CostRed_solar!M$13,Capacity_solar!AA193*VLOOKUP($A192,CostRed_solar!$A$2:$M$12,13,FALSE))</f>
        <v>1.75545180867064</v>
      </c>
      <c r="N192" s="2">
        <f t="shared" si="4"/>
        <v>1195.04931484981</v>
      </c>
      <c r="O192" s="1" t="s">
        <v>348</v>
      </c>
      <c r="P192">
        <f>IF(Capacity_solar!$AB193=0,Capacity_solar!P193*CostRed_solar!B$26,Capacity_solar!P193*VLOOKUP($A192,CostRed_solar!$A$14:$M$26,P$1-2009,FALSE))</f>
        <v>0.719651112800285</v>
      </c>
      <c r="Q192">
        <f>IF(Capacity_solar!$AB193=0,Capacity_solar!Q193*CostRed_solar!C$26,Capacity_solar!Q193*VLOOKUP($A192,CostRed_solar!$A$14:$M$26,Q$1-2009,FALSE))</f>
        <v>16.9626344627998</v>
      </c>
      <c r="R192">
        <f>IF(Capacity_solar!$AB193=0,Capacity_solar!R193*CostRed_solar!D$26,Capacity_solar!R193*VLOOKUP($A192,CostRed_solar!$A$14:$M$26,R$1-2009,FALSE))</f>
        <v>15.0635573504815</v>
      </c>
      <c r="S192">
        <f>IF(Capacity_solar!$AB193=0,Capacity_solar!S193*CostRed_solar!E$26,Capacity_solar!S193*VLOOKUP($A192,CostRed_solar!$A$14:$M$26,S$1-2009,FALSE))</f>
        <v>3.44631521514811</v>
      </c>
      <c r="T192">
        <f>IF(Capacity_solar!$AB193=0,Capacity_solar!T193*CostRed_solar!F$26,Capacity_solar!T193*VLOOKUP($A192,CostRed_solar!$A$14:$M$26,T$1-2009,FALSE))</f>
        <v>0</v>
      </c>
      <c r="U192">
        <f>IF(Capacity_solar!$AB193=0,Capacity_solar!U193*CostRed_solar!G$26,Capacity_solar!U193*VLOOKUP($A192,CostRed_solar!$A$14:$M$26,U$1-2009,FALSE))</f>
        <v>0</v>
      </c>
      <c r="V192">
        <f>IF(Capacity_solar!$AB193=0,Capacity_solar!V193*CostRed_solar!H$26,Capacity_solar!V193*VLOOKUP($A192,CostRed_solar!$A$14:$M$26,V$1-2009,FALSE))</f>
        <v>19.4316161504536</v>
      </c>
      <c r="W192">
        <f>IF(Capacity_solar!$AB193=0,Capacity_solar!W193*CostRed_solar!I$26,Capacity_solar!W193*VLOOKUP($A192,CostRed_solar!$A$14:$M$26,W$1-2009,FALSE))</f>
        <v>85.2230637971488</v>
      </c>
      <c r="X192">
        <f>IF(Capacity_solar!$AB193=0,Capacity_solar!X193*CostRed_solar!J$26,Capacity_solar!X193*VLOOKUP($A192,CostRed_solar!$A$14:$M$26,X$1-2009,FALSE))</f>
        <v>33.4591219340904</v>
      </c>
      <c r="Y192">
        <f>IF(Capacity_solar!$AB193=0,Capacity_solar!Y193*CostRed_solar!K$26,Capacity_solar!Y193*VLOOKUP($A192,CostRed_solar!$A$14:$M$26,Y$1-2009,FALSE))</f>
        <v>0</v>
      </c>
      <c r="Z192">
        <f>IF(Capacity_solar!$AB193=0,Capacity_solar!Z193*CostRed_solar!L$26,Capacity_solar!Z193*VLOOKUP($A192,CostRed_solar!$A$14:$M$26,Z$1-2009,FALSE))</f>
        <v>427.464441372486</v>
      </c>
      <c r="AA192">
        <f>IF(Capacity_solar!$AB193=0,Capacity_solar!AA193*CostRed_solar!M$26,Capacity_solar!AA193*VLOOKUP($A192,CostRed_solar!$A$14:$M$26,AA$1-2009,FALSE))</f>
        <v>0.616557434802771</v>
      </c>
      <c r="AB192" s="1">
        <f t="shared" si="5"/>
        <v>602.386958830211</v>
      </c>
    </row>
    <row r="193" spans="1:28">
      <c r="A193" s="1" t="s">
        <v>352</v>
      </c>
      <c r="B193">
        <f>IF(Capacity_solar!$AB194=0,Capacity_solar!P194*CostRed_solar!B$13,Capacity_solar!P194*VLOOKUP($A193,CostRed_solar!$A$2:$M$12,2,FALSE))</f>
        <v>0.415854764605173</v>
      </c>
      <c r="C193">
        <f>IF(Capacity_solar!$AB194=0,Capacity_solar!Q194*CostRed_solar!C$13,Capacity_solar!Q194*VLOOKUP($A193,CostRed_solar!$A$2:$M$12,3,FALSE))</f>
        <v>0.557687401443025</v>
      </c>
      <c r="D193">
        <f>IF(Capacity_solar!$AB194=0,Capacity_solar!R194*CostRed_solar!D$13,Capacity_solar!R194*VLOOKUP($A193,CostRed_solar!$A$2:$M$12,4,FALSE))</f>
        <v>0.821797575960154</v>
      </c>
      <c r="E193">
        <f>IF(Capacity_solar!$AB194=0,Capacity_solar!S194*CostRed_solar!E$13,Capacity_solar!S194*VLOOKUP($A193,CostRed_solar!$A$2:$M$12,5,FALSE))</f>
        <v>1.96463726539007</v>
      </c>
      <c r="F193">
        <f>IF(Capacity_solar!$AB194=0,Capacity_solar!T194*CostRed_solar!F$13,Capacity_solar!T194*VLOOKUP($A193,CostRed_solar!$A$2:$M$12,6,FALSE))</f>
        <v>0</v>
      </c>
      <c r="G193">
        <f>IF(Capacity_solar!$AB194=0,Capacity_solar!U194*CostRed_solar!G$13,Capacity_solar!U194*VLOOKUP($A193,CostRed_solar!$A$2:$M$12,7,FALSE))</f>
        <v>38.5741083170036</v>
      </c>
      <c r="H193">
        <f>IF(Capacity_solar!$AB194=0,Capacity_solar!V194*CostRed_solar!H$13,Capacity_solar!V194*VLOOKUP($A193,CostRed_solar!$A$2:$M$12,8,FALSE))</f>
        <v>115.235883980093</v>
      </c>
      <c r="I193">
        <f>IF(Capacity_solar!$AB194=0,Capacity_solar!W194*CostRed_solar!I$13,Capacity_solar!W194*VLOOKUP($A193,CostRed_solar!$A$2:$M$12,9,FALSE))</f>
        <v>75.2939965425537</v>
      </c>
      <c r="J193">
        <f>IF(Capacity_solar!$AB194=0,Capacity_solar!X194*CostRed_solar!J$13,Capacity_solar!X194*VLOOKUP($A193,CostRed_solar!$A$2:$M$12,10,FALSE))</f>
        <v>47.1115268310621</v>
      </c>
      <c r="K193">
        <f>IF(Capacity_solar!$AB194=0,Capacity_solar!Y194*CostRed_solar!K$13,Capacity_solar!Y194*VLOOKUP($A193,CostRed_solar!$A$2:$M$12,11,FALSE))</f>
        <v>0</v>
      </c>
      <c r="L193">
        <f>IF(Capacity_solar!$AB194=0,Capacity_solar!Z194*CostRed_solar!L$13,Capacity_solar!Z194*VLOOKUP($A193,CostRed_solar!$A$2:$M$12,12,FALSE))</f>
        <v>205.522624794311</v>
      </c>
      <c r="M193">
        <f>IF(Capacity_solar!$AB194=0,Capacity_solar!AA194*CostRed_solar!M$13,Capacity_solar!AA194*VLOOKUP($A193,CostRed_solar!$A$2:$M$12,13,FALSE))</f>
        <v>80.7459384425453</v>
      </c>
      <c r="N193" s="2">
        <f t="shared" si="4"/>
        <v>566.244055914967</v>
      </c>
      <c r="O193" s="1" t="s">
        <v>352</v>
      </c>
      <c r="P193">
        <f>IF(Capacity_solar!$AB194=0,Capacity_solar!P194*CostRed_solar!B$26,Capacity_solar!P194*VLOOKUP($A193,CostRed_solar!$A$14:$M$26,P$1-2009,FALSE))</f>
        <v>2.15895333840085</v>
      </c>
      <c r="Q193">
        <f>IF(Capacity_solar!$AB194=0,Capacity_solar!Q194*CostRed_solar!C$26,Capacity_solar!Q194*VLOOKUP($A193,CostRed_solar!$A$14:$M$26,Q$1-2009,FALSE))</f>
        <v>1.75967499944231</v>
      </c>
      <c r="R193">
        <f>IF(Capacity_solar!$AB194=0,Capacity_solar!R194*CostRed_solar!D$26,Capacity_solar!R194*VLOOKUP($A193,CostRed_solar!$A$14:$M$26,R$1-2009,FALSE))</f>
        <v>1.86178777794853</v>
      </c>
      <c r="S193">
        <f>IF(Capacity_solar!$AB194=0,Capacity_solar!S194*CostRed_solar!E$26,Capacity_solar!S194*VLOOKUP($A193,CostRed_solar!$A$14:$M$26,S$1-2009,FALSE))</f>
        <v>3.79969210363596</v>
      </c>
      <c r="T193">
        <f>IF(Capacity_solar!$AB194=0,Capacity_solar!T194*CostRed_solar!F$26,Capacity_solar!T194*VLOOKUP($A193,CostRed_solar!$A$14:$M$26,T$1-2009,FALSE))</f>
        <v>0</v>
      </c>
      <c r="U193">
        <f>IF(Capacity_solar!$AB194=0,Capacity_solar!U194*CostRed_solar!G$26,Capacity_solar!U194*VLOOKUP($A193,CostRed_solar!$A$14:$M$26,U$1-2009,FALSE))</f>
        <v>55.9122269634041</v>
      </c>
      <c r="V193">
        <f>IF(Capacity_solar!$AB194=0,Capacity_solar!V194*CostRed_solar!H$26,Capacity_solar!V194*VLOOKUP($A193,CostRed_solar!$A$14:$M$26,V$1-2009,FALSE))</f>
        <v>136.274645693021</v>
      </c>
      <c r="W193">
        <f>IF(Capacity_solar!$AB194=0,Capacity_solar!W194*CostRed_solar!I$26,Capacity_solar!W194*VLOOKUP($A193,CostRed_solar!$A$14:$M$26,W$1-2009,FALSE))</f>
        <v>69.8829065866719</v>
      </c>
      <c r="X193">
        <f>IF(Capacity_solar!$AB194=0,Capacity_solar!X194*CostRed_solar!J$26,Capacity_solar!X194*VLOOKUP($A193,CostRed_solar!$A$14:$M$26,X$1-2009,FALSE))</f>
        <v>30.7823932500547</v>
      </c>
      <c r="Y193">
        <f>IF(Capacity_solar!$AB194=0,Capacity_solar!Y194*CostRed_solar!K$26,Capacity_solar!Y194*VLOOKUP($A193,CostRed_solar!$A$14:$M$26,Y$1-2009,FALSE))</f>
        <v>0</v>
      </c>
      <c r="Z193">
        <f>IF(Capacity_solar!$AB194=0,Capacity_solar!Z194*CostRed_solar!L$26,Capacity_solar!Z194*VLOOKUP($A193,CostRed_solar!$A$14:$M$26,Z$1-2009,FALSE))</f>
        <v>86.1405772343045</v>
      </c>
      <c r="AA193">
        <f>IF(Capacity_solar!$AB194=0,Capacity_solar!AA194*CostRed_solar!M$26,Capacity_solar!AA194*VLOOKUP($A193,CostRed_solar!$A$14:$M$26,AA$1-2009,FALSE))</f>
        <v>28.359940404504</v>
      </c>
      <c r="AB193" s="1">
        <f t="shared" si="5"/>
        <v>416.932798351388</v>
      </c>
    </row>
    <row r="194" spans="1:28">
      <c r="A194" s="1" t="s">
        <v>366</v>
      </c>
      <c r="B194">
        <f>IF(Capacity_solar!$AB195=0,Capacity_solar!P195*CostRed_solar!B$13,Capacity_solar!P195*VLOOKUP($A194,CostRed_solar!$A$2:$M$12,2,FALSE))</f>
        <v>0.100914089544189</v>
      </c>
      <c r="C194">
        <f>IF(Capacity_solar!$AB195=0,Capacity_solar!Q195*CostRed_solar!C$13,Capacity_solar!Q195*VLOOKUP($A194,CostRed_solar!$A$2:$M$12,3,FALSE))</f>
        <v>1.70823168009575</v>
      </c>
      <c r="D194">
        <f>IF(Capacity_solar!$AB195=0,Capacity_solar!R195*CostRed_solar!D$13,Capacity_solar!R195*VLOOKUP($A194,CostRed_solar!$A$2:$M$12,4,FALSE))</f>
        <v>1.98277417126893</v>
      </c>
      <c r="E194">
        <f>IF(Capacity_solar!$AB195=0,Capacity_solar!S195*CostRed_solar!E$13,Capacity_solar!S195*VLOOKUP($A194,CostRed_solar!$A$2:$M$12,5,FALSE))</f>
        <v>3.64047103253229</v>
      </c>
      <c r="F194">
        <f>IF(Capacity_solar!$AB195=0,Capacity_solar!T195*CostRed_solar!F$13,Capacity_solar!T195*VLOOKUP($A194,CostRed_solar!$A$2:$M$12,6,FALSE))</f>
        <v>2.67758900086387</v>
      </c>
      <c r="G194">
        <f>IF(Capacity_solar!$AB195=0,Capacity_solar!U195*CostRed_solar!G$13,Capacity_solar!U195*VLOOKUP($A194,CostRed_solar!$A$2:$M$12,7,FALSE))</f>
        <v>1.87416814814529</v>
      </c>
      <c r="H194">
        <f>IF(Capacity_solar!$AB195=0,Capacity_solar!V195*CostRed_solar!H$13,Capacity_solar!V195*VLOOKUP($A194,CostRed_solar!$A$2:$M$12,8,FALSE))</f>
        <v>1.86162916109567</v>
      </c>
      <c r="I194">
        <f>IF(Capacity_solar!$AB195=0,Capacity_solar!W195*CostRed_solar!I$13,Capacity_solar!W195*VLOOKUP($A194,CostRed_solar!$A$2:$M$12,9,FALSE))</f>
        <v>4.36705233203547</v>
      </c>
      <c r="J194">
        <f>IF(Capacity_solar!$AB195=0,Capacity_solar!X195*CostRed_solar!J$13,Capacity_solar!X195*VLOOKUP($A194,CostRed_solar!$A$2:$M$12,10,FALSE))</f>
        <v>5.49361335375225</v>
      </c>
      <c r="K194">
        <f>IF(Capacity_solar!$AB195=0,Capacity_solar!Y195*CostRed_solar!K$13,Capacity_solar!Y195*VLOOKUP($A194,CostRed_solar!$A$2:$M$12,11,FALSE))</f>
        <v>16.5552579424183</v>
      </c>
      <c r="L194">
        <f>IF(Capacity_solar!$AB195=0,Capacity_solar!Z195*CostRed_solar!L$13,Capacity_solar!Z195*VLOOKUP($A194,CostRed_solar!$A$2:$M$12,12,FALSE))</f>
        <v>65.9217675821481</v>
      </c>
      <c r="M194">
        <f>IF(Capacity_solar!$AB195=0,Capacity_solar!AA195*CostRed_solar!M$13,Capacity_solar!AA195*VLOOKUP($A194,CostRed_solar!$A$2:$M$12,13,FALSE))</f>
        <v>298.970638390814</v>
      </c>
      <c r="N194" s="2">
        <f t="shared" si="4"/>
        <v>405.154106884714</v>
      </c>
      <c r="O194" s="1" t="s">
        <v>366</v>
      </c>
      <c r="P194">
        <f>IF(Capacity_solar!$AB195=0,Capacity_solar!P195*CostRed_solar!B$26,Capacity_solar!P195*VLOOKUP($A194,CostRed_solar!$A$14:$M$26,P$1-2009,FALSE))</f>
        <v>0.523906010118607</v>
      </c>
      <c r="Q194">
        <f>IF(Capacity_solar!$AB195=0,Capacity_solar!Q195*CostRed_solar!C$26,Capacity_solar!Q195*VLOOKUP($A194,CostRed_solar!$A$14:$M$26,Q$1-2009,FALSE))</f>
        <v>5.38999549378726</v>
      </c>
      <c r="R194">
        <f>IF(Capacity_solar!$AB195=0,Capacity_solar!R195*CostRed_solar!D$26,Capacity_solar!R195*VLOOKUP($A194,CostRed_solar!$A$14:$M$26,R$1-2009,FALSE))</f>
        <v>4.49198784042106</v>
      </c>
      <c r="S194">
        <f>IF(Capacity_solar!$AB195=0,Capacity_solar!S195*CostRed_solar!E$26,Capacity_solar!S195*VLOOKUP($A194,CostRed_solar!$A$14:$M$26,S$1-2009,FALSE))</f>
        <v>7.04082594762447</v>
      </c>
      <c r="T194">
        <f>IF(Capacity_solar!$AB195=0,Capacity_solar!T195*CostRed_solar!F$26,Capacity_solar!T195*VLOOKUP($A194,CostRed_solar!$A$14:$M$26,T$1-2009,FALSE))</f>
        <v>4.5537932267306</v>
      </c>
      <c r="U194">
        <f>IF(Capacity_solar!$AB195=0,Capacity_solar!U195*CostRed_solar!G$26,Capacity_solar!U195*VLOOKUP($A194,CostRed_solar!$A$14:$M$26,U$1-2009,FALSE))</f>
        <v>2.71656091193405</v>
      </c>
      <c r="V194">
        <f>IF(Capacity_solar!$AB195=0,Capacity_solar!V195*CostRed_solar!H$26,Capacity_solar!V195*VLOOKUP($A194,CostRed_solar!$A$14:$M$26,V$1-2009,FALSE))</f>
        <v>2.20150916171159</v>
      </c>
      <c r="W194">
        <f>IF(Capacity_solar!$AB195=0,Capacity_solar!W195*CostRed_solar!I$26,Capacity_solar!W195*VLOOKUP($A194,CostRed_solar!$A$14:$M$26,W$1-2009,FALSE))</f>
        <v>4.05320907632076</v>
      </c>
      <c r="X194">
        <f>IF(Capacity_solar!$AB195=0,Capacity_solar!X195*CostRed_solar!J$26,Capacity_solar!X195*VLOOKUP($A194,CostRed_solar!$A$14:$M$26,X$1-2009,FALSE))</f>
        <v>3.5894945036563</v>
      </c>
      <c r="Y194">
        <f>IF(Capacity_solar!$AB195=0,Capacity_solar!Y195*CostRed_solar!K$26,Capacity_solar!Y195*VLOOKUP($A194,CostRed_solar!$A$14:$M$26,Y$1-2009,FALSE))</f>
        <v>8.15678595763815</v>
      </c>
      <c r="Z194">
        <f>IF(Capacity_solar!$AB195=0,Capacity_solar!Z195*CostRed_solar!L$26,Capacity_solar!Z195*VLOOKUP($A194,CostRed_solar!$A$14:$M$26,Z$1-2009,FALSE))</f>
        <v>27.6297517974726</v>
      </c>
      <c r="AA194">
        <f>IF(Capacity_solar!$AB195=0,Capacity_solar!AA195*CostRed_solar!M$26,Capacity_solar!AA195*VLOOKUP($A194,CostRed_solar!$A$14:$M$26,AA$1-2009,FALSE))</f>
        <v>105.00577058118</v>
      </c>
      <c r="AB194" s="1">
        <f t="shared" si="5"/>
        <v>175.353590508596</v>
      </c>
    </row>
    <row r="195" spans="1:28">
      <c r="A195" s="1" t="s">
        <v>382</v>
      </c>
      <c r="B195">
        <f>IF(Capacity_solar!$AB196=0,Capacity_solar!P196*CostRed_solar!B$13,Capacity_solar!P196*VLOOKUP($A195,CostRed_solar!$A$2:$M$12,2,FALSE))</f>
        <v>0</v>
      </c>
      <c r="C195">
        <f>IF(Capacity_solar!$AB196=0,Capacity_solar!Q196*CostRed_solar!C$13,Capacity_solar!Q196*VLOOKUP($A195,CostRed_solar!$A$2:$M$12,3,FALSE))</f>
        <v>0</v>
      </c>
      <c r="D195">
        <f>IF(Capacity_solar!$AB196=0,Capacity_solar!R196*CostRed_solar!D$13,Capacity_solar!R196*VLOOKUP($A195,CostRed_solar!$A$2:$M$12,4,FALSE))</f>
        <v>0.207690660106294</v>
      </c>
      <c r="E195">
        <f>IF(Capacity_solar!$AB196=0,Capacity_solar!S196*CostRed_solar!E$13,Capacity_solar!S196*VLOOKUP($A195,CostRed_solar!$A$2:$M$12,5,FALSE))</f>
        <v>0.668958654385993</v>
      </c>
      <c r="F195">
        <f>IF(Capacity_solar!$AB196=0,Capacity_solar!T196*CostRed_solar!F$13,Capacity_solar!T196*VLOOKUP($A195,CostRed_solar!$A$2:$M$12,6,FALSE))</f>
        <v>0.506781612060342</v>
      </c>
      <c r="G195">
        <f>IF(Capacity_solar!$AB196=0,Capacity_solar!U196*CostRed_solar!G$13,Capacity_solar!U196*VLOOKUP($A195,CostRed_solar!$A$2:$M$12,7,FALSE))</f>
        <v>0.707635317564665</v>
      </c>
      <c r="H195">
        <f>IF(Capacity_solar!$AB196=0,Capacity_solar!V196*CostRed_solar!H$13,Capacity_solar!V196*VLOOKUP($A195,CostRed_solar!$A$2:$M$12,8,FALSE))</f>
        <v>1.1328823204555</v>
      </c>
      <c r="I195">
        <f>IF(Capacity_solar!$AB196=0,Capacity_solar!W196*CostRed_solar!I$13,Capacity_solar!W196*VLOOKUP($A195,CostRed_solar!$A$2:$M$12,9,FALSE))</f>
        <v>2.70323844943491</v>
      </c>
      <c r="J195">
        <f>IF(Capacity_solar!$AB196=0,Capacity_solar!X196*CostRed_solar!J$13,Capacity_solar!X196*VLOOKUP($A195,CostRed_solar!$A$2:$M$12,10,FALSE))</f>
        <v>2.71608075726873</v>
      </c>
      <c r="K195">
        <f>IF(Capacity_solar!$AB196=0,Capacity_solar!Y196*CostRed_solar!K$13,Capacity_solar!Y196*VLOOKUP($A195,CostRed_solar!$A$2:$M$12,11,FALSE))</f>
        <v>3.42360955285407</v>
      </c>
      <c r="L195">
        <f>IF(Capacity_solar!$AB196=0,Capacity_solar!Z196*CostRed_solar!L$13,Capacity_solar!Z196*VLOOKUP($A195,CostRed_solar!$A$2:$M$12,12,FALSE))</f>
        <v>20.0763123293341</v>
      </c>
      <c r="M195">
        <f>IF(Capacity_solar!$AB196=0,Capacity_solar!AA196*CostRed_solar!M$13,Capacity_solar!AA196*VLOOKUP($A195,CostRed_solar!$A$2:$M$12,13,FALSE))</f>
        <v>17.5534719002002</v>
      </c>
      <c r="N195" s="2">
        <f t="shared" ref="N195:N242" si="6">SUM(B195:M195)</f>
        <v>49.6966615536648</v>
      </c>
      <c r="O195" s="1" t="s">
        <v>382</v>
      </c>
      <c r="P195">
        <f>IF(Capacity_solar!$AB196=0,Capacity_solar!P196*CostRed_solar!B$26,Capacity_solar!P196*VLOOKUP($A195,CostRed_solar!$A$14:$M$26,P$1-2009,FALSE))</f>
        <v>0</v>
      </c>
      <c r="Q195">
        <f>IF(Capacity_solar!$AB196=0,Capacity_solar!Q196*CostRed_solar!C$26,Capacity_solar!Q196*VLOOKUP($A195,CostRed_solar!$A$14:$M$26,Q$1-2009,FALSE))</f>
        <v>0</v>
      </c>
      <c r="R195">
        <f>IF(Capacity_solar!$AB196=0,Capacity_solar!R196*CostRed_solar!D$26,Capacity_solar!R196*VLOOKUP($A195,CostRed_solar!$A$14:$M$26,R$1-2009,FALSE))</f>
        <v>0.4705245475179</v>
      </c>
      <c r="S195">
        <f>IF(Capacity_solar!$AB196=0,Capacity_solar!S196*CostRed_solar!E$26,Capacity_solar!S196*VLOOKUP($A195,CostRed_solar!$A$14:$M$26,S$1-2009,FALSE))</f>
        <v>1.29379451439079</v>
      </c>
      <c r="T195">
        <f>IF(Capacity_solar!$AB196=0,Capacity_solar!T196*CostRed_solar!F$26,Capacity_solar!T196*VLOOKUP($A195,CostRed_solar!$A$14:$M$26,T$1-2009,FALSE))</f>
        <v>0.861886821199012</v>
      </c>
      <c r="U195">
        <f>IF(Capacity_solar!$AB196=0,Capacity_solar!U196*CostRed_solar!G$26,Capacity_solar!U196*VLOOKUP($A195,CostRed_solar!$A$14:$M$26,U$1-2009,FALSE))</f>
        <v>1.02570009286658</v>
      </c>
      <c r="V195">
        <f>IF(Capacity_solar!$AB196=0,Capacity_solar!V196*CostRed_solar!H$26,Capacity_solar!V196*VLOOKUP($A195,CostRed_solar!$A$14:$M$26,V$1-2009,FALSE))</f>
        <v>1.33971408470846</v>
      </c>
      <c r="W195">
        <f>IF(Capacity_solar!$AB196=0,Capacity_solar!W196*CostRed_solar!I$26,Capacity_solar!W196*VLOOKUP($A195,CostRed_solar!$A$14:$M$26,W$1-2009,FALSE))</f>
        <v>2.50896709854674</v>
      </c>
      <c r="X195">
        <f>IF(Capacity_solar!$AB196=0,Capacity_solar!X196*CostRed_solar!J$26,Capacity_solar!X196*VLOOKUP($A195,CostRed_solar!$A$14:$M$26,X$1-2009,FALSE))</f>
        <v>1.77467111751571</v>
      </c>
      <c r="Y195">
        <f>IF(Capacity_solar!$AB196=0,Capacity_solar!Y196*CostRed_solar!K$26,Capacity_solar!Y196*VLOOKUP($A195,CostRed_solar!$A$14:$M$26,Y$1-2009,FALSE))</f>
        <v>1.68681457107377</v>
      </c>
      <c r="Z195">
        <f>IF(Capacity_solar!$AB196=0,Capacity_solar!Z196*CostRed_solar!L$26,Capacity_solar!Z196*VLOOKUP($A195,CostRed_solar!$A$14:$M$26,Z$1-2009,FALSE))</f>
        <v>8.41457301606484</v>
      </c>
      <c r="AA195">
        <f>IF(Capacity_solar!$AB196=0,Capacity_solar!AA196*CostRed_solar!M$26,Capacity_solar!AA196*VLOOKUP($A195,CostRed_solar!$A$14:$M$26,AA$1-2009,FALSE))</f>
        <v>6.16520690184352</v>
      </c>
      <c r="AB195" s="1">
        <f t="shared" ref="AB195:AB242" si="7">SUM(P195:AA195)</f>
        <v>25.5418527657273</v>
      </c>
    </row>
    <row r="196" spans="1:28">
      <c r="A196" s="1" t="s">
        <v>358</v>
      </c>
      <c r="B196">
        <f>IF(Capacity_solar!$AB197=0,Capacity_solar!P197*CostRed_solar!B$13,Capacity_solar!P197*VLOOKUP($A196,CostRed_solar!$A$2:$M$12,2,FALSE))</f>
        <v>0.0185748461523644</v>
      </c>
      <c r="C196">
        <f>IF(Capacity_solar!$AB197=0,Capacity_solar!Q197*CostRed_solar!C$13,Capacity_solar!Q197*VLOOKUP($A196,CostRed_solar!$A$2:$M$12,3,FALSE))</f>
        <v>0.0381840022609639</v>
      </c>
      <c r="D196">
        <f>IF(Capacity_solar!$AB197=0,Capacity_solar!R197*CostRed_solar!D$13,Capacity_solar!R197*VLOOKUP($A196,CostRed_solar!$A$2:$M$12,4,FALSE))</f>
        <v>0.109822039696493</v>
      </c>
      <c r="E196">
        <f>IF(Capacity_solar!$AB197=0,Capacity_solar!S197*CostRed_solar!E$13,Capacity_solar!S197*VLOOKUP($A196,CostRed_solar!$A$2:$M$12,5,FALSE))</f>
        <v>0.0108054995568956</v>
      </c>
      <c r="F196">
        <f>IF(Capacity_solar!$AB197=0,Capacity_solar!T197*CostRed_solar!F$13,Capacity_solar!T197*VLOOKUP($A196,CostRed_solar!$A$2:$M$12,6,FALSE))</f>
        <v>0.027845143519799</v>
      </c>
      <c r="G196">
        <f>IF(Capacity_solar!$AB197=0,Capacity_solar!U197*CostRed_solar!G$13,Capacity_solar!U197*VLOOKUP($A196,CostRed_solar!$A$2:$M$12,7,FALSE))</f>
        <v>0.0851290607596589</v>
      </c>
      <c r="H196">
        <f>IF(Capacity_solar!$AB197=0,Capacity_solar!V197*CostRed_solar!H$13,Capacity_solar!V197*VLOOKUP($A196,CostRed_solar!$A$2:$M$12,8,FALSE))</f>
        <v>5.43069375966203</v>
      </c>
      <c r="I196">
        <f>IF(Capacity_solar!$AB197=0,Capacity_solar!W197*CostRed_solar!I$13,Capacity_solar!W197*VLOOKUP($A196,CostRed_solar!$A$2:$M$12,9,FALSE))</f>
        <v>0.976985635257726</v>
      </c>
      <c r="J196">
        <f>IF(Capacity_solar!$AB197=0,Capacity_solar!X197*CostRed_solar!J$13,Capacity_solar!X197*VLOOKUP($A196,CostRed_solar!$A$2:$M$12,10,FALSE))</f>
        <v>0.0204832636294768</v>
      </c>
      <c r="K196">
        <f>IF(Capacity_solar!$AB197=0,Capacity_solar!Y197*CostRed_solar!K$13,Capacity_solar!Y197*VLOOKUP($A196,CostRed_solar!$A$2:$M$12,11,FALSE))</f>
        <v>0</v>
      </c>
      <c r="L196">
        <f>IF(Capacity_solar!$AB197=0,Capacity_solar!Z197*CostRed_solar!L$13,Capacity_solar!Z197*VLOOKUP($A196,CostRed_solar!$A$2:$M$12,12,FALSE))</f>
        <v>0.123625703430678</v>
      </c>
      <c r="M196">
        <f>IF(Capacity_solar!$AB197=0,Capacity_solar!AA197*CostRed_solar!M$13,Capacity_solar!AA197*VLOOKUP($A196,CostRed_solar!$A$2:$M$12,13,FALSE))</f>
        <v>17.5534613681212</v>
      </c>
      <c r="N196" s="2">
        <f t="shared" si="6"/>
        <v>24.3956103220473</v>
      </c>
      <c r="O196" s="1" t="s">
        <v>358</v>
      </c>
      <c r="P196">
        <f>IF(Capacity_solar!$AB197=0,Capacity_solar!P197*CostRed_solar!B$26,Capacity_solar!P197*VLOOKUP($A196,CostRed_solar!$A$14:$M$26,P$1-2009,FALSE))</f>
        <v>0.0964332491152382</v>
      </c>
      <c r="Q196">
        <f>IF(Capacity_solar!$AB197=0,Capacity_solar!Q197*CostRed_solar!C$26,Capacity_solar!Q197*VLOOKUP($A196,CostRed_solar!$A$14:$M$26,Q$1-2009,FALSE))</f>
        <v>0.120482252214068</v>
      </c>
      <c r="R196">
        <f>IF(Capacity_solar!$AB197=0,Capacity_solar!R197*CostRed_solar!D$26,Capacity_solar!R197*VLOOKUP($A196,CostRed_solar!$A$14:$M$26,R$1-2009,FALSE))</f>
        <v>0.248802548507667</v>
      </c>
      <c r="S196">
        <f>IF(Capacity_solar!$AB197=0,Capacity_solar!S197*CostRed_solar!E$26,Capacity_solar!S197*VLOOKUP($A196,CostRed_solar!$A$14:$M$26,S$1-2009,FALSE))</f>
        <v>0.0208982961208497</v>
      </c>
      <c r="T196">
        <f>IF(Capacity_solar!$AB197=0,Capacity_solar!T197*CostRed_solar!F$26,Capacity_solar!T197*VLOOKUP($A196,CostRed_solar!$A$14:$M$26,T$1-2009,FALSE))</f>
        <v>0.0473564187471985</v>
      </c>
      <c r="U196">
        <f>IF(Capacity_solar!$AB197=0,Capacity_solar!U197*CostRed_solar!G$26,Capacity_solar!U197*VLOOKUP($A196,CostRed_solar!$A$14:$M$26,U$1-2009,FALSE))</f>
        <v>0.123392492374927</v>
      </c>
      <c r="V196">
        <f>IF(Capacity_solar!$AB197=0,Capacity_solar!V197*CostRed_solar!H$26,Capacity_solar!V197*VLOOKUP($A196,CostRed_solar!$A$14:$M$26,V$1-2009,FALSE))</f>
        <v>6.42218241752795</v>
      </c>
      <c r="W196">
        <f>IF(Capacity_solar!$AB197=0,Capacity_solar!W197*CostRed_solar!I$26,Capacity_solar!W197*VLOOKUP($A196,CostRed_solar!$A$14:$M$26,W$1-2009,FALSE))</f>
        <v>0.906773435072601</v>
      </c>
      <c r="X196">
        <f>IF(Capacity_solar!$AB197=0,Capacity_solar!X197*CostRed_solar!J$26,Capacity_solar!X197*VLOOKUP($A196,CostRed_solar!$A$14:$M$26,X$1-2009,FALSE))</f>
        <v>0.0133836434201783</v>
      </c>
      <c r="Y196">
        <f>IF(Capacity_solar!$AB197=0,Capacity_solar!Y197*CostRed_solar!K$26,Capacity_solar!Y197*VLOOKUP($A196,CostRed_solar!$A$14:$M$26,Y$1-2009,FALSE))</f>
        <v>0</v>
      </c>
      <c r="Z196">
        <f>IF(Capacity_solar!$AB197=0,Capacity_solar!Z197*CostRed_solar!L$26,Capacity_solar!Z197*VLOOKUP($A196,CostRed_solar!$A$14:$M$26,Z$1-2009,FALSE))</f>
        <v>0.0518151685984615</v>
      </c>
      <c r="AA196">
        <f>IF(Capacity_solar!$AB197=0,Capacity_solar!AA197*CostRed_solar!M$26,Capacity_solar!AA197*VLOOKUP($A196,CostRed_solar!$A$14:$M$26,AA$1-2009,FALSE))</f>
        <v>6.16520320272086</v>
      </c>
      <c r="AB196" s="1">
        <f t="shared" si="7"/>
        <v>14.21672312442</v>
      </c>
    </row>
    <row r="197" spans="1:28">
      <c r="A197" s="1" t="s">
        <v>354</v>
      </c>
      <c r="B197">
        <f>IF(Capacity_solar!$AB198=0,Capacity_solar!P198*CostRed_solar!B$13,Capacity_solar!P198*VLOOKUP($A197,CostRed_solar!$A$2:$M$12,2,FALSE))</f>
        <v>0.443578415578851</v>
      </c>
      <c r="C197">
        <f>IF(Capacity_solar!$AB198=0,Capacity_solar!Q198*CostRed_solar!C$13,Capacity_solar!Q198*VLOOKUP($A197,CostRed_solar!$A$2:$M$12,3,FALSE))</f>
        <v>1.60774796604062</v>
      </c>
      <c r="D197">
        <f>IF(Capacity_solar!$AB198=0,Capacity_solar!R198*CostRed_solar!D$13,Capacity_solar!R198*VLOOKUP($A197,CostRed_solar!$A$2:$M$12,4,FALSE))</f>
        <v>2.98835407458458</v>
      </c>
      <c r="E197">
        <f>IF(Capacity_solar!$AB198=0,Capacity_solar!S198*CostRed_solar!E$13,Capacity_solar!S198*VLOOKUP($A197,CostRed_solar!$A$2:$M$12,5,FALSE))</f>
        <v>13.2612949107355</v>
      </c>
      <c r="F197">
        <f>IF(Capacity_solar!$AB198=0,Capacity_solar!T198*CostRed_solar!F$13,Capacity_solar!T198*VLOOKUP($A197,CostRed_solar!$A$2:$M$12,6,FALSE))</f>
        <v>22.7216393397675</v>
      </c>
      <c r="G197">
        <f>IF(Capacity_solar!$AB198=0,Capacity_solar!U198*CostRed_solar!G$13,Capacity_solar!U198*VLOOKUP($A197,CostRed_solar!$A$2:$M$12,7,FALSE))</f>
        <v>67.7042034751331</v>
      </c>
      <c r="H197">
        <f>IF(Capacity_solar!$AB198=0,Capacity_solar!V198*CostRed_solar!H$13,Capacity_solar!V198*VLOOKUP($A197,CostRed_solar!$A$2:$M$12,8,FALSE))</f>
        <v>30.837779015854</v>
      </c>
      <c r="I197">
        <f>IF(Capacity_solar!$AB198=0,Capacity_solar!W198*CostRed_solar!I$13,Capacity_solar!W198*VLOOKUP($A197,CostRed_solar!$A$2:$M$12,9,FALSE))</f>
        <v>83.1906849478322</v>
      </c>
      <c r="J197">
        <f>IF(Capacity_solar!$AB198=0,Capacity_solar!X198*CostRed_solar!J$13,Capacity_solar!X198*VLOOKUP($A197,CostRed_solar!$A$2:$M$12,10,FALSE))</f>
        <v>227.773953009582</v>
      </c>
      <c r="K197">
        <f>IF(Capacity_solar!$AB198=0,Capacity_solar!Y198*CostRed_solar!K$13,Capacity_solar!Y198*VLOOKUP($A197,CostRed_solar!$A$2:$M$12,11,FALSE))</f>
        <v>141.634187865822</v>
      </c>
      <c r="L197">
        <f>IF(Capacity_solar!$AB198=0,Capacity_solar!Z198*CostRed_solar!L$13,Capacity_solar!Z198*VLOOKUP($A197,CostRed_solar!$A$2:$M$12,12,FALSE))</f>
        <v>477.492404003752</v>
      </c>
      <c r="M197">
        <f>IF(Capacity_solar!$AB198=0,Capacity_solar!AA198*CostRed_solar!M$13,Capacity_solar!AA198*VLOOKUP($A197,CostRed_solar!$A$2:$M$12,13,FALSE))</f>
        <v>297.004555535677</v>
      </c>
      <c r="N197" s="2">
        <f t="shared" si="6"/>
        <v>1366.66038256036</v>
      </c>
      <c r="O197" s="1" t="s">
        <v>354</v>
      </c>
      <c r="P197">
        <f>IF(Capacity_solar!$AB198=0,Capacity_solar!P198*CostRed_solar!B$26,Capacity_solar!P198*VLOOKUP($A197,CostRed_solar!$A$14:$M$26,P$1-2009,FALSE))</f>
        <v>2.30288356096091</v>
      </c>
      <c r="Q197">
        <f>IF(Capacity_solar!$AB198=0,Capacity_solar!Q198*CostRed_solar!C$26,Capacity_solar!Q198*VLOOKUP($A197,CostRed_solar!$A$14:$M$26,Q$1-2009,FALSE))</f>
        <v>5.07293852062198</v>
      </c>
      <c r="R197">
        <f>IF(Capacity_solar!$AB198=0,Capacity_solar!R198*CostRed_solar!D$26,Capacity_solar!R198*VLOOKUP($A197,CostRed_solar!$A$14:$M$26,R$1-2009,FALSE))</f>
        <v>6.77013568182394</v>
      </c>
      <c r="S197">
        <f>IF(Capacity_solar!$AB198=0,Capacity_solar!S198*CostRed_solar!E$26,Capacity_solar!S198*VLOOKUP($A197,CostRed_solar!$A$14:$M$26,S$1-2009,FALSE))</f>
        <v>25.6479088755883</v>
      </c>
      <c r="T197">
        <f>IF(Capacity_solar!$AB198=0,Capacity_solar!T198*CostRed_solar!F$26,Capacity_solar!T198*VLOOKUP($A197,CostRed_solar!$A$14:$M$26,T$1-2009,FALSE))</f>
        <v>38.6428414862275</v>
      </c>
      <c r="U197">
        <f>IF(Capacity_solar!$AB198=0,Capacity_solar!U198*CostRed_solar!G$26,Capacity_solar!U198*VLOOKUP($A197,CostRed_solar!$A$14:$M$26,U$1-2009,FALSE))</f>
        <v>98.1355877359185</v>
      </c>
      <c r="V197">
        <f>IF(Capacity_solar!$AB198=0,Capacity_solar!V198*CostRed_solar!H$26,Capacity_solar!V198*VLOOKUP($A197,CostRed_solar!$A$14:$M$26,V$1-2009,FALSE))</f>
        <v>36.4678715014773</v>
      </c>
      <c r="W197">
        <f>IF(Capacity_solar!$AB198=0,Capacity_solar!W198*CostRed_solar!I$26,Capacity_solar!W198*VLOOKUP($A197,CostRed_solar!$A$14:$M$26,W$1-2009,FALSE))</f>
        <v>77.212090366394</v>
      </c>
      <c r="X197">
        <f>IF(Capacity_solar!$AB198=0,Capacity_solar!X198*CostRed_solar!J$26,Capacity_solar!X198*VLOOKUP($A197,CostRed_solar!$A$14:$M$26,X$1-2009,FALSE))</f>
        <v>148.826154983319</v>
      </c>
      <c r="Y197">
        <f>IF(Capacity_solar!$AB198=0,Capacity_solar!Y198*CostRed_solar!K$26,Capacity_solar!Y198*VLOOKUP($A197,CostRed_solar!$A$14:$M$26,Y$1-2009,FALSE))</f>
        <v>69.7832530742594</v>
      </c>
      <c r="Z197">
        <f>IF(Capacity_solar!$AB198=0,Capacity_solar!Z198*CostRed_solar!L$26,Capacity_solar!Z198*VLOOKUP($A197,CostRed_solar!$A$14:$M$26,Z$1-2009,FALSE))</f>
        <v>200.131111341361</v>
      </c>
      <c r="AA197">
        <f>IF(Capacity_solar!$AB198=0,Capacity_solar!AA198*CostRed_solar!M$26,Capacity_solar!AA198*VLOOKUP($A197,CostRed_solar!$A$14:$M$26,AA$1-2009,FALSE))</f>
        <v>104.315234392271</v>
      </c>
      <c r="AB197" s="1">
        <f t="shared" si="7"/>
        <v>813.308011520222</v>
      </c>
    </row>
    <row r="198" spans="1:28">
      <c r="A198" s="1" t="s">
        <v>374</v>
      </c>
      <c r="B198">
        <f>IF(Capacity_solar!$AB199=0,Capacity_solar!P199*CostRed_solar!B$13,Capacity_solar!P199*VLOOKUP($A198,CostRed_solar!$A$2:$M$12,2,FALSE))</f>
        <v>132.241820411939</v>
      </c>
      <c r="C198">
        <f>IF(Capacity_solar!$AB199=0,Capacity_solar!Q199*CostRed_solar!C$13,Capacity_solar!Q199*VLOOKUP($A198,CostRed_solar!$A$2:$M$12,3,FALSE))</f>
        <v>8.54114835205713</v>
      </c>
      <c r="D198">
        <f>IF(Capacity_solar!$AB199=0,Capacity_solar!R199*CostRed_solar!D$13,Capacity_solar!R199*VLOOKUP($A198,CostRed_solar!$A$2:$M$12,4,FALSE))</f>
        <v>14.9418114628017</v>
      </c>
      <c r="E198">
        <f>IF(Capacity_solar!$AB199=0,Capacity_solar!S199*CostRed_solar!E$13,Capacity_solar!S199*VLOOKUP($A198,CostRed_solar!$A$2:$M$12,5,FALSE))</f>
        <v>0</v>
      </c>
      <c r="F198">
        <f>IF(Capacity_solar!$AB199=0,Capacity_solar!T199*CostRed_solar!F$13,Capacity_solar!T199*VLOOKUP($A198,CostRed_solar!$A$2:$M$12,6,FALSE))</f>
        <v>0</v>
      </c>
      <c r="G198">
        <f>IF(Capacity_solar!$AB199=0,Capacity_solar!U199*CostRed_solar!G$13,Capacity_solar!U199*VLOOKUP($A198,CostRed_solar!$A$2:$M$12,7,FALSE))</f>
        <v>0</v>
      </c>
      <c r="H198">
        <f>IF(Capacity_solar!$AB199=0,Capacity_solar!V199*CostRed_solar!H$13,Capacity_solar!V199*VLOOKUP($A198,CostRed_solar!$A$2:$M$12,8,FALSE))</f>
        <v>-8.11528402062096</v>
      </c>
      <c r="I198">
        <f>IF(Capacity_solar!$AB199=0,Capacity_solar!W199*CostRed_solar!I$13,Capacity_solar!W199*VLOOKUP($A198,CostRed_solar!$A$2:$M$12,9,FALSE))</f>
        <v>-102.840538091849</v>
      </c>
      <c r="J198">
        <f>IF(Capacity_solar!$AB199=0,Capacity_solar!X199*CostRed_solar!J$13,Capacity_solar!X199*VLOOKUP($A198,CostRed_solar!$A$2:$M$12,10,FALSE))</f>
        <v>241.702510827836</v>
      </c>
      <c r="K198">
        <f>IF(Capacity_solar!$AB199=0,Capacity_solar!Y199*CostRed_solar!K$13,Capacity_solar!Y199*VLOOKUP($A198,CostRed_solar!$A$2:$M$12,11,FALSE))</f>
        <v>-128.971663092644</v>
      </c>
      <c r="L198">
        <f>IF(Capacity_solar!$AB199=0,Capacity_solar!Z199*CostRed_solar!L$13,Capacity_solar!Z199*VLOOKUP($A198,CostRed_solar!$A$2:$M$12,12,FALSE))</f>
        <v>6.18113064326791</v>
      </c>
      <c r="M198">
        <f>IF(Capacity_solar!$AB199=0,Capacity_solar!AA199*CostRed_solar!M$13,Capacity_solar!AA199*VLOOKUP($A198,CostRed_solar!$A$2:$M$12,13,FALSE))</f>
        <v>0</v>
      </c>
      <c r="N198" s="2">
        <f t="shared" si="6"/>
        <v>163.680936492787</v>
      </c>
      <c r="O198" s="1" t="s">
        <v>374</v>
      </c>
      <c r="P198">
        <f>IF(Capacity_solar!$AB199=0,Capacity_solar!P199*CostRed_solar!B$26,Capacity_solar!P199*VLOOKUP($A198,CostRed_solar!$A$14:$M$26,P$1-2009,FALSE))</f>
        <v>686.547188958214</v>
      </c>
      <c r="Q198">
        <f>IF(Capacity_solar!$AB199=0,Capacity_solar!Q199*CostRed_solar!C$26,Capacity_solar!Q199*VLOOKUP($A198,CostRed_solar!$A$14:$M$26,Q$1-2009,FALSE))</f>
        <v>26.9499457630805</v>
      </c>
      <c r="R198">
        <f>IF(Capacity_solar!$AB199=0,Capacity_solar!R199*CostRed_solar!D$26,Capacity_solar!R199*VLOOKUP($A198,CostRed_solar!$A$14:$M$26,R$1-2009,FALSE))</f>
        <v>33.8507714985085</v>
      </c>
      <c r="S198">
        <f>IF(Capacity_solar!$AB199=0,Capacity_solar!S199*CostRed_solar!E$26,Capacity_solar!S199*VLOOKUP($A198,CostRed_solar!$A$14:$M$26,S$1-2009,FALSE))</f>
        <v>0</v>
      </c>
      <c r="T198">
        <f>IF(Capacity_solar!$AB199=0,Capacity_solar!T199*CostRed_solar!F$26,Capacity_solar!T199*VLOOKUP($A198,CostRed_solar!$A$14:$M$26,T$1-2009,FALSE))</f>
        <v>0</v>
      </c>
      <c r="U198">
        <f>IF(Capacity_solar!$AB199=0,Capacity_solar!U199*CostRed_solar!G$26,Capacity_solar!U199*VLOOKUP($A198,CostRed_solar!$A$14:$M$26,U$1-2009,FALSE))</f>
        <v>0</v>
      </c>
      <c r="V198">
        <f>IF(Capacity_solar!$AB199=0,Capacity_solar!V199*CostRed_solar!H$26,Capacity_solar!V199*VLOOKUP($A198,CostRed_solar!$A$14:$M$26,V$1-2009,FALSE))</f>
        <v>-9.59690173244475</v>
      </c>
      <c r="W198">
        <f>IF(Capacity_solar!$AB199=0,Capacity_solar!W199*CostRed_solar!I$26,Capacity_solar!W199*VLOOKUP($A198,CostRed_solar!$A$14:$M$26,W$1-2009,FALSE))</f>
        <v>-95.4497841369598</v>
      </c>
      <c r="X198">
        <f>IF(Capacity_solar!$AB199=0,Capacity_solar!X199*CostRed_solar!J$26,Capacity_solar!X199*VLOOKUP($A198,CostRed_solar!$A$14:$M$26,X$1-2009,FALSE))</f>
        <v>157.92699235811</v>
      </c>
      <c r="Y198">
        <f>IF(Capacity_solar!$AB199=0,Capacity_solar!Y199*CostRed_solar!K$26,Capacity_solar!Y199*VLOOKUP($A198,CostRed_solar!$A$14:$M$26,Y$1-2009,FALSE))</f>
        <v>-63.5444191873251</v>
      </c>
      <c r="Z198">
        <f>IF(Capacity_solar!$AB199=0,Capacity_solar!Z199*CostRed_solar!L$26,Capacity_solar!Z199*VLOOKUP($A198,CostRed_solar!$A$14:$M$26,Z$1-2009,FALSE))</f>
        <v>2.59069366258154</v>
      </c>
      <c r="AA198">
        <f>IF(Capacity_solar!$AB199=0,Capacity_solar!AA199*CostRed_solar!M$26,Capacity_solar!AA199*VLOOKUP($A198,CostRed_solar!$A$14:$M$26,AA$1-2009,FALSE))</f>
        <v>0</v>
      </c>
      <c r="AB198" s="1">
        <f t="shared" si="7"/>
        <v>739.274487183765</v>
      </c>
    </row>
    <row r="199" spans="1:28">
      <c r="A199" s="1" t="s">
        <v>376</v>
      </c>
      <c r="B199">
        <f>IF(Capacity_solar!$AB200=0,Capacity_solar!P200*CostRed_solar!B$13,Capacity_solar!P200*VLOOKUP($A199,CostRed_solar!$A$2:$M$12,2,FALSE))</f>
        <v>12.4756440471012</v>
      </c>
      <c r="C199">
        <f>IF(Capacity_solar!$AB200=0,Capacity_solar!Q200*CostRed_solar!C$13,Capacity_solar!Q200*VLOOKUP($A199,CostRed_solar!$A$2:$M$12,3,FALSE))</f>
        <v>42.7057899927095</v>
      </c>
      <c r="D199">
        <f>IF(Capacity_solar!$AB200=0,Capacity_solar!R200*CostRed_solar!D$13,Capacity_solar!R200*VLOOKUP($A199,CostRed_solar!$A$2:$M$12,4,FALSE))</f>
        <v>33.6189917438245</v>
      </c>
      <c r="E199">
        <f>IF(Capacity_solar!$AB200=0,Capacity_solar!S200*CostRed_solar!E$13,Capacity_solar!S200*VLOOKUP($A199,CostRed_solar!$A$2:$M$12,5,FALSE))</f>
        <v>35.3634530952948</v>
      </c>
      <c r="F199">
        <f>IF(Capacity_solar!$AB200=0,Capacity_solar!T200*CostRed_solar!F$13,Capacity_solar!T200*VLOOKUP($A199,CostRed_solar!$A$2:$M$12,6,FALSE))</f>
        <v>16.7070861118794</v>
      </c>
      <c r="G199">
        <f>IF(Capacity_solar!$AB200=0,Capacity_solar!U200*CostRed_solar!G$13,Capacity_solar!U200*VLOOKUP($A199,CostRed_solar!$A$2:$M$12,7,FALSE))</f>
        <v>-6.65069457043258</v>
      </c>
      <c r="H199">
        <f>IF(Capacity_solar!$AB200=0,Capacity_solar!V200*CostRed_solar!H$13,Capacity_solar!V200*VLOOKUP($A199,CostRed_solar!$A$2:$M$12,8,FALSE))</f>
        <v>22.3979761477208</v>
      </c>
      <c r="I199">
        <f>IF(Capacity_solar!$AB200=0,Capacity_solar!W200*CostRed_solar!I$13,Capacity_solar!W200*VLOOKUP($A199,CostRed_solar!$A$2:$M$12,9,FALSE))</f>
        <v>0</v>
      </c>
      <c r="J199">
        <f>IF(Capacity_solar!$AB200=0,Capacity_solar!X200*CostRed_solar!J$13,Capacity_solar!X200*VLOOKUP($A199,CostRed_solar!$A$2:$M$12,10,FALSE))</f>
        <v>63.6558588645912</v>
      </c>
      <c r="K199">
        <f>IF(Capacity_solar!$AB200=0,Capacity_solar!Y200*CostRed_solar!K$13,Capacity_solar!Y200*VLOOKUP($A199,CostRed_solar!$A$2:$M$12,11,FALSE))</f>
        <v>215.506771251823</v>
      </c>
      <c r="L199">
        <f>IF(Capacity_solar!$AB200=0,Capacity_solar!Z200*CostRed_solar!L$13,Capacity_solar!Z200*VLOOKUP($A199,CostRed_solar!$A$2:$M$12,12,FALSE))</f>
        <v>282.428314069157</v>
      </c>
      <c r="M199">
        <f>IF(Capacity_solar!$AB200=0,Capacity_solar!AA200*CostRed_solar!M$13,Capacity_solar!AA200*VLOOKUP($A199,CostRed_solar!$A$2:$M$12,13,FALSE))</f>
        <v>600.328604176235</v>
      </c>
      <c r="N199" s="2">
        <f t="shared" si="6"/>
        <v>1318.5377949299</v>
      </c>
      <c r="O199" s="1" t="s">
        <v>376</v>
      </c>
      <c r="P199">
        <f>IF(Capacity_solar!$AB200=0,Capacity_solar!P200*CostRed_solar!B$26,Capacity_solar!P200*VLOOKUP($A199,CostRed_solar!$A$14:$M$26,P$1-2009,FALSE))</f>
        <v>64.7686059092346</v>
      </c>
      <c r="Q199">
        <f>IF(Capacity_solar!$AB200=0,Capacity_solar!Q200*CostRed_solar!C$26,Capacity_solar!Q200*VLOOKUP($A199,CostRed_solar!$A$14:$M$26,Q$1-2009,FALSE))</f>
        <v>134.74988100351</v>
      </c>
      <c r="R199">
        <f>IF(Capacity_solar!$AB200=0,Capacity_solar!R200*CostRed_solar!D$26,Capacity_solar!R200*VLOOKUP($A199,CostRed_solar!$A$14:$M$26,R$1-2009,FALSE))</f>
        <v>76.1640454615307</v>
      </c>
      <c r="S199">
        <f>IF(Capacity_solar!$AB200=0,Capacity_solar!S200*CostRed_solar!E$26,Capacity_solar!S200*VLOOKUP($A199,CostRed_solar!$A$14:$M$26,S$1-2009,FALSE))</f>
        <v>68.3944236682355</v>
      </c>
      <c r="T199">
        <f>IF(Capacity_solar!$AB200=0,Capacity_solar!T200*CostRed_solar!F$26,Capacity_solar!T200*VLOOKUP($A199,CostRed_solar!$A$14:$M$26,T$1-2009,FALSE))</f>
        <v>28.4138512483191</v>
      </c>
      <c r="U199">
        <f>IF(Capacity_solar!$AB200=0,Capacity_solar!U200*CostRed_solar!G$26,Capacity_solar!U200*VLOOKUP($A199,CostRed_solar!$A$14:$M$26,U$1-2009,FALSE))</f>
        <v>-9.64001918671418</v>
      </c>
      <c r="V199">
        <f>IF(Capacity_solar!$AB200=0,Capacity_solar!V200*CostRed_solar!H$26,Capacity_solar!V200*VLOOKUP($A199,CostRed_solar!$A$14:$M$26,V$1-2009,FALSE))</f>
        <v>26.4872031033203</v>
      </c>
      <c r="W199">
        <f>IF(Capacity_solar!$AB200=0,Capacity_solar!W200*CostRed_solar!I$26,Capacity_solar!W200*VLOOKUP($A199,CostRed_solar!$A$14:$M$26,W$1-2009,FALSE))</f>
        <v>0</v>
      </c>
      <c r="X199">
        <f>IF(Capacity_solar!$AB200=0,Capacity_solar!X200*CostRed_solar!J$26,Capacity_solar!X200*VLOOKUP($A199,CostRed_solar!$A$14:$M$26,X$1-2009,FALSE))</f>
        <v>41.5923620405331</v>
      </c>
      <c r="Y199">
        <f>IF(Capacity_solar!$AB200=0,Capacity_solar!Y200*CostRed_solar!K$26,Capacity_solar!Y200*VLOOKUP($A199,CostRed_solar!$A$14:$M$26,Y$1-2009,FALSE))</f>
        <v>106.180321178737</v>
      </c>
      <c r="Z199">
        <f>IF(Capacity_solar!$AB200=0,Capacity_solar!Z200*CostRed_solar!L$26,Capacity_solar!Z200*VLOOKUP($A199,CostRed_solar!$A$14:$M$26,Z$1-2009,FALSE))</f>
        <v>118.374013691081</v>
      </c>
      <c r="AA199">
        <f>IF(Capacity_solar!$AB200=0,Capacity_solar!AA200*CostRed_solar!M$26,Capacity_solar!AA200*VLOOKUP($A199,CostRed_solar!$A$14:$M$26,AA$1-2009,FALSE))</f>
        <v>210.850028694279</v>
      </c>
      <c r="AB199" s="1">
        <f t="shared" si="7"/>
        <v>866.334716812065</v>
      </c>
    </row>
    <row r="200" spans="1:28">
      <c r="A200" s="1" t="s">
        <v>356</v>
      </c>
      <c r="B200">
        <f>IF(Capacity_solar!$AB201=0,Capacity_solar!P201*CostRed_solar!B$13,Capacity_solar!P201*VLOOKUP($A200,CostRed_solar!$A$2:$M$12,2,FALSE))</f>
        <v>0.221789207789426</v>
      </c>
      <c r="C200">
        <f>IF(Capacity_solar!$AB201=0,Capacity_solar!Q201*CostRed_solar!C$13,Capacity_solar!Q201*VLOOKUP($A200,CostRed_solar!$A$2:$M$12,3,FALSE))</f>
        <v>-0.00150726324714329</v>
      </c>
      <c r="D200">
        <f>IF(Capacity_solar!$AB201=0,Capacity_solar!R201*CostRed_solar!D$13,Capacity_solar!R201*VLOOKUP($A200,CostRed_solar!$A$2:$M$12,4,FALSE))</f>
        <v>0</v>
      </c>
      <c r="E200">
        <f>IF(Capacity_solar!$AB201=0,Capacity_solar!S201*CostRed_solar!E$13,Capacity_solar!S201*VLOOKUP($A200,CostRed_solar!$A$2:$M$12,5,FALSE))</f>
        <v>0.320235714140725</v>
      </c>
      <c r="F200">
        <f>IF(Capacity_solar!$AB201=0,Capacity_solar!T201*CostRed_solar!F$13,Capacity_solar!T201*VLOOKUP($A200,CostRed_solar!$A$2:$M$12,6,FALSE))</f>
        <v>0</v>
      </c>
      <c r="G200">
        <f>IF(Capacity_solar!$AB201=0,Capacity_solar!U201*CostRed_solar!G$13,Capacity_solar!U201*VLOOKUP($A200,CostRed_solar!$A$2:$M$12,7,FALSE))</f>
        <v>1.37137596317513</v>
      </c>
      <c r="H200">
        <f>IF(Capacity_solar!$AB201=0,Capacity_solar!V201*CostRed_solar!H$13,Capacity_solar!V201*VLOOKUP($A200,CostRed_solar!$A$2:$M$12,8,FALSE))</f>
        <v>0.60864021514443</v>
      </c>
      <c r="I200">
        <f>IF(Capacity_solar!$AB201=0,Capacity_solar!W201*CostRed_solar!I$13,Capacity_solar!W201*VLOOKUP($A200,CostRed_solar!$A$2:$M$12,9,FALSE))</f>
        <v>0</v>
      </c>
      <c r="J200">
        <f>IF(Capacity_solar!$AB201=0,Capacity_solar!X201*CostRed_solar!J$13,Capacity_solar!X201*VLOOKUP($A200,CostRed_solar!$A$2:$M$12,10,FALSE))</f>
        <v>-0.231460879013097</v>
      </c>
      <c r="K200">
        <f>IF(Capacity_solar!$AB201=0,Capacity_solar!Y201*CostRed_solar!K$13,Capacity_solar!Y201*VLOOKUP($A200,CostRed_solar!$A$2:$M$12,11,FALSE))</f>
        <v>0</v>
      </c>
      <c r="L200">
        <f>IF(Capacity_solar!$AB201=0,Capacity_solar!Z201*CostRed_solar!L$13,Capacity_solar!Z201*VLOOKUP($A200,CostRed_solar!$A$2:$M$12,12,FALSE))</f>
        <v>0</v>
      </c>
      <c r="M200">
        <f>IF(Capacity_solar!$AB201=0,Capacity_solar!AA201*CostRed_solar!M$13,Capacity_solar!AA201*VLOOKUP($A200,CostRed_solar!$A$2:$M$12,13,FALSE))</f>
        <v>6.00328849924743</v>
      </c>
      <c r="N200" s="2">
        <f t="shared" si="6"/>
        <v>8.2923614572369</v>
      </c>
      <c r="O200" s="1" t="s">
        <v>356</v>
      </c>
      <c r="P200">
        <f>IF(Capacity_solar!$AB201=0,Capacity_solar!P201*CostRed_solar!B$26,Capacity_solar!P201*VLOOKUP($A200,CostRed_solar!$A$14:$M$26,P$1-2009,FALSE))</f>
        <v>1.15144178048046</v>
      </c>
      <c r="Q200">
        <f>IF(Capacity_solar!$AB201=0,Capacity_solar!Q201*CostRed_solar!C$26,Capacity_solar!Q201*VLOOKUP($A200,CostRed_solar!$A$14:$M$26,Q$1-2009,FALSE))</f>
        <v>-0.00475587837687105</v>
      </c>
      <c r="R200">
        <f>IF(Capacity_solar!$AB201=0,Capacity_solar!R201*CostRed_solar!D$26,Capacity_solar!R201*VLOOKUP($A200,CostRed_solar!$A$14:$M$26,R$1-2009,FALSE))</f>
        <v>0</v>
      </c>
      <c r="S200">
        <f>IF(Capacity_solar!$AB201=0,Capacity_solar!S201*CostRed_solar!E$26,Capacity_solar!S201*VLOOKUP($A200,CostRed_solar!$A$14:$M$26,S$1-2009,FALSE))</f>
        <v>0.61934950321791</v>
      </c>
      <c r="T200">
        <f>IF(Capacity_solar!$AB201=0,Capacity_solar!T201*CostRed_solar!F$26,Capacity_solar!T201*VLOOKUP($A200,CostRed_solar!$A$14:$M$26,T$1-2009,FALSE))</f>
        <v>0</v>
      </c>
      <c r="U200">
        <f>IF(Capacity_solar!$AB201=0,Capacity_solar!U201*CostRed_solar!G$26,Capacity_solar!U201*VLOOKUP($A200,CostRed_solar!$A$14:$M$26,U$1-2009,FALSE))</f>
        <v>1.98777593185234</v>
      </c>
      <c r="V200">
        <f>IF(Capacity_solar!$AB201=0,Capacity_solar!V201*CostRed_solar!H$26,Capacity_solar!V201*VLOOKUP($A200,CostRed_solar!$A$14:$M$26,V$1-2009,FALSE))</f>
        <v>0.719760432329044</v>
      </c>
      <c r="W200">
        <f>IF(Capacity_solar!$AB201=0,Capacity_solar!W201*CostRed_solar!I$26,Capacity_solar!W201*VLOOKUP($A200,CostRed_solar!$A$14:$M$26,W$1-2009,FALSE))</f>
        <v>0</v>
      </c>
      <c r="X200">
        <f>IF(Capacity_solar!$AB201=0,Capacity_solar!X201*CostRed_solar!J$26,Capacity_solar!X201*VLOOKUP($A200,CostRed_solar!$A$14:$M$26,X$1-2009,FALSE))</f>
        <v>-0.15123517064802</v>
      </c>
      <c r="Y200">
        <f>IF(Capacity_solar!$AB201=0,Capacity_solar!Y201*CostRed_solar!K$26,Capacity_solar!Y201*VLOOKUP($A200,CostRed_solar!$A$14:$M$26,Y$1-2009,FALSE))</f>
        <v>0</v>
      </c>
      <c r="Z200">
        <f>IF(Capacity_solar!$AB201=0,Capacity_solar!Z201*CostRed_solar!L$26,Capacity_solar!Z201*VLOOKUP($A200,CostRed_solar!$A$14:$M$26,Z$1-2009,FALSE))</f>
        <v>0</v>
      </c>
      <c r="AA200">
        <f>IF(Capacity_solar!$AB201=0,Capacity_solar!AA201*CostRed_solar!M$26,Capacity_solar!AA201*VLOOKUP($A200,CostRed_solar!$A$14:$M$26,AA$1-2009,FALSE))</f>
        <v>2.10850115007141</v>
      </c>
      <c r="AB200" s="1">
        <f t="shared" si="7"/>
        <v>6.43083774892626</v>
      </c>
    </row>
    <row r="201" spans="1:28">
      <c r="A201" s="1" t="s">
        <v>364</v>
      </c>
      <c r="B201">
        <f>IF(Capacity_solar!$AB202=0,Capacity_solar!P202*CostRed_solar!B$13,Capacity_solar!P202*VLOOKUP($A201,CostRed_solar!$A$2:$M$12,2,FALSE))</f>
        <v>0</v>
      </c>
      <c r="C201">
        <f>IF(Capacity_solar!$AB202=0,Capacity_solar!Q202*CostRed_solar!C$13,Capacity_solar!Q202*VLOOKUP($A201,CostRed_solar!$A$2:$M$12,3,FALSE))</f>
        <v>0</v>
      </c>
      <c r="D201">
        <f>IF(Capacity_solar!$AB202=0,Capacity_solar!R202*CostRed_solar!D$13,Capacity_solar!R202*VLOOKUP($A201,CostRed_solar!$A$2:$M$12,4,FALSE))</f>
        <v>0</v>
      </c>
      <c r="E201">
        <f>IF(Capacity_solar!$AB202=0,Capacity_solar!S202*CostRed_solar!E$13,Capacity_solar!S202*VLOOKUP($A201,CostRed_solar!$A$2:$M$12,5,FALSE))</f>
        <v>0.0982318141535966</v>
      </c>
      <c r="F201">
        <f>IF(Capacity_solar!$AB202=0,Capacity_solar!T202*CostRed_solar!F$13,Capacity_solar!T202*VLOOKUP($A201,CostRed_solar!$A$2:$M$12,6,FALSE))</f>
        <v>0.0779664018554372</v>
      </c>
      <c r="G201">
        <f>IF(Capacity_solar!$AB202=0,Capacity_solar!U202*CostRed_solar!G$13,Capacity_solar!U202*VLOOKUP($A201,CostRed_solar!$A$2:$M$12,7,FALSE))</f>
        <v>5.98563708466351</v>
      </c>
      <c r="H201">
        <f>IF(Capacity_solar!$AB202=0,Capacity_solar!V202*CostRed_solar!H$13,Capacity_solar!V202*VLOOKUP($A201,CostRed_solar!$A$2:$M$12,8,FALSE))</f>
        <v>3.6096422359499</v>
      </c>
      <c r="I201">
        <f>IF(Capacity_solar!$AB202=0,Capacity_solar!W202*CostRed_solar!I$13,Capacity_solar!W202*VLOOKUP($A201,CostRed_solar!$A$2:$M$12,9,FALSE))</f>
        <v>0.31954041453918</v>
      </c>
      <c r="J201">
        <f>IF(Capacity_solar!$AB202=0,Capacity_solar!X202*CostRed_solar!J$13,Capacity_solar!X202*VLOOKUP($A201,CostRed_solar!$A$2:$M$12,10,FALSE))</f>
        <v>0</v>
      </c>
      <c r="K201">
        <f>IF(Capacity_solar!$AB202=0,Capacity_solar!Y202*CostRed_solar!K$13,Capacity_solar!Y202*VLOOKUP($A201,CostRed_solar!$A$2:$M$12,11,FALSE))</f>
        <v>19.8616276275915</v>
      </c>
      <c r="L201">
        <f>IF(Capacity_solar!$AB202=0,Capacity_solar!Z202*CostRed_solar!L$13,Capacity_solar!Z202*VLOOKUP($A201,CostRed_solar!$A$2:$M$12,12,FALSE))</f>
        <v>24.7245194825063</v>
      </c>
      <c r="M201">
        <f>IF(Capacity_solar!$AB202=0,Capacity_solar!AA202*CostRed_solar!M$13,Capacity_solar!AA202*VLOOKUP($A201,CostRed_solar!$A$2:$M$12,13,FALSE))</f>
        <v>82.5012849304267</v>
      </c>
      <c r="N201" s="2">
        <f t="shared" si="6"/>
        <v>137.178449991686</v>
      </c>
      <c r="O201" s="1" t="s">
        <v>364</v>
      </c>
      <c r="P201">
        <f>IF(Capacity_solar!$AB202=0,Capacity_solar!P202*CostRed_solar!B$26,Capacity_solar!P202*VLOOKUP($A201,CostRed_solar!$A$14:$M$26,P$1-2009,FALSE))</f>
        <v>0</v>
      </c>
      <c r="Q201">
        <f>IF(Capacity_solar!$AB202=0,Capacity_solar!Q202*CostRed_solar!C$26,Capacity_solar!Q202*VLOOKUP($A201,CostRed_solar!$A$14:$M$26,Q$1-2009,FALSE))</f>
        <v>0</v>
      </c>
      <c r="R201">
        <f>IF(Capacity_solar!$AB202=0,Capacity_solar!R202*CostRed_solar!D$26,Capacity_solar!R202*VLOOKUP($A201,CostRed_solar!$A$14:$M$26,R$1-2009,FALSE))</f>
        <v>0</v>
      </c>
      <c r="S201">
        <f>IF(Capacity_solar!$AB202=0,Capacity_solar!S202*CostRed_solar!E$26,Capacity_solar!S202*VLOOKUP($A201,CostRed_solar!$A$14:$M$26,S$1-2009,FALSE))</f>
        <v>0.189984510189543</v>
      </c>
      <c r="T201">
        <f>IF(Capacity_solar!$AB202=0,Capacity_solar!T202*CostRed_solar!F$26,Capacity_solar!T202*VLOOKUP($A201,CostRed_solar!$A$14:$M$26,T$1-2009,FALSE))</f>
        <v>0.132597972492156</v>
      </c>
      <c r="U201">
        <f>IF(Capacity_solar!$AB202=0,Capacity_solar!U202*CostRed_solar!G$26,Capacity_solar!U202*VLOOKUP($A201,CostRed_solar!$A$14:$M$26,U$1-2009,FALSE))</f>
        <v>8.67603462011203</v>
      </c>
      <c r="V201">
        <f>IF(Capacity_solar!$AB202=0,Capacity_solar!V202*CostRed_solar!H$26,Capacity_solar!V202*VLOOKUP($A201,CostRed_solar!$A$14:$M$26,V$1-2009,FALSE))</f>
        <v>4.26865920399945</v>
      </c>
      <c r="W201">
        <f>IF(Capacity_solar!$AB202=0,Capacity_solar!W202*CostRed_solar!I$26,Capacity_solar!W202*VLOOKUP($A201,CostRed_solar!$A$14:$M$26,W$1-2009,FALSE))</f>
        <v>0.296576273877128</v>
      </c>
      <c r="X201">
        <f>IF(Capacity_solar!$AB202=0,Capacity_solar!X202*CostRed_solar!J$26,Capacity_solar!X202*VLOOKUP($A201,CostRed_solar!$A$14:$M$26,X$1-2009,FALSE))</f>
        <v>0</v>
      </c>
      <c r="Y201">
        <f>IF(Capacity_solar!$AB202=0,Capacity_solar!Y202*CostRed_solar!K$26,Capacity_solar!Y202*VLOOKUP($A201,CostRed_solar!$A$14:$M$26,Y$1-2009,FALSE))</f>
        <v>9.78583637247221</v>
      </c>
      <c r="Z201">
        <f>IF(Capacity_solar!$AB202=0,Capacity_solar!Z202*CostRed_solar!L$26,Capacity_solar!Z202*VLOOKUP($A201,CostRed_solar!$A$14:$M$26,Z$1-2009,FALSE))</f>
        <v>10.3627733549793</v>
      </c>
      <c r="AA201">
        <f>IF(Capacity_solar!$AB202=0,Capacity_solar!AA202*CostRed_solar!M$26,Capacity_solar!AA202*VLOOKUP($A201,CostRed_solar!$A$14:$M$26,AA$1-2009,FALSE))</f>
        <v>28.9764608480802</v>
      </c>
      <c r="AB201" s="1">
        <f t="shared" si="7"/>
        <v>62.6889231562021</v>
      </c>
    </row>
    <row r="202" spans="1:28">
      <c r="A202" s="1" t="s">
        <v>431</v>
      </c>
      <c r="B202">
        <f>IF(Capacity_solar!$AB203=0,Capacity_solar!P203*CostRed_solar!B$13,Capacity_solar!P203*VLOOKUP($A202,CostRed_solar!$A$2:$M$12,2,FALSE))</f>
        <v>1.09342079440187</v>
      </c>
      <c r="C202">
        <f>IF(Capacity_solar!$AB203=0,Capacity_solar!Q203*CostRed_solar!C$13,Capacity_solar!Q203*VLOOKUP($A202,CostRed_solar!$A$2:$M$12,3,FALSE))</f>
        <v>2.9110282537372</v>
      </c>
      <c r="D202">
        <f>IF(Capacity_solar!$AB203=0,Capacity_solar!R203*CostRed_solar!D$13,Capacity_solar!R203*VLOOKUP($A202,CostRed_solar!$A$2:$M$12,4,FALSE))</f>
        <v>187.260771620835</v>
      </c>
      <c r="E202">
        <f>IF(Capacity_solar!$AB203=0,Capacity_solar!S203*CostRed_solar!E$13,Capacity_solar!S203*VLOOKUP($A202,CostRed_solar!$A$2:$M$12,5,FALSE))</f>
        <v>885.484166097775</v>
      </c>
      <c r="F202">
        <f>IF(Capacity_solar!$AB203=0,Capacity_solar!T203*CostRed_solar!F$13,Capacity_solar!T203*VLOOKUP($A202,CostRed_solar!$A$2:$M$12,6,FALSE))</f>
        <v>210.598389468944</v>
      </c>
      <c r="G202">
        <f>IF(Capacity_solar!$AB203=0,Capacity_solar!U203*CostRed_solar!G$13,Capacity_solar!U203*VLOOKUP($A202,CostRed_solar!$A$2:$M$12,7,FALSE))</f>
        <v>1094.23604463138</v>
      </c>
      <c r="H202">
        <f>IF(Capacity_solar!$AB203=0,Capacity_solar!V203*CostRed_solar!H$13,Capacity_solar!V203*VLOOKUP($A202,CostRed_solar!$A$2:$M$12,8,FALSE))</f>
        <v>2070.16504229772</v>
      </c>
      <c r="I202">
        <f>IF(Capacity_solar!$AB203=0,Capacity_solar!W203*CostRed_solar!I$13,Capacity_solar!W203*VLOOKUP($A202,CostRed_solar!$A$2:$M$12,9,FALSE))</f>
        <v>2486.64881443059</v>
      </c>
      <c r="J202">
        <f>IF(Capacity_solar!$AB203=0,Capacity_solar!X203*CostRed_solar!J$13,Capacity_solar!X203*VLOOKUP($A202,CostRed_solar!$A$2:$M$12,10,FALSE))</f>
        <v>211.140457329475</v>
      </c>
      <c r="K202">
        <f>IF(Capacity_solar!$AB203=0,Capacity_solar!Y203*CostRed_solar!K$13,Capacity_solar!Y203*VLOOKUP($A202,CostRed_solar!$A$2:$M$12,11,FALSE))</f>
        <v>2547.42790589121</v>
      </c>
      <c r="L202">
        <f>IF(Capacity_solar!$AB203=0,Capacity_solar!Z203*CostRed_solar!L$13,Capacity_solar!Z203*VLOOKUP($A202,CostRed_solar!$A$2:$M$12,12,FALSE))</f>
        <v>993.350962287654</v>
      </c>
      <c r="M202">
        <f>IF(Capacity_solar!$AB203=0,Capacity_solar!AA203*CostRed_solar!M$13,Capacity_solar!AA203*VLOOKUP($A202,CostRed_solar!$A$2:$M$12,13,FALSE))</f>
        <v>35.1076318962248</v>
      </c>
      <c r="N202" s="2">
        <f t="shared" si="6"/>
        <v>10725.424635</v>
      </c>
      <c r="O202" s="1" t="s">
        <v>431</v>
      </c>
      <c r="P202">
        <f>IF(Capacity_solar!$AB203=0,Capacity_solar!P203*CostRed_solar!B$26,Capacity_solar!P203*VLOOKUP($A202,CostRed_solar!$A$14:$M$26,P$1-2009,FALSE))</f>
        <v>5.67660797776865</v>
      </c>
      <c r="Q202">
        <f>IF(Capacity_solar!$AB203=0,Capacity_solar!Q203*CostRed_solar!C$26,Capacity_solar!Q203*VLOOKUP($A202,CostRed_solar!$A$14:$M$26,Q$1-2009,FALSE))</f>
        <v>9.18518802382319</v>
      </c>
      <c r="R202">
        <f>IF(Capacity_solar!$AB203=0,Capacity_solar!R203*CostRed_solar!D$26,Capacity_solar!R203*VLOOKUP($A202,CostRed_solar!$A$14:$M$26,R$1-2009,FALSE))</f>
        <v>424.240501665566</v>
      </c>
      <c r="S202">
        <f>IF(Capacity_solar!$AB203=0,Capacity_solar!S203*CostRed_solar!E$26,Capacity_solar!S203*VLOOKUP($A202,CostRed_solar!$A$14:$M$26,S$1-2009,FALSE))</f>
        <v>1712.56407128588</v>
      </c>
      <c r="T202">
        <f>IF(Capacity_solar!$AB203=0,Capacity_solar!T203*CostRed_solar!F$26,Capacity_solar!T203*VLOOKUP($A202,CostRed_solar!$A$14:$M$26,T$1-2009,FALSE))</f>
        <v>358.166066268812</v>
      </c>
      <c r="U202">
        <f>IF(Capacity_solar!$AB203=0,Capacity_solar!U203*CostRed_solar!G$26,Capacity_solar!U203*VLOOKUP($A202,CostRed_solar!$A$14:$M$26,U$1-2009,FALSE))</f>
        <v>1586.06839531268</v>
      </c>
      <c r="V202">
        <f>IF(Capacity_solar!$AB203=0,Capacity_solar!V203*CostRed_solar!H$26,Capacity_solar!V203*VLOOKUP($A202,CostRed_solar!$A$14:$M$26,V$1-2009,FALSE))</f>
        <v>2448.1177036307</v>
      </c>
      <c r="W202">
        <f>IF(Capacity_solar!$AB203=0,Capacity_solar!W203*CostRed_solar!I$26,Capacity_solar!W203*VLOOKUP($A202,CostRed_solar!$A$14:$M$26,W$1-2009,FALSE))</f>
        <v>2307.94292762106</v>
      </c>
      <c r="X202">
        <f>IF(Capacity_solar!$AB203=0,Capacity_solar!X203*CostRed_solar!J$26,Capacity_solar!X203*VLOOKUP($A202,CostRed_solar!$A$14:$M$26,X$1-2009,FALSE))</f>
        <v>137.957927193033</v>
      </c>
      <c r="Y202">
        <f>IF(Capacity_solar!$AB203=0,Capacity_solar!Y203*CostRed_solar!K$26,Capacity_solar!Y203*VLOOKUP($A202,CostRed_solar!$A$14:$M$26,Y$1-2009,FALSE))</f>
        <v>1255.11932481759</v>
      </c>
      <c r="Z202">
        <f>IF(Capacity_solar!$AB203=0,Capacity_solar!Z203*CostRed_solar!L$26,Capacity_solar!Z203*VLOOKUP($A202,CostRed_solar!$A$14:$M$26,Z$1-2009,FALSE))</f>
        <v>416.342606432491</v>
      </c>
      <c r="AA202">
        <f>IF(Capacity_solar!$AB203=0,Capacity_solar!AA203*CostRed_solar!M$26,Capacity_solar!AA203*VLOOKUP($A202,CostRed_solar!$A$14:$M$26,AA$1-2009,FALSE))</f>
        <v>12.3306554797014</v>
      </c>
      <c r="AB202" s="1">
        <f t="shared" si="7"/>
        <v>10673.7119757091</v>
      </c>
    </row>
    <row r="203" spans="1:28">
      <c r="A203" s="1" t="s">
        <v>487</v>
      </c>
      <c r="B203">
        <f>IF(Capacity_solar!$AB204=0,Capacity_solar!P204*CostRed_solar!B$13,Capacity_solar!P204*VLOOKUP($A203,CostRed_solar!$A$2:$M$12,2,FALSE))</f>
        <v>7.22117798293141</v>
      </c>
      <c r="C203">
        <f>IF(Capacity_solar!$AB204=0,Capacity_solar!Q204*CostRed_solar!C$13,Capacity_solar!Q204*VLOOKUP($A203,CostRed_solar!$A$2:$M$12,3,FALSE))</f>
        <v>47.5802838557607</v>
      </c>
      <c r="D203">
        <f>IF(Capacity_solar!$AB204=0,Capacity_solar!R204*CostRed_solar!D$13,Capacity_solar!R204*VLOOKUP($A203,CostRed_solar!$A$2:$M$12,4,FALSE))</f>
        <v>25.2493644479101</v>
      </c>
      <c r="E203">
        <f>IF(Capacity_solar!$AB204=0,Capacity_solar!S204*CostRed_solar!E$13,Capacity_solar!S204*VLOOKUP($A203,CostRed_solar!$A$2:$M$12,5,FALSE))</f>
        <v>262.551065561671</v>
      </c>
      <c r="F203">
        <f>IF(Capacity_solar!$AB204=0,Capacity_solar!T204*CostRed_solar!F$13,Capacity_solar!T204*VLOOKUP($A203,CostRed_solar!$A$2:$M$12,6,FALSE))</f>
        <v>507.947733256779</v>
      </c>
      <c r="G203">
        <f>IF(Capacity_solar!$AB204=0,Capacity_solar!U204*CostRed_solar!G$13,Capacity_solar!U204*VLOOKUP($A203,CostRed_solar!$A$2:$M$12,7,FALSE))</f>
        <v>888.738216353976</v>
      </c>
      <c r="H203">
        <f>IF(Capacity_solar!$AB204=0,Capacity_solar!V204*CostRed_solar!H$13,Capacity_solar!V204*VLOOKUP($A203,CostRed_solar!$A$2:$M$12,8,FALSE))</f>
        <v>3380.3148803904</v>
      </c>
      <c r="I203">
        <f>IF(Capacity_solar!$AB204=0,Capacity_solar!W204*CostRed_solar!I$13,Capacity_solar!W204*VLOOKUP($A203,CostRed_solar!$A$2:$M$12,9,FALSE))</f>
        <v>3378.79316403767</v>
      </c>
      <c r="J203">
        <f>IF(Capacity_solar!$AB204=0,Capacity_solar!X204*CostRed_solar!J$13,Capacity_solar!X204*VLOOKUP($A203,CostRed_solar!$A$2:$M$12,10,FALSE))</f>
        <v>6248.13403347715</v>
      </c>
      <c r="K203">
        <f>IF(Capacity_solar!$AB204=0,Capacity_solar!Y204*CostRed_solar!K$13,Capacity_solar!Y204*VLOOKUP($A203,CostRed_solar!$A$2:$M$12,11,FALSE))</f>
        <v>10791.5420845159</v>
      </c>
      <c r="L203">
        <f>IF(Capacity_solar!$AB204=0,Capacity_solar!Z204*CostRed_solar!L$13,Capacity_solar!Z204*VLOOKUP($A203,CostRed_solar!$A$2:$M$12,12,FALSE))</f>
        <v>23584.8812465671</v>
      </c>
      <c r="M203">
        <f>IF(Capacity_solar!$AB204=0,Capacity_solar!AA204*CostRed_solar!M$13,Capacity_solar!AA204*VLOOKUP($A203,CostRed_solar!$A$2:$M$12,13,FALSE))</f>
        <v>42049.6551223391</v>
      </c>
      <c r="N203" s="2">
        <f t="shared" si="6"/>
        <v>91172.6083727864</v>
      </c>
      <c r="O203" s="1" t="s">
        <v>487</v>
      </c>
      <c r="P203">
        <f>IF(Capacity_solar!$AB204=0,Capacity_solar!P204*CostRed_solar!B$26,Capacity_solar!P204*VLOOKUP($A203,CostRed_solar!$A$14:$M$26,P$1-2009,FALSE))</f>
        <v>37.4894978737069</v>
      </c>
      <c r="Q203">
        <f>IF(Capacity_solar!$AB204=0,Capacity_solar!Q204*CostRed_solar!C$26,Capacity_solar!Q204*VLOOKUP($A203,CostRed_solar!$A$14:$M$26,Q$1-2009,FALSE))</f>
        <v>150.130405941947</v>
      </c>
      <c r="R203">
        <f>IF(Capacity_solar!$AB204=0,Capacity_solar!R204*CostRed_solar!D$26,Capacity_solar!R204*VLOOKUP($A203,CostRed_solar!$A$14:$M$26,R$1-2009,FALSE))</f>
        <v>57.2026001356401</v>
      </c>
      <c r="S203">
        <f>IF(Capacity_solar!$AB204=0,Capacity_solar!S204*CostRed_solar!E$26,Capacity_solar!S204*VLOOKUP($A203,CostRed_solar!$A$14:$M$26,S$1-2009,FALSE))</f>
        <v>507.784937296207</v>
      </c>
      <c r="T203">
        <f>IF(Capacity_solar!$AB204=0,Capacity_solar!T204*CostRed_solar!F$26,Capacity_solar!T204*VLOOKUP($A203,CostRed_solar!$A$14:$M$26,T$1-2009,FALSE))</f>
        <v>863.870051188443</v>
      </c>
      <c r="U203">
        <f>IF(Capacity_solar!$AB204=0,Capacity_solar!U204*CostRed_solar!G$26,Capacity_solar!U204*VLOOKUP($A203,CostRed_solar!$A$14:$M$26,U$1-2009,FALSE))</f>
        <v>1288.20431714115</v>
      </c>
      <c r="V203">
        <f>IF(Capacity_solar!$AB204=0,Capacity_solar!V204*CostRed_solar!H$26,Capacity_solar!V204*VLOOKUP($A203,CostRed_solar!$A$14:$M$26,V$1-2009,FALSE))</f>
        <v>3997.46326183974</v>
      </c>
      <c r="W203">
        <f>IF(Capacity_solar!$AB204=0,Capacity_solar!W204*CostRed_solar!I$26,Capacity_solar!W204*VLOOKUP($A203,CostRed_solar!$A$14:$M$26,W$1-2009,FALSE))</f>
        <v>3135.97229394887</v>
      </c>
      <c r="X203">
        <f>IF(Capacity_solar!$AB204=0,Capacity_solar!X204*CostRed_solar!J$26,Capacity_solar!X204*VLOOKUP($A203,CostRed_solar!$A$14:$M$26,X$1-2009,FALSE))</f>
        <v>4082.49385733627</v>
      </c>
      <c r="Y203">
        <f>IF(Capacity_solar!$AB204=0,Capacity_solar!Y204*CostRed_solar!K$26,Capacity_solar!Y204*VLOOKUP($A203,CostRed_solar!$A$14:$M$26,Y$1-2009,FALSE))</f>
        <v>5316.99954433829</v>
      </c>
      <c r="Z203">
        <f>IF(Capacity_solar!$AB204=0,Capacity_solar!Z204*CostRed_solar!L$26,Capacity_solar!Z204*VLOOKUP($A203,CostRed_solar!$A$14:$M$26,Z$1-2009,FALSE))</f>
        <v>9885.11744930794</v>
      </c>
      <c r="AA203">
        <f>IF(Capacity_solar!$AB204=0,Capacity_solar!AA204*CostRed_solar!M$26,Capacity_solar!AA204*VLOOKUP($A203,CostRed_solar!$A$14:$M$26,AA$1-2009,FALSE))</f>
        <v>14768.8631317107</v>
      </c>
      <c r="AB203" s="1">
        <f t="shared" si="7"/>
        <v>44091.5913480589</v>
      </c>
    </row>
    <row r="204" spans="1:28">
      <c r="A204" s="1" t="s">
        <v>488</v>
      </c>
      <c r="B204">
        <f>IF(Capacity_solar!$AB205=0,Capacity_solar!P205*CostRed_solar!B$13,Capacity_solar!P205*VLOOKUP($A204,CostRed_solar!$A$2:$M$12,2,FALSE))</f>
        <v>7.22117853740443</v>
      </c>
      <c r="C204">
        <f>IF(Capacity_solar!$AB205=0,Capacity_solar!Q205*CostRed_solar!C$13,Capacity_solar!Q205*VLOOKUP($A204,CostRed_solar!$A$2:$M$12,3,FALSE))</f>
        <v>47.5802863678661</v>
      </c>
      <c r="D204">
        <f>IF(Capacity_solar!$AB205=0,Capacity_solar!R205*CostRed_solar!D$13,Capacity_solar!R205*VLOOKUP($A204,CostRed_solar!$A$2:$M$12,4,FALSE))</f>
        <v>25.249356977023</v>
      </c>
      <c r="E204">
        <f>IF(Capacity_solar!$AB205=0,Capacity_solar!S205*CostRed_solar!E$13,Capacity_solar!S205*VLOOKUP($A204,CostRed_solar!$A$2:$M$12,5,FALSE))</f>
        <v>262.551065561671</v>
      </c>
      <c r="F204">
        <f>IF(Capacity_solar!$AB205=0,Capacity_solar!T205*CostRed_solar!F$13,Capacity_solar!T205*VLOOKUP($A204,CostRed_solar!$A$2:$M$12,6,FALSE))</f>
        <v>507.947800085123</v>
      </c>
      <c r="G204">
        <f>IF(Capacity_solar!$AB205=0,Capacity_solar!U205*CostRed_solar!G$13,Capacity_solar!U205*VLOOKUP($A204,CostRed_solar!$A$2:$M$12,7,FALSE))</f>
        <v>888.738136545481</v>
      </c>
      <c r="H204">
        <f>IF(Capacity_solar!$AB205=0,Capacity_solar!V205*CostRed_solar!H$13,Capacity_solar!V205*VLOOKUP($A204,CostRed_solar!$A$2:$M$12,8,FALSE))</f>
        <v>3380.3148803904</v>
      </c>
      <c r="I204">
        <f>IF(Capacity_solar!$AB205=0,Capacity_solar!W205*CostRed_solar!I$13,Capacity_solar!W205*VLOOKUP($A204,CostRed_solar!$A$2:$M$12,9,FALSE))</f>
        <v>3378.79316403767</v>
      </c>
      <c r="J204">
        <f>IF(Capacity_solar!$AB205=0,Capacity_solar!X205*CostRed_solar!J$13,Capacity_solar!X205*VLOOKUP($A204,CostRed_solar!$A$2:$M$12,10,FALSE))</f>
        <v>6248.13403347715</v>
      </c>
      <c r="K204">
        <f>IF(Capacity_solar!$AB205=0,Capacity_solar!Y205*CostRed_solar!K$13,Capacity_solar!Y205*VLOOKUP($A204,CostRed_solar!$A$2:$M$12,11,FALSE))</f>
        <v>10791.5420845159</v>
      </c>
      <c r="L204">
        <f>IF(Capacity_solar!$AB205=0,Capacity_solar!Z205*CostRed_solar!L$13,Capacity_solar!Z205*VLOOKUP($A204,CostRed_solar!$A$2:$M$12,12,FALSE))</f>
        <v>23584.8812465671</v>
      </c>
      <c r="M204">
        <f>IF(Capacity_solar!$AB205=0,Capacity_solar!AA205*CostRed_solar!M$13,Capacity_solar!AA205*VLOOKUP($A204,CostRed_solar!$A$2:$M$12,13,FALSE))</f>
        <v>42049.6551223391</v>
      </c>
      <c r="N204" s="2">
        <f t="shared" si="6"/>
        <v>91172.6083554019</v>
      </c>
      <c r="O204" s="1" t="s">
        <v>488</v>
      </c>
      <c r="P204">
        <f>IF(Capacity_solar!$AB205=0,Capacity_solar!P205*CostRed_solar!B$26,Capacity_solar!P205*VLOOKUP($A204,CostRed_solar!$A$14:$M$26,P$1-2009,FALSE))</f>
        <v>37.4895007523114</v>
      </c>
      <c r="Q204">
        <f>IF(Capacity_solar!$AB205=0,Capacity_solar!Q205*CostRed_solar!C$26,Capacity_solar!Q205*VLOOKUP($A204,CostRed_solar!$A$14:$M$26,Q$1-2009,FALSE))</f>
        <v>150.130413868411</v>
      </c>
      <c r="R204">
        <f>IF(Capacity_solar!$AB205=0,Capacity_solar!R205*CostRed_solar!D$26,Capacity_solar!R205*VLOOKUP($A204,CostRed_solar!$A$14:$M$26,R$1-2009,FALSE))</f>
        <v>57.2025832102967</v>
      </c>
      <c r="S204">
        <f>IF(Capacity_solar!$AB205=0,Capacity_solar!S205*CostRed_solar!E$26,Capacity_solar!S205*VLOOKUP($A204,CostRed_solar!$A$14:$M$26,S$1-2009,FALSE))</f>
        <v>507.784937296207</v>
      </c>
      <c r="T204">
        <f>IF(Capacity_solar!$AB205=0,Capacity_solar!T205*CostRed_solar!F$26,Capacity_solar!T205*VLOOKUP($A204,CostRed_solar!$A$14:$M$26,T$1-2009,FALSE))</f>
        <v>863.870164843848</v>
      </c>
      <c r="U204">
        <f>IF(Capacity_solar!$AB205=0,Capacity_solar!U205*CostRed_solar!G$26,Capacity_solar!U205*VLOOKUP($A204,CostRed_solar!$A$14:$M$26,U$1-2009,FALSE))</f>
        <v>1288.20420146069</v>
      </c>
      <c r="V204">
        <f>IF(Capacity_solar!$AB205=0,Capacity_solar!V205*CostRed_solar!H$26,Capacity_solar!V205*VLOOKUP($A204,CostRed_solar!$A$14:$M$26,V$1-2009,FALSE))</f>
        <v>3997.46326183974</v>
      </c>
      <c r="W204">
        <f>IF(Capacity_solar!$AB205=0,Capacity_solar!W205*CostRed_solar!I$26,Capacity_solar!W205*VLOOKUP($A204,CostRed_solar!$A$14:$M$26,W$1-2009,FALSE))</f>
        <v>3135.97229394887</v>
      </c>
      <c r="X204">
        <f>IF(Capacity_solar!$AB205=0,Capacity_solar!X205*CostRed_solar!J$26,Capacity_solar!X205*VLOOKUP($A204,CostRed_solar!$A$14:$M$26,X$1-2009,FALSE))</f>
        <v>4082.49385733627</v>
      </c>
      <c r="Y204">
        <f>IF(Capacity_solar!$AB205=0,Capacity_solar!Y205*CostRed_solar!K$26,Capacity_solar!Y205*VLOOKUP($A204,CostRed_solar!$A$14:$M$26,Y$1-2009,FALSE))</f>
        <v>5316.99954433829</v>
      </c>
      <c r="Z204">
        <f>IF(Capacity_solar!$AB205=0,Capacity_solar!Z205*CostRed_solar!L$26,Capacity_solar!Z205*VLOOKUP($A204,CostRed_solar!$A$14:$M$26,Z$1-2009,FALSE))</f>
        <v>9885.11744930794</v>
      </c>
      <c r="AA204">
        <f>IF(Capacity_solar!$AB205=0,Capacity_solar!AA205*CostRed_solar!M$26,Capacity_solar!AA205*VLOOKUP($A204,CostRed_solar!$A$14:$M$26,AA$1-2009,FALSE))</f>
        <v>14768.8631317107</v>
      </c>
      <c r="AB204" s="1">
        <f t="shared" si="7"/>
        <v>44091.5913399135</v>
      </c>
    </row>
    <row r="205" spans="1:28">
      <c r="A205" s="1" t="s">
        <v>236</v>
      </c>
      <c r="B205">
        <f>IF(Capacity_solar!$AB206=0,Capacity_solar!P206*CostRed_solar!B$13,Capacity_solar!P206*VLOOKUP($A205,CostRed_solar!$A$2:$M$12,2,FALSE))</f>
        <v>0.652263100817141</v>
      </c>
      <c r="C205">
        <f>IF(Capacity_solar!$AB206=0,Capacity_solar!Q206*CostRed_solar!C$13,Capacity_solar!Q206*VLOOKUP($A205,CostRed_solar!$A$2:$M$12,3,FALSE))</f>
        <v>8.36775456394381</v>
      </c>
      <c r="D205">
        <f>IF(Capacity_solar!$AB206=0,Capacity_solar!R206*CostRed_solar!D$13,Capacity_solar!R206*VLOOKUP($A205,CostRed_solar!$A$2:$M$12,4,FALSE))</f>
        <v>33.2696000116871</v>
      </c>
      <c r="E205">
        <f>IF(Capacity_solar!$AB206=0,Capacity_solar!S206*CostRed_solar!E$13,Capacity_solar!S206*VLOOKUP($A205,CostRed_solar!$A$2:$M$12,5,FALSE))</f>
        <v>121.548839982366</v>
      </c>
      <c r="F205">
        <f>IF(Capacity_solar!$AB206=0,Capacity_solar!T206*CostRed_solar!F$13,Capacity_solar!T206*VLOOKUP($A205,CostRed_solar!$A$2:$M$12,6,FALSE))</f>
        <v>217.990401554158</v>
      </c>
      <c r="G205">
        <f>IF(Capacity_solar!$AB206=0,Capacity_solar!U206*CostRed_solar!G$13,Capacity_solar!U206*VLOOKUP($A205,CostRed_solar!$A$2:$M$12,7,FALSE))</f>
        <v>214.762314389165</v>
      </c>
      <c r="H205">
        <f>IF(Capacity_solar!$AB206=0,Capacity_solar!V206*CostRed_solar!H$13,Capacity_solar!V206*VLOOKUP($A205,CostRed_solar!$A$2:$M$12,8,FALSE))</f>
        <v>431.763317050309</v>
      </c>
      <c r="I205">
        <f>IF(Capacity_solar!$AB206=0,Capacity_solar!W206*CostRed_solar!I$13,Capacity_solar!W206*VLOOKUP($A205,CostRed_solar!$A$2:$M$12,9,FALSE))</f>
        <v>947.573567605343</v>
      </c>
      <c r="J205">
        <f>IF(Capacity_solar!$AB206=0,Capacity_solar!X206*CostRed_solar!J$13,Capacity_solar!X206*VLOOKUP($A205,CostRed_solar!$A$2:$M$12,10,FALSE))</f>
        <v>2048.61407314145</v>
      </c>
      <c r="K205">
        <f>IF(Capacity_solar!$AB206=0,Capacity_solar!Y206*CostRed_solar!K$13,Capacity_solar!Y206*VLOOKUP($A205,CostRed_solar!$A$2:$M$12,11,FALSE))</f>
        <v>1654.98095221637</v>
      </c>
      <c r="L205">
        <f>IF(Capacity_solar!$AB206=0,Capacity_solar!Z206*CostRed_solar!L$13,Capacity_solar!Z206*VLOOKUP($A205,CostRed_solar!$A$2:$M$12,12,FALSE))</f>
        <v>3631.4262854547</v>
      </c>
      <c r="M205">
        <f>IF(Capacity_solar!$AB206=0,Capacity_solar!AA206*CostRed_solar!M$13,Capacity_solar!AA206*VLOOKUP($A205,CostRed_solar!$A$2:$M$12,13,FALSE))</f>
        <v>3443.48308451586</v>
      </c>
      <c r="N205" s="2">
        <f t="shared" si="6"/>
        <v>12754.4324535862</v>
      </c>
      <c r="O205" s="1" t="s">
        <v>236</v>
      </c>
      <c r="P205">
        <f>IF(Capacity_solar!$AB206=0,Capacity_solar!P206*CostRed_solar!B$26,Capacity_solar!P206*VLOOKUP($A205,CostRed_solar!$A$14:$M$26,P$1-2009,FALSE))</f>
        <v>167.90287290188</v>
      </c>
      <c r="Q205">
        <f>IF(Capacity_solar!$AB206=0,Capacity_solar!Q206*CostRed_solar!C$26,Capacity_solar!Q206*VLOOKUP($A205,CostRed_solar!$A$14:$M$26,Q$1-2009,FALSE))</f>
        <v>676.799218887365</v>
      </c>
      <c r="R205">
        <f>IF(Capacity_solar!$AB206=0,Capacity_solar!R206*CostRed_solar!D$26,Capacity_solar!R206*VLOOKUP($A205,CostRed_solar!$A$14:$M$26,R$1-2009,FALSE))</f>
        <v>1371.76469861873</v>
      </c>
      <c r="S205">
        <f>IF(Capacity_solar!$AB206=0,Capacity_solar!S206*CostRed_solar!E$26,Capacity_solar!S206*VLOOKUP($A205,CostRed_solar!$A$14:$M$26,S$1-2009,FALSE))</f>
        <v>2817.20039761318</v>
      </c>
      <c r="T205">
        <f>IF(Capacity_solar!$AB206=0,Capacity_solar!T206*CostRed_solar!F$26,Capacity_solar!T206*VLOOKUP($A205,CostRed_solar!$A$14:$M$26,T$1-2009,FALSE))</f>
        <v>3437.76650630894</v>
      </c>
      <c r="U205">
        <f>IF(Capacity_solar!$AB206=0,Capacity_solar!U206*CostRed_solar!G$26,Capacity_solar!U206*VLOOKUP($A205,CostRed_solar!$A$14:$M$26,U$1-2009,FALSE))</f>
        <v>2862.70189434609</v>
      </c>
      <c r="V205">
        <f>IF(Capacity_solar!$AB206=0,Capacity_solar!V206*CostRed_solar!H$26,Capacity_solar!V206*VLOOKUP($A205,CostRed_solar!$A$14:$M$26,V$1-2009,FALSE))</f>
        <v>4616.12598435579</v>
      </c>
      <c r="W205">
        <f>IF(Capacity_solar!$AB206=0,Capacity_solar!W206*CostRed_solar!I$26,Capacity_solar!W206*VLOOKUP($A205,CostRed_solar!$A$14:$M$26,W$1-2009,FALSE))</f>
        <v>7425.10770309557</v>
      </c>
      <c r="X205">
        <f>IF(Capacity_solar!$AB206=0,Capacity_solar!X206*CostRed_solar!J$26,Capacity_solar!X206*VLOOKUP($A205,CostRed_solar!$A$14:$M$26,X$1-2009,FALSE))</f>
        <v>11059.7382836717</v>
      </c>
      <c r="Y205">
        <f>IF(Capacity_solar!$AB206=0,Capacity_solar!Y206*CostRed_solar!K$26,Capacity_solar!Y206*VLOOKUP($A205,CostRed_solar!$A$14:$M$26,Y$1-2009,FALSE))</f>
        <v>7560.44776796851</v>
      </c>
      <c r="Z205">
        <f>IF(Capacity_solar!$AB206=0,Capacity_solar!Z206*CostRed_solar!L$26,Capacity_solar!Z206*VLOOKUP($A205,CostRed_solar!$A$14:$M$26,Z$1-2009,FALSE))</f>
        <v>13694.1841373267</v>
      </c>
      <c r="AA205">
        <f>IF(Capacity_solar!$AB206=0,Capacity_solar!AA206*CostRed_solar!M$26,Capacity_solar!AA206*VLOOKUP($A205,CostRed_solar!$A$14:$M$26,AA$1-2009,FALSE))</f>
        <v>11616.9310385942</v>
      </c>
      <c r="AB205" s="1">
        <f t="shared" si="7"/>
        <v>67306.6705036886</v>
      </c>
    </row>
    <row r="206" spans="1:28">
      <c r="A206" s="1" t="s">
        <v>368</v>
      </c>
      <c r="B206">
        <f>IF(Capacity_solar!$AB207=0,Capacity_solar!P207*CostRed_solar!B$13,Capacity_solar!P207*VLOOKUP($A206,CostRed_solar!$A$2:$M$12,2,FALSE))</f>
        <v>0</v>
      </c>
      <c r="C206">
        <f>IF(Capacity_solar!$AB207=0,Capacity_solar!Q207*CostRed_solar!C$13,Capacity_solar!Q207*VLOOKUP($A206,CostRed_solar!$A$2:$M$12,3,FALSE))</f>
        <v>0.0803873731809766</v>
      </c>
      <c r="D206">
        <f>IF(Capacity_solar!$AB207=0,Capacity_solar!R207*CostRed_solar!D$13,Capacity_solar!R207*VLOOKUP($A206,CostRed_solar!$A$2:$M$12,4,FALSE))</f>
        <v>0</v>
      </c>
      <c r="E206">
        <f>IF(Capacity_solar!$AB207=0,Capacity_solar!S207*CostRed_solar!E$13,Capacity_solar!S207*VLOOKUP($A206,CostRed_solar!$A$2:$M$12,5,FALSE))</f>
        <v>0</v>
      </c>
      <c r="F206">
        <f>IF(Capacity_solar!$AB207=0,Capacity_solar!T207*CostRed_solar!F$13,Capacity_solar!T207*VLOOKUP($A206,CostRed_solar!$A$2:$M$12,6,FALSE))</f>
        <v>0</v>
      </c>
      <c r="G206">
        <f>IF(Capacity_solar!$AB207=0,Capacity_solar!U207*CostRed_solar!G$13,Capacity_solar!U207*VLOOKUP($A206,CostRed_solar!$A$2:$M$12,7,FALSE))</f>
        <v>0.356477941931072</v>
      </c>
      <c r="H206">
        <f>IF(Capacity_solar!$AB207=0,Capacity_solar!V207*CostRed_solar!H$13,Capacity_solar!V207*VLOOKUP($A206,CostRed_solar!$A$2:$M$12,8,FALSE))</f>
        <v>0.0340838520480881</v>
      </c>
      <c r="I206">
        <f>IF(Capacity_solar!$AB207=0,Capacity_solar!W207*CostRed_solar!I$13,Capacity_solar!W207*VLOOKUP($A206,CostRed_solar!$A$2:$M$12,9,FALSE))</f>
        <v>0.528894479237265</v>
      </c>
      <c r="J206">
        <f>IF(Capacity_solar!$AB207=0,Capacity_solar!X207*CostRed_solar!J$13,Capacity_solar!X207*VLOOKUP($A206,CostRed_solar!$A$2:$M$12,10,FALSE))</f>
        <v>0.20073598356888</v>
      </c>
      <c r="K206">
        <f>IF(Capacity_solar!$AB207=0,Capacity_solar!Y207*CostRed_solar!K$13,Capacity_solar!Y207*VLOOKUP($A206,CostRed_solar!$A$2:$M$12,11,FALSE))</f>
        <v>0</v>
      </c>
      <c r="L206">
        <f>IF(Capacity_solar!$AB207=0,Capacity_solar!Z207*CostRed_solar!L$13,Capacity_solar!Z207*VLOOKUP($A206,CostRed_solar!$A$2:$M$12,12,FALSE))</f>
        <v>1.36912043748384</v>
      </c>
      <c r="M206">
        <f>IF(Capacity_solar!$AB207=0,Capacity_solar!AA207*CostRed_solar!M$13,Capacity_solar!AA207*VLOOKUP($A206,CostRed_solar!$A$2:$M$12,13,FALSE))</f>
        <v>44.8771883091764</v>
      </c>
      <c r="N206" s="2">
        <f t="shared" si="6"/>
        <v>47.4468883766265</v>
      </c>
      <c r="O206" s="1" t="s">
        <v>368</v>
      </c>
      <c r="P206">
        <f>IF(Capacity_solar!$AB207=0,Capacity_solar!P207*CostRed_solar!B$26,Capacity_solar!P207*VLOOKUP($A206,CostRed_solar!$A$14:$M$26,P$1-2009,FALSE))</f>
        <v>0</v>
      </c>
      <c r="Q206">
        <f>IF(Capacity_solar!$AB207=0,Capacity_solar!Q207*CostRed_solar!C$26,Capacity_solar!Q207*VLOOKUP($A206,CostRed_solar!$A$14:$M$26,Q$1-2009,FALSE))</f>
        <v>0.253646846766459</v>
      </c>
      <c r="R206">
        <f>IF(Capacity_solar!$AB207=0,Capacity_solar!R207*CostRed_solar!D$26,Capacity_solar!R207*VLOOKUP($A206,CostRed_solar!$A$14:$M$26,R$1-2009,FALSE))</f>
        <v>0</v>
      </c>
      <c r="S206">
        <f>IF(Capacity_solar!$AB207=0,Capacity_solar!S207*CostRed_solar!E$26,Capacity_solar!S207*VLOOKUP($A206,CostRed_solar!$A$14:$M$26,S$1-2009,FALSE))</f>
        <v>0</v>
      </c>
      <c r="T206">
        <f>IF(Capacity_solar!$AB207=0,Capacity_solar!T207*CostRed_solar!F$26,Capacity_solar!T207*VLOOKUP($A206,CostRed_solar!$A$14:$M$26,T$1-2009,FALSE))</f>
        <v>0</v>
      </c>
      <c r="U206">
        <f>IF(Capacity_solar!$AB207=0,Capacity_solar!U207*CostRed_solar!G$26,Capacity_solar!U207*VLOOKUP($A206,CostRed_solar!$A$14:$M$26,U$1-2009,FALSE))</f>
        <v>0.516706061820006</v>
      </c>
      <c r="V206">
        <f>IF(Capacity_solar!$AB207=0,Capacity_solar!V207*CostRed_solar!H$26,Capacity_solar!V207*VLOOKUP($A206,CostRed_solar!$A$14:$M$26,V$1-2009,FALSE))</f>
        <v>0.0403065842104265</v>
      </c>
      <c r="W206">
        <f>IF(Capacity_solar!$AB207=0,Capacity_solar!W207*CostRed_solar!I$26,Capacity_solar!W207*VLOOKUP($A206,CostRed_solar!$A$14:$M$26,W$1-2009,FALSE))</f>
        <v>0.490884867106972</v>
      </c>
      <c r="X206">
        <f>IF(Capacity_solar!$AB207=0,Capacity_solar!X207*CostRed_solar!J$26,Capacity_solar!X207*VLOOKUP($A206,CostRed_solar!$A$14:$M$26,X$1-2009,FALSE))</f>
        <v>0.131159705517752</v>
      </c>
      <c r="Y206">
        <f>IF(Capacity_solar!$AB207=0,Capacity_solar!Y207*CostRed_solar!K$26,Capacity_solar!Y207*VLOOKUP($A206,CostRed_solar!$A$14:$M$26,Y$1-2009,FALSE))</f>
        <v>0</v>
      </c>
      <c r="Z206">
        <f>IF(Capacity_solar!$AB207=0,Capacity_solar!Z207*CostRed_solar!L$26,Capacity_solar!Z207*VLOOKUP($A206,CostRed_solar!$A$14:$M$26,Z$1-2009,FALSE))</f>
        <v>0.573838646261811</v>
      </c>
      <c r="AA206">
        <f>IF(Capacity_solar!$AB207=0,Capacity_solar!AA207*CostRed_solar!M$26,Capacity_solar!AA207*VLOOKUP($A206,CostRed_solar!$A$14:$M$26,AA$1-2009,FALSE))</f>
        <v>15.7619616604685</v>
      </c>
      <c r="AB206" s="1">
        <f t="shared" si="7"/>
        <v>17.7685043721519</v>
      </c>
    </row>
    <row r="207" spans="1:28">
      <c r="A207" s="1" t="s">
        <v>157</v>
      </c>
      <c r="B207">
        <f>IF(Capacity_solar!$AB208=0,Capacity_solar!P208*CostRed_solar!B$13,Capacity_solar!P208*VLOOKUP($A207,CostRed_solar!$A$2:$M$12,2,FALSE))</f>
        <v>50.61549707871</v>
      </c>
      <c r="C207">
        <f>IF(Capacity_solar!$AB208=0,Capacity_solar!Q208*CostRed_solar!C$13,Capacity_solar!Q208*VLOOKUP($A207,CostRed_solar!$A$2:$M$12,3,FALSE))</f>
        <v>140.821899070022</v>
      </c>
      <c r="D207">
        <f>IF(Capacity_solar!$AB208=0,Capacity_solar!R208*CostRed_solar!D$13,Capacity_solar!R208*VLOOKUP($A207,CostRed_solar!$A$2:$M$12,4,FALSE))</f>
        <v>60.9496641670553</v>
      </c>
      <c r="E207">
        <f>IF(Capacity_solar!$AB208=0,Capacity_solar!S208*CostRed_solar!E$13,Capacity_solar!S208*VLOOKUP($A207,CostRed_solar!$A$2:$M$12,5,FALSE))</f>
        <v>1.03233472440114</v>
      </c>
      <c r="F207">
        <f>IF(Capacity_solar!$AB208=0,Capacity_solar!T208*CostRed_solar!F$13,Capacity_solar!T208*VLOOKUP($A207,CostRed_solar!$A$2:$M$12,6,FALSE))</f>
        <v>0.994792737581736</v>
      </c>
      <c r="G207">
        <f>IF(Capacity_solar!$AB208=0,Capacity_solar!U208*CostRed_solar!G$13,Capacity_solar!U208*VLOOKUP($A207,CostRed_solar!$A$2:$M$12,7,FALSE))</f>
        <v>1.27352121972419</v>
      </c>
      <c r="H207">
        <f>IF(Capacity_solar!$AB208=0,Capacity_solar!V208*CostRed_solar!H$13,Capacity_solar!V208*VLOOKUP($A207,CostRed_solar!$A$2:$M$12,8,FALSE))</f>
        <v>1.43193678268508</v>
      </c>
      <c r="I207">
        <f>IF(Capacity_solar!$AB208=0,Capacity_solar!W208*CostRed_solar!I$13,Capacity_solar!W208*VLOOKUP($A207,CostRed_solar!$A$2:$M$12,9,FALSE))</f>
        <v>5.70825191372927</v>
      </c>
      <c r="J207">
        <f>IF(Capacity_solar!$AB208=0,Capacity_solar!X208*CostRed_solar!J$13,Capacity_solar!X208*VLOOKUP($A207,CostRed_solar!$A$2:$M$12,10,FALSE))</f>
        <v>1320.51477621487</v>
      </c>
      <c r="K207">
        <f>IF(Capacity_solar!$AB208=0,Capacity_solar!Y208*CostRed_solar!K$13,Capacity_solar!Y208*VLOOKUP($A207,CostRed_solar!$A$2:$M$12,11,FALSE))</f>
        <v>511.170055786164</v>
      </c>
      <c r="L207">
        <f>IF(Capacity_solar!$AB208=0,Capacity_solar!Z208*CostRed_solar!L$13,Capacity_solar!Z208*VLOOKUP($A207,CostRed_solar!$A$2:$M$12,12,FALSE))</f>
        <v>2192.07484521636</v>
      </c>
      <c r="M207">
        <f>IF(Capacity_solar!$AB208=0,Capacity_solar!AA208*CostRed_solar!M$13,Capacity_solar!AA208*VLOOKUP($A207,CostRed_solar!$A$2:$M$12,13,FALSE))</f>
        <v>3735.00223315196</v>
      </c>
      <c r="N207" s="2">
        <f t="shared" si="6"/>
        <v>8021.58980806326</v>
      </c>
      <c r="O207" s="1" t="s">
        <v>157</v>
      </c>
      <c r="P207">
        <f>IF(Capacity_solar!$AB208=0,Capacity_solar!P208*CostRed_solar!B$26,Capacity_solar!P208*VLOOKUP($A207,CostRed_solar!$A$14:$M$26,P$1-2009,FALSE))</f>
        <v>1214.60166898947</v>
      </c>
      <c r="Q207">
        <f>IF(Capacity_solar!$AB208=0,Capacity_solar!Q208*CostRed_solar!C$26,Capacity_solar!Q208*VLOOKUP($A207,CostRed_solar!$A$14:$M$26,Q$1-2009,FALSE))</f>
        <v>2064.83761880054</v>
      </c>
      <c r="R207">
        <f>IF(Capacity_solar!$AB208=0,Capacity_solar!R208*CostRed_solar!D$26,Capacity_solar!R208*VLOOKUP($A207,CostRed_solar!$A$14:$M$26,R$1-2009,FALSE))</f>
        <v>909.206661081046</v>
      </c>
      <c r="S207">
        <f>IF(Capacity_solar!$AB208=0,Capacity_solar!S208*CostRed_solar!E$26,Capacity_solar!S208*VLOOKUP($A207,CostRed_solar!$A$14:$M$26,S$1-2009,FALSE))</f>
        <v>17.5283786102567</v>
      </c>
      <c r="T207">
        <f>IF(Capacity_solar!$AB208=0,Capacity_solar!T208*CostRed_solar!F$26,Capacity_solar!T208*VLOOKUP($A207,CostRed_solar!$A$14:$M$26,T$1-2009,FALSE))</f>
        <v>18.5472439134764</v>
      </c>
      <c r="U207">
        <f>IF(Capacity_solar!$AB208=0,Capacity_solar!U208*CostRed_solar!G$26,Capacity_solar!U208*VLOOKUP($A207,CostRed_solar!$A$14:$M$26,U$1-2009,FALSE))</f>
        <v>25.8321571405982</v>
      </c>
      <c r="V207">
        <f>IF(Capacity_solar!$AB208=0,Capacity_solar!V208*CostRed_solar!H$26,Capacity_solar!V208*VLOOKUP($A207,CostRed_solar!$A$14:$M$26,V$1-2009,FALSE))</f>
        <v>31.0066633273336</v>
      </c>
      <c r="W207">
        <f>IF(Capacity_solar!$AB208=0,Capacity_solar!W208*CostRed_solar!I$26,Capacity_solar!W208*VLOOKUP($A207,CostRed_solar!$A$14:$M$26,W$1-2009,FALSE))</f>
        <v>127.051133163443</v>
      </c>
      <c r="X207">
        <f>IF(Capacity_solar!$AB208=0,Capacity_solar!X208*CostRed_solar!J$26,Capacity_solar!X208*VLOOKUP($A207,CostRed_solar!$A$14:$M$26,X$1-2009,FALSE))</f>
        <v>11557.0630291572</v>
      </c>
      <c r="Y207">
        <f>IF(Capacity_solar!$AB208=0,Capacity_solar!Y208*CostRed_solar!K$26,Capacity_solar!Y208*VLOOKUP($A207,CostRed_solar!$A$14:$M$26,Y$1-2009,FALSE))</f>
        <v>3844.10287160539</v>
      </c>
      <c r="Z207">
        <f>IF(Capacity_solar!$AB208=0,Capacity_solar!Z208*CostRed_solar!L$26,Capacity_solar!Z208*VLOOKUP($A207,CostRed_solar!$A$14:$M$26,Z$1-2009,FALSE))</f>
        <v>11682.9374530018</v>
      </c>
      <c r="AA207">
        <f>IF(Capacity_solar!$AB208=0,Capacity_solar!AA208*CostRed_solar!M$26,Capacity_solar!AA208*VLOOKUP($A207,CostRed_solar!$A$14:$M$26,AA$1-2009,FALSE))</f>
        <v>14788.3560512896</v>
      </c>
      <c r="AB207" s="1">
        <f t="shared" si="7"/>
        <v>46281.0709300801</v>
      </c>
    </row>
    <row r="208" spans="1:28">
      <c r="A208" s="1" t="s">
        <v>252</v>
      </c>
      <c r="B208">
        <f>IF(Capacity_solar!$AB209=0,Capacity_solar!P209*CostRed_solar!B$13,Capacity_solar!P209*VLOOKUP($A208,CostRed_solar!$A$2:$M$12,2,FALSE))</f>
        <v>0.588850623917435</v>
      </c>
      <c r="C208">
        <f>IF(Capacity_solar!$AB209=0,Capacity_solar!Q209*CostRed_solar!C$13,Capacity_solar!Q209*VLOOKUP($A208,CostRed_solar!$A$2:$M$12,3,FALSE))</f>
        <v>0.0417009498376315</v>
      </c>
      <c r="D208">
        <f>IF(Capacity_solar!$AB209=0,Capacity_solar!R209*CostRed_solar!D$13,Capacity_solar!R209*VLOOKUP($A208,CostRed_solar!$A$2:$M$12,4,FALSE))</f>
        <v>2.51021805020556</v>
      </c>
      <c r="E208">
        <f>IF(Capacity_solar!$AB209=0,Capacity_solar!S209*CostRed_solar!E$13,Capacity_solar!S209*VLOOKUP($A208,CostRed_solar!$A$2:$M$12,5,FALSE))</f>
        <v>9.67779833041234</v>
      </c>
      <c r="F208">
        <f>IF(Capacity_solar!$AB209=0,Capacity_solar!T209*CostRed_solar!F$13,Capacity_solar!T209*VLOOKUP($A208,CostRed_solar!$A$2:$M$12,6,FALSE))</f>
        <v>16.0844720441939</v>
      </c>
      <c r="G208">
        <f>IF(Capacity_solar!$AB209=0,Capacity_solar!U209*CostRed_solar!G$13,Capacity_solar!U209*VLOOKUP($A208,CostRed_solar!$A$2:$M$12,7,FALSE))</f>
        <v>56.8382822746735</v>
      </c>
      <c r="H208">
        <f>IF(Capacity_solar!$AB209=0,Capacity_solar!V209*CostRed_solar!H$13,Capacity_solar!V209*VLOOKUP($A208,CostRed_solar!$A$2:$M$12,8,FALSE))</f>
        <v>124.719297068006</v>
      </c>
      <c r="I208">
        <f>IF(Capacity_solar!$AB209=0,Capacity_solar!W209*CostRed_solar!I$13,Capacity_solar!W209*VLOOKUP($A208,CostRed_solar!$A$2:$M$12,9,FALSE))</f>
        <v>136.256458577892</v>
      </c>
      <c r="J208">
        <f>IF(Capacity_solar!$AB209=0,Capacity_solar!X209*CostRed_solar!J$13,Capacity_solar!X209*VLOOKUP($A208,CostRed_solar!$A$2:$M$12,10,FALSE))</f>
        <v>245.735726886271</v>
      </c>
      <c r="K208">
        <f>IF(Capacity_solar!$AB209=0,Capacity_solar!Y209*CostRed_solar!K$13,Capacity_solar!Y209*VLOOKUP($A208,CostRed_solar!$A$2:$M$12,11,FALSE))</f>
        <v>189.28330559041</v>
      </c>
      <c r="L208">
        <f>IF(Capacity_solar!$AB209=0,Capacity_solar!Z209*CostRed_solar!L$13,Capacity_solar!Z209*VLOOKUP($A208,CostRed_solar!$A$2:$M$12,12,FALSE))</f>
        <v>596.479292509272</v>
      </c>
      <c r="M208">
        <f>IF(Capacity_solar!$AB209=0,Capacity_solar!AA209*CostRed_solar!M$13,Capacity_solar!AA209*VLOOKUP($A208,CostRed_solar!$A$2:$M$12,13,FALSE))</f>
        <v>315.962262497866</v>
      </c>
      <c r="N208" s="2">
        <f t="shared" si="6"/>
        <v>1694.17766540296</v>
      </c>
      <c r="O208" s="1" t="s">
        <v>252</v>
      </c>
      <c r="P208">
        <f>IF(Capacity_solar!$AB209=0,Capacity_solar!P209*CostRed_solar!B$26,Capacity_solar!P209*VLOOKUP($A208,CostRed_solar!$A$14:$M$26,P$1-2009,FALSE))</f>
        <v>3.05707936647784</v>
      </c>
      <c r="Q208">
        <f>IF(Capacity_solar!$AB209=0,Capacity_solar!Q209*CostRed_solar!C$26,Capacity_solar!Q209*VLOOKUP($A208,CostRed_solar!$A$14:$M$26,Q$1-2009,FALSE))</f>
        <v>0.1315793017601</v>
      </c>
      <c r="R208">
        <f>IF(Capacity_solar!$AB209=0,Capacity_solar!R209*CostRed_solar!D$26,Capacity_solar!R209*VLOOKUP($A208,CostRed_solar!$A$14:$M$26,R$1-2009,FALSE))</f>
        <v>5.68691539446096</v>
      </c>
      <c r="S208">
        <f>IF(Capacity_solar!$AB209=0,Capacity_solar!S209*CostRed_solar!E$26,Capacity_solar!S209*VLOOKUP($A208,CostRed_solar!$A$14:$M$26,S$1-2009,FALSE))</f>
        <v>18.7172739438738</v>
      </c>
      <c r="T208">
        <f>IF(Capacity_solar!$AB209=0,Capacity_solar!T209*CostRed_solar!F$26,Capacity_solar!T209*VLOOKUP($A208,CostRed_solar!$A$14:$M$26,T$1-2009,FALSE))</f>
        <v>27.354967407902</v>
      </c>
      <c r="U208">
        <f>IF(Capacity_solar!$AB209=0,Capacity_solar!U209*CostRed_solar!G$26,Capacity_solar!U209*VLOOKUP($A208,CostRed_solar!$A$14:$M$26,U$1-2009,FALSE))</f>
        <v>82.3857006009059</v>
      </c>
      <c r="V208">
        <f>IF(Capacity_solar!$AB209=0,Capacity_solar!V209*CostRed_solar!H$26,Capacity_solar!V209*VLOOKUP($A208,CostRed_solar!$A$14:$M$26,V$1-2009,FALSE))</f>
        <v>147.489457554395</v>
      </c>
      <c r="W208">
        <f>IF(Capacity_solar!$AB209=0,Capacity_solar!W209*CostRed_solar!I$26,Capacity_solar!W209*VLOOKUP($A208,CostRed_solar!$A$14:$M$26,W$1-2009,FALSE))</f>
        <v>126.464230933047</v>
      </c>
      <c r="X208">
        <f>IF(Capacity_solar!$AB209=0,Capacity_solar!X209*CostRed_solar!J$26,Capacity_solar!X209*VLOOKUP($A208,CostRed_solar!$A$14:$M$26,X$1-2009,FALSE))</f>
        <v>160.562271898473</v>
      </c>
      <c r="Y208">
        <f>IF(Capacity_solar!$AB209=0,Capacity_solar!Y209*CostRed_solar!K$26,Capacity_solar!Y209*VLOOKUP($A208,CostRed_solar!$A$14:$M$26,Y$1-2009,FALSE))</f>
        <v>93.2600032222548</v>
      </c>
      <c r="Z208">
        <f>IF(Capacity_solar!$AB209=0,Capacity_solar!Z209*CostRed_solar!L$26,Capacity_solar!Z209*VLOOKUP($A208,CostRed_solar!$A$14:$M$26,Z$1-2009,FALSE))</f>
        <v>250.002016159928</v>
      </c>
      <c r="AA208">
        <f>IF(Capacity_solar!$AB209=0,Capacity_solar!AA209*CostRed_solar!M$26,Capacity_solar!AA209*VLOOKUP($A208,CostRed_solar!$A$14:$M$26,AA$1-2009,FALSE))</f>
        <v>110.973642852485</v>
      </c>
      <c r="AB208" s="1">
        <f t="shared" si="7"/>
        <v>1026.08513863596</v>
      </c>
    </row>
    <row r="209" spans="1:28">
      <c r="A209" s="1" t="s">
        <v>350</v>
      </c>
      <c r="B209">
        <f>IF(Capacity_solar!$AB210=0,Capacity_solar!P210*CostRed_solar!B$13,Capacity_solar!P210*VLOOKUP($A209,CostRed_solar!$A$2:$M$12,2,FALSE))</f>
        <v>0.342664326034663</v>
      </c>
      <c r="C209">
        <f>IF(Capacity_solar!$AB210=0,Capacity_solar!Q210*CostRed_solar!C$13,Capacity_solar!Q210*VLOOKUP($A209,CostRed_solar!$A$2:$M$12,3,FALSE))</f>
        <v>2.29104013565783</v>
      </c>
      <c r="D209">
        <f>IF(Capacity_solar!$AB210=0,Capacity_solar!R210*CostRed_solar!D$13,Capacity_solar!R210*VLOOKUP($A209,CostRed_solar!$A$2:$M$12,4,FALSE))</f>
        <v>4.93078620284963</v>
      </c>
      <c r="E209">
        <f>IF(Capacity_solar!$AB210=0,Capacity_solar!S210*CostRed_solar!E$13,Capacity_solar!S210*VLOOKUP($A209,CostRed_solar!$A$2:$M$12,5,FALSE))</f>
        <v>1.88408521314784</v>
      </c>
      <c r="F209">
        <f>IF(Capacity_solar!$AB210=0,Capacity_solar!T210*CostRed_solar!F$13,Capacity_solar!T210*VLOOKUP($A209,CostRed_solar!$A$2:$M$12,6,FALSE))</f>
        <v>3.70563169961485</v>
      </c>
      <c r="G209">
        <f>IF(Capacity_solar!$AB210=0,Capacity_solar!U210*CostRed_solar!G$13,Capacity_solar!U210*VLOOKUP($A209,CostRed_solar!$A$2:$M$12,7,FALSE))</f>
        <v>8.39053438126545</v>
      </c>
      <c r="H209">
        <f>IF(Capacity_solar!$AB210=0,Capacity_solar!V210*CostRed_solar!H$13,Capacity_solar!V210*VLOOKUP($A209,CostRed_solar!$A$2:$M$12,8,FALSE))</f>
        <v>15.5503549828779</v>
      </c>
      <c r="I209">
        <f>IF(Capacity_solar!$AB210=0,Capacity_solar!W210*CostRed_solar!I$13,Capacity_solar!W210*VLOOKUP($A209,CostRed_solar!$A$2:$M$12,9,FALSE))</f>
        <v>43.5015690808259</v>
      </c>
      <c r="J209">
        <f>IF(Capacity_solar!$AB210=0,Capacity_solar!X210*CostRed_solar!J$13,Capacity_solar!X210*VLOOKUP($A209,CostRed_solar!$A$2:$M$12,10,FALSE))</f>
        <v>43.0168978516132</v>
      </c>
      <c r="K209">
        <f>IF(Capacity_solar!$AB210=0,Capacity_solar!Y210*CostRed_solar!K$13,Capacity_solar!Y210*VLOOKUP($A209,CostRed_solar!$A$2:$M$12,11,FALSE))</f>
        <v>85.9208844661399</v>
      </c>
      <c r="L209">
        <f>IF(Capacity_solar!$AB210=0,Capacity_solar!Z210*CostRed_solar!L$13,Capacity_solar!Z210*VLOOKUP($A209,CostRed_solar!$A$2:$M$12,12,FALSE))</f>
        <v>57.8863070175958</v>
      </c>
      <c r="M209">
        <f>IF(Capacity_solar!$AB210=0,Capacity_solar!AA210*CostRed_solar!M$13,Capacity_solar!AA210*VLOOKUP($A209,CostRed_solar!$A$2:$M$12,13,FALSE))</f>
        <v>189.577455798123</v>
      </c>
      <c r="N209" s="2">
        <f t="shared" si="6"/>
        <v>456.998211155746</v>
      </c>
      <c r="O209" s="1" t="s">
        <v>350</v>
      </c>
      <c r="P209">
        <f>IF(Capacity_solar!$AB210=0,Capacity_solar!P210*CostRed_solar!B$26,Capacity_solar!P210*VLOOKUP($A209,CostRed_solar!$A$14:$M$26,P$1-2009,FALSE))</f>
        <v>1.7789775508423</v>
      </c>
      <c r="Q209">
        <f>IF(Capacity_solar!$AB210=0,Capacity_solar!Q210*CostRed_solar!C$26,Capacity_solar!Q210*VLOOKUP($A209,CostRed_solar!$A$14:$M$26,Q$1-2009,FALSE))</f>
        <v>7.22893513284409</v>
      </c>
      <c r="R209">
        <f>IF(Capacity_solar!$AB210=0,Capacity_solar!R210*CostRed_solar!D$26,Capacity_solar!R210*VLOOKUP($A209,CostRed_solar!$A$14:$M$26,R$1-2009,FALSE))</f>
        <v>11.1707283602255</v>
      </c>
      <c r="S209">
        <f>IF(Capacity_solar!$AB210=0,Capacity_solar!S210*CostRed_solar!E$26,Capacity_solar!S210*VLOOKUP($A209,CostRed_solar!$A$14:$M$26,S$1-2009,FALSE))</f>
        <v>3.64390100559034</v>
      </c>
      <c r="T209">
        <f>IF(Capacity_solar!$AB210=0,Capacity_solar!T210*CostRed_solar!F$26,Capacity_solar!T210*VLOOKUP($A209,CostRed_solar!$A$14:$M$26,T$1-2009,FALSE))</f>
        <v>6.30219220687718</v>
      </c>
      <c r="U209">
        <f>IF(Capacity_solar!$AB210=0,Capacity_solar!U210*CostRed_solar!G$26,Capacity_solar!U210*VLOOKUP($A209,CostRed_solar!$A$14:$M$26,U$1-2009,FALSE))</f>
        <v>12.1618744577114</v>
      </c>
      <c r="V209">
        <f>IF(Capacity_solar!$AB210=0,Capacity_solar!V210*CostRed_solar!H$26,Capacity_solar!V210*VLOOKUP($A209,CostRed_solar!$A$14:$M$26,V$1-2009,FALSE))</f>
        <v>18.3894030444411</v>
      </c>
      <c r="W209">
        <f>IF(Capacity_solar!$AB210=0,Capacity_solar!W210*CostRed_solar!I$26,Capacity_solar!W210*VLOOKUP($A209,CostRed_solar!$A$14:$M$26,W$1-2009,FALSE))</f>
        <v>40.3752786150871</v>
      </c>
      <c r="X209">
        <f>IF(Capacity_solar!$AB210=0,Capacity_solar!X210*CostRed_solar!J$26,Capacity_solar!X210*VLOOKUP($A209,CostRed_solar!$A$14:$M$26,X$1-2009,FALSE))</f>
        <v>28.1069868699888</v>
      </c>
      <c r="Y209">
        <f>IF(Capacity_solar!$AB210=0,Capacity_solar!Y210*CostRed_solar!K$26,Capacity_solar!Y210*VLOOKUP($A209,CostRed_solar!$A$14:$M$26,Y$1-2009,FALSE))</f>
        <v>42.3332735931318</v>
      </c>
      <c r="Z209">
        <f>IF(Capacity_solar!$AB210=0,Capacity_solar!Z210*CostRed_solar!L$26,Capacity_solar!Z210*VLOOKUP($A209,CostRed_solar!$A$14:$M$26,Z$1-2009,FALSE))</f>
        <v>24.2618539221571</v>
      </c>
      <c r="AA209">
        <f>IF(Capacity_solar!$AB210=0,Capacity_solar!AA210*CostRed_solar!M$26,Capacity_solar!AA210*VLOOKUP($A209,CostRed_solar!$A$14:$M$26,AA$1-2009,FALSE))</f>
        <v>66.5842202366358</v>
      </c>
      <c r="AB209" s="1">
        <f t="shared" si="7"/>
        <v>262.337624995533</v>
      </c>
    </row>
    <row r="210" spans="1:28">
      <c r="A210" s="1" t="s">
        <v>372</v>
      </c>
      <c r="B210">
        <f>IF(Capacity_solar!$AB211=0,Capacity_solar!P211*CostRed_solar!B$13,Capacity_solar!P211*VLOOKUP($A210,CostRed_solar!$A$2:$M$12,2,FALSE))</f>
        <v>0.0352090367365713</v>
      </c>
      <c r="C210">
        <f>IF(Capacity_solar!$AB211=0,Capacity_solar!Q211*CostRed_solar!C$13,Capacity_solar!Q211*VLOOKUP($A210,CostRed_solar!$A$2:$M$12,3,FALSE))</f>
        <v>0.19092001130482</v>
      </c>
      <c r="D210">
        <f>IF(Capacity_solar!$AB211=0,Capacity_solar!R211*CostRed_solar!D$13,Capacity_solar!R211*VLOOKUP($A210,CostRed_solar!$A$2:$M$12,4,FALSE))</f>
        <v>0.210679014927967</v>
      </c>
      <c r="E210">
        <f>IF(Capacity_solar!$AB211=0,Capacity_solar!S211*CostRed_solar!E$13,Capacity_solar!S211*VLOOKUP($A210,CostRed_solar!$A$2:$M$12,5,FALSE))</f>
        <v>5.15913487934689</v>
      </c>
      <c r="F210">
        <f>IF(Capacity_solar!$AB211=0,Capacity_solar!T211*CostRed_solar!F$13,Capacity_solar!T211*VLOOKUP($A210,CostRed_solar!$A$2:$M$12,6,FALSE))</f>
        <v>0.0556902870395977</v>
      </c>
      <c r="G210">
        <f>IF(Capacity_solar!$AB211=0,Capacity_solar!U211*CostRed_solar!G$13,Capacity_solar!U211*VLOOKUP($A210,CostRed_solar!$A$2:$M$12,7,FALSE))</f>
        <v>0.618515832081897</v>
      </c>
      <c r="H210">
        <f>IF(Capacity_solar!$AB211=0,Capacity_solar!V211*CostRed_solar!H$13,Capacity_solar!V211*VLOOKUP($A210,CostRed_solar!$A$2:$M$12,8,FALSE))</f>
        <v>1.57759706069494</v>
      </c>
      <c r="I210">
        <f>IF(Capacity_solar!$AB211=0,Capacity_solar!W211*CostRed_solar!I$13,Capacity_solar!W211*VLOOKUP($A210,CostRed_solar!$A$2:$M$12,9,FALSE))</f>
        <v>2.009064445436</v>
      </c>
      <c r="J210">
        <f>IF(Capacity_solar!$AB211=0,Capacity_solar!X211*CostRed_solar!J$13,Capacity_solar!X211*VLOOKUP($A210,CostRed_solar!$A$2:$M$12,10,FALSE))</f>
        <v>0</v>
      </c>
      <c r="K210">
        <f>IF(Capacity_solar!$AB211=0,Capacity_solar!Y211*CostRed_solar!K$13,Capacity_solar!Y211*VLOOKUP($A210,CostRed_solar!$A$2:$M$12,11,FALSE))</f>
        <v>1.53827936073443</v>
      </c>
      <c r="L210">
        <f>IF(Capacity_solar!$AB211=0,Capacity_solar!Z211*CostRed_solar!L$13,Capacity_solar!Z211*VLOOKUP($A210,CostRed_solar!$A$2:$M$12,12,FALSE))</f>
        <v>0</v>
      </c>
      <c r="M210">
        <f>IF(Capacity_solar!$AB211=0,Capacity_solar!AA211*CostRed_solar!M$13,Capacity_solar!AA211*VLOOKUP($A210,CostRed_solar!$A$2:$M$12,13,FALSE))</f>
        <v>8.07459384425453</v>
      </c>
      <c r="N210" s="2">
        <f t="shared" si="6"/>
        <v>19.4696837725576</v>
      </c>
      <c r="O210" s="1" t="s">
        <v>372</v>
      </c>
      <c r="P210">
        <f>IF(Capacity_solar!$AB211=0,Capacity_solar!P211*CostRed_solar!B$26,Capacity_solar!P211*VLOOKUP($A210,CostRed_solar!$A$14:$M$26,P$1-2009,FALSE))</f>
        <v>0.182791382651272</v>
      </c>
      <c r="Q210">
        <f>IF(Capacity_solar!$AB211=0,Capacity_solar!Q211*CostRed_solar!C$26,Capacity_solar!Q211*VLOOKUP($A210,CostRed_solar!$A$14:$M$26,Q$1-2009,FALSE))</f>
        <v>0.602411261070341</v>
      </c>
      <c r="R210">
        <f>IF(Capacity_solar!$AB211=0,Capacity_solar!R211*CostRed_solar!D$26,Capacity_solar!R211*VLOOKUP($A210,CostRed_solar!$A$14:$M$26,R$1-2009,FALSE))</f>
        <v>0.477294684892259</v>
      </c>
      <c r="S210">
        <f>IF(Capacity_solar!$AB211=0,Capacity_solar!S211*CostRed_solar!E$26,Capacity_solar!S211*VLOOKUP($A210,CostRed_solar!$A$14:$M$26,S$1-2009,FALSE))</f>
        <v>9.9779864751548</v>
      </c>
      <c r="T210">
        <f>IF(Capacity_solar!$AB211=0,Capacity_solar!T211*CostRed_solar!F$26,Capacity_solar!T211*VLOOKUP($A210,CostRed_solar!$A$14:$M$26,T$1-2009,FALSE))</f>
        <v>0.0947128374943964</v>
      </c>
      <c r="U210">
        <f>IF(Capacity_solar!$AB211=0,Capacity_solar!U211*CostRed_solar!G$26,Capacity_solar!U211*VLOOKUP($A210,CostRed_solar!$A$14:$M$26,U$1-2009,FALSE))</f>
        <v>0.896523577411577</v>
      </c>
      <c r="V210">
        <f>IF(Capacity_solar!$AB211=0,Capacity_solar!V211*CostRed_solar!H$26,Capacity_solar!V211*VLOOKUP($A210,CostRed_solar!$A$14:$M$26,V$1-2009,FALSE))</f>
        <v>1.86562095995803</v>
      </c>
      <c r="W210">
        <f>IF(Capacity_solar!$AB211=0,Capacity_solar!W211*CostRed_solar!I$26,Capacity_solar!W211*VLOOKUP($A210,CostRed_solar!$A$14:$M$26,W$1-2009,FALSE))</f>
        <v>1.86468071046885</v>
      </c>
      <c r="X210">
        <f>IF(Capacity_solar!$AB211=0,Capacity_solar!X211*CostRed_solar!J$26,Capacity_solar!X211*VLOOKUP($A210,CostRed_solar!$A$14:$M$26,X$1-2009,FALSE))</f>
        <v>0</v>
      </c>
      <c r="Y210">
        <f>IF(Capacity_solar!$AB211=0,Capacity_solar!Y211*CostRed_solar!K$26,Capacity_solar!Y211*VLOOKUP($A210,CostRed_solar!$A$14:$M$26,Y$1-2009,FALSE))</f>
        <v>0.757911204537257</v>
      </c>
      <c r="Z210">
        <f>IF(Capacity_solar!$AB211=0,Capacity_solar!Z211*CostRed_solar!L$26,Capacity_solar!Z211*VLOOKUP($A210,CostRed_solar!$A$14:$M$26,Z$1-2009,FALSE))</f>
        <v>0</v>
      </c>
      <c r="AA210">
        <f>IF(Capacity_solar!$AB211=0,Capacity_solar!AA211*CostRed_solar!M$26,Capacity_solar!AA211*VLOOKUP($A210,CostRed_solar!$A$14:$M$26,AA$1-2009,FALSE))</f>
        <v>2.8359940404504</v>
      </c>
      <c r="AB210" s="1">
        <f t="shared" si="7"/>
        <v>19.5559271340892</v>
      </c>
    </row>
    <row r="211" spans="1:28">
      <c r="A211" s="1" t="s">
        <v>378</v>
      </c>
      <c r="B211">
        <f>IF(Capacity_solar!$AB212=0,Capacity_solar!P212*CostRed_solar!B$13,Capacity_solar!P212*VLOOKUP($A211,CostRed_solar!$A$2:$M$12,2,FALSE))</f>
        <v>0.277236232500272</v>
      </c>
      <c r="C211">
        <f>IF(Capacity_solar!$AB212=0,Capacity_solar!Q212*CostRed_solar!C$13,Capacity_solar!Q212*VLOOKUP($A211,CostRed_solar!$A$2:$M$12,3,FALSE))</f>
        <v>6.02905298857325</v>
      </c>
      <c r="D211">
        <f>IF(Capacity_solar!$AB212=0,Capacity_solar!R212*CostRed_solar!D$13,Capacity_solar!R212*VLOOKUP($A211,CostRed_solar!$A$2:$M$12,4,FALSE))</f>
        <v>14.1946854029481</v>
      </c>
      <c r="E211">
        <f>IF(Capacity_solar!$AB212=0,Capacity_solar!S212*CostRed_solar!E$13,Capacity_solar!S212*VLOOKUP($A211,CostRed_solar!$A$2:$M$12,5,FALSE))</f>
        <v>16.6994103707477</v>
      </c>
      <c r="F211">
        <f>IF(Capacity_solar!$AB212=0,Capacity_solar!T212*CostRed_solar!F$13,Capacity_solar!T212*VLOOKUP($A211,CostRed_solar!$A$2:$M$12,6,FALSE))</f>
        <v>49.0074503672348</v>
      </c>
      <c r="G211">
        <f>IF(Capacity_solar!$AB212=0,Capacity_solar!U212*CostRed_solar!G$13,Capacity_solar!U212*VLOOKUP($A211,CostRed_solar!$A$2:$M$12,7,FALSE))</f>
        <v>65.1769504455296</v>
      </c>
      <c r="H211">
        <f>IF(Capacity_solar!$AB212=0,Capacity_solar!V212*CostRed_solar!H$13,Capacity_solar!V212*VLOOKUP($A211,CostRed_solar!$A$2:$M$12,8,FALSE))</f>
        <v>147.696708438787</v>
      </c>
      <c r="I211">
        <f>IF(Capacity_solar!$AB212=0,Capacity_solar!W212*CostRed_solar!I$13,Capacity_solar!W212*VLOOKUP($A211,CostRed_solar!$A$2:$M$12,9,FALSE))</f>
        <v>337.904824543755</v>
      </c>
      <c r="J211">
        <f>IF(Capacity_solar!$AB212=0,Capacity_solar!X212*CostRed_solar!J$13,Capacity_solar!X212*VLOOKUP($A211,CostRed_solar!$A$2:$M$12,10,FALSE))</f>
        <v>585.821380769587</v>
      </c>
      <c r="K211">
        <f>IF(Capacity_solar!$AB212=0,Capacity_solar!Y212*CostRed_solar!K$13,Capacity_solar!Y212*VLOOKUP($A211,CostRed_solar!$A$2:$M$12,11,FALSE))</f>
        <v>921.560536363817</v>
      </c>
      <c r="L211">
        <f>IF(Capacity_solar!$AB212=0,Capacity_solar!Z212*CostRed_solar!L$13,Capacity_solar!Z212*VLOOKUP($A211,CostRed_solar!$A$2:$M$12,12,FALSE))</f>
        <v>1542.19240455187</v>
      </c>
      <c r="M211">
        <f>IF(Capacity_solar!$AB212=0,Capacity_solar!AA212*CostRed_solar!M$13,Capacity_solar!AA212*VLOOKUP($A211,CostRed_solar!$A$2:$M$12,13,FALSE))</f>
        <v>3510.69332683214</v>
      </c>
      <c r="N211" s="2">
        <f t="shared" si="6"/>
        <v>7197.25396730749</v>
      </c>
      <c r="O211" s="1" t="s">
        <v>378</v>
      </c>
      <c r="P211">
        <f>IF(Capacity_solar!$AB212=0,Capacity_solar!P212*CostRed_solar!B$26,Capacity_solar!P212*VLOOKUP($A211,CostRed_solar!$A$14:$M$26,P$1-2009,FALSE))</f>
        <v>1.43930078629834</v>
      </c>
      <c r="Q211">
        <f>IF(Capacity_solar!$AB212=0,Capacity_solar!Q212*CostRed_solar!C$26,Capacity_solar!Q212*VLOOKUP($A211,CostRed_solar!$A$14:$M$26,Q$1-2009,FALSE))</f>
        <v>19.0235135074844</v>
      </c>
      <c r="R211">
        <f>IF(Capacity_solar!$AB212=0,Capacity_solar!R212*CostRed_solar!D$26,Capacity_solar!R212*VLOOKUP($A211,CostRed_solar!$A$14:$M$26,R$1-2009,FALSE))</f>
        <v>32.1581525282018</v>
      </c>
      <c r="S211">
        <f>IF(Capacity_solar!$AB212=0,Capacity_solar!S212*CostRed_solar!E$26,Capacity_solar!S212*VLOOKUP($A211,CostRed_solar!$A$14:$M$26,S$1-2009,FALSE))</f>
        <v>32.2973705319125</v>
      </c>
      <c r="T211">
        <f>IF(Capacity_solar!$AB212=0,Capacity_solar!T212*CostRed_solar!F$26,Capacity_solar!T212*VLOOKUP($A211,CostRed_solar!$A$14:$M$26,T$1-2009,FALSE))</f>
        <v>83.3472932065559</v>
      </c>
      <c r="U211">
        <f>IF(Capacity_solar!$AB212=0,Capacity_solar!U212*CostRed_solar!G$26,Capacity_solar!U212*VLOOKUP($A211,CostRed_solar!$A$14:$M$26,U$1-2009,FALSE))</f>
        <v>94.4723962546302</v>
      </c>
      <c r="V211">
        <f>IF(Capacity_solar!$AB212=0,Capacity_solar!V212*CostRed_solar!H$26,Capacity_solar!V212*VLOOKUP($A211,CostRed_solar!$A$14:$M$26,V$1-2009,FALSE))</f>
        <v>174.66188410546</v>
      </c>
      <c r="W211">
        <f>IF(Capacity_solar!$AB212=0,Capacity_solar!W212*CostRed_solar!I$26,Capacity_solar!W212*VLOOKUP($A211,CostRed_solar!$A$14:$M$26,W$1-2009,FALSE))</f>
        <v>313.620904362957</v>
      </c>
      <c r="X211">
        <f>IF(Capacity_solar!$AB212=0,Capacity_solar!X212*CostRed_solar!J$26,Capacity_solar!X212*VLOOKUP($A211,CostRed_solar!$A$14:$M$26,X$1-2009,FALSE))</f>
        <v>382.772228584401</v>
      </c>
      <c r="Y211">
        <f>IF(Capacity_solar!$AB212=0,Capacity_solar!Y212*CostRed_solar!K$26,Capacity_solar!Y212*VLOOKUP($A211,CostRed_solar!$A$14:$M$26,Y$1-2009,FALSE))</f>
        <v>454.053453487167</v>
      </c>
      <c r="Z211">
        <f>IF(Capacity_solar!$AB212=0,Capacity_solar!Z212*CostRed_solar!L$26,Capacity_solar!Z212*VLOOKUP($A211,CostRed_solar!$A$14:$M$26,Z$1-2009,FALSE))</f>
        <v>646.378198348777</v>
      </c>
      <c r="AA211">
        <f>IF(Capacity_solar!$AB212=0,Capacity_solar!AA212*CostRed_solar!M$26,Capacity_solar!AA212*VLOOKUP($A211,CostRed_solar!$A$14:$M$26,AA$1-2009,FALSE))</f>
        <v>1233.04101045644</v>
      </c>
      <c r="AB211" s="1">
        <f t="shared" si="7"/>
        <v>3467.26570616028</v>
      </c>
    </row>
    <row r="212" spans="1:28">
      <c r="A212" s="1" t="s">
        <v>109</v>
      </c>
      <c r="B212">
        <f>IF(Capacity_solar!$AB213=0,Capacity_solar!P213*CostRed_solar!B$13,Capacity_solar!P213*VLOOKUP($A212,CostRed_solar!$A$2:$M$12,2,FALSE))</f>
        <v>27.1691779542046</v>
      </c>
      <c r="C212">
        <f>IF(Capacity_solar!$AB213=0,Capacity_solar!Q213*CostRed_solar!C$13,Capacity_solar!Q213*VLOOKUP($A212,CostRed_solar!$A$2:$M$12,3,FALSE))</f>
        <v>107.518111629556</v>
      </c>
      <c r="D212">
        <f>IF(Capacity_solar!$AB213=0,Capacity_solar!R213*CostRed_solar!D$13,Capacity_solar!R213*VLOOKUP($A212,CostRed_solar!$A$2:$M$12,4,FALSE))</f>
        <v>238.321326911993</v>
      </c>
      <c r="E212">
        <f>IF(Capacity_solar!$AB213=0,Capacity_solar!S213*CostRed_solar!E$13,Capacity_solar!S213*VLOOKUP($A212,CostRed_solar!$A$2:$M$12,5,FALSE))</f>
        <v>299.607092107558</v>
      </c>
      <c r="F212">
        <f>IF(Capacity_solar!$AB213=0,Capacity_solar!T213*CostRed_solar!F$13,Capacity_solar!T213*VLOOKUP($A212,CostRed_solar!$A$2:$M$12,6,FALSE))</f>
        <v>370.897200303149</v>
      </c>
      <c r="G212">
        <f>IF(Capacity_solar!$AB213=0,Capacity_solar!U213*CostRed_solar!G$13,Capacity_solar!U213*VLOOKUP($A212,CostRed_solar!$A$2:$M$12,7,FALSE))</f>
        <v>359.138225079811</v>
      </c>
      <c r="H212">
        <f>IF(Capacity_solar!$AB213=0,Capacity_solar!V213*CostRed_solar!H$13,Capacity_solar!V213*VLOOKUP($A212,CostRed_solar!$A$2:$M$12,8,FALSE))</f>
        <v>392.77598114393</v>
      </c>
      <c r="I212">
        <f>IF(Capacity_solar!$AB213=0,Capacity_solar!W213*CostRed_solar!I$13,Capacity_solar!W213*VLOOKUP($A212,CostRed_solar!$A$2:$M$12,9,FALSE))</f>
        <v>490.329073148964</v>
      </c>
      <c r="J212">
        <f>IF(Capacity_solar!$AB213=0,Capacity_solar!X213*CostRed_solar!J$13,Capacity_solar!X213*VLOOKUP($A212,CostRed_solar!$A$2:$M$12,10,FALSE))</f>
        <v>665.706272790658</v>
      </c>
      <c r="K212">
        <f>IF(Capacity_solar!$AB213=0,Capacity_solar!Y213*CostRed_solar!K$13,Capacity_solar!Y213*VLOOKUP($A212,CostRed_solar!$A$2:$M$12,11,FALSE))</f>
        <v>1114.75986504818</v>
      </c>
      <c r="L212">
        <f>IF(Capacity_solar!$AB213=0,Capacity_solar!Z213*CostRed_solar!L$13,Capacity_solar!Z213*VLOOKUP($A212,CostRed_solar!$A$2:$M$12,12,FALSE))</f>
        <v>1469.22477542116</v>
      </c>
      <c r="M212">
        <f>IF(Capacity_solar!$AB213=0,Capacity_solar!AA213*CostRed_solar!M$13,Capacity_solar!AA213*VLOOKUP($A212,CostRed_solar!$A$2:$M$12,13,FALSE))</f>
        <v>2404.54418402878</v>
      </c>
      <c r="N212" s="2">
        <f t="shared" si="6"/>
        <v>7939.99128556795</v>
      </c>
      <c r="O212" s="1" t="s">
        <v>109</v>
      </c>
      <c r="P212">
        <f>IF(Capacity_solar!$AB213=0,Capacity_solar!P213*CostRed_solar!B$26,Capacity_solar!P213*VLOOKUP($A212,CostRed_solar!$A$14:$M$26,P$1-2009,FALSE))</f>
        <v>141.051618108856</v>
      </c>
      <c r="Q212">
        <f>IF(Capacity_solar!$AB213=0,Capacity_solar!Q213*CostRed_solar!C$26,Capacity_solar!Q213*VLOOKUP($A212,CostRed_solar!$A$14:$M$26,Q$1-2009,FALSE))</f>
        <v>339.252657550139</v>
      </c>
      <c r="R212">
        <f>IF(Capacity_solar!$AB213=0,Capacity_solar!R213*CostRed_solar!D$26,Capacity_solar!R213*VLOOKUP($A212,CostRed_solar!$A$14:$M$26,R$1-2009,FALSE))</f>
        <v>539.918523306447</v>
      </c>
      <c r="S212">
        <f>IF(Capacity_solar!$AB213=0,Capacity_solar!S213*CostRed_solar!E$26,Capacity_solar!S213*VLOOKUP($A212,CostRed_solar!$A$14:$M$26,S$1-2009,FALSE))</f>
        <v>579.452870068812</v>
      </c>
      <c r="T212">
        <f>IF(Capacity_solar!$AB213=0,Capacity_solar!T213*CostRed_solar!F$26,Capacity_solar!T213*VLOOKUP($A212,CostRed_solar!$A$14:$M$26,T$1-2009,FALSE))</f>
        <v>630.787308287009</v>
      </c>
      <c r="U212">
        <f>IF(Capacity_solar!$AB213=0,Capacity_solar!U213*CostRed_solar!G$26,Capacity_solar!U213*VLOOKUP($A212,CostRed_solar!$A$14:$M$26,U$1-2009,FALSE))</f>
        <v>520.562077206722</v>
      </c>
      <c r="V212">
        <f>IF(Capacity_solar!$AB213=0,Capacity_solar!V213*CostRed_solar!H$26,Capacity_solar!V213*VLOOKUP($A212,CostRed_solar!$A$14:$M$26,V$1-2009,FALSE))</f>
        <v>464.485590932458</v>
      </c>
      <c r="W212">
        <f>IF(Capacity_solar!$AB213=0,Capacity_solar!W213*CostRed_solar!I$26,Capacity_solar!W213*VLOOKUP($A212,CostRed_solar!$A$14:$M$26,W$1-2009,FALSE))</f>
        <v>455.091008434288</v>
      </c>
      <c r="X212">
        <f>IF(Capacity_solar!$AB213=0,Capacity_solar!X213*CostRed_solar!J$26,Capacity_solar!X213*VLOOKUP($A212,CostRed_solar!$A$14:$M$26,X$1-2009,FALSE))</f>
        <v>434.968544992245</v>
      </c>
      <c r="Y212">
        <f>IF(Capacity_solar!$AB213=0,Capacity_solar!Y213*CostRed_solar!K$26,Capacity_solar!Y213*VLOOKUP($A212,CostRed_solar!$A$14:$M$26,Y$1-2009,FALSE))</f>
        <v>549.242883740619</v>
      </c>
      <c r="Z212">
        <f>IF(Capacity_solar!$AB213=0,Capacity_solar!Z213*CostRed_solar!L$26,Capacity_solar!Z213*VLOOKUP($A212,CostRed_solar!$A$14:$M$26,Z$1-2009,FALSE))</f>
        <v>615.795318731369</v>
      </c>
      <c r="AA212">
        <f>IF(Capacity_solar!$AB213=0,Capacity_solar!AA213*CostRed_solar!M$26,Capacity_solar!AA213*VLOOKUP($A212,CostRed_solar!$A$14:$M$26,AA$1-2009,FALSE))</f>
        <v>844.534487732477</v>
      </c>
      <c r="AB212" s="1">
        <f t="shared" si="7"/>
        <v>6115.14288909144</v>
      </c>
    </row>
    <row r="213" spans="1:28">
      <c r="A213" s="1" t="s">
        <v>384</v>
      </c>
      <c r="B213">
        <f>IF(Capacity_solar!$AB214=0,Capacity_solar!P214*CostRed_solar!B$13,Capacity_solar!P214*VLOOKUP($A213,CostRed_solar!$A$2:$M$12,2,FALSE))</f>
        <v>0</v>
      </c>
      <c r="C213">
        <f>IF(Capacity_solar!$AB214=0,Capacity_solar!Q214*CostRed_solar!C$13,Capacity_solar!Q214*VLOOKUP($A213,CostRed_solar!$A$2:$M$12,3,FALSE))</f>
        <v>0</v>
      </c>
      <c r="D213">
        <f>IF(Capacity_solar!$AB214=0,Capacity_solar!R214*CostRed_solar!D$13,Capacity_solar!R214*VLOOKUP($A213,CostRed_solar!$A$2:$M$12,4,FALSE))</f>
        <v>0</v>
      </c>
      <c r="E213">
        <f>IF(Capacity_solar!$AB214=0,Capacity_solar!S214*CostRed_solar!E$13,Capacity_solar!S214*VLOOKUP($A213,CostRed_solar!$A$2:$M$12,5,FALSE))</f>
        <v>0</v>
      </c>
      <c r="F213">
        <f>IF(Capacity_solar!$AB214=0,Capacity_solar!T214*CostRed_solar!F$13,Capacity_solar!T214*VLOOKUP($A213,CostRed_solar!$A$2:$M$12,6,FALSE))</f>
        <v>0</v>
      </c>
      <c r="G213">
        <f>IF(Capacity_solar!$AB214=0,Capacity_solar!U214*CostRed_solar!G$13,Capacity_solar!U214*VLOOKUP($A213,CostRed_solar!$A$2:$M$12,7,FALSE))</f>
        <v>0</v>
      </c>
      <c r="H213">
        <f>IF(Capacity_solar!$AB214=0,Capacity_solar!V214*CostRed_solar!H$13,Capacity_solar!V214*VLOOKUP($A213,CostRed_solar!$A$2:$M$12,8,FALSE))</f>
        <v>0.206126152862247</v>
      </c>
      <c r="I213">
        <f>IF(Capacity_solar!$AB214=0,Capacity_solar!W214*CostRed_solar!I$13,Capacity_solar!W214*VLOOKUP($A213,CostRed_solar!$A$2:$M$12,9,FALSE))</f>
        <v>2.29554895502285</v>
      </c>
      <c r="J213">
        <f>IF(Capacity_solar!$AB214=0,Capacity_solar!X214*CostRed_solar!J$13,Capacity_solar!X214*VLOOKUP($A213,CostRed_solar!$A$2:$M$12,10,FALSE))</f>
        <v>2.23267573561306</v>
      </c>
      <c r="K213">
        <f>IF(Capacity_solar!$AB214=0,Capacity_solar!Y214*CostRed_solar!K$13,Capacity_solar!Y214*VLOOKUP($A213,CostRed_solar!$A$2:$M$12,11,FALSE))</f>
        <v>21.233416386783</v>
      </c>
      <c r="L213">
        <f>IF(Capacity_solar!$AB214=0,Capacity_solar!Z214*CostRed_solar!L$13,Capacity_solar!Z214*VLOOKUP($A213,CostRed_solar!$A$2:$M$12,12,FALSE))</f>
        <v>66.3791588874887</v>
      </c>
      <c r="M213">
        <f>IF(Capacity_solar!$AB214=0,Capacity_solar!AA214*CostRed_solar!M$13,Capacity_solar!AA214*VLOOKUP($A213,CostRed_solar!$A$2:$M$12,13,FALSE))</f>
        <v>94.7887173669826</v>
      </c>
      <c r="N213" s="2">
        <f t="shared" si="6"/>
        <v>187.135643484752</v>
      </c>
      <c r="O213" s="1" t="s">
        <v>384</v>
      </c>
      <c r="P213">
        <f>IF(Capacity_solar!$AB214=0,Capacity_solar!P214*CostRed_solar!B$26,Capacity_solar!P214*VLOOKUP($A213,CostRed_solar!$A$14:$M$26,P$1-2009,FALSE))</f>
        <v>0</v>
      </c>
      <c r="Q213">
        <f>IF(Capacity_solar!$AB214=0,Capacity_solar!Q214*CostRed_solar!C$26,Capacity_solar!Q214*VLOOKUP($A213,CostRed_solar!$A$14:$M$26,Q$1-2009,FALSE))</f>
        <v>0</v>
      </c>
      <c r="R213">
        <f>IF(Capacity_solar!$AB214=0,Capacity_solar!R214*CostRed_solar!D$26,Capacity_solar!R214*VLOOKUP($A213,CostRed_solar!$A$14:$M$26,R$1-2009,FALSE))</f>
        <v>0</v>
      </c>
      <c r="S213">
        <f>IF(Capacity_solar!$AB214=0,Capacity_solar!S214*CostRed_solar!E$26,Capacity_solar!S214*VLOOKUP($A213,CostRed_solar!$A$14:$M$26,S$1-2009,FALSE))</f>
        <v>0</v>
      </c>
      <c r="T213">
        <f>IF(Capacity_solar!$AB214=0,Capacity_solar!T214*CostRed_solar!F$26,Capacity_solar!T214*VLOOKUP($A213,CostRed_solar!$A$14:$M$26,T$1-2009,FALSE))</f>
        <v>0</v>
      </c>
      <c r="U213">
        <f>IF(Capacity_solar!$AB214=0,Capacity_solar!U214*CostRed_solar!G$26,Capacity_solar!U214*VLOOKUP($A213,CostRed_solar!$A$14:$M$26,U$1-2009,FALSE))</f>
        <v>0</v>
      </c>
      <c r="V213">
        <f>IF(Capacity_solar!$AB214=0,Capacity_solar!V214*CostRed_solar!H$26,Capacity_solar!V214*VLOOKUP($A213,CostRed_solar!$A$14:$M$26,V$1-2009,FALSE))</f>
        <v>0.243758866415436</v>
      </c>
      <c r="W213">
        <f>IF(Capacity_solar!$AB214=0,Capacity_solar!W214*CostRed_solar!I$26,Capacity_solar!W214*VLOOKUP($A213,CostRed_solar!$A$14:$M$26,W$1-2009,FALSE))</f>
        <v>2.13057668015179</v>
      </c>
      <c r="X213">
        <f>IF(Capacity_solar!$AB214=0,Capacity_solar!X214*CostRed_solar!J$26,Capacity_solar!X214*VLOOKUP($A213,CostRed_solar!$A$14:$M$26,X$1-2009,FALSE))</f>
        <v>1.45881713279949</v>
      </c>
      <c r="Y213">
        <f>IF(Capacity_solar!$AB214=0,Capacity_solar!Y214*CostRed_solar!K$26,Capacity_solar!Y214*VLOOKUP($A213,CostRed_solar!$A$14:$M$26,Y$1-2009,FALSE))</f>
        <v>10.4617175533477</v>
      </c>
      <c r="Z213">
        <f>IF(Capacity_solar!$AB214=0,Capacity_solar!Z214*CostRed_solar!L$26,Capacity_solar!Z214*VLOOKUP($A213,CostRed_solar!$A$14:$M$26,Z$1-2009,FALSE))</f>
        <v>27.8214579471163</v>
      </c>
      <c r="AA213">
        <f>IF(Capacity_solar!$AB214=0,Capacity_solar!AA214*CostRed_solar!M$26,Capacity_solar!AA214*VLOOKUP($A213,CostRed_solar!$A$14:$M$26,AA$1-2009,FALSE))</f>
        <v>33.2921064191952</v>
      </c>
      <c r="AB213" s="1">
        <f t="shared" si="7"/>
        <v>75.4084345990259</v>
      </c>
    </row>
    <row r="214" spans="1:28">
      <c r="A214" s="1" t="s">
        <v>489</v>
      </c>
      <c r="B214">
        <f>IF(Capacity_solar!$AB215=0,Capacity_solar!P215*CostRed_solar!B$13,Capacity_solar!P215*VLOOKUP($A214,CostRed_solar!$A$2:$M$12,2,FALSE))</f>
        <v>26.4364410272608</v>
      </c>
      <c r="C214">
        <f>IF(Capacity_solar!$AB215=0,Capacity_solar!Q215*CostRed_solar!C$13,Capacity_solar!Q215*VLOOKUP($A214,CostRed_solar!$A$2:$M$12,3,FALSE))</f>
        <v>50.929927724101</v>
      </c>
      <c r="D214">
        <f>IF(Capacity_solar!$AB215=0,Capacity_solar!R215*CostRed_solar!D$13,Capacity_solar!R215*VLOOKUP($A214,CostRed_solar!$A$2:$M$12,4,FALSE))</f>
        <v>133.472619373034</v>
      </c>
      <c r="E214">
        <f>IF(Capacity_solar!$AB215=0,Capacity_solar!S215*CostRed_solar!E$13,Capacity_solar!S215*VLOOKUP($A214,CostRed_solar!$A$2:$M$12,5,FALSE))</f>
        <v>222.016709415694</v>
      </c>
      <c r="F214">
        <f>IF(Capacity_solar!$AB215=0,Capacity_solar!T215*CostRed_solar!F$13,Capacity_solar!T215*VLOOKUP($A214,CostRed_solar!$A$2:$M$12,6,FALSE))</f>
        <v>276.557920886414</v>
      </c>
      <c r="G214">
        <f>IF(Capacity_solar!$AB215=0,Capacity_solar!U215*CostRed_solar!G$13,Capacity_solar!U215*VLOOKUP($A214,CostRed_solar!$A$2:$M$12,7,FALSE))</f>
        <v>479.920533613032</v>
      </c>
      <c r="H214">
        <f>IF(Capacity_solar!$AB215=0,Capacity_solar!V215*CostRed_solar!H$13,Capacity_solar!V215*VLOOKUP($A214,CostRed_solar!$A$2:$M$12,8,FALSE))</f>
        <v>848.277286732242</v>
      </c>
      <c r="I214">
        <f>IF(Capacity_solar!$AB215=0,Capacity_solar!W215*CostRed_solar!I$13,Capacity_solar!W215*VLOOKUP($A214,CostRed_solar!$A$2:$M$12,9,FALSE))</f>
        <v>1782.11178422913</v>
      </c>
      <c r="J214">
        <f>IF(Capacity_solar!$AB215=0,Capacity_solar!X215*CostRed_solar!J$13,Capacity_solar!X215*VLOOKUP($A214,CostRed_solar!$A$2:$M$12,10,FALSE))</f>
        <v>2891.04961452227</v>
      </c>
      <c r="K214">
        <f>IF(Capacity_solar!$AB215=0,Capacity_solar!Y215*CostRed_solar!K$13,Capacity_solar!Y215*VLOOKUP($A214,CostRed_solar!$A$2:$M$12,11,FALSE))</f>
        <v>3910.57322343081</v>
      </c>
      <c r="L214">
        <f>IF(Capacity_solar!$AB215=0,Capacity_solar!Z215*CostRed_solar!L$13,Capacity_solar!Z215*VLOOKUP($A214,CostRed_solar!$A$2:$M$12,12,FALSE))</f>
        <v>5819.5592251593</v>
      </c>
      <c r="M214">
        <f>IF(Capacity_solar!$AB215=0,Capacity_solar!AA215*CostRed_solar!M$13,Capacity_solar!AA215*VLOOKUP($A214,CostRed_solar!$A$2:$M$12,13,FALSE))</f>
        <v>7104.00519574009</v>
      </c>
      <c r="N214" s="2">
        <f t="shared" si="6"/>
        <v>23544.9104818534</v>
      </c>
      <c r="O214" s="1" t="s">
        <v>489</v>
      </c>
      <c r="P214">
        <f>IF(Capacity_solar!$AB215=0,Capacity_solar!P215*CostRed_solar!B$26,Capacity_solar!P215*VLOOKUP($A214,CostRed_solar!$A$14:$M$26,P$1-2009,FALSE))</f>
        <v>137.247538008687</v>
      </c>
      <c r="Q214">
        <f>IF(Capacity_solar!$AB215=0,Capacity_solar!Q215*CostRed_solar!C$26,Capacity_solar!Q215*VLOOKUP($A214,CostRed_solar!$A$14:$M$26,Q$1-2009,FALSE))</f>
        <v>160.69956091461</v>
      </c>
      <c r="R214">
        <f>IF(Capacity_solar!$AB215=0,Capacity_solar!R215*CostRed_solar!D$26,Capacity_solar!R215*VLOOKUP($A214,CostRed_solar!$A$14:$M$26,R$1-2009,FALSE))</f>
        <v>302.383091297338</v>
      </c>
      <c r="S214">
        <f>IF(Capacity_solar!$AB215=0,Capacity_solar!S215*CostRed_solar!E$26,Capacity_solar!S215*VLOOKUP($A214,CostRed_solar!$A$14:$M$26,S$1-2009,FALSE))</f>
        <v>429.389767008496</v>
      </c>
      <c r="T214">
        <f>IF(Capacity_solar!$AB215=0,Capacity_solar!T215*CostRed_solar!F$26,Capacity_solar!T215*VLOOKUP($A214,CostRed_solar!$A$14:$M$26,T$1-2009,FALSE))</f>
        <v>470.343875226905</v>
      </c>
      <c r="U214">
        <f>IF(Capacity_solar!$AB215=0,Capacity_solar!U215*CostRed_solar!G$26,Capacity_solar!U215*VLOOKUP($A214,CostRed_solar!$A$14:$M$26,U$1-2009,FALSE))</f>
        <v>695.633080595192</v>
      </c>
      <c r="V214">
        <f>IF(Capacity_solar!$AB215=0,Capacity_solar!V215*CostRed_solar!H$26,Capacity_solar!V215*VLOOKUP($A214,CostRed_solar!$A$14:$M$26,V$1-2009,FALSE))</f>
        <v>1003.14834846794</v>
      </c>
      <c r="W214">
        <f>IF(Capacity_solar!$AB215=0,Capacity_solar!W215*CostRed_solar!I$26,Capacity_solar!W215*VLOOKUP($A214,CostRed_solar!$A$14:$M$26,W$1-2009,FALSE))</f>
        <v>1654.03826417829</v>
      </c>
      <c r="X214">
        <f>IF(Capacity_solar!$AB215=0,Capacity_solar!X215*CostRed_solar!J$26,Capacity_solar!X215*VLOOKUP($A214,CostRed_solar!$A$14:$M$26,X$1-2009,FALSE))</f>
        <v>1888.99473495661</v>
      </c>
      <c r="Y214">
        <f>IF(Capacity_solar!$AB215=0,Capacity_solar!Y215*CostRed_solar!K$26,Capacity_solar!Y215*VLOOKUP($A214,CostRed_solar!$A$14:$M$26,Y$1-2009,FALSE))</f>
        <v>1926.7418765773</v>
      </c>
      <c r="Z214">
        <f>IF(Capacity_solar!$AB215=0,Capacity_solar!Z215*CostRed_solar!L$26,Capacity_solar!Z215*VLOOKUP($A214,CostRed_solar!$A$14:$M$26,Z$1-2009,FALSE))</f>
        <v>2439.14844609517</v>
      </c>
      <c r="AA214">
        <f>IF(Capacity_solar!$AB215=0,Capacity_solar!AA215*CostRed_solar!M$26,Capacity_solar!AA215*VLOOKUP($A214,CostRed_solar!$A$14:$M$26,AA$1-2009,FALSE))</f>
        <v>2495.09966532659</v>
      </c>
      <c r="AB214" s="1">
        <f t="shared" si="7"/>
        <v>13602.8682486531</v>
      </c>
    </row>
    <row r="215" spans="1:28">
      <c r="A215" s="1" t="s">
        <v>392</v>
      </c>
      <c r="B215">
        <f>IF(Capacity_solar!$AB216=0,Capacity_solar!P216*CostRed_solar!B$13,Capacity_solar!P216*VLOOKUP($A215,CostRed_solar!$A$2:$M$12,2,FALSE))</f>
        <v>0</v>
      </c>
      <c r="C215">
        <f>IF(Capacity_solar!$AB216=0,Capacity_solar!Q216*CostRed_solar!C$13,Capacity_solar!Q216*VLOOKUP($A215,CostRed_solar!$A$2:$M$12,3,FALSE))</f>
        <v>0</v>
      </c>
      <c r="D215">
        <f>IF(Capacity_solar!$AB216=0,Capacity_solar!R216*CostRed_solar!D$13,Capacity_solar!R216*VLOOKUP($A215,CostRed_solar!$A$2:$M$12,4,FALSE))</f>
        <v>0</v>
      </c>
      <c r="E215">
        <f>IF(Capacity_solar!$AB216=0,Capacity_solar!S216*CostRed_solar!E$13,Capacity_solar!S216*VLOOKUP($A215,CostRed_solar!$A$2:$M$12,5,FALSE))</f>
        <v>0</v>
      </c>
      <c r="F215">
        <f>IF(Capacity_solar!$AB216=0,Capacity_solar!T216*CostRed_solar!F$13,Capacity_solar!T216*VLOOKUP($A215,CostRed_solar!$A$2:$M$12,6,FALSE))</f>
        <v>0</v>
      </c>
      <c r="G215">
        <f>IF(Capacity_solar!$AB216=0,Capacity_solar!U216*CostRed_solar!G$13,Capacity_solar!U216*VLOOKUP($A215,CostRed_solar!$A$2:$M$12,7,FALSE))</f>
        <v>0</v>
      </c>
      <c r="H215">
        <f>IF(Capacity_solar!$AB216=0,Capacity_solar!V216*CostRed_solar!H$13,Capacity_solar!V216*VLOOKUP($A215,CostRed_solar!$A$2:$M$12,8,FALSE))</f>
        <v>0</v>
      </c>
      <c r="I215">
        <f>IF(Capacity_solar!$AB216=0,Capacity_solar!W216*CostRed_solar!I$13,Capacity_solar!W216*VLOOKUP($A215,CostRed_solar!$A$2:$M$12,9,FALSE))</f>
        <v>0</v>
      </c>
      <c r="J215">
        <f>IF(Capacity_solar!$AB216=0,Capacity_solar!X216*CostRed_solar!J$13,Capacity_solar!X216*VLOOKUP($A215,CostRed_solar!$A$2:$M$12,10,FALSE))</f>
        <v>0</v>
      </c>
      <c r="K215">
        <f>IF(Capacity_solar!$AB216=0,Capacity_solar!Y216*CostRed_solar!K$13,Capacity_solar!Y216*VLOOKUP($A215,CostRed_solar!$A$2:$M$12,11,FALSE))</f>
        <v>0.515886370978011</v>
      </c>
      <c r="L215">
        <f>IF(Capacity_solar!$AB216=0,Capacity_solar!Z216*CostRed_solar!L$13,Capacity_solar!Z216*VLOOKUP($A215,CostRed_solar!$A$2:$M$12,12,FALSE))</f>
        <v>0</v>
      </c>
      <c r="M215">
        <f>IF(Capacity_solar!$AB216=0,Capacity_solar!AA216*CostRed_solar!M$13,Capacity_solar!AA216*VLOOKUP($A215,CostRed_solar!$A$2:$M$12,13,FALSE))</f>
        <v>0</v>
      </c>
      <c r="N215" s="2">
        <f t="shared" si="6"/>
        <v>0.515886370978011</v>
      </c>
      <c r="O215" s="1" t="s">
        <v>392</v>
      </c>
      <c r="P215">
        <f>IF(Capacity_solar!$AB216=0,Capacity_solar!P216*CostRed_solar!B$26,Capacity_solar!P216*VLOOKUP($A215,CostRed_solar!$A$14:$M$26,P$1-2009,FALSE))</f>
        <v>0</v>
      </c>
      <c r="Q215">
        <f>IF(Capacity_solar!$AB216=0,Capacity_solar!Q216*CostRed_solar!C$26,Capacity_solar!Q216*VLOOKUP($A215,CostRed_solar!$A$14:$M$26,Q$1-2009,FALSE))</f>
        <v>0</v>
      </c>
      <c r="R215">
        <f>IF(Capacity_solar!$AB216=0,Capacity_solar!R216*CostRed_solar!D$26,Capacity_solar!R216*VLOOKUP($A215,CostRed_solar!$A$14:$M$26,R$1-2009,FALSE))</f>
        <v>0</v>
      </c>
      <c r="S215">
        <f>IF(Capacity_solar!$AB216=0,Capacity_solar!S216*CostRed_solar!E$26,Capacity_solar!S216*VLOOKUP($A215,CostRed_solar!$A$14:$M$26,S$1-2009,FALSE))</f>
        <v>0</v>
      </c>
      <c r="T215">
        <f>IF(Capacity_solar!$AB216=0,Capacity_solar!T216*CostRed_solar!F$26,Capacity_solar!T216*VLOOKUP($A215,CostRed_solar!$A$14:$M$26,T$1-2009,FALSE))</f>
        <v>0</v>
      </c>
      <c r="U215">
        <f>IF(Capacity_solar!$AB216=0,Capacity_solar!U216*CostRed_solar!G$26,Capacity_solar!U216*VLOOKUP($A215,CostRed_solar!$A$14:$M$26,U$1-2009,FALSE))</f>
        <v>0</v>
      </c>
      <c r="V215">
        <f>IF(Capacity_solar!$AB216=0,Capacity_solar!V216*CostRed_solar!H$26,Capacity_solar!V216*VLOOKUP($A215,CostRed_solar!$A$14:$M$26,V$1-2009,FALSE))</f>
        <v>0</v>
      </c>
      <c r="W215">
        <f>IF(Capacity_solar!$AB216=0,Capacity_solar!W216*CostRed_solar!I$26,Capacity_solar!W216*VLOOKUP($A215,CostRed_solar!$A$14:$M$26,W$1-2009,FALSE))</f>
        <v>0</v>
      </c>
      <c r="X215">
        <f>IF(Capacity_solar!$AB216=0,Capacity_solar!X216*CostRed_solar!J$26,Capacity_solar!X216*VLOOKUP($A215,CostRed_solar!$A$14:$M$26,X$1-2009,FALSE))</f>
        <v>0</v>
      </c>
      <c r="Y215">
        <f>IF(Capacity_solar!$AB216=0,Capacity_solar!Y216*CostRed_solar!K$26,Capacity_solar!Y216*VLOOKUP($A215,CostRed_solar!$A$14:$M$26,Y$1-2009,FALSE))</f>
        <v>0.254177538107007</v>
      </c>
      <c r="Z215">
        <f>IF(Capacity_solar!$AB216=0,Capacity_solar!Z216*CostRed_solar!L$26,Capacity_solar!Z216*VLOOKUP($A215,CostRed_solar!$A$14:$M$26,Z$1-2009,FALSE))</f>
        <v>0</v>
      </c>
      <c r="AA215">
        <f>IF(Capacity_solar!$AB216=0,Capacity_solar!AA216*CostRed_solar!M$26,Capacity_solar!AA216*VLOOKUP($A215,CostRed_solar!$A$14:$M$26,AA$1-2009,FALSE))</f>
        <v>0</v>
      </c>
      <c r="AB215" s="1">
        <f t="shared" si="7"/>
        <v>0.254177538107007</v>
      </c>
    </row>
    <row r="216" spans="1:28">
      <c r="A216" s="1" t="s">
        <v>408</v>
      </c>
      <c r="B216">
        <f>IF(Capacity_solar!$AB217=0,Capacity_solar!P217*CostRed_solar!B$13,Capacity_solar!P217*VLOOKUP($A216,CostRed_solar!$A$2:$M$12,2,FALSE))</f>
        <v>0.0754083306484047</v>
      </c>
      <c r="C216">
        <f>IF(Capacity_solar!$AB217=0,Capacity_solar!Q217*CostRed_solar!C$13,Capacity_solar!Q217*VLOOKUP($A216,CostRed_solar!$A$2:$M$12,3,FALSE))</f>
        <v>0.432584551930131</v>
      </c>
      <c r="D216">
        <f>IF(Capacity_solar!$AB217=0,Capacity_solar!R217*CostRed_solar!D$13,Capacity_solar!R217*VLOOKUP($A216,CostRed_solar!$A$2:$M$12,4,FALSE))</f>
        <v>1.87519265059999</v>
      </c>
      <c r="E216">
        <f>IF(Capacity_solar!$AB217=0,Capacity_solar!S217*CostRed_solar!E$13,Capacity_solar!S217*VLOOKUP($A216,CostRed_solar!$A$2:$M$12,5,FALSE))</f>
        <v>7.38113851550125</v>
      </c>
      <c r="F216">
        <f>IF(Capacity_solar!$AB217=0,Capacity_solar!T217*CostRed_solar!F$13,Capacity_solar!T217*VLOOKUP($A216,CostRed_solar!$A$2:$M$12,6,FALSE))</f>
        <v>1.78988582545268</v>
      </c>
      <c r="G216">
        <f>IF(Capacity_solar!$AB217=0,Capacity_solar!U217*CostRed_solar!G$13,Capacity_solar!U217*VLOOKUP($A216,CostRed_solar!$A$2:$M$12,7,FALSE))</f>
        <v>-0.583930821006712</v>
      </c>
      <c r="H216">
        <f>IF(Capacity_solar!$AB217=0,Capacity_solar!V217*CostRed_solar!H$13,Capacity_solar!V217*VLOOKUP($A216,CostRed_solar!$A$2:$M$12,8,FALSE))</f>
        <v>1.42340496011053</v>
      </c>
      <c r="I216">
        <f>IF(Capacity_solar!$AB217=0,Capacity_solar!W217*CostRed_solar!I$13,Capacity_solar!W217*VLOOKUP($A216,CostRed_solar!$A$2:$M$12,9,FALSE))</f>
        <v>7.2098638308141</v>
      </c>
      <c r="J216">
        <f>IF(Capacity_solar!$AB217=0,Capacity_solar!X217*CostRed_solar!J$13,Capacity_solar!X217*VLOOKUP($A216,CostRed_solar!$A$2:$M$12,10,FALSE))</f>
        <v>-3.92869201246016</v>
      </c>
      <c r="K216">
        <f>IF(Capacity_solar!$AB217=0,Capacity_solar!Y217*CostRed_solar!K$13,Capacity_solar!Y217*VLOOKUP($A216,CostRed_solar!$A$2:$M$12,11,FALSE))</f>
        <v>0</v>
      </c>
      <c r="L216">
        <f>IF(Capacity_solar!$AB217=0,Capacity_solar!Z217*CostRed_solar!L$13,Capacity_solar!Z217*VLOOKUP($A216,CostRed_solar!$A$2:$M$12,12,FALSE))</f>
        <v>0</v>
      </c>
      <c r="M216">
        <f>IF(Capacity_solar!$AB217=0,Capacity_solar!AA217*CostRed_solar!M$13,Capacity_solar!AA217*VLOOKUP($A216,CostRed_solar!$A$2:$M$12,13,FALSE))</f>
        <v>0</v>
      </c>
      <c r="N216" s="2">
        <f t="shared" si="6"/>
        <v>15.6748558315902</v>
      </c>
      <c r="O216" s="1" t="s">
        <v>408</v>
      </c>
      <c r="P216">
        <f>IF(Capacity_solar!$AB217=0,Capacity_solar!P217*CostRed_solar!B$26,Capacity_solar!P217*VLOOKUP($A216,CostRed_solar!$A$14:$M$26,P$1-2009,FALSE))</f>
        <v>0.391490205363355</v>
      </c>
      <c r="Q216">
        <f>IF(Capacity_solar!$AB217=0,Capacity_solar!Q217*CostRed_solar!C$26,Capacity_solar!Q217*VLOOKUP($A216,CostRed_solar!$A$14:$M$26,Q$1-2009,FALSE))</f>
        <v>1.36493709416201</v>
      </c>
      <c r="R216">
        <f>IF(Capacity_solar!$AB217=0,Capacity_solar!R217*CostRed_solar!D$26,Capacity_solar!R217*VLOOKUP($A216,CostRed_solar!$A$14:$M$26,R$1-2009,FALSE))</f>
        <v>4.24826120240982</v>
      </c>
      <c r="S216">
        <f>IF(Capacity_solar!$AB217=0,Capacity_solar!S217*CostRed_solar!E$26,Capacity_solar!S217*VLOOKUP($A216,CostRed_solar!$A$14:$M$26,S$1-2009,FALSE))</f>
        <v>14.2754360956423</v>
      </c>
      <c r="T216">
        <f>IF(Capacity_solar!$AB217=0,Capacity_solar!T217*CostRed_solar!F$26,Capacity_solar!T217*VLOOKUP($A216,CostRed_solar!$A$14:$M$26,T$1-2009,FALSE))</f>
        <v>3.04407059706992</v>
      </c>
      <c r="U216">
        <f>IF(Capacity_solar!$AB217=0,Capacity_solar!U217*CostRed_solar!G$26,Capacity_solar!U217*VLOOKUP($A216,CostRed_solar!$A$14:$M$26,U$1-2009,FALSE))</f>
        <v>-0.846393449376571</v>
      </c>
      <c r="V216">
        <f>IF(Capacity_solar!$AB217=0,Capacity_solar!V217*CostRed_solar!H$26,Capacity_solar!V217*VLOOKUP($A216,CostRed_solar!$A$14:$M$26,V$1-2009,FALSE))</f>
        <v>1.68327781171237</v>
      </c>
      <c r="W216">
        <f>IF(Capacity_solar!$AB217=0,Capacity_solar!W217*CostRed_solar!I$26,Capacity_solar!W217*VLOOKUP($A216,CostRed_solar!$A$14:$M$26,W$1-2009,FALSE))</f>
        <v>6.69171864594342</v>
      </c>
      <c r="X216">
        <f>IF(Capacity_solar!$AB217=0,Capacity_solar!X217*CostRed_solar!J$26,Capacity_solar!X217*VLOOKUP($A216,CostRed_solar!$A$14:$M$26,X$1-2009,FALSE))</f>
        <v>-2.56698414635463</v>
      </c>
      <c r="Y216">
        <f>IF(Capacity_solar!$AB217=0,Capacity_solar!Y217*CostRed_solar!K$26,Capacity_solar!Y217*VLOOKUP($A216,CostRed_solar!$A$14:$M$26,Y$1-2009,FALSE))</f>
        <v>0</v>
      </c>
      <c r="Z216">
        <f>IF(Capacity_solar!$AB217=0,Capacity_solar!Z217*CostRed_solar!L$26,Capacity_solar!Z217*VLOOKUP($A216,CostRed_solar!$A$14:$M$26,Z$1-2009,FALSE))</f>
        <v>0</v>
      </c>
      <c r="AA216">
        <f>IF(Capacity_solar!$AB217=0,Capacity_solar!AA217*CostRed_solar!M$26,Capacity_solar!AA217*VLOOKUP($A216,CostRed_solar!$A$14:$M$26,AA$1-2009,FALSE))</f>
        <v>0</v>
      </c>
      <c r="AB216" s="1">
        <f t="shared" si="7"/>
        <v>28.285814056572</v>
      </c>
    </row>
    <row r="217" spans="1:28">
      <c r="A217" s="1" t="s">
        <v>390</v>
      </c>
      <c r="B217">
        <f>IF(Capacity_solar!$AB218=0,Capacity_solar!P218*CostRed_solar!B$13,Capacity_solar!P218*VLOOKUP($A217,CostRed_solar!$A$2:$M$12,2,FALSE))</f>
        <v>8.34481894307714</v>
      </c>
      <c r="C217">
        <f>IF(Capacity_solar!$AB218=0,Capacity_solar!Q218*CostRed_solar!C$13,Capacity_solar!Q218*VLOOKUP($A217,CostRed_solar!$A$2:$M$12,3,FALSE))</f>
        <v>152.233608058318</v>
      </c>
      <c r="D217">
        <f>IF(Capacity_solar!$AB218=0,Capacity_solar!R218*CostRed_solar!D$13,Capacity_solar!R218*VLOOKUP($A217,CostRed_solar!$A$2:$M$12,4,FALSE))</f>
        <v>333.799226110019</v>
      </c>
      <c r="E217">
        <f>IF(Capacity_solar!$AB218=0,Capacity_solar!S218*CostRed_solar!E$13,Capacity_solar!S218*VLOOKUP($A217,CostRed_solar!$A$2:$M$12,5,FALSE))</f>
        <v>466.60108776004</v>
      </c>
      <c r="F217">
        <f>IF(Capacity_solar!$AB218=0,Capacity_solar!T218*CostRed_solar!F$13,Capacity_solar!T218*VLOOKUP($A217,CostRed_solar!$A$2:$M$12,6,FALSE))</f>
        <v>134.881875209906</v>
      </c>
      <c r="G217">
        <f>IF(Capacity_solar!$AB218=0,Capacity_solar!U218*CostRed_solar!G$13,Capacity_solar!U218*VLOOKUP($A217,CostRed_solar!$A$2:$M$12,7,FALSE))</f>
        <v>1365.39032609047</v>
      </c>
      <c r="H217">
        <f>IF(Capacity_solar!$AB218=0,Capacity_solar!V218*CostRed_solar!H$13,Capacity_solar!V218*VLOOKUP($A217,CostRed_solar!$A$2:$M$12,8,FALSE))</f>
        <v>407.643357407306</v>
      </c>
      <c r="I217">
        <f>IF(Capacity_solar!$AB218=0,Capacity_solar!W218*CostRed_solar!I$13,Capacity_solar!W218*VLOOKUP($A217,CostRed_solar!$A$2:$M$12,9,FALSE))</f>
        <v>486.986570226535</v>
      </c>
      <c r="J217">
        <f>IF(Capacity_solar!$AB218=0,Capacity_solar!X218*CostRed_solar!J$13,Capacity_solar!X218*VLOOKUP($A217,CostRed_solar!$A$2:$M$12,10,FALSE))</f>
        <v>41.3358405021943</v>
      </c>
      <c r="K217">
        <f>IF(Capacity_solar!$AB218=0,Capacity_solar!Y218*CostRed_solar!K$13,Capacity_solar!Y218*VLOOKUP($A217,CostRed_solar!$A$2:$M$12,11,FALSE))</f>
        <v>0</v>
      </c>
      <c r="L217">
        <f>IF(Capacity_solar!$AB218=0,Capacity_solar!Z218*CostRed_solar!L$13,Capacity_solar!Z218*VLOOKUP($A217,CostRed_solar!$A$2:$M$12,12,FALSE))</f>
        <v>240.07449607146</v>
      </c>
      <c r="M217">
        <f>IF(Capacity_solar!$AB218=0,Capacity_solar!AA218*CostRed_solar!M$13,Capacity_solar!AA218*VLOOKUP($A217,CostRed_solar!$A$2:$M$12,13,FALSE))</f>
        <v>0</v>
      </c>
      <c r="N217" s="2">
        <f t="shared" si="6"/>
        <v>3637.29120637932</v>
      </c>
      <c r="O217" s="1" t="s">
        <v>390</v>
      </c>
      <c r="P217">
        <f>IF(Capacity_solar!$AB218=0,Capacity_solar!P218*CostRed_solar!B$26,Capacity_solar!P218*VLOOKUP($A217,CostRed_solar!$A$14:$M$26,P$1-2009,FALSE))</f>
        <v>43.3229969905772</v>
      </c>
      <c r="Q217">
        <f>IF(Capacity_solar!$AB218=0,Capacity_solar!Q218*CostRed_solar!C$26,Capacity_solar!Q218*VLOOKUP($A217,CostRed_solar!$A$14:$M$26,Q$1-2009,FALSE))</f>
        <v>480.343779475694</v>
      </c>
      <c r="R217">
        <f>IF(Capacity_solar!$AB218=0,Capacity_solar!R218*CostRed_solar!D$26,Capacity_solar!R218*VLOOKUP($A217,CostRed_solar!$A$14:$M$26,R$1-2009,FALSE))</f>
        <v>756.224327790477</v>
      </c>
      <c r="S217">
        <f>IF(Capacity_solar!$AB218=0,Capacity_solar!S218*CostRed_solar!E$26,Capacity_solar!S218*VLOOKUP($A217,CostRed_solar!$A$14:$M$26,S$1-2009,FALSE))</f>
        <v>902.426366404976</v>
      </c>
      <c r="T217">
        <f>IF(Capacity_solar!$AB218=0,Capacity_solar!T218*CostRed_solar!F$26,Capacity_solar!T218*VLOOKUP($A217,CostRed_solar!$A$14:$M$26,T$1-2009,FALSE))</f>
        <v>229.394492411429</v>
      </c>
      <c r="U217">
        <f>IF(Capacity_solar!$AB218=0,Capacity_solar!U218*CostRed_solar!G$26,Capacity_solar!U218*VLOOKUP($A217,CostRed_solar!$A$14:$M$26,U$1-2009,FALSE))</f>
        <v>1979.09989723222</v>
      </c>
      <c r="V217">
        <f>IF(Capacity_solar!$AB218=0,Capacity_solar!V218*CostRed_solar!H$26,Capacity_solar!V218*VLOOKUP($A217,CostRed_solar!$A$14:$M$26,V$1-2009,FALSE))</f>
        <v>482.067322965046</v>
      </c>
      <c r="W217">
        <f>IF(Capacity_solar!$AB218=0,Capacity_solar!W218*CostRed_solar!I$26,Capacity_solar!W218*VLOOKUP($A217,CostRed_solar!$A$14:$M$26,W$1-2009,FALSE))</f>
        <v>451.988718341853</v>
      </c>
      <c r="X217">
        <f>IF(Capacity_solar!$AB218=0,Capacity_solar!X218*CostRed_solar!J$26,Capacity_solar!X218*VLOOKUP($A217,CostRed_solar!$A$14:$M$26,X$1-2009,FALSE))</f>
        <v>27.0085939312232</v>
      </c>
      <c r="Y217">
        <f>IF(Capacity_solar!$AB218=0,Capacity_solar!Y218*CostRed_solar!K$26,Capacity_solar!Y218*VLOOKUP($A217,CostRed_solar!$A$14:$M$26,Y$1-2009,FALSE))</f>
        <v>0</v>
      </c>
      <c r="Z217">
        <f>IF(Capacity_solar!$AB218=0,Capacity_solar!Z218*CostRed_solar!L$26,Capacity_solar!Z218*VLOOKUP($A217,CostRed_solar!$A$14:$M$26,Z$1-2009,FALSE))</f>
        <v>100.622282785301</v>
      </c>
      <c r="AA217">
        <f>IF(Capacity_solar!$AB218=0,Capacity_solar!AA218*CostRed_solar!M$26,Capacity_solar!AA218*VLOOKUP($A217,CostRed_solar!$A$14:$M$26,AA$1-2009,FALSE))</f>
        <v>0</v>
      </c>
      <c r="AB217" s="1">
        <f t="shared" si="7"/>
        <v>5452.4987783288</v>
      </c>
    </row>
    <row r="218" spans="1:28">
      <c r="A218" s="1" t="s">
        <v>388</v>
      </c>
      <c r="B218">
        <f>IF(Capacity_solar!$AB219=0,Capacity_solar!P219*CostRed_solar!B$13,Capacity_solar!P219*VLOOKUP($A218,CostRed_solar!$A$2:$M$12,2,FALSE))</f>
        <v>0</v>
      </c>
      <c r="C218">
        <f>IF(Capacity_solar!$AB219=0,Capacity_solar!Q219*CostRed_solar!C$13,Capacity_solar!Q219*VLOOKUP($A218,CostRed_solar!$A$2:$M$12,3,FALSE))</f>
        <v>0.00351694757666773</v>
      </c>
      <c r="D218">
        <f>IF(Capacity_solar!$AB219=0,Capacity_solar!R219*CostRed_solar!D$13,Capacity_solar!R219*VLOOKUP($A218,CostRed_solar!$A$2:$M$12,4,FALSE))</f>
        <v>0.00522962093792825</v>
      </c>
      <c r="E218">
        <f>IF(Capacity_solar!$AB219=0,Capacity_solar!S219*CostRed_solar!E$13,Capacity_solar!S219*VLOOKUP($A218,CostRed_solar!$A$2:$M$12,5,FALSE))</f>
        <v>0.0147347721230395</v>
      </c>
      <c r="F218">
        <f>IF(Capacity_solar!$AB219=0,Capacity_solar!T219*CostRed_solar!F$13,Capacity_solar!T219*VLOOKUP($A218,CostRed_solar!$A$2:$M$12,6,FALSE))</f>
        <v>0.0456660353724704</v>
      </c>
      <c r="G218">
        <f>IF(Capacity_solar!$AB219=0,Capacity_solar!U219*CostRed_solar!G$13,Capacity_solar!U219*VLOOKUP($A218,CostRed_solar!$A$2:$M$12,7,FALSE))</f>
        <v>0.0345836809336114</v>
      </c>
      <c r="H218">
        <f>IF(Capacity_solar!$AB219=0,Capacity_solar!V219*CostRed_solar!H$13,Capacity_solar!V219*VLOOKUP($A218,CostRed_solar!$A$2:$M$12,8,FALSE))</f>
        <v>1.44450611060945</v>
      </c>
      <c r="I218">
        <f>IF(Capacity_solar!$AB219=0,Capacity_solar!W219*CostRed_solar!I$13,Capacity_solar!W219*VLOOKUP($A218,CostRed_solar!$A$2:$M$12,9,FALSE))</f>
        <v>4.62415381499803</v>
      </c>
      <c r="J218">
        <f>IF(Capacity_solar!$AB219=0,Capacity_solar!X219*CostRed_solar!J$13,Capacity_solar!X219*VLOOKUP($A218,CostRed_solar!$A$2:$M$12,10,FALSE))</f>
        <v>4.03520293500709</v>
      </c>
      <c r="K218">
        <f>IF(Capacity_solar!$AB219=0,Capacity_solar!Y219*CostRed_solar!K$13,Capacity_solar!Y219*VLOOKUP($A218,CostRed_solar!$A$2:$M$12,11,FALSE))</f>
        <v>4.05205295022729</v>
      </c>
      <c r="L218">
        <f>IF(Capacity_solar!$AB219=0,Capacity_solar!Z219*CostRed_solar!L$13,Capacity_solar!Z219*VLOOKUP($A218,CostRed_solar!$A$2:$M$12,12,FALSE))</f>
        <v>154.630264009007</v>
      </c>
      <c r="M218">
        <f>IF(Capacity_solar!$AB219=0,Capacity_solar!AA219*CostRed_solar!M$13,Capacity_solar!AA219*VLOOKUP($A218,CostRed_solar!$A$2:$M$12,13,FALSE))</f>
        <v>0</v>
      </c>
      <c r="N218" s="2">
        <f t="shared" si="6"/>
        <v>168.889910876793</v>
      </c>
      <c r="O218" s="1" t="s">
        <v>388</v>
      </c>
      <c r="P218">
        <f>IF(Capacity_solar!$AB219=0,Capacity_solar!P219*CostRed_solar!B$26,Capacity_solar!P219*VLOOKUP($A218,CostRed_solar!$A$14:$M$26,P$1-2009,FALSE))</f>
        <v>0</v>
      </c>
      <c r="Q218">
        <f>IF(Capacity_solar!$AB219=0,Capacity_solar!Q219*CostRed_solar!C$26,Capacity_solar!Q219*VLOOKUP($A218,CostRed_solar!$A$14:$M$26,Q$1-2009,FALSE))</f>
        <v>0.0110970495460326</v>
      </c>
      <c r="R218">
        <f>IF(Capacity_solar!$AB219=0,Capacity_solar!R219*CostRed_solar!D$26,Capacity_solar!R219*VLOOKUP($A218,CostRed_solar!$A$14:$M$26,R$1-2009,FALSE))</f>
        <v>0.011847740405127</v>
      </c>
      <c r="S218">
        <f>IF(Capacity_solar!$AB219=0,Capacity_solar!S219*CostRed_solar!E$26,Capacity_solar!S219*VLOOKUP($A218,CostRed_solar!$A$14:$M$26,S$1-2009,FALSE))</f>
        <v>0.0284976765284315</v>
      </c>
      <c r="T218">
        <f>IF(Capacity_solar!$AB219=0,Capacity_solar!T219*CostRed_solar!F$26,Capacity_solar!T219*VLOOKUP($A218,CostRed_solar!$A$14:$M$26,T$1-2009,FALSE))</f>
        <v>0.0776645267454055</v>
      </c>
      <c r="U218">
        <f>IF(Capacity_solar!$AB219=0,Capacity_solar!U219*CostRed_solar!G$26,Capacity_solar!U219*VLOOKUP($A218,CostRed_solar!$A$14:$M$26,U$1-2009,FALSE))</f>
        <v>0.050128200027314</v>
      </c>
      <c r="V218">
        <f>IF(Capacity_solar!$AB219=0,Capacity_solar!V219*CostRed_solar!H$26,Capacity_solar!V219*VLOOKUP($A218,CostRed_solar!$A$14:$M$26,V$1-2009,FALSE))</f>
        <v>1.70823142606093</v>
      </c>
      <c r="W218">
        <f>IF(Capacity_solar!$AB219=0,Capacity_solar!W219*CostRed_solar!I$26,Capacity_solar!W219*VLOOKUP($A218,CostRed_solar!$A$14:$M$26,W$1-2009,FALSE))</f>
        <v>4.29183366449776</v>
      </c>
      <c r="X218">
        <f>IF(Capacity_solar!$AB219=0,Capacity_solar!X219*CostRed_solar!J$26,Capacity_solar!X219*VLOOKUP($A218,CostRed_solar!$A$14:$M$26,X$1-2009,FALSE))</f>
        <v>2.63657775377522</v>
      </c>
      <c r="Y218">
        <f>IF(Capacity_solar!$AB219=0,Capacity_solar!Y219*CostRed_solar!K$26,Capacity_solar!Y219*VLOOKUP($A218,CostRed_solar!$A$14:$M$26,Y$1-2009,FALSE))</f>
        <v>1.99644902658594</v>
      </c>
      <c r="Z218">
        <f>IF(Capacity_solar!$AB219=0,Capacity_solar!Z219*CostRed_solar!L$26,Capacity_solar!Z219*VLOOKUP($A218,CostRed_solar!$A$14:$M$26,Z$1-2009,FALSE))</f>
        <v>64.8100918960116</v>
      </c>
      <c r="AA218">
        <f>IF(Capacity_solar!$AB219=0,Capacity_solar!AA219*CostRed_solar!M$26,Capacity_solar!AA219*VLOOKUP($A218,CostRed_solar!$A$14:$M$26,AA$1-2009,FALSE))</f>
        <v>0</v>
      </c>
      <c r="AB218" s="1">
        <f t="shared" si="7"/>
        <v>75.6224189601838</v>
      </c>
    </row>
    <row r="219" spans="1:28">
      <c r="A219" s="1" t="s">
        <v>490</v>
      </c>
      <c r="B219">
        <f>IF(Capacity_solar!$AB220=0,Capacity_solar!P220*CostRed_solar!B$13,Capacity_solar!P220*VLOOKUP($A219,CostRed_solar!$A$2:$M$12,2,FALSE))</f>
        <v>0</v>
      </c>
      <c r="C219">
        <f>IF(Capacity_solar!$AB220=0,Capacity_solar!Q220*CostRed_solar!C$13,Capacity_solar!Q220*VLOOKUP($A219,CostRed_solar!$A$2:$M$12,3,FALSE))</f>
        <v>0.467251606614427</v>
      </c>
      <c r="D219">
        <f>IF(Capacity_solar!$AB220=0,Capacity_solar!R220*CostRed_solar!D$13,Capacity_solar!R220*VLOOKUP($A219,CostRed_solar!$A$2:$M$12,4,FALSE))</f>
        <v>0</v>
      </c>
      <c r="E219">
        <f>IF(Capacity_solar!$AB220=0,Capacity_solar!S220*CostRed_solar!E$13,Capacity_solar!S220*VLOOKUP($A219,CostRed_solar!$A$2:$M$12,5,FALSE))</f>
        <v>0</v>
      </c>
      <c r="F219">
        <f>IF(Capacity_solar!$AB220=0,Capacity_solar!T220*CostRed_solar!F$13,Capacity_solar!T220*VLOOKUP($A219,CostRed_solar!$A$2:$M$12,6,FALSE))</f>
        <v>0</v>
      </c>
      <c r="G219">
        <f>IF(Capacity_solar!$AB220=0,Capacity_solar!U220*CostRed_solar!G$13,Capacity_solar!U220*VLOOKUP($A219,CostRed_solar!$A$2:$M$12,7,FALSE))</f>
        <v>0.11971274169327</v>
      </c>
      <c r="H219">
        <f>IF(Capacity_solar!$AB220=0,Capacity_solar!V220*CostRed_solar!H$13,Capacity_solar!V220*VLOOKUP($A219,CostRed_solar!$A$2:$M$12,8,FALSE))</f>
        <v>0</v>
      </c>
      <c r="I219">
        <f>IF(Capacity_solar!$AB220=0,Capacity_solar!W220*CostRed_solar!I$13,Capacity_solar!W220*VLOOKUP($A219,CostRed_solar!$A$2:$M$12,9,FALSE))</f>
        <v>0</v>
      </c>
      <c r="J219">
        <f>IF(Capacity_solar!$AB220=0,Capacity_solar!X220*CostRed_solar!J$13,Capacity_solar!X220*VLOOKUP($A219,CostRed_solar!$A$2:$M$12,10,FALSE))</f>
        <v>0</v>
      </c>
      <c r="K219">
        <f>IF(Capacity_solar!$AB220=0,Capacity_solar!Y220*CostRed_solar!K$13,Capacity_solar!Y220*VLOOKUP($A219,CostRed_solar!$A$2:$M$12,11,FALSE))</f>
        <v>0</v>
      </c>
      <c r="L219">
        <f>IF(Capacity_solar!$AB220=0,Capacity_solar!Z220*CostRed_solar!L$13,Capacity_solar!Z220*VLOOKUP($A219,CostRed_solar!$A$2:$M$12,12,FALSE))</f>
        <v>0</v>
      </c>
      <c r="M219">
        <f>IF(Capacity_solar!$AB220=0,Capacity_solar!AA220*CostRed_solar!M$13,Capacity_solar!AA220*VLOOKUP($A219,CostRed_solar!$A$2:$M$12,13,FALSE))</f>
        <v>0</v>
      </c>
      <c r="N219" s="2">
        <f t="shared" si="6"/>
        <v>0.586964348307697</v>
      </c>
      <c r="O219" s="1" t="s">
        <v>490</v>
      </c>
      <c r="P219">
        <f>IF(Capacity_solar!$AB220=0,Capacity_solar!P220*CostRed_solar!B$26,Capacity_solar!P220*VLOOKUP($A219,CostRed_solar!$A$14:$M$26,P$1-2009,FALSE))</f>
        <v>0</v>
      </c>
      <c r="Q219">
        <f>IF(Capacity_solar!$AB220=0,Capacity_solar!Q220*CostRed_solar!C$26,Capacity_solar!Q220*VLOOKUP($A219,CostRed_solar!$A$14:$M$26,Q$1-2009,FALSE))</f>
        <v>1.47432229683004</v>
      </c>
      <c r="R219">
        <f>IF(Capacity_solar!$AB220=0,Capacity_solar!R220*CostRed_solar!D$26,Capacity_solar!R220*VLOOKUP($A219,CostRed_solar!$A$14:$M$26,R$1-2009,FALSE))</f>
        <v>0</v>
      </c>
      <c r="S219">
        <f>IF(Capacity_solar!$AB220=0,Capacity_solar!S220*CostRed_solar!E$26,Capacity_solar!S220*VLOOKUP($A219,CostRed_solar!$A$14:$M$26,S$1-2009,FALSE))</f>
        <v>0</v>
      </c>
      <c r="T219">
        <f>IF(Capacity_solar!$AB220=0,Capacity_solar!T220*CostRed_solar!F$26,Capacity_solar!T220*VLOOKUP($A219,CostRed_solar!$A$14:$M$26,T$1-2009,FALSE))</f>
        <v>0</v>
      </c>
      <c r="U219">
        <f>IF(Capacity_solar!$AB220=0,Capacity_solar!U220*CostRed_solar!G$26,Capacity_solar!U220*VLOOKUP($A219,CostRed_solar!$A$14:$M$26,U$1-2009,FALSE))</f>
        <v>0.173520692402241</v>
      </c>
      <c r="V219">
        <f>IF(Capacity_solar!$AB220=0,Capacity_solar!V220*CostRed_solar!H$26,Capacity_solar!V220*VLOOKUP($A219,CostRed_solar!$A$14:$M$26,V$1-2009,FALSE))</f>
        <v>0</v>
      </c>
      <c r="W219">
        <f>IF(Capacity_solar!$AB220=0,Capacity_solar!W220*CostRed_solar!I$26,Capacity_solar!W220*VLOOKUP($A219,CostRed_solar!$A$14:$M$26,W$1-2009,FALSE))</f>
        <v>0</v>
      </c>
      <c r="X219">
        <f>IF(Capacity_solar!$AB220=0,Capacity_solar!X220*CostRed_solar!J$26,Capacity_solar!X220*VLOOKUP($A219,CostRed_solar!$A$14:$M$26,X$1-2009,FALSE))</f>
        <v>0</v>
      </c>
      <c r="Y219">
        <f>IF(Capacity_solar!$AB220=0,Capacity_solar!Y220*CostRed_solar!K$26,Capacity_solar!Y220*VLOOKUP($A219,CostRed_solar!$A$14:$M$26,Y$1-2009,FALSE))</f>
        <v>0</v>
      </c>
      <c r="Z219">
        <f>IF(Capacity_solar!$AB220=0,Capacity_solar!Z220*CostRed_solar!L$26,Capacity_solar!Z220*VLOOKUP($A219,CostRed_solar!$A$14:$M$26,Z$1-2009,FALSE))</f>
        <v>0</v>
      </c>
      <c r="AA219">
        <f>IF(Capacity_solar!$AB220=0,Capacity_solar!AA220*CostRed_solar!M$26,Capacity_solar!AA220*VLOOKUP($A219,CostRed_solar!$A$14:$M$26,AA$1-2009,FALSE))</f>
        <v>0</v>
      </c>
      <c r="AB219" s="1">
        <f t="shared" si="7"/>
        <v>1.64784298923229</v>
      </c>
    </row>
    <row r="220" spans="1:28">
      <c r="A220" s="1" t="s">
        <v>398</v>
      </c>
      <c r="B220">
        <f>IF(Capacity_solar!$AB221=0,Capacity_solar!P221*CostRed_solar!B$13,Capacity_solar!P221*VLOOKUP($A220,CostRed_solar!$A$2:$M$12,2,FALSE))</f>
        <v>0.0499025717526208</v>
      </c>
      <c r="C220">
        <f>IF(Capacity_solar!$AB221=0,Capacity_solar!Q221*CostRed_solar!C$13,Capacity_solar!Q221*VLOOKUP($A220,CostRed_solar!$A$2:$M$12,3,FALSE))</f>
        <v>0.844067418400255</v>
      </c>
      <c r="D220">
        <f>IF(Capacity_solar!$AB221=0,Capacity_solar!R221*CostRed_solar!D$13,Capacity_solar!R221*VLOOKUP($A220,CostRed_solar!$A$2:$M$12,4,FALSE))</f>
        <v>0.459459553832268</v>
      </c>
      <c r="E220">
        <f>IF(Capacity_solar!$AB221=0,Capacity_solar!S221*CostRed_solar!E$13,Capacity_solar!S221*VLOOKUP($A220,CostRed_solar!$A$2:$M$12,5,FALSE))</f>
        <v>0.00491159070767963</v>
      </c>
      <c r="F220">
        <f>IF(Capacity_solar!$AB221=0,Capacity_solar!T221*CostRed_solar!F$13,Capacity_solar!T221*VLOOKUP($A220,CostRed_solar!$A$2:$M$12,6,FALSE))</f>
        <v>1.15390274746047</v>
      </c>
      <c r="G220">
        <f>IF(Capacity_solar!$AB221=0,Capacity_solar!U221*CostRed_solar!G$13,Capacity_solar!U221*VLOOKUP($A220,CostRed_solar!$A$2:$M$12,7,FALSE))</f>
        <v>1.08007495838817</v>
      </c>
      <c r="H220">
        <f>IF(Capacity_solar!$AB221=0,Capacity_solar!V221*CostRed_solar!H$13,Capacity_solar!V221*VLOOKUP($A220,CostRed_solar!$A$2:$M$12,8,FALSE))</f>
        <v>3.51712892324795</v>
      </c>
      <c r="I220">
        <f>IF(Capacity_solar!$AB221=0,Capacity_solar!W221*CostRed_solar!I$13,Capacity_solar!W221*VLOOKUP($A220,CostRed_solar!$A$2:$M$12,9,FALSE))</f>
        <v>0.514202965925118</v>
      </c>
      <c r="J220">
        <f>IF(Capacity_solar!$AB221=0,Capacity_solar!X221*CostRed_solar!J$13,Capacity_solar!X221*VLOOKUP($A220,CostRed_solar!$A$2:$M$12,10,FALSE))</f>
        <v>0</v>
      </c>
      <c r="K220">
        <f>IF(Capacity_solar!$AB221=0,Capacity_solar!Y221*CostRed_solar!K$13,Capacity_solar!Y221*VLOOKUP($A220,CostRed_solar!$A$2:$M$12,11,FALSE))</f>
        <v>0</v>
      </c>
      <c r="L220">
        <f>IF(Capacity_solar!$AB221=0,Capacity_solar!Z221*CostRed_solar!L$13,Capacity_solar!Z221*VLOOKUP($A220,CostRed_solar!$A$2:$M$12,12,FALSE))</f>
        <v>0</v>
      </c>
      <c r="M220">
        <f>IF(Capacity_solar!$AB221=0,Capacity_solar!AA221*CostRed_solar!M$13,Capacity_solar!AA221*VLOOKUP($A220,CostRed_solar!$A$2:$M$12,13,FALSE))</f>
        <v>24.2237850434566</v>
      </c>
      <c r="N220" s="2">
        <f t="shared" si="6"/>
        <v>31.8474357731711</v>
      </c>
      <c r="O220" s="1" t="s">
        <v>398</v>
      </c>
      <c r="P220">
        <f>IF(Capacity_solar!$AB221=0,Capacity_solar!P221*CostRed_solar!B$26,Capacity_solar!P221*VLOOKUP($A220,CostRed_solar!$A$14:$M$26,P$1-2009,FALSE))</f>
        <v>0.259074400608103</v>
      </c>
      <c r="Q220">
        <f>IF(Capacity_solar!$AB221=0,Capacity_solar!Q221*CostRed_solar!C$26,Capacity_solar!Q221*VLOOKUP($A220,CostRed_solar!$A$14:$M$26,Q$1-2009,FALSE))</f>
        <v>2.66329189104782</v>
      </c>
      <c r="R220">
        <f>IF(Capacity_solar!$AB221=0,Capacity_solar!R221*CostRed_solar!D$26,Capacity_solar!R221*VLOOKUP($A220,CostRed_solar!$A$14:$M$26,R$1-2009,FALSE))</f>
        <v>1.04090862130759</v>
      </c>
      <c r="S220">
        <f>IF(Capacity_solar!$AB221=0,Capacity_solar!S221*CostRed_solar!E$26,Capacity_solar!S221*VLOOKUP($A220,CostRed_solar!$A$14:$M$26,S$1-2009,FALSE))</f>
        <v>0.00949922550947676</v>
      </c>
      <c r="T220">
        <f>IF(Capacity_solar!$AB221=0,Capacity_solar!T221*CostRed_solar!F$26,Capacity_solar!T221*VLOOKUP($A220,CostRed_solar!$A$14:$M$26,T$1-2009,FALSE))</f>
        <v>1.96244999288391</v>
      </c>
      <c r="U220">
        <f>IF(Capacity_solar!$AB221=0,Capacity_solar!U221*CostRed_solar!G$26,Capacity_solar!U221*VLOOKUP($A220,CostRed_solar!$A$14:$M$26,U$1-2009,FALSE))</f>
        <v>1.56554224700688</v>
      </c>
      <c r="V220">
        <f>IF(Capacity_solar!$AB221=0,Capacity_solar!V221*CostRed_solar!H$26,Capacity_solar!V221*VLOOKUP($A220,CostRed_solar!$A$14:$M$26,V$1-2009,FALSE))</f>
        <v>4.15925561828544</v>
      </c>
      <c r="W220">
        <f>IF(Capacity_solar!$AB221=0,Capacity_solar!W221*CostRed_solar!I$26,Capacity_solar!W221*VLOOKUP($A220,CostRed_solar!$A$14:$M$26,W$1-2009,FALSE))</f>
        <v>0.477249176354</v>
      </c>
      <c r="X220">
        <f>IF(Capacity_solar!$AB221=0,Capacity_solar!X221*CostRed_solar!J$26,Capacity_solar!X221*VLOOKUP($A220,CostRed_solar!$A$14:$M$26,X$1-2009,FALSE))</f>
        <v>0</v>
      </c>
      <c r="Y220">
        <f>IF(Capacity_solar!$AB221=0,Capacity_solar!Y221*CostRed_solar!K$26,Capacity_solar!Y221*VLOOKUP($A220,CostRed_solar!$A$14:$M$26,Y$1-2009,FALSE))</f>
        <v>0</v>
      </c>
      <c r="Z220">
        <f>IF(Capacity_solar!$AB221=0,Capacity_solar!Z221*CostRed_solar!L$26,Capacity_solar!Z221*VLOOKUP($A220,CostRed_solar!$A$14:$M$26,Z$1-2009,FALSE))</f>
        <v>0</v>
      </c>
      <c r="AA220">
        <f>IF(Capacity_solar!$AB221=0,Capacity_solar!AA221*CostRed_solar!M$26,Capacity_solar!AA221*VLOOKUP($A220,CostRed_solar!$A$14:$M$26,AA$1-2009,FALSE))</f>
        <v>8.5079833543921</v>
      </c>
      <c r="AB220" s="1">
        <f t="shared" si="7"/>
        <v>20.6452545273953</v>
      </c>
    </row>
    <row r="221" spans="1:28">
      <c r="A221" s="1" t="s">
        <v>400</v>
      </c>
      <c r="B221">
        <f>IF(Capacity_solar!$AB222=0,Capacity_solar!P222*CostRed_solar!B$13,Capacity_solar!P222*VLOOKUP($A221,CostRed_solar!$A$2:$M$12,2,FALSE))</f>
        <v>0</v>
      </c>
      <c r="C221">
        <f>IF(Capacity_solar!$AB222=0,Capacity_solar!Q222*CostRed_solar!C$13,Capacity_solar!Q222*VLOOKUP($A221,CostRed_solar!$A$2:$M$12,3,FALSE))</f>
        <v>0.587330245303511</v>
      </c>
      <c r="D221">
        <f>IF(Capacity_solar!$AB222=0,Capacity_solar!R222*CostRed_solar!D$13,Capacity_solar!R222*VLOOKUP($A221,CostRed_solar!$A$2:$M$12,4,FALSE))</f>
        <v>0</v>
      </c>
      <c r="E221">
        <f>IF(Capacity_solar!$AB222=0,Capacity_solar!S222*CostRed_solar!E$13,Capacity_solar!S222*VLOOKUP($A221,CostRed_solar!$A$2:$M$12,5,FALSE))</f>
        <v>0</v>
      </c>
      <c r="F221">
        <f>IF(Capacity_solar!$AB222=0,Capacity_solar!T222*CostRed_solar!F$13,Capacity_solar!T222*VLOOKUP($A221,CostRed_solar!$A$2:$M$12,6,FALSE))</f>
        <v>0</v>
      </c>
      <c r="G221">
        <f>IF(Capacity_solar!$AB222=0,Capacity_solar!U222*CostRed_solar!G$13,Capacity_solar!U222*VLOOKUP($A221,CostRed_solar!$A$2:$M$12,7,FALSE))</f>
        <v>0</v>
      </c>
      <c r="H221">
        <f>IF(Capacity_solar!$AB222=0,Capacity_solar!V222*CostRed_solar!H$13,Capacity_solar!V222*VLOOKUP($A221,CostRed_solar!$A$2:$M$12,8,FALSE))</f>
        <v>0</v>
      </c>
      <c r="I221">
        <f>IF(Capacity_solar!$AB222=0,Capacity_solar!W222*CostRed_solar!I$13,Capacity_solar!W222*VLOOKUP($A221,CostRed_solar!$A$2:$M$12,9,FALSE))</f>
        <v>0</v>
      </c>
      <c r="J221">
        <f>IF(Capacity_solar!$AB222=0,Capacity_solar!X222*CostRed_solar!J$13,Capacity_solar!X222*VLOOKUP($A221,CostRed_solar!$A$2:$M$12,10,FALSE))</f>
        <v>0</v>
      </c>
      <c r="K221">
        <f>IF(Capacity_solar!$AB222=0,Capacity_solar!Y222*CostRed_solar!K$13,Capacity_solar!Y222*VLOOKUP($A221,CostRed_solar!$A$2:$M$12,11,FALSE))</f>
        <v>0</v>
      </c>
      <c r="L221">
        <f>IF(Capacity_solar!$AB222=0,Capacity_solar!Z222*CostRed_solar!L$13,Capacity_solar!Z222*VLOOKUP($A221,CostRed_solar!$A$2:$M$12,12,FALSE))</f>
        <v>0</v>
      </c>
      <c r="M221">
        <f>IF(Capacity_solar!$AB222=0,Capacity_solar!AA222*CostRed_solar!M$13,Capacity_solar!AA222*VLOOKUP($A221,CostRed_solar!$A$2:$M$12,13,FALSE))</f>
        <v>0</v>
      </c>
      <c r="N221" s="2">
        <f t="shared" si="6"/>
        <v>0.587330245303511</v>
      </c>
      <c r="O221" s="1" t="s">
        <v>400</v>
      </c>
      <c r="P221">
        <f>IF(Capacity_solar!$AB222=0,Capacity_solar!P222*CostRed_solar!B$26,Capacity_solar!P222*VLOOKUP($A221,CostRed_solar!$A$14:$M$26,P$1-2009,FALSE))</f>
        <v>0</v>
      </c>
      <c r="Q221">
        <f>IF(Capacity_solar!$AB222=0,Capacity_solar!Q222*CostRed_solar!C$26,Capacity_solar!Q222*VLOOKUP($A221,CostRed_solar!$A$14:$M$26,Q$1-2009,FALSE))</f>
        <v>1.85320727418744</v>
      </c>
      <c r="R221">
        <f>IF(Capacity_solar!$AB222=0,Capacity_solar!R222*CostRed_solar!D$26,Capacity_solar!R222*VLOOKUP($A221,CostRed_solar!$A$14:$M$26,R$1-2009,FALSE))</f>
        <v>0</v>
      </c>
      <c r="S221">
        <f>IF(Capacity_solar!$AB222=0,Capacity_solar!S222*CostRed_solar!E$26,Capacity_solar!S222*VLOOKUP($A221,CostRed_solar!$A$14:$M$26,S$1-2009,FALSE))</f>
        <v>0</v>
      </c>
      <c r="T221">
        <f>IF(Capacity_solar!$AB222=0,Capacity_solar!T222*CostRed_solar!F$26,Capacity_solar!T222*VLOOKUP($A221,CostRed_solar!$A$14:$M$26,T$1-2009,FALSE))</f>
        <v>0</v>
      </c>
      <c r="U221">
        <f>IF(Capacity_solar!$AB222=0,Capacity_solar!U222*CostRed_solar!G$26,Capacity_solar!U222*VLOOKUP($A221,CostRed_solar!$A$14:$M$26,U$1-2009,FALSE))</f>
        <v>0</v>
      </c>
      <c r="V221">
        <f>IF(Capacity_solar!$AB222=0,Capacity_solar!V222*CostRed_solar!H$26,Capacity_solar!V222*VLOOKUP($A221,CostRed_solar!$A$14:$M$26,V$1-2009,FALSE))</f>
        <v>0</v>
      </c>
      <c r="W221">
        <f>IF(Capacity_solar!$AB222=0,Capacity_solar!W222*CostRed_solar!I$26,Capacity_solar!W222*VLOOKUP($A221,CostRed_solar!$A$14:$M$26,W$1-2009,FALSE))</f>
        <v>0</v>
      </c>
      <c r="X221">
        <f>IF(Capacity_solar!$AB222=0,Capacity_solar!X222*CostRed_solar!J$26,Capacity_solar!X222*VLOOKUP($A221,CostRed_solar!$A$14:$M$26,X$1-2009,FALSE))</f>
        <v>0</v>
      </c>
      <c r="Y221">
        <f>IF(Capacity_solar!$AB222=0,Capacity_solar!Y222*CostRed_solar!K$26,Capacity_solar!Y222*VLOOKUP($A221,CostRed_solar!$A$14:$M$26,Y$1-2009,FALSE))</f>
        <v>0</v>
      </c>
      <c r="Z221">
        <f>IF(Capacity_solar!$AB222=0,Capacity_solar!Z222*CostRed_solar!L$26,Capacity_solar!Z222*VLOOKUP($A221,CostRed_solar!$A$14:$M$26,Z$1-2009,FALSE))</f>
        <v>0</v>
      </c>
      <c r="AA221">
        <f>IF(Capacity_solar!$AB222=0,Capacity_solar!AA222*CostRed_solar!M$26,Capacity_solar!AA222*VLOOKUP($A221,CostRed_solar!$A$14:$M$26,AA$1-2009,FALSE))</f>
        <v>0</v>
      </c>
      <c r="AB221" s="1">
        <f t="shared" si="7"/>
        <v>1.85320727418744</v>
      </c>
    </row>
    <row r="222" spans="1:28">
      <c r="A222" s="1" t="s">
        <v>402</v>
      </c>
      <c r="B222">
        <f>IF(Capacity_solar!$AB223=0,Capacity_solar!P223*CostRed_solar!B$13,Capacity_solar!P223*VLOOKUP($A222,CostRed_solar!$A$2:$M$12,2,FALSE))</f>
        <v>0.300247140044935</v>
      </c>
      <c r="C222">
        <f>IF(Capacity_solar!$AB223=0,Capacity_solar!Q223*CostRed_solar!C$13,Capacity_solar!Q223*VLOOKUP($A222,CostRed_solar!$A$2:$M$12,3,FALSE))</f>
        <v>1.34397639536945</v>
      </c>
      <c r="D222">
        <f>IF(Capacity_solar!$AB223=0,Capacity_solar!R223*CostRed_solar!D$13,Capacity_solar!R223*VLOOKUP($A222,CostRed_solar!$A$2:$M$12,4,FALSE))</f>
        <v>2.96295380568906</v>
      </c>
      <c r="E222">
        <f>IF(Capacity_solar!$AB223=0,Capacity_solar!S223*CostRed_solar!E$13,Capacity_solar!S223*VLOOKUP($A222,CostRed_solar!$A$2:$M$12,5,FALSE))</f>
        <v>7.40373183275657</v>
      </c>
      <c r="F222">
        <f>IF(Capacity_solar!$AB223=0,Capacity_solar!T223*CostRed_solar!F$13,Capacity_solar!T223*VLOOKUP($A222,CostRed_solar!$A$2:$M$12,6,FALSE))</f>
        <v>11.6648897509257</v>
      </c>
      <c r="G222">
        <f>IF(Capacity_solar!$AB223=0,Capacity_solar!U223*CostRed_solar!G$13,Capacity_solar!U223*VLOOKUP($A222,CostRed_solar!$A$2:$M$12,7,FALSE))</f>
        <v>13.9837783713483</v>
      </c>
      <c r="H222">
        <f>IF(Capacity_solar!$AB223=0,Capacity_solar!V223*CostRed_solar!H$13,Capacity_solar!V223*VLOOKUP($A222,CostRed_solar!$A$2:$M$12,8,FALSE))</f>
        <v>14.6333305665647</v>
      </c>
      <c r="I222">
        <f>IF(Capacity_solar!$AB223=0,Capacity_solar!W223*CostRed_solar!I$13,Capacity_solar!W223*VLOOKUP($A222,CostRed_solar!$A$2:$M$12,9,FALSE))</f>
        <v>30.6189501816768</v>
      </c>
      <c r="J222">
        <f>IF(Capacity_solar!$AB223=0,Capacity_solar!X223*CostRed_solar!J$13,Capacity_solar!X223*VLOOKUP($A222,CostRed_solar!$A$2:$M$12,10,FALSE))</f>
        <v>33.3877401993121</v>
      </c>
      <c r="K222">
        <f>IF(Capacity_solar!$AB223=0,Capacity_solar!Y223*CostRed_solar!K$13,Capacity_solar!Y223*VLOOKUP($A222,CostRed_solar!$A$2:$M$12,11,FALSE))</f>
        <v>34.8012162188144</v>
      </c>
      <c r="L222">
        <f>IF(Capacity_solar!$AB223=0,Capacity_solar!Z223*CostRed_solar!L$13,Capacity_solar!Z223*VLOOKUP($A222,CostRed_solar!$A$2:$M$12,12,FALSE))</f>
        <v>0</v>
      </c>
      <c r="M222">
        <f>IF(Capacity_solar!$AB223=0,Capacity_solar!AA223*CostRed_solar!M$13,Capacity_solar!AA223*VLOOKUP($A222,CostRed_solar!$A$2:$M$12,13,FALSE))</f>
        <v>358.743686464073</v>
      </c>
      <c r="N222" s="2">
        <f t="shared" si="6"/>
        <v>509.844500926576</v>
      </c>
      <c r="O222" s="1" t="s">
        <v>402</v>
      </c>
      <c r="P222">
        <f>IF(Capacity_solar!$AB223=0,Capacity_solar!P223*CostRed_solar!B$26,Capacity_solar!P223*VLOOKUP($A222,CostRed_solar!$A$14:$M$26,P$1-2009,FALSE))</f>
        <v>1.55876431032542</v>
      </c>
      <c r="Q222">
        <f>IF(Capacity_solar!$AB223=0,Capacity_solar!Q223*CostRed_solar!C$26,Capacity_solar!Q223*VLOOKUP($A222,CostRed_solar!$A$14:$M$26,Q$1-2009,FALSE))</f>
        <v>4.24065821937674</v>
      </c>
      <c r="R222">
        <f>IF(Capacity_solar!$AB223=0,Capacity_solar!R223*CostRed_solar!D$26,Capacity_solar!R223*VLOOKUP($A222,CostRed_solar!$A$14:$M$26,R$1-2009,FALSE))</f>
        <v>6.71259120667623</v>
      </c>
      <c r="S222">
        <f>IF(Capacity_solar!$AB223=0,Capacity_solar!S223*CostRed_solar!E$26,Capacity_solar!S223*VLOOKUP($A222,CostRed_solar!$A$14:$M$26,S$1-2009,FALSE))</f>
        <v>14.3191325329859</v>
      </c>
      <c r="T222">
        <f>IF(Capacity_solar!$AB223=0,Capacity_solar!T223*CostRed_solar!F$26,Capacity_solar!T223*VLOOKUP($A222,CostRed_solar!$A$14:$M$26,T$1-2009,FALSE))</f>
        <v>19.8385547300899</v>
      </c>
      <c r="U222">
        <f>IF(Capacity_solar!$AB223=0,Capacity_solar!U223*CostRed_solar!G$26,Capacity_solar!U223*VLOOKUP($A222,CostRed_solar!$A$14:$M$26,U$1-2009,FALSE))</f>
        <v>20.2691448802751</v>
      </c>
      <c r="V222">
        <f>IF(Capacity_solar!$AB223=0,Capacity_solar!V223*CostRed_solar!H$26,Capacity_solar!V223*VLOOKUP($A222,CostRed_solar!$A$14:$M$26,V$1-2009,FALSE))</f>
        <v>17.3049563156208</v>
      </c>
      <c r="W222">
        <f>IF(Capacity_solar!$AB223=0,Capacity_solar!W223*CostRed_solar!I$26,Capacity_solar!W223*VLOOKUP($A222,CostRed_solar!$A$14:$M$26,W$1-2009,FALSE))</f>
        <v>28.4184839905366</v>
      </c>
      <c r="X222">
        <f>IF(Capacity_solar!$AB223=0,Capacity_solar!X223*CostRed_solar!J$26,Capacity_solar!X223*VLOOKUP($A222,CostRed_solar!$A$14:$M$26,X$1-2009,FALSE))</f>
        <v>21.8153521585349</v>
      </c>
      <c r="Y222">
        <f>IF(Capacity_solar!$AB223=0,Capacity_solar!Y223*CostRed_solar!K$26,Capacity_solar!Y223*VLOOKUP($A222,CostRed_solar!$A$14:$M$26,Y$1-2009,FALSE))</f>
        <v>17.1465810287997</v>
      </c>
      <c r="Z222">
        <f>IF(Capacity_solar!$AB223=0,Capacity_solar!Z223*CostRed_solar!L$26,Capacity_solar!Z223*VLOOKUP($A222,CostRed_solar!$A$14:$M$26,Z$1-2009,FALSE))</f>
        <v>0</v>
      </c>
      <c r="AA222">
        <f>IF(Capacity_solar!$AB223=0,Capacity_solar!AA223*CostRed_solar!M$26,Capacity_solar!AA223*VLOOKUP($A222,CostRed_solar!$A$14:$M$26,AA$1-2009,FALSE))</f>
        <v>125.999521026714</v>
      </c>
      <c r="AB222" s="1">
        <f t="shared" si="7"/>
        <v>277.623740399935</v>
      </c>
    </row>
    <row r="223" spans="1:28">
      <c r="A223" s="1" t="s">
        <v>491</v>
      </c>
      <c r="B223">
        <f>IF(Capacity_solar!$AB224=0,Capacity_solar!P224*CostRed_solar!B$13,Capacity_solar!P224*VLOOKUP($A223,CostRed_solar!$A$2:$M$12,2,FALSE))</f>
        <v>0.277236509736782</v>
      </c>
      <c r="C223">
        <f>IF(Capacity_solar!$AB224=0,Capacity_solar!Q224*CostRed_solar!C$13,Capacity_solar!Q224*VLOOKUP($A223,CostRed_solar!$A$2:$M$12,3,FALSE))</f>
        <v>2.5121059143266</v>
      </c>
      <c r="D223">
        <f>IF(Capacity_solar!$AB224=0,Capacity_solar!R224*CostRed_solar!D$13,Capacity_solar!R224*VLOOKUP($A223,CostRed_solar!$A$2:$M$12,4,FALSE))</f>
        <v>5.22962168501696</v>
      </c>
      <c r="E223">
        <f>IF(Capacity_solar!$AB224=0,Capacity_solar!S224*CostRed_solar!E$13,Capacity_solar!S224*VLOOKUP($A223,CostRed_solar!$A$2:$M$12,5,FALSE))</f>
        <v>21.9056925916158</v>
      </c>
      <c r="F223">
        <f>IF(Capacity_solar!$AB224=0,Capacity_solar!T224*CostRed_solar!F$13,Capacity_solar!T224*VLOOKUP($A223,CostRed_solar!$A$2:$M$12,6,FALSE))</f>
        <v>232.78539982552</v>
      </c>
      <c r="G223">
        <f>IF(Capacity_solar!$AB224=0,Capacity_solar!U224*CostRed_solar!G$13,Capacity_solar!U224*VLOOKUP($A223,CostRed_solar!$A$2:$M$12,7,FALSE))</f>
        <v>776.802745938966</v>
      </c>
      <c r="H223">
        <f>IF(Capacity_solar!$AB224=0,Capacity_solar!V224*CostRed_solar!H$13,Capacity_solar!V224*VLOOKUP($A223,CostRed_solar!$A$2:$M$12,8,FALSE))</f>
        <v>4199.94201145928</v>
      </c>
      <c r="I223">
        <f>IF(Capacity_solar!$AB224=0,Capacity_solar!W224*CostRed_solar!I$13,Capacity_solar!W224*VLOOKUP($A223,CostRed_solar!$A$2:$M$12,9,FALSE))</f>
        <v>3015.26415491493</v>
      </c>
      <c r="J223">
        <f>IF(Capacity_solar!$AB224=0,Capacity_solar!X224*CostRed_solar!J$13,Capacity_solar!X224*VLOOKUP($A223,CostRed_solar!$A$2:$M$12,10,FALSE))</f>
        <v>1910.16121928575</v>
      </c>
      <c r="K223">
        <f>IF(Capacity_solar!$AB224=0,Capacity_solar!Y224*CostRed_solar!K$13,Capacity_solar!Y224*VLOOKUP($A223,CostRed_solar!$A$2:$M$12,11,FALSE))</f>
        <v>1576.41532273376</v>
      </c>
      <c r="L223">
        <f>IF(Capacity_solar!$AB224=0,Capacity_solar!Z224*CostRed_solar!L$13,Capacity_solar!Z224*VLOOKUP($A223,CostRed_solar!$A$2:$M$12,12,FALSE))</f>
        <v>3548.5871023001</v>
      </c>
      <c r="M223">
        <f>IF(Capacity_solar!$AB224=0,Capacity_solar!AA224*CostRed_solar!M$13,Capacity_solar!AA224*VLOOKUP($A223,CostRed_solar!$A$2:$M$12,13,FALSE))</f>
        <v>5651.51214810583</v>
      </c>
      <c r="N223" s="2">
        <f t="shared" si="6"/>
        <v>20941.3947612648</v>
      </c>
      <c r="O223" s="1" t="s">
        <v>491</v>
      </c>
      <c r="P223">
        <f>IF(Capacity_solar!$AB224=0,Capacity_solar!P224*CostRed_solar!B$26,Capacity_solar!P224*VLOOKUP($A223,CostRed_solar!$A$14:$M$26,P$1-2009,FALSE))</f>
        <v>1.43930222560057</v>
      </c>
      <c r="Q223">
        <f>IF(Capacity_solar!$AB224=0,Capacity_solar!Q224*CostRed_solar!C$26,Capacity_solar!Q224*VLOOKUP($A223,CostRed_solar!$A$14:$M$26,Q$1-2009,FALSE))</f>
        <v>7.92646554674464</v>
      </c>
      <c r="R223">
        <f>IF(Capacity_solar!$AB224=0,Capacity_solar!R224*CostRed_solar!D$26,Capacity_solar!R224*VLOOKUP($A223,CostRed_solar!$A$14:$M$26,R$1-2009,FALSE))</f>
        <v>11.8477420976613</v>
      </c>
      <c r="S223">
        <f>IF(Capacity_solar!$AB224=0,Capacity_solar!S224*CostRed_solar!E$26,Capacity_solar!S224*VLOOKUP($A223,CostRed_solar!$A$14:$M$26,S$1-2009,FALSE))</f>
        <v>42.3665419725779</v>
      </c>
      <c r="T223">
        <f>IF(Capacity_solar!$AB224=0,Capacity_solar!T224*CostRed_solar!F$26,Capacity_solar!T224*VLOOKUP($A223,CostRed_solar!$A$14:$M$26,T$1-2009,FALSE))</f>
        <v>395.899660726579</v>
      </c>
      <c r="U223">
        <f>IF(Capacity_solar!$AB224=0,Capacity_solar!U224*CostRed_solar!G$26,Capacity_solar!U224*VLOOKUP($A223,CostRed_solar!$A$14:$M$26,U$1-2009,FALSE))</f>
        <v>1125.95658932159</v>
      </c>
      <c r="V223">
        <f>IF(Capacity_solar!$AB224=0,Capacity_solar!V224*CostRed_solar!H$26,Capacity_solar!V224*VLOOKUP($A223,CostRed_solar!$A$14:$M$26,V$1-2009,FALSE))</f>
        <v>4966.73075933292</v>
      </c>
      <c r="W223">
        <f>IF(Capacity_solar!$AB224=0,Capacity_solar!W224*CostRed_solar!I$26,Capacity_solar!W224*VLOOKUP($A223,CostRed_solar!$A$14:$M$26,W$1-2009,FALSE))</f>
        <v>2798.56871660373</v>
      </c>
      <c r="X223">
        <f>IF(Capacity_solar!$AB224=0,Capacity_solar!X224*CostRed_solar!J$26,Capacity_solar!X224*VLOOKUP($A223,CostRed_solar!$A$14:$M$26,X$1-2009,FALSE))</f>
        <v>1248.08805356505</v>
      </c>
      <c r="Y223">
        <f>IF(Capacity_solar!$AB224=0,Capacity_solar!Y224*CostRed_solar!K$26,Capacity_solar!Y224*VLOOKUP($A223,CostRed_solar!$A$14:$M$26,Y$1-2009,FALSE))</f>
        <v>776.700816900839</v>
      </c>
      <c r="Z223">
        <f>IF(Capacity_solar!$AB224=0,Capacity_solar!Z224*CostRed_solar!L$26,Capacity_solar!Z224*VLOOKUP($A223,CostRed_solar!$A$14:$M$26,Z$1-2009,FALSE))</f>
        <v>1487.31723168806</v>
      </c>
      <c r="AA223">
        <f>IF(Capacity_solar!$AB224=0,Capacity_solar!AA224*CostRed_solar!M$26,Capacity_solar!AA224*VLOOKUP($A223,CostRed_solar!$A$14:$M$26,AA$1-2009,FALSE))</f>
        <v>1984.9487269215</v>
      </c>
      <c r="AB223" s="1">
        <f t="shared" si="7"/>
        <v>14847.7906069029</v>
      </c>
    </row>
    <row r="224" spans="1:28">
      <c r="A224" s="1" t="s">
        <v>492</v>
      </c>
      <c r="B224">
        <f>IF(Capacity_solar!$AB225=0,Capacity_solar!P225*CostRed_solar!B$13,Capacity_solar!P225*VLOOKUP($A224,CostRed_solar!$A$2:$M$12,2,FALSE))</f>
        <v>0</v>
      </c>
      <c r="C224">
        <f>IF(Capacity_solar!$AB225=0,Capacity_solar!Q225*CostRed_solar!C$13,Capacity_solar!Q225*VLOOKUP($A224,CostRed_solar!$A$2:$M$12,3,FALSE))</f>
        <v>0</v>
      </c>
      <c r="D224">
        <f>IF(Capacity_solar!$AB225=0,Capacity_solar!R225*CostRed_solar!D$13,Capacity_solar!R225*VLOOKUP($A224,CostRed_solar!$A$2:$M$12,4,FALSE))</f>
        <v>0</v>
      </c>
      <c r="E224">
        <f>IF(Capacity_solar!$AB225=0,Capacity_solar!S225*CostRed_solar!E$13,Capacity_solar!S225*VLOOKUP($A224,CostRed_solar!$A$2:$M$12,5,FALSE))</f>
        <v>0</v>
      </c>
      <c r="F224">
        <f>IF(Capacity_solar!$AB225=0,Capacity_solar!T225*CostRed_solar!F$13,Capacity_solar!T225*VLOOKUP($A224,CostRed_solar!$A$2:$M$12,6,FALSE))</f>
        <v>0.0334141722237588</v>
      </c>
      <c r="G224">
        <f>IF(Capacity_solar!$AB225=0,Capacity_solar!U225*CostRed_solar!G$13,Capacity_solar!U225*VLOOKUP($A224,CostRed_solar!$A$2:$M$12,7,FALSE))</f>
        <v>0</v>
      </c>
      <c r="H224">
        <f>IF(Capacity_solar!$AB225=0,Capacity_solar!V225*CostRed_solar!H$13,Capacity_solar!V225*VLOOKUP($A224,CostRed_solar!$A$2:$M$12,8,FALSE))</f>
        <v>0.259686491794957</v>
      </c>
      <c r="I224">
        <f>IF(Capacity_solar!$AB225=0,Capacity_solar!W225*CostRed_solar!I$13,Capacity_solar!W225*VLOOKUP($A224,CostRed_solar!$A$2:$M$12,9,FALSE))</f>
        <v>0.45910979100457</v>
      </c>
      <c r="J224">
        <f>IF(Capacity_solar!$AB225=0,Capacity_solar!X225*CostRed_solar!J$13,Capacity_solar!X225*VLOOKUP($A224,CostRed_solar!$A$2:$M$12,10,FALSE))</f>
        <v>1.02416318147388</v>
      </c>
      <c r="K224">
        <f>IF(Capacity_solar!$AB225=0,Capacity_solar!Y225*CostRed_solar!K$13,Capacity_solar!Y225*VLOOKUP($A224,CostRed_solar!$A$2:$M$12,11,FALSE))</f>
        <v>0</v>
      </c>
      <c r="L224">
        <f>IF(Capacity_solar!$AB225=0,Capacity_solar!Z225*CostRed_solar!L$13,Capacity_solar!Z225*VLOOKUP($A224,CostRed_solar!$A$2:$M$12,12,FALSE))</f>
        <v>0</v>
      </c>
      <c r="M224">
        <f>IF(Capacity_solar!$AB225=0,Capacity_solar!AA225*CostRed_solar!M$13,Capacity_solar!AA225*VLOOKUP($A224,CostRed_solar!$A$2:$M$12,13,FALSE))</f>
        <v>0</v>
      </c>
      <c r="N224" s="2">
        <f t="shared" si="6"/>
        <v>1.77637363649717</v>
      </c>
      <c r="O224" s="1" t="s">
        <v>492</v>
      </c>
      <c r="P224">
        <f>IF(Capacity_solar!$AB225=0,Capacity_solar!P225*CostRed_solar!B$26,Capacity_solar!P225*VLOOKUP($A224,CostRed_solar!$A$14:$M$26,P$1-2009,FALSE))</f>
        <v>0</v>
      </c>
      <c r="Q224">
        <f>IF(Capacity_solar!$AB225=0,Capacity_solar!Q225*CostRed_solar!C$26,Capacity_solar!Q225*VLOOKUP($A224,CostRed_solar!$A$14:$M$26,Q$1-2009,FALSE))</f>
        <v>0</v>
      </c>
      <c r="R224">
        <f>IF(Capacity_solar!$AB225=0,Capacity_solar!R225*CostRed_solar!D$26,Capacity_solar!R225*VLOOKUP($A224,CostRed_solar!$A$14:$M$26,R$1-2009,FALSE))</f>
        <v>0</v>
      </c>
      <c r="S224">
        <f>IF(Capacity_solar!$AB225=0,Capacity_solar!S225*CostRed_solar!E$26,Capacity_solar!S225*VLOOKUP($A224,CostRed_solar!$A$14:$M$26,S$1-2009,FALSE))</f>
        <v>0</v>
      </c>
      <c r="T224">
        <f>IF(Capacity_solar!$AB225=0,Capacity_solar!T225*CostRed_solar!F$26,Capacity_solar!T225*VLOOKUP($A224,CostRed_solar!$A$14:$M$26,T$1-2009,FALSE))</f>
        <v>0.0568277024966382</v>
      </c>
      <c r="U224">
        <f>IF(Capacity_solar!$AB225=0,Capacity_solar!U225*CostRed_solar!G$26,Capacity_solar!U225*VLOOKUP($A224,CostRed_solar!$A$14:$M$26,U$1-2009,FALSE))</f>
        <v>0</v>
      </c>
      <c r="V224">
        <f>IF(Capacity_solar!$AB225=0,Capacity_solar!V225*CostRed_solar!H$26,Capacity_solar!V225*VLOOKUP($A224,CostRed_solar!$A$14:$M$26,V$1-2009,FALSE))</f>
        <v>0.307097784460392</v>
      </c>
      <c r="W224">
        <f>IF(Capacity_solar!$AB225=0,Capacity_solar!W225*CostRed_solar!I$26,Capacity_solar!W225*VLOOKUP($A224,CostRed_solar!$A$14:$M$26,W$1-2009,FALSE))</f>
        <v>0.426115336030358</v>
      </c>
      <c r="X224">
        <f>IF(Capacity_solar!$AB225=0,Capacity_solar!X225*CostRed_solar!J$26,Capacity_solar!X225*VLOOKUP($A224,CostRed_solar!$A$14:$M$26,X$1-2009,FALSE))</f>
        <v>0.66918217100894</v>
      </c>
      <c r="Y224">
        <f>IF(Capacity_solar!$AB225=0,Capacity_solar!Y225*CostRed_solar!K$26,Capacity_solar!Y225*VLOOKUP($A224,CostRed_solar!$A$14:$M$26,Y$1-2009,FALSE))</f>
        <v>0</v>
      </c>
      <c r="Z224">
        <f>IF(Capacity_solar!$AB225=0,Capacity_solar!Z225*CostRed_solar!L$26,Capacity_solar!Z225*VLOOKUP($A224,CostRed_solar!$A$14:$M$26,Z$1-2009,FALSE))</f>
        <v>0</v>
      </c>
      <c r="AA224">
        <f>IF(Capacity_solar!$AB225=0,Capacity_solar!AA225*CostRed_solar!M$26,Capacity_solar!AA225*VLOOKUP($A224,CostRed_solar!$A$14:$M$26,AA$1-2009,FALSE))</f>
        <v>0</v>
      </c>
      <c r="AB224" s="1">
        <f t="shared" si="7"/>
        <v>1.45922299399633</v>
      </c>
    </row>
    <row r="225" spans="1:28">
      <c r="A225" s="1" t="s">
        <v>406</v>
      </c>
      <c r="B225">
        <f>IF(Capacity_solar!$AB226=0,Capacity_solar!P226*CostRed_solar!B$13,Capacity_solar!P226*VLOOKUP($A225,CostRed_solar!$A$2:$M$12,2,FALSE))</f>
        <v>0.000831709529210344</v>
      </c>
      <c r="C225">
        <f>IF(Capacity_solar!$AB226=0,Capacity_solar!Q226*CostRed_solar!C$13,Capacity_solar!Q226*VLOOKUP($A225,CostRed_solar!$A$2:$M$12,3,FALSE))</f>
        <v>0</v>
      </c>
      <c r="D225">
        <f>IF(Capacity_solar!$AB226=0,Capacity_solar!R226*CostRed_solar!D$13,Capacity_solar!R226*VLOOKUP($A225,CostRed_solar!$A$2:$M$12,4,FALSE))</f>
        <v>0</v>
      </c>
      <c r="E225">
        <f>IF(Capacity_solar!$AB226=0,Capacity_solar!S226*CostRed_solar!E$13,Capacity_solar!S226*VLOOKUP($A225,CostRed_solar!$A$2:$M$12,5,FALSE))</f>
        <v>0.0648329973413737</v>
      </c>
      <c r="F225">
        <f>IF(Capacity_solar!$AB226=0,Capacity_solar!T226*CostRed_solar!F$13,Capacity_solar!T226*VLOOKUP($A225,CostRed_solar!$A$2:$M$12,6,FALSE))</f>
        <v>1.98925705305444</v>
      </c>
      <c r="G225">
        <f>IF(Capacity_solar!$AB226=0,Capacity_solar!U226*CostRed_solar!G$13,Capacity_solar!U226*VLOOKUP($A225,CostRed_solar!$A$2:$M$12,7,FALSE))</f>
        <v>0.210162368750408</v>
      </c>
      <c r="H225">
        <f>IF(Capacity_solar!$AB226=0,Capacity_solar!V226*CostRed_solar!H$13,Capacity_solar!V226*VLOOKUP($A225,CostRed_solar!$A$2:$M$12,8,FALSE))</f>
        <v>0.00811520286859207</v>
      </c>
      <c r="I225">
        <f>IF(Capacity_solar!$AB226=0,Capacity_solar!W226*CostRed_solar!I$13,Capacity_solar!W226*VLOOKUP($A225,CostRed_solar!$A$2:$M$12,9,FALSE))</f>
        <v>0.0202008308042014</v>
      </c>
      <c r="J225">
        <f>IF(Capacity_solar!$AB226=0,Capacity_solar!X226*CostRed_solar!J$13,Capacity_solar!X226*VLOOKUP($A225,CostRed_solar!$A$2:$M$12,10,FALSE))</f>
        <v>0</v>
      </c>
      <c r="K225">
        <f>IF(Capacity_solar!$AB226=0,Capacity_solar!Y226*CostRed_solar!K$13,Capacity_solar!Y226*VLOOKUP($A225,CostRed_solar!$A$2:$M$12,11,FALSE))</f>
        <v>0.173525415692603</v>
      </c>
      <c r="L225">
        <f>IF(Capacity_solar!$AB226=0,Capacity_solar!Z226*CostRed_solar!L$13,Capacity_solar!Z226*VLOOKUP($A225,CostRed_solar!$A$2:$M$12,12,FALSE))</f>
        <v>0</v>
      </c>
      <c r="M225">
        <f>IF(Capacity_solar!$AB226=0,Capacity_solar!AA226*CostRed_solar!M$13,Capacity_solar!AA226*VLOOKUP($A225,CostRed_solar!$A$2:$M$12,13,FALSE))</f>
        <v>0</v>
      </c>
      <c r="N225" s="2">
        <f t="shared" si="6"/>
        <v>2.46692557804083</v>
      </c>
      <c r="O225" s="1" t="s">
        <v>406</v>
      </c>
      <c r="P225">
        <f>IF(Capacity_solar!$AB226=0,Capacity_solar!P226*CostRed_solar!B$26,Capacity_solar!P226*VLOOKUP($A225,CostRed_solar!$A$14:$M$26,P$1-2009,FALSE))</f>
        <v>0.0043179066768017</v>
      </c>
      <c r="Q225">
        <f>IF(Capacity_solar!$AB226=0,Capacity_solar!Q226*CostRed_solar!C$26,Capacity_solar!Q226*VLOOKUP($A225,CostRed_solar!$A$14:$M$26,Q$1-2009,FALSE))</f>
        <v>0</v>
      </c>
      <c r="R225">
        <f>IF(Capacity_solar!$AB226=0,Capacity_solar!R226*CostRed_solar!D$26,Capacity_solar!R226*VLOOKUP($A225,CostRed_solar!$A$14:$M$26,R$1-2009,FALSE))</f>
        <v>0</v>
      </c>
      <c r="S225">
        <f>IF(Capacity_solar!$AB226=0,Capacity_solar!S226*CostRed_solar!E$26,Capacity_solar!S226*VLOOKUP($A225,CostRed_solar!$A$14:$M$26,S$1-2009,FALSE))</f>
        <v>0.125389776725098</v>
      </c>
      <c r="T225">
        <f>IF(Capacity_solar!$AB226=0,Capacity_solar!T226*CostRed_solar!F$26,Capacity_solar!T226*VLOOKUP($A225,CostRed_solar!$A$14:$M$26,T$1-2009,FALSE))</f>
        <v>3.38314255529986</v>
      </c>
      <c r="U225">
        <f>IF(Capacity_solar!$AB226=0,Capacity_solar!U226*CostRed_solar!G$26,Capacity_solar!U226*VLOOKUP($A225,CostRed_solar!$A$14:$M$26,U$1-2009,FALSE))</f>
        <v>0.304625215550601</v>
      </c>
      <c r="V225">
        <f>IF(Capacity_solar!$AB226=0,Capacity_solar!V226*CostRed_solar!H$26,Capacity_solar!V226*VLOOKUP($A225,CostRed_solar!$A$14:$M$26,V$1-2009,FALSE))</f>
        <v>0.00959680576438686</v>
      </c>
      <c r="W225">
        <f>IF(Capacity_solar!$AB226=0,Capacity_solar!W226*CostRed_solar!I$26,Capacity_solar!W226*VLOOKUP($A225,CostRed_solar!$A$14:$M$26,W$1-2009,FALSE))</f>
        <v>0.018749074785336</v>
      </c>
      <c r="X225">
        <f>IF(Capacity_solar!$AB226=0,Capacity_solar!X226*CostRed_solar!J$26,Capacity_solar!X226*VLOOKUP($A225,CostRed_solar!$A$14:$M$26,X$1-2009,FALSE))</f>
        <v>0</v>
      </c>
      <c r="Y225">
        <f>IF(Capacity_solar!$AB226=0,Capacity_solar!Y226*CostRed_solar!K$26,Capacity_solar!Y226*VLOOKUP($A225,CostRed_solar!$A$14:$M$26,Y$1-2009,FALSE))</f>
        <v>0.0854960809996294</v>
      </c>
      <c r="Z225">
        <f>IF(Capacity_solar!$AB226=0,Capacity_solar!Z226*CostRed_solar!L$26,Capacity_solar!Z226*VLOOKUP($A225,CostRed_solar!$A$14:$M$26,Z$1-2009,FALSE))</f>
        <v>0</v>
      </c>
      <c r="AA225">
        <f>IF(Capacity_solar!$AB226=0,Capacity_solar!AA226*CostRed_solar!M$26,Capacity_solar!AA226*VLOOKUP($A225,CostRed_solar!$A$14:$M$26,AA$1-2009,FALSE))</f>
        <v>0</v>
      </c>
      <c r="AB225" s="1">
        <f t="shared" si="7"/>
        <v>3.93131741580171</v>
      </c>
    </row>
    <row r="226" spans="1:28">
      <c r="A226" s="1" t="s">
        <v>410</v>
      </c>
      <c r="B226">
        <f>IF(Capacity_solar!$AB227=0,Capacity_solar!P227*CostRed_solar!B$13,Capacity_solar!P227*VLOOKUP($A226,CostRed_solar!$A$2:$M$12,2,FALSE))</f>
        <v>0.36872455794992</v>
      </c>
      <c r="C226">
        <f>IF(Capacity_solar!$AB227=0,Capacity_solar!Q227*CostRed_solar!C$13,Capacity_solar!Q227*VLOOKUP($A226,CostRed_solar!$A$2:$M$12,3,FALSE))</f>
        <v>0.542614768971591</v>
      </c>
      <c r="D226">
        <f>IF(Capacity_solar!$AB227=0,Capacity_solar!R227*CostRed_solar!D$13,Capacity_solar!R227*VLOOKUP($A226,CostRed_solar!$A$2:$M$12,4,FALSE))</f>
        <v>0.88156467239362</v>
      </c>
      <c r="E226">
        <f>IF(Capacity_solar!$AB227=0,Capacity_solar!S227*CostRed_solar!E$13,Capacity_solar!S227*VLOOKUP($A226,CostRed_solar!$A$2:$M$12,5,FALSE))</f>
        <v>1.47347819462209</v>
      </c>
      <c r="F226">
        <f>IF(Capacity_solar!$AB227=0,Capacity_solar!T227*CostRed_solar!F$13,Capacity_solar!T227*VLOOKUP($A226,CostRed_solar!$A$2:$M$12,6,FALSE))</f>
        <v>2.22761259538966</v>
      </c>
      <c r="G226">
        <f>IF(Capacity_solar!$AB227=0,Capacity_solar!U227*CostRed_solar!G$13,Capacity_solar!U227*VLOOKUP($A226,CostRed_solar!$A$2:$M$12,7,FALSE))</f>
        <v>2.75605068181081</v>
      </c>
      <c r="H226">
        <f>IF(Capacity_solar!$AB227=0,Capacity_solar!V227*CostRed_solar!H$13,Capacity_solar!V227*VLOOKUP($A226,CostRed_solar!$A$2:$M$12,8,FALSE))</f>
        <v>32.6052669545523</v>
      </c>
      <c r="I226">
        <f>IF(Capacity_solar!$AB227=0,Capacity_solar!W227*CostRed_solar!I$13,Capacity_solar!W227*VLOOKUP($A226,CostRed_solar!$A$2:$M$12,9,FALSE))</f>
        <v>42.6604762708272</v>
      </c>
      <c r="J226">
        <f>IF(Capacity_solar!$AB227=0,Capacity_solar!X227*CostRed_solar!J$13,Capacity_solar!X227*VLOOKUP($A226,CostRed_solar!$A$2:$M$12,10,FALSE))</f>
        <v>21.0813749274583</v>
      </c>
      <c r="K226">
        <f>IF(Capacity_solar!$AB227=0,Capacity_solar!Y227*CostRed_solar!K$13,Capacity_solar!Y227*VLOOKUP($A226,CostRed_solar!$A$2:$M$12,11,FALSE))</f>
        <v>25.2010492222758</v>
      </c>
      <c r="L226">
        <f>IF(Capacity_solar!$AB227=0,Capacity_solar!Z227*CostRed_solar!L$13,Capacity_solar!Z227*VLOOKUP($A226,CostRed_solar!$A$2:$M$12,12,FALSE))</f>
        <v>6.31094983960313</v>
      </c>
      <c r="M226">
        <f>IF(Capacity_solar!$AB227=0,Capacity_solar!AA227*CostRed_solar!M$13,Capacity_solar!AA227*VLOOKUP($A226,CostRed_solar!$A$2:$M$12,13,FALSE))</f>
        <v>10.672510157012</v>
      </c>
      <c r="N226" s="2">
        <f t="shared" si="6"/>
        <v>146.781672842866</v>
      </c>
      <c r="O226" s="1" t="s">
        <v>410</v>
      </c>
      <c r="P226">
        <f>IF(Capacity_solar!$AB227=0,Capacity_solar!P227*CostRed_solar!B$26,Capacity_solar!P227*VLOOKUP($A226,CostRed_solar!$A$14:$M$26,P$1-2009,FALSE))</f>
        <v>1.91427196004876</v>
      </c>
      <c r="Q226">
        <f>IF(Capacity_solar!$AB227=0,Capacity_solar!Q227*CostRed_solar!C$26,Capacity_solar!Q227*VLOOKUP($A226,CostRed_solar!$A$14:$M$26,Q$1-2009,FALSE))</f>
        <v>1.7121162156736</v>
      </c>
      <c r="R226">
        <f>IF(Capacity_solar!$AB227=0,Capacity_solar!R227*CostRed_solar!D$26,Capacity_solar!R227*VLOOKUP($A226,CostRed_solar!$A$14:$M$26,R$1-2009,FALSE))</f>
        <v>1.99719052543569</v>
      </c>
      <c r="S226">
        <f>IF(Capacity_solar!$AB227=0,Capacity_solar!S227*CostRed_solar!E$26,Capacity_solar!S227*VLOOKUP($A226,CostRed_solar!$A$14:$M$26,S$1-2009,FALSE))</f>
        <v>2.84976955268825</v>
      </c>
      <c r="T226">
        <f>IF(Capacity_solar!$AB227=0,Capacity_solar!T227*CostRed_solar!F$26,Capacity_solar!T227*VLOOKUP($A226,CostRed_solar!$A$14:$M$26,T$1-2009,FALSE))</f>
        <v>3.78851539403263</v>
      </c>
      <c r="U226">
        <f>IF(Capacity_solar!$AB227=0,Capacity_solar!U227*CostRed_solar!G$26,Capacity_solar!U227*VLOOKUP($A226,CostRed_solar!$A$14:$M$26,U$1-2009,FALSE))</f>
        <v>3.99482808462286</v>
      </c>
      <c r="V226">
        <f>IF(Capacity_solar!$AB227=0,Capacity_solar!V227*CostRed_solar!H$26,Capacity_solar!V227*VLOOKUP($A226,CostRed_solar!$A$14:$M$26,V$1-2009,FALSE))</f>
        <v>38.5580519582385</v>
      </c>
      <c r="W226">
        <f>IF(Capacity_solar!$AB227=0,Capacity_solar!W227*CostRed_solar!I$26,Capacity_solar!W227*VLOOKUP($A226,CostRed_solar!$A$14:$M$26,W$1-2009,FALSE))</f>
        <v>39.5946319105568</v>
      </c>
      <c r="X226">
        <f>IF(Capacity_solar!$AB227=0,Capacity_solar!X227*CostRed_solar!J$26,Capacity_solar!X227*VLOOKUP($A226,CostRed_solar!$A$14:$M$26,X$1-2009,FALSE))</f>
        <v>13.774445808048</v>
      </c>
      <c r="Y226">
        <f>IF(Capacity_solar!$AB227=0,Capacity_solar!Y227*CostRed_solar!K$26,Capacity_solar!Y227*VLOOKUP($A226,CostRed_solar!$A$14:$M$26,Y$1-2009,FALSE))</f>
        <v>12.4165727365273</v>
      </c>
      <c r="Z226">
        <f>IF(Capacity_solar!$AB227=0,Capacity_solar!Z227*CostRed_solar!L$26,Capacity_solar!Z227*VLOOKUP($A226,CostRed_solar!$A$14:$M$26,Z$1-2009,FALSE))</f>
        <v>2.64510470622991</v>
      </c>
      <c r="AA226">
        <f>IF(Capacity_solar!$AB227=0,Capacity_solar!AA227*CostRed_solar!M$26,Capacity_solar!AA227*VLOOKUP($A226,CostRed_solar!$A$14:$M$26,AA$1-2009,FALSE))</f>
        <v>3.74844552998403</v>
      </c>
      <c r="AB226" s="1">
        <f t="shared" si="7"/>
        <v>126.993944382086</v>
      </c>
    </row>
    <row r="227" spans="1:28">
      <c r="A227" s="1" t="s">
        <v>412</v>
      </c>
      <c r="B227">
        <f>IF(Capacity_solar!$AB228=0,Capacity_solar!P228*CostRed_solar!B$13,Capacity_solar!P228*VLOOKUP($A227,CostRed_solar!$A$2:$M$12,2,FALSE))</f>
        <v>51.4828226304855</v>
      </c>
      <c r="C227">
        <f>IF(Capacity_solar!$AB228=0,Capacity_solar!Q228*CostRed_solar!C$13,Capacity_solar!Q228*VLOOKUP($A227,CostRed_solar!$A$2:$M$12,3,FALSE))</f>
        <v>92.1440365571161</v>
      </c>
      <c r="D227">
        <f>IF(Capacity_solar!$AB228=0,Capacity_solar!R228*CostRed_solar!D$13,Capacity_solar!R228*VLOOKUP($A227,CostRed_solar!$A$2:$M$12,4,FALSE))</f>
        <v>281.503024201624</v>
      </c>
      <c r="E227">
        <f>IF(Capacity_solar!$AB228=0,Capacity_solar!S228*CostRed_solar!E$13,Capacity_solar!S228*VLOOKUP($A227,CostRed_solar!$A$2:$M$12,5,FALSE))</f>
        <v>69.4498631370486</v>
      </c>
      <c r="F227">
        <f>IF(Capacity_solar!$AB228=0,Capacity_solar!T228*CostRed_solar!F$13,Capacity_solar!T228*VLOOKUP($A227,CostRed_solar!$A$2:$M$12,6,FALSE))</f>
        <v>24.6151625617893</v>
      </c>
      <c r="G227">
        <f>IF(Capacity_solar!$AB228=0,Capacity_solar!U228*CostRed_solar!G$13,Capacity_solar!U228*VLOOKUP($A227,CostRed_solar!$A$2:$M$12,7,FALSE))</f>
        <v>150.971068690958</v>
      </c>
      <c r="H227">
        <f>IF(Capacity_solar!$AB228=0,Capacity_solar!V228*CostRed_solar!H$13,Capacity_solar!V228*VLOOKUP($A227,CostRed_solar!$A$2:$M$12,8,FALSE))</f>
        <v>398.131771581114</v>
      </c>
      <c r="I227">
        <f>IF(Capacity_solar!$AB228=0,Capacity_solar!W228*CostRed_solar!I$13,Capacity_solar!W228*VLOOKUP($A227,CostRed_solar!$A$2:$M$12,9,FALSE))</f>
        <v>1474.08804697534</v>
      </c>
      <c r="J227">
        <f>IF(Capacity_solar!$AB228=0,Capacity_solar!X228*CostRed_solar!J$13,Capacity_solar!X228*VLOOKUP($A227,CostRed_solar!$A$2:$M$12,10,FALSE))</f>
        <v>8056.06819997145</v>
      </c>
      <c r="K227">
        <f>IF(Capacity_solar!$AB228=0,Capacity_solar!Y228*CostRed_solar!K$13,Capacity_solar!Y228*VLOOKUP($A227,CostRed_solar!$A$2:$M$12,11,FALSE))</f>
        <v>3271.91973129453</v>
      </c>
      <c r="L227">
        <f>IF(Capacity_solar!$AB228=0,Capacity_solar!Z228*CostRed_solar!L$13,Capacity_solar!Z228*VLOOKUP($A227,CostRed_solar!$A$2:$M$12,12,FALSE))</f>
        <v>2259.20232294482</v>
      </c>
      <c r="M227">
        <f>IF(Capacity_solar!$AB228=0,Capacity_solar!AA228*CostRed_solar!M$13,Capacity_solar!AA228*VLOOKUP($A227,CostRed_solar!$A$2:$M$12,13,FALSE))</f>
        <v>0</v>
      </c>
      <c r="N227" s="2">
        <f t="shared" si="6"/>
        <v>16129.5760505463</v>
      </c>
      <c r="O227" s="1" t="s">
        <v>412</v>
      </c>
      <c r="P227">
        <f>IF(Capacity_solar!$AB228=0,Capacity_solar!P228*CostRed_solar!B$26,Capacity_solar!P228*VLOOKUP($A227,CostRed_solar!$A$14:$M$26,P$1-2009,FALSE))</f>
        <v>267.278437687048</v>
      </c>
      <c r="Q227">
        <f>IF(Capacity_solar!$AB228=0,Capacity_solar!Q228*CostRed_solar!C$26,Capacity_solar!Q228*VLOOKUP($A227,CostRed_solar!$A$14:$M$26,Q$1-2009,FALSE))</f>
        <v>290.74272981191</v>
      </c>
      <c r="R227">
        <f>IF(Capacity_solar!$AB228=0,Capacity_solar!R228*CostRed_solar!D$26,Capacity_solar!R228*VLOOKUP($A227,CostRed_solar!$A$14:$M$26,R$1-2009,FALSE))</f>
        <v>637.74694066455</v>
      </c>
      <c r="S227">
        <f>IF(Capacity_solar!$AB228=0,Capacity_solar!S228*CostRed_solar!E$26,Capacity_solar!S228*VLOOKUP($A227,CostRed_solar!$A$14:$M$26,S$1-2009,FALSE))</f>
        <v>134.318991708654</v>
      </c>
      <c r="T227">
        <f>IF(Capacity_solar!$AB228=0,Capacity_solar!T228*CostRed_solar!F$26,Capacity_solar!T228*VLOOKUP($A227,CostRed_solar!$A$14:$M$26,T$1-2009,FALSE))</f>
        <v>41.8631688853608</v>
      </c>
      <c r="U227">
        <f>IF(Capacity_solar!$AB228=0,Capacity_solar!U228*CostRed_solar!G$26,Capacity_solar!U228*VLOOKUP($A227,CostRed_solar!$A$14:$M$26,U$1-2009,FALSE))</f>
        <v>218.828873196159</v>
      </c>
      <c r="V227">
        <f>IF(Capacity_solar!$AB228=0,Capacity_solar!V228*CostRed_solar!H$26,Capacity_solar!V228*VLOOKUP($A227,CostRed_solar!$A$14:$M$26,V$1-2009,FALSE))</f>
        <v>470.819194832781</v>
      </c>
      <c r="W227">
        <f>IF(Capacity_solar!$AB228=0,Capacity_solar!W228*CostRed_solar!I$26,Capacity_solar!W228*VLOOKUP($A227,CostRed_solar!$A$14:$M$26,W$1-2009,FALSE))</f>
        <v>1368.15100828241</v>
      </c>
      <c r="X227">
        <f>IF(Capacity_solar!$AB228=0,Capacity_solar!X228*CostRed_solar!J$26,Capacity_solar!X228*VLOOKUP($A227,CostRed_solar!$A$14:$M$26,X$1-2009,FALSE))</f>
        <v>5263.78735866563</v>
      </c>
      <c r="Y227">
        <f>IF(Capacity_solar!$AB228=0,Capacity_solar!Y228*CostRed_solar!K$26,Capacity_solar!Y228*VLOOKUP($A227,CostRed_solar!$A$14:$M$26,Y$1-2009,FALSE))</f>
        <v>1612.07690098026</v>
      </c>
      <c r="Z227">
        <f>IF(Capacity_solar!$AB228=0,Capacity_solar!Z228*CostRed_solar!L$26,Capacity_solar!Z228*VLOOKUP($A227,CostRed_solar!$A$14:$M$26,Z$1-2009,FALSE))</f>
        <v>946.898145069502</v>
      </c>
      <c r="AA227">
        <f>IF(Capacity_solar!$AB228=0,Capacity_solar!AA228*CostRed_solar!M$26,Capacity_solar!AA228*VLOOKUP($A227,CostRed_solar!$A$14:$M$26,AA$1-2009,FALSE))</f>
        <v>0</v>
      </c>
      <c r="AB227" s="1">
        <f t="shared" si="7"/>
        <v>11252.5117497843</v>
      </c>
    </row>
    <row r="228" spans="1:28">
      <c r="A228" s="1" t="s">
        <v>57</v>
      </c>
      <c r="B228">
        <f>IF(Capacity_solar!$AB229=0,Capacity_solar!P229*CostRed_solar!B$13,Capacity_solar!P229*VLOOKUP($A228,CostRed_solar!$A$2:$M$12,2,FALSE))</f>
        <v>0.533680281243305</v>
      </c>
      <c r="C228">
        <f>IF(Capacity_solar!$AB229=0,Capacity_solar!Q229*CostRed_solar!C$13,Capacity_solar!Q229*VLOOKUP($A228,CostRed_solar!$A$2:$M$12,3,FALSE))</f>
        <v>0.228601592483403</v>
      </c>
      <c r="D228">
        <f>IF(Capacity_solar!$AB229=0,Capacity_solar!R229*CostRed_solar!D$13,Capacity_solar!R229*VLOOKUP($A228,CostRed_solar!$A$2:$M$12,4,FALSE))</f>
        <v>84.1192065990797</v>
      </c>
      <c r="E228">
        <f>IF(Capacity_solar!$AB229=0,Capacity_solar!S229*CostRed_solar!E$13,Capacity_solar!S229*VLOOKUP($A228,CostRed_solar!$A$2:$M$12,5,FALSE))</f>
        <v>7.23869256179714</v>
      </c>
      <c r="F228">
        <f>IF(Capacity_solar!$AB229=0,Capacity_solar!T229*CostRed_solar!F$13,Capacity_solar!T229*VLOOKUP($A228,CostRed_solar!$A$2:$M$12,6,FALSE))</f>
        <v>0.384274118630611</v>
      </c>
      <c r="G228">
        <f>IF(Capacity_solar!$AB229=0,Capacity_solar!U229*CostRed_solar!G$13,Capacity_solar!U229*VLOOKUP($A228,CostRed_solar!$A$2:$M$12,7,FALSE))</f>
        <v>9.3109910205877</v>
      </c>
      <c r="H228">
        <f>IF(Capacity_solar!$AB229=0,Capacity_solar!V229*CostRed_solar!H$13,Capacity_solar!V229*VLOOKUP($A228,CostRed_solar!$A$2:$M$12,8,FALSE))</f>
        <v>348.353214567603</v>
      </c>
      <c r="I228">
        <f>IF(Capacity_solar!$AB229=0,Capacity_solar!W229*CostRed_solar!I$13,Capacity_solar!W229*VLOOKUP($A228,CostRed_solar!$A$2:$M$12,9,FALSE))</f>
        <v>446.74868226278</v>
      </c>
      <c r="J228">
        <f>IF(Capacity_solar!$AB229=0,Capacity_solar!X229*CostRed_solar!J$13,Capacity_solar!X229*VLOOKUP($A228,CostRed_solar!$A$2:$M$12,10,FALSE))</f>
        <v>2702.8999819558</v>
      </c>
      <c r="K228">
        <f>IF(Capacity_solar!$AB229=0,Capacity_solar!Y229*CostRed_solar!K$13,Capacity_solar!Y229*VLOOKUP($A228,CostRed_solar!$A$2:$M$12,11,FALSE))</f>
        <v>334.685738554279</v>
      </c>
      <c r="L228">
        <f>IF(Capacity_solar!$AB229=0,Capacity_solar!Z229*CostRed_solar!L$13,Capacity_solar!Z229*VLOOKUP($A228,CostRed_solar!$A$2:$M$12,12,FALSE))</f>
        <v>2076.51993395264</v>
      </c>
      <c r="M228">
        <f>IF(Capacity_solar!$AB229=0,Capacity_solar!AA229*CostRed_solar!M$13,Capacity_solar!AA229*VLOOKUP($A228,CostRed_solar!$A$2:$M$12,13,FALSE))</f>
        <v>1079.36641716056</v>
      </c>
      <c r="N228" s="2">
        <f t="shared" si="6"/>
        <v>7090.38941462747</v>
      </c>
      <c r="O228" s="1" t="s">
        <v>57</v>
      </c>
      <c r="P228">
        <f>IF(Capacity_solar!$AB229=0,Capacity_solar!P229*CostRed_solar!B$26,Capacity_solar!P229*VLOOKUP($A228,CostRed_solar!$A$14:$M$26,P$1-2009,FALSE))</f>
        <v>2.7706567842811</v>
      </c>
      <c r="Q228">
        <f>IF(Capacity_solar!$AB229=0,Capacity_solar!Q229*CostRed_solar!C$26,Capacity_solar!Q229*VLOOKUP($A228,CostRed_solar!$A$14:$M$26,Q$1-2009,FALSE))</f>
        <v>0.721308220492119</v>
      </c>
      <c r="R228">
        <f>IF(Capacity_solar!$AB229=0,Capacity_solar!R229*CostRed_solar!D$26,Capacity_solar!R229*VLOOKUP($A228,CostRed_solar!$A$14:$M$26,R$1-2009,FALSE))</f>
        <v>190.57261218362</v>
      </c>
      <c r="S228">
        <f>IF(Capacity_solar!$AB229=0,Capacity_solar!S229*CostRed_solar!E$26,Capacity_solar!S229*VLOOKUP($A228,CostRed_solar!$A$14:$M$26,S$1-2009,FALSE))</f>
        <v>13.9999395574164</v>
      </c>
      <c r="T228">
        <f>IF(Capacity_solar!$AB229=0,Capacity_solar!T229*CostRed_solar!F$26,Capacity_solar!T229*VLOOKUP($A228,CostRed_solar!$A$14:$M$26,T$1-2009,FALSE))</f>
        <v>0.653537521278798</v>
      </c>
      <c r="U228">
        <f>IF(Capacity_solar!$AB229=0,Capacity_solar!U229*CostRed_solar!G$26,Capacity_solar!U229*VLOOKUP($A228,CostRed_solar!$A$14:$M$26,U$1-2009,FALSE))</f>
        <v>13.4960538535076</v>
      </c>
      <c r="V228">
        <f>IF(Capacity_solar!$AB229=0,Capacity_solar!V229*CostRed_solar!H$26,Capacity_solar!V229*VLOOKUP($A228,CostRed_solar!$A$14:$M$26,V$1-2009,FALSE))</f>
        <v>411.952503435699</v>
      </c>
      <c r="W228">
        <f>IF(Capacity_solar!$AB229=0,Capacity_solar!W229*CostRed_solar!I$26,Capacity_solar!W229*VLOOKUP($A228,CostRed_solar!$A$14:$M$26,W$1-2009,FALSE))</f>
        <v>414.642572633849</v>
      </c>
      <c r="X228">
        <f>IF(Capacity_solar!$AB229=0,Capacity_solar!X229*CostRed_solar!J$26,Capacity_solar!X229*VLOOKUP($A228,CostRed_solar!$A$14:$M$26,X$1-2009,FALSE))</f>
        <v>1766.05887681126</v>
      </c>
      <c r="Y228">
        <f>IF(Capacity_solar!$AB229=0,Capacity_solar!Y229*CostRed_solar!K$26,Capacity_solar!Y229*VLOOKUP($A228,CostRed_solar!$A$14:$M$26,Y$1-2009,FALSE))</f>
        <v>164.899873016568</v>
      </c>
      <c r="Z228">
        <f>IF(Capacity_solar!$AB229=0,Capacity_solar!Z229*CostRed_solar!L$26,Capacity_solar!Z229*VLOOKUP($A228,CostRed_solar!$A$14:$M$26,Z$1-2009,FALSE))</f>
        <v>870.330582475956</v>
      </c>
      <c r="AA228">
        <f>IF(Capacity_solar!$AB229=0,Capacity_solar!AA229*CostRed_solar!M$26,Capacity_solar!AA229*VLOOKUP($A228,CostRed_solar!$A$14:$M$26,AA$1-2009,FALSE))</f>
        <v>379.099777099966</v>
      </c>
      <c r="AB228" s="1">
        <f t="shared" si="7"/>
        <v>4229.19829359389</v>
      </c>
    </row>
    <row r="229" spans="1:28">
      <c r="A229" s="1" t="s">
        <v>173</v>
      </c>
      <c r="B229">
        <f>IF(Capacity_solar!$AB230=0,Capacity_solar!P230*CostRed_solar!B$13,Capacity_solar!P230*VLOOKUP($A229,CostRed_solar!$A$2:$M$12,2,FALSE))</f>
        <v>70.5547172882277</v>
      </c>
      <c r="C229">
        <f>IF(Capacity_solar!$AB230=0,Capacity_solar!Q230*CostRed_solar!C$13,Capacity_solar!Q230*VLOOKUP($A229,CostRed_solar!$A$2:$M$12,3,FALSE))</f>
        <v>91.1419404103973</v>
      </c>
      <c r="D229">
        <f>IF(Capacity_solar!$AB230=0,Capacity_solar!R230*CostRed_solar!D$13,Capacity_solar!R230*VLOOKUP($A229,CostRed_solar!$A$2:$M$12,4,FALSE))</f>
        <v>229.015948841235</v>
      </c>
      <c r="E229">
        <f>IF(Capacity_solar!$AB230=0,Capacity_solar!S230*CostRed_solar!E$13,Capacity_solar!S230*VLOOKUP($A229,CostRed_solar!$A$2:$M$12,5,FALSE))</f>
        <v>942.994270353627</v>
      </c>
      <c r="F229">
        <f>IF(Capacity_solar!$AB230=0,Capacity_solar!T230*CostRed_solar!F$13,Capacity_solar!T230*VLOOKUP($A229,CostRed_solar!$A$2:$M$12,6,FALSE))</f>
        <v>2324.12587988528</v>
      </c>
      <c r="G229">
        <f>IF(Capacity_solar!$AB230=0,Capacity_solar!U230*CostRed_solar!G$13,Capacity_solar!U230*VLOOKUP($A229,CostRed_solar!$A$2:$M$12,7,FALSE))</f>
        <v>1570.26042015744</v>
      </c>
      <c r="H229">
        <f>IF(Capacity_solar!$AB230=0,Capacity_solar!V230*CostRed_solar!H$13,Capacity_solar!V230*VLOOKUP($A229,CostRed_solar!$A$2:$M$12,8,FALSE))</f>
        <v>613.127990210832</v>
      </c>
      <c r="I229">
        <f>IF(Capacity_solar!$AB230=0,Capacity_solar!W230*CostRed_solar!I$13,Capacity_solar!W230*VLOOKUP($A229,CostRed_solar!$A$2:$M$12,9,FALSE))</f>
        <v>212.664092472849</v>
      </c>
      <c r="J229">
        <f>IF(Capacity_solar!$AB230=0,Capacity_solar!X230*CostRed_solar!J$13,Capacity_solar!X230*VLOOKUP($A229,CostRed_solar!$A$2:$M$12,10,FALSE))</f>
        <v>111.053608427264</v>
      </c>
      <c r="K229">
        <f>IF(Capacity_solar!$AB230=0,Capacity_solar!Y230*CostRed_solar!K$13,Capacity_solar!Y230*VLOOKUP($A229,CostRed_solar!$A$2:$M$12,11,FALSE))</f>
        <v>162.878501327447</v>
      </c>
      <c r="L229">
        <f>IF(Capacity_solar!$AB230=0,Capacity_solar!Z230*CostRed_solar!L$13,Capacity_solar!Z230*VLOOKUP($A229,CostRed_solar!$A$2:$M$12,12,FALSE))</f>
        <v>275.013716218086</v>
      </c>
      <c r="M229">
        <f>IF(Capacity_solar!$AB230=0,Capacity_solar!AA230*CostRed_solar!M$13,Capacity_solar!AA230*VLOOKUP($A229,CostRed_solar!$A$2:$M$12,13,FALSE))</f>
        <v>540.703470785558</v>
      </c>
      <c r="N229" s="2">
        <f t="shared" si="6"/>
        <v>7143.53455637825</v>
      </c>
      <c r="O229" s="1" t="s">
        <v>173</v>
      </c>
      <c r="P229">
        <f>IF(Capacity_solar!$AB230=0,Capacity_solar!P230*CostRed_solar!B$26,Capacity_solar!P230*VLOOKUP($A229,CostRed_solar!$A$14:$M$26,P$1-2009,FALSE))</f>
        <v>1548.00654077183</v>
      </c>
      <c r="Q229">
        <f>IF(Capacity_solar!$AB230=0,Capacity_solar!Q230*CostRed_solar!C$26,Capacity_solar!Q230*VLOOKUP($A229,CostRed_solar!$A$14:$M$26,Q$1-2009,FALSE))</f>
        <v>1596.8112235188</v>
      </c>
      <c r="R229">
        <f>IF(Capacity_solar!$AB230=0,Capacity_solar!R230*CostRed_solar!D$26,Capacity_solar!R230*VLOOKUP($A229,CostRed_solar!$A$14:$M$26,R$1-2009,FALSE))</f>
        <v>2877.36941309688</v>
      </c>
      <c r="S229">
        <f>IF(Capacity_solar!$AB230=0,Capacity_solar!S230*CostRed_solar!E$26,Capacity_solar!S230*VLOOKUP($A229,CostRed_solar!$A$14:$M$26,S$1-2009,FALSE))</f>
        <v>6990.16846893225</v>
      </c>
      <c r="T229">
        <f>IF(Capacity_solar!$AB230=0,Capacity_solar!T230*CostRed_solar!F$26,Capacity_solar!T230*VLOOKUP($A229,CostRed_solar!$A$14:$M$26,T$1-2009,FALSE))</f>
        <v>10763.8962006451</v>
      </c>
      <c r="U229">
        <f>IF(Capacity_solar!$AB230=0,Capacity_solar!U230*CostRed_solar!G$26,Capacity_solar!U230*VLOOKUP($A229,CostRed_solar!$A$14:$M$26,U$1-2009,FALSE))</f>
        <v>6448.51391027342</v>
      </c>
      <c r="V229">
        <f>IF(Capacity_solar!$AB230=0,Capacity_solar!V230*CostRed_solar!H$26,Capacity_solar!V230*VLOOKUP($A229,CostRed_solar!$A$14:$M$26,V$1-2009,FALSE))</f>
        <v>2551.3857885956</v>
      </c>
      <c r="W229">
        <f>IF(Capacity_solar!$AB230=0,Capacity_solar!W230*CostRed_solar!I$26,Capacity_solar!W230*VLOOKUP($A229,CostRed_solar!$A$14:$M$26,W$1-2009,FALSE))</f>
        <v>911.515513034457</v>
      </c>
      <c r="X229">
        <f>IF(Capacity_solar!$AB230=0,Capacity_solar!X230*CostRed_solar!J$26,Capacity_solar!X230*VLOOKUP($A229,CostRed_solar!$A$14:$M$26,X$1-2009,FALSE))</f>
        <v>489.638338500659</v>
      </c>
      <c r="Y229">
        <f>IF(Capacity_solar!$AB230=0,Capacity_solar!Y230*CostRed_solar!K$26,Capacity_solar!Y230*VLOOKUP($A229,CostRed_solar!$A$14:$M$26,Y$1-2009,FALSE))</f>
        <v>731.517770384686</v>
      </c>
      <c r="Z229">
        <f>IF(Capacity_solar!$AB230=0,Capacity_solar!Z230*CostRed_solar!L$26,Capacity_solar!Z230*VLOOKUP($A229,CostRed_solar!$A$14:$M$26,Z$1-2009,FALSE))</f>
        <v>1240.70447142113</v>
      </c>
      <c r="AA229">
        <f>IF(Capacity_solar!$AB230=0,Capacity_solar!AA230*CostRed_solar!M$26,Capacity_solar!AA230*VLOOKUP($A229,CostRed_solar!$A$14:$M$26,AA$1-2009,FALSE))</f>
        <v>2404.8825198118</v>
      </c>
      <c r="AB229" s="1">
        <f t="shared" si="7"/>
        <v>38554.4101589866</v>
      </c>
    </row>
    <row r="230" spans="1:28">
      <c r="A230" s="1" t="s">
        <v>14</v>
      </c>
      <c r="B230">
        <f>IF(Capacity_solar!$AB231=0,Capacity_solar!P231*CostRed_solar!B$13,Capacity_solar!P231*VLOOKUP($A230,CostRed_solar!$A$2:$M$12,2,FALSE))</f>
        <v>491.406169228663</v>
      </c>
      <c r="C230">
        <f>IF(Capacity_solar!$AB231=0,Capacity_solar!Q231*CostRed_solar!C$13,Capacity_solar!Q231*VLOOKUP($A230,CostRed_solar!$A$2:$M$12,3,FALSE))</f>
        <v>1544.88787109844</v>
      </c>
      <c r="D230">
        <f>IF(Capacity_solar!$AB231=0,Capacity_solar!R231*CostRed_solar!D$13,Capacity_solar!R231*VLOOKUP($A230,CostRed_solar!$A$2:$M$12,4,FALSE))</f>
        <v>3186.80920789111</v>
      </c>
      <c r="E230">
        <f>IF(Capacity_solar!$AB231=0,Capacity_solar!S231*CostRed_solar!E$13,Capacity_solar!S231*VLOOKUP($A230,CostRed_solar!$A$2:$M$12,5,FALSE))</f>
        <v>7368.05240591626</v>
      </c>
      <c r="F230">
        <f>IF(Capacity_solar!$AB231=0,Capacity_solar!T231*CostRed_solar!F$13,Capacity_solar!T231*VLOOKUP($A230,CostRed_solar!$A$2:$M$12,6,FALSE))</f>
        <v>10400.3730723348</v>
      </c>
      <c r="G230">
        <f>IF(Capacity_solar!$AB231=0,Capacity_solar!U231*CostRed_solar!G$13,Capacity_solar!U231*VLOOKUP($A230,CostRed_solar!$A$2:$M$12,7,FALSE))</f>
        <v>25611.7582550668</v>
      </c>
      <c r="H230">
        <f>IF(Capacity_solar!$AB231=0,Capacity_solar!V231*CostRed_solar!H$13,Capacity_solar!V231*VLOOKUP($A230,CostRed_solar!$A$2:$M$12,8,FALSE))</f>
        <v>21858.21327669</v>
      </c>
      <c r="I230">
        <f>IF(Capacity_solar!$AB231=0,Capacity_solar!W231*CostRed_solar!I$13,Capacity_solar!W231*VLOOKUP($A230,CostRed_solar!$A$2:$M$12,9,FALSE))</f>
        <v>24448.8126669856</v>
      </c>
      <c r="J230">
        <f>IF(Capacity_solar!$AB231=0,Capacity_solar!X231*CostRed_solar!J$13,Capacity_solar!X231*VLOOKUP($A230,CostRed_solar!$A$2:$M$12,10,FALSE))</f>
        <v>32582.6218259753</v>
      </c>
      <c r="K230">
        <f>IF(Capacity_solar!$AB231=0,Capacity_solar!Y231*CostRed_solar!K$13,Capacity_solar!Y231*VLOOKUP($A230,CostRed_solar!$A$2:$M$12,11,FALSE))</f>
        <v>56219.1411131317</v>
      </c>
      <c r="L230">
        <f>IF(Capacity_solar!$AB231=0,Capacity_solar!Z231*CostRed_solar!L$13,Capacity_solar!Z231*VLOOKUP($A230,CostRed_solar!$A$2:$M$12,12,FALSE))</f>
        <v>72331.5676512692</v>
      </c>
      <c r="M230">
        <f>IF(Capacity_solar!$AB231=0,Capacity_solar!AA231*CostRed_solar!M$13,Capacity_solar!AA231*VLOOKUP($A230,CostRed_solar!$A$2:$M$12,13,FALSE))</f>
        <v>70313.2168307835</v>
      </c>
      <c r="N230" s="2">
        <f t="shared" si="6"/>
        <v>326356.860346371</v>
      </c>
      <c r="O230" s="1" t="s">
        <v>14</v>
      </c>
      <c r="P230">
        <f>IF(Capacity_solar!$AB231=0,Capacity_solar!P231*CostRed_solar!B$26,Capacity_solar!P231*VLOOKUP($A230,CostRed_solar!$A$14:$M$26,P$1-2009,FALSE))</f>
        <v>4084.92254331035</v>
      </c>
      <c r="Q230">
        <f>IF(Capacity_solar!$AB231=0,Capacity_solar!Q231*CostRed_solar!C$26,Capacity_solar!Q231*VLOOKUP($A230,CostRed_solar!$A$14:$M$26,Q$1-2009,FALSE))</f>
        <v>7968.62728462469</v>
      </c>
      <c r="R230">
        <f>IF(Capacity_solar!$AB231=0,Capacity_solar!R231*CostRed_solar!D$26,Capacity_solar!R231*VLOOKUP($A230,CostRed_solar!$A$14:$M$26,R$1-2009,FALSE))</f>
        <v>11738.1994461907</v>
      </c>
      <c r="S230">
        <f>IF(Capacity_solar!$AB231=0,Capacity_solar!S231*CostRed_solar!E$26,Capacity_solar!S231*VLOOKUP($A230,CostRed_solar!$A$14:$M$26,S$1-2009,FALSE))</f>
        <v>18486.9049823703</v>
      </c>
      <c r="T230">
        <f>IF(Capacity_solar!$AB231=0,Capacity_solar!T231*CostRed_solar!F$26,Capacity_solar!T231*VLOOKUP($A230,CostRed_solar!$A$14:$M$26,T$1-2009,FALSE))</f>
        <v>20266.394091544</v>
      </c>
      <c r="U230">
        <f>IF(Capacity_solar!$AB231=0,Capacity_solar!U231*CostRed_solar!G$26,Capacity_solar!U231*VLOOKUP($A230,CostRed_solar!$A$14:$M$26,U$1-2009,FALSE))</f>
        <v>35479.5390740554</v>
      </c>
      <c r="V230">
        <f>IF(Capacity_solar!$AB231=0,Capacity_solar!V231*CostRed_solar!H$26,Capacity_solar!V231*VLOOKUP($A230,CostRed_solar!$A$14:$M$26,V$1-2009,FALSE))</f>
        <v>26379.6118313419</v>
      </c>
      <c r="W230">
        <f>IF(Capacity_solar!$AB231=0,Capacity_solar!W231*CostRed_solar!I$26,Capacity_solar!W231*VLOOKUP($A230,CostRed_solar!$A$14:$M$26,W$1-2009,FALSE))</f>
        <v>26137.2664736484</v>
      </c>
      <c r="X230">
        <f>IF(Capacity_solar!$AB231=0,Capacity_solar!X231*CostRed_solar!J$26,Capacity_solar!X231*VLOOKUP($A230,CostRed_solar!$A$14:$M$26,X$1-2009,FALSE))</f>
        <v>30680.5520487215</v>
      </c>
      <c r="Y230">
        <f>IF(Capacity_solar!$AB231=0,Capacity_solar!Y231*CostRed_solar!K$26,Capacity_solar!Y231*VLOOKUP($A230,CostRed_solar!$A$14:$M$26,Y$1-2009,FALSE))</f>
        <v>44395.110613325</v>
      </c>
      <c r="Z230">
        <f>IF(Capacity_solar!$AB231=0,Capacity_solar!Z231*CostRed_solar!L$26,Capacity_solar!Z231*VLOOKUP($A230,CostRed_solar!$A$14:$M$26,Z$1-2009,FALSE))</f>
        <v>47494.9644328303</v>
      </c>
      <c r="AA230">
        <f>IF(Capacity_solar!$AB231=0,Capacity_solar!AA231*CostRed_solar!M$26,Capacity_solar!AA231*VLOOKUP($A230,CostRed_solar!$A$14:$M$26,AA$1-2009,FALSE))</f>
        <v>40877.2098792068</v>
      </c>
      <c r="AB230" s="1">
        <f t="shared" si="7"/>
        <v>313989.302701169</v>
      </c>
    </row>
    <row r="231" spans="1:28">
      <c r="A231" s="1" t="s">
        <v>493</v>
      </c>
      <c r="B231">
        <f>IF(Capacity_solar!$AB232=0,Capacity_solar!P232*CostRed_solar!B$13,Capacity_solar!P232*VLOOKUP($A231,CostRed_solar!$A$2:$M$12,2,FALSE))</f>
        <v>0.131964578634708</v>
      </c>
      <c r="C231">
        <f>IF(Capacity_solar!$AB232=0,Capacity_solar!Q232*CostRed_solar!C$13,Capacity_solar!Q232*VLOOKUP($A231,CostRed_solar!$A$2:$M$12,3,FALSE))</f>
        <v>0.0673244250390679</v>
      </c>
      <c r="D231">
        <f>IF(Capacity_solar!$AB232=0,Capacity_solar!R232*CostRed_solar!D$13,Capacity_solar!R232*VLOOKUP($A231,CostRed_solar!$A$2:$M$12,4,FALSE))</f>
        <v>0.187519265059999</v>
      </c>
      <c r="E231">
        <f>IF(Capacity_solar!$AB232=0,Capacity_solar!S232*CostRed_solar!E$13,Capacity_solar!S232*VLOOKUP($A231,CostRed_solar!$A$2:$M$12,5,FALSE))</f>
        <v>4.01768218120024</v>
      </c>
      <c r="F231">
        <f>IF(Capacity_solar!$AB232=0,Capacity_solar!T232*CostRed_solar!F$13,Capacity_solar!T232*VLOOKUP($A231,CostRed_solar!$A$2:$M$12,6,FALSE))</f>
        <v>4.68132441474287</v>
      </c>
      <c r="G231">
        <f>IF(Capacity_solar!$AB232=0,Capacity_solar!U232*CostRed_solar!G$13,Capacity_solar!U232*VLOOKUP($A231,CostRed_solar!$A$2:$M$12,7,FALSE))</f>
        <v>0.0518755214004159</v>
      </c>
      <c r="H231">
        <f>IF(Capacity_solar!$AB232=0,Capacity_solar!V232*CostRed_solar!H$13,Capacity_solar!V232*VLOOKUP($A231,CostRed_solar!$A$2:$M$12,8,FALSE))</f>
        <v>-6.81677040961762</v>
      </c>
      <c r="I231">
        <f>IF(Capacity_solar!$AB232=0,Capacity_solar!W232*CostRed_solar!I$13,Capacity_solar!W232*VLOOKUP($A231,CostRed_solar!$A$2:$M$12,9,FALSE))</f>
        <v>9.18219765653056</v>
      </c>
      <c r="J231">
        <f>IF(Capacity_solar!$AB232=0,Capacity_solar!X232*CostRed_solar!J$13,Capacity_solar!X232*VLOOKUP($A231,CostRed_solar!$A$2:$M$12,10,FALSE))</f>
        <v>0</v>
      </c>
      <c r="K231">
        <f>IF(Capacity_solar!$AB232=0,Capacity_solar!Y232*CostRed_solar!K$13,Capacity_solar!Y232*VLOOKUP($A231,CostRed_solar!$A$2:$M$12,11,FALSE))</f>
        <v>0</v>
      </c>
      <c r="L231">
        <f>IF(Capacity_solar!$AB232=0,Capacity_solar!Z232*CostRed_solar!L$13,Capacity_solar!Z232*VLOOKUP($A231,CostRed_solar!$A$2:$M$12,12,FALSE))</f>
        <v>0</v>
      </c>
      <c r="M231">
        <f>IF(Capacity_solar!$AB232=0,Capacity_solar!AA232*CostRed_solar!M$13,Capacity_solar!AA232*VLOOKUP($A231,CostRed_solar!$A$2:$M$12,13,FALSE))</f>
        <v>0</v>
      </c>
      <c r="N231" s="2">
        <f t="shared" si="6"/>
        <v>11.5031176329902</v>
      </c>
      <c r="O231" s="1" t="s">
        <v>493</v>
      </c>
      <c r="P231">
        <f>IF(Capacity_solar!$AB232=0,Capacity_solar!P232*CostRed_solar!B$26,Capacity_solar!P232*VLOOKUP($A231,CostRed_solar!$A$14:$M$26,P$1-2009,FALSE))</f>
        <v>0.685107859385871</v>
      </c>
      <c r="Q231">
        <f>IF(Capacity_solar!$AB232=0,Capacity_solar!Q232*CostRed_solar!C$26,Capacity_solar!Q232*VLOOKUP($A231,CostRed_solar!$A$14:$M$26,Q$1-2009,FALSE))</f>
        <v>0.21242923416691</v>
      </c>
      <c r="R231">
        <f>IF(Capacity_solar!$AB232=0,Capacity_solar!R232*CostRed_solar!D$26,Capacity_solar!R232*VLOOKUP($A231,CostRed_solar!$A$14:$M$26,R$1-2009,FALSE))</f>
        <v>0.424826120240982</v>
      </c>
      <c r="S231">
        <f>IF(Capacity_solar!$AB232=0,Capacity_solar!S232*CostRed_solar!E$26,Capacity_solar!S232*VLOOKUP($A231,CostRed_solar!$A$14:$M$26,S$1-2009,FALSE))</f>
        <v>7.77036836659741</v>
      </c>
      <c r="T231">
        <f>IF(Capacity_solar!$AB232=0,Capacity_solar!T232*CostRed_solar!F$26,Capacity_solar!T232*VLOOKUP($A231,CostRed_solar!$A$14:$M$26,T$1-2009,FALSE))</f>
        <v>7.96155922552226</v>
      </c>
      <c r="U231">
        <f>IF(Capacity_solar!$AB232=0,Capacity_solar!U232*CostRed_solar!G$26,Capacity_solar!U232*VLOOKUP($A231,CostRed_solar!$A$14:$M$26,U$1-2009,FALSE))</f>
        <v>0.0751923000409692</v>
      </c>
      <c r="V231">
        <f>IF(Capacity_solar!$AB232=0,Capacity_solar!V232*CostRed_solar!H$26,Capacity_solar!V232*VLOOKUP($A231,CostRed_solar!$A$14:$M$26,V$1-2009,FALSE))</f>
        <v>-8.06131684208529</v>
      </c>
      <c r="W231">
        <f>IF(Capacity_solar!$AB232=0,Capacity_solar!W232*CostRed_solar!I$26,Capacity_solar!W232*VLOOKUP($A231,CostRed_solar!$A$14:$M$26,W$1-2009,FALSE))</f>
        <v>8.52230842506849</v>
      </c>
      <c r="X231">
        <f>IF(Capacity_solar!$AB232=0,Capacity_solar!X232*CostRed_solar!J$26,Capacity_solar!X232*VLOOKUP($A231,CostRed_solar!$A$14:$M$26,X$1-2009,FALSE))</f>
        <v>0</v>
      </c>
      <c r="Y231">
        <f>IF(Capacity_solar!$AB232=0,Capacity_solar!Y232*CostRed_solar!K$26,Capacity_solar!Y232*VLOOKUP($A231,CostRed_solar!$A$14:$M$26,Y$1-2009,FALSE))</f>
        <v>0</v>
      </c>
      <c r="Z231">
        <f>IF(Capacity_solar!$AB232=0,Capacity_solar!Z232*CostRed_solar!L$26,Capacity_solar!Z232*VLOOKUP($A231,CostRed_solar!$A$14:$M$26,Z$1-2009,FALSE))</f>
        <v>0</v>
      </c>
      <c r="AA231">
        <f>IF(Capacity_solar!$AB232=0,Capacity_solar!AA232*CostRed_solar!M$26,Capacity_solar!AA232*VLOOKUP($A231,CostRed_solar!$A$14:$M$26,AA$1-2009,FALSE))</f>
        <v>0</v>
      </c>
      <c r="AB231" s="1">
        <f t="shared" si="7"/>
        <v>17.5904746889376</v>
      </c>
    </row>
    <row r="232" spans="1:28">
      <c r="A232" s="1" t="s">
        <v>494</v>
      </c>
      <c r="B232">
        <f>IF(Capacity_solar!$AB233=0,Capacity_solar!P233*CostRed_solar!B$13,Capacity_solar!P233*VLOOKUP($A232,CostRed_solar!$A$2:$M$12,2,FALSE))</f>
        <v>634.377904520692</v>
      </c>
      <c r="C232">
        <f>IF(Capacity_solar!$AB233=0,Capacity_solar!Q233*CostRed_solar!C$13,Capacity_solar!Q233*VLOOKUP($A232,CostRed_solar!$A$2:$M$12,3,FALSE))</f>
        <v>2448.7368997428</v>
      </c>
      <c r="D232">
        <f>IF(Capacity_solar!$AB233=0,Capacity_solar!R233*CostRed_solar!D$13,Capacity_solar!R233*VLOOKUP($A232,CostRed_solar!$A$2:$M$12,4,FALSE))</f>
        <v>9040.28060879267</v>
      </c>
      <c r="E232">
        <f>IF(Capacity_solar!$AB233=0,Capacity_solar!S233*CostRed_solar!E$13,Capacity_solar!S233*VLOOKUP($A232,CostRed_solar!$A$2:$M$12,5,FALSE))</f>
        <v>12136.9090079799</v>
      </c>
      <c r="F232">
        <f>IF(Capacity_solar!$AB233=0,Capacity_solar!T233*CostRed_solar!F$13,Capacity_solar!T233*VLOOKUP($A232,CostRed_solar!$A$2:$M$12,6,FALSE))</f>
        <v>17979.6537229639</v>
      </c>
      <c r="G232">
        <f>IF(Capacity_solar!$AB233=0,Capacity_solar!U233*CostRed_solar!G$13,Capacity_solar!U233*VLOOKUP($A232,CostRed_solar!$A$2:$M$12,7,FALSE))</f>
        <v>50176.4783618118</v>
      </c>
      <c r="H232">
        <f>IF(Capacity_solar!$AB233=0,Capacity_solar!V233*CostRed_solar!H$13,Capacity_solar!V233*VLOOKUP($A232,CostRed_solar!$A$2:$M$12,8,FALSE))</f>
        <v>96398.9448722612</v>
      </c>
      <c r="I232">
        <f>IF(Capacity_solar!$AB233=0,Capacity_solar!W233*CostRed_solar!I$13,Capacity_solar!W233*VLOOKUP($A232,CostRed_solar!$A$2:$M$12,9,FALSE))</f>
        <v>95531.8224137139</v>
      </c>
      <c r="J232">
        <f>IF(Capacity_solar!$AB233=0,Capacity_solar!X233*CostRed_solar!J$13,Capacity_solar!X233*VLOOKUP($A232,CostRed_solar!$A$2:$M$12,10,FALSE))</f>
        <v>77845.5987773845</v>
      </c>
      <c r="K232">
        <f>IF(Capacity_solar!$AB233=0,Capacity_solar!Y233*CostRed_solar!K$13,Capacity_solar!Y233*VLOOKUP($A232,CostRed_solar!$A$2:$M$12,11,FALSE))</f>
        <v>137648.449763645</v>
      </c>
      <c r="L232">
        <f>IF(Capacity_solar!$AB233=0,Capacity_solar!Z233*CostRed_solar!L$13,Capacity_solar!Z233*VLOOKUP($A232,CostRed_solar!$A$2:$M$12,12,FALSE))</f>
        <v>197131.152738664</v>
      </c>
      <c r="M232">
        <f>IF(Capacity_solar!$AB233=0,Capacity_solar!AA233*CostRed_solar!M$13,Capacity_solar!AA233*VLOOKUP($A232,CostRed_solar!$A$2:$M$12,13,FALSE))</f>
        <v>353788.364392942</v>
      </c>
      <c r="N232" s="2">
        <f t="shared" si="6"/>
        <v>1050760.76946442</v>
      </c>
      <c r="O232" s="1" t="s">
        <v>494</v>
      </c>
      <c r="P232">
        <f>IF(Capacity_solar!$AB233=0,Capacity_solar!P233*CostRed_solar!B$26,Capacity_solar!P233*VLOOKUP($A232,CostRed_solar!$A$14:$M$26,P$1-2009,FALSE))</f>
        <v>3293.43898722196</v>
      </c>
      <c r="Q232">
        <f>IF(Capacity_solar!$AB233=0,Capacity_solar!Q233*CostRed_solar!C$26,Capacity_solar!Q233*VLOOKUP($A232,CostRed_solar!$A$14:$M$26,Q$1-2009,FALSE))</f>
        <v>7726.5168471436</v>
      </c>
      <c r="R232">
        <f>IF(Capacity_solar!$AB233=0,Capacity_solar!R233*CostRed_solar!D$26,Capacity_solar!R233*VLOOKUP($A232,CostRed_solar!$A$14:$M$26,R$1-2009,FALSE))</f>
        <v>20480.8147882531</v>
      </c>
      <c r="S232">
        <f>IF(Capacity_solar!$AB233=0,Capacity_solar!S233*CostRed_solar!E$26,Capacity_solar!S233*VLOOKUP($A232,CostRed_solar!$A$14:$M$26,S$1-2009,FALSE))</f>
        <v>23473.2986758312</v>
      </c>
      <c r="T232">
        <f>IF(Capacity_solar!$AB233=0,Capacity_solar!T233*CostRed_solar!F$26,Capacity_solar!T233*VLOOKUP($A232,CostRed_solar!$A$14:$M$26,T$1-2009,FALSE))</f>
        <v>30578.1153553361</v>
      </c>
      <c r="U232">
        <f>IF(Capacity_solar!$AB233=0,Capacity_solar!U233*CostRed_solar!G$26,Capacity_solar!U233*VLOOKUP($A232,CostRed_solar!$A$14:$M$26,U$1-2009,FALSE))</f>
        <v>72729.5786939368</v>
      </c>
      <c r="V232">
        <f>IF(Capacity_solar!$AB233=0,Capacity_solar!V233*CostRed_solar!H$26,Capacity_solar!V233*VLOOKUP($A232,CostRed_solar!$A$14:$M$26,V$1-2009,FALSE))</f>
        <v>113998.622685255</v>
      </c>
      <c r="W232">
        <f>IF(Capacity_solar!$AB233=0,Capacity_solar!W233*CostRed_solar!I$26,Capacity_solar!W233*VLOOKUP($A232,CostRed_solar!$A$14:$M$26,W$1-2009,FALSE))</f>
        <v>88666.317745785</v>
      </c>
      <c r="X232">
        <f>IF(Capacity_solar!$AB233=0,Capacity_solar!X233*CostRed_solar!J$26,Capacity_solar!X233*VLOOKUP($A232,CostRed_solar!$A$14:$M$26,X$1-2009,FALSE))</f>
        <v>50863.8542525751</v>
      </c>
      <c r="Y232">
        <f>IF(Capacity_solar!$AB233=0,Capacity_solar!Y233*CostRed_solar!K$26,Capacity_solar!Y233*VLOOKUP($A232,CostRed_solar!$A$14:$M$26,Y$1-2009,FALSE))</f>
        <v>67819.4774148446</v>
      </c>
      <c r="Z232">
        <f>IF(Capacity_solar!$AB233=0,Capacity_solar!Z233*CostRed_solar!L$26,Capacity_solar!Z233*VLOOKUP($A232,CostRed_solar!$A$14:$M$26,Z$1-2009,FALSE))</f>
        <v>82623.4644714522</v>
      </c>
      <c r="AA232">
        <f>IF(Capacity_solar!$AB233=0,Capacity_solar!AA233*CostRed_solar!M$26,Capacity_solar!AA233*VLOOKUP($A232,CostRed_solar!$A$14:$M$26,AA$1-2009,FALSE))</f>
        <v>124259.091212743</v>
      </c>
      <c r="AB232" s="1">
        <f t="shared" si="7"/>
        <v>686512.591130378</v>
      </c>
    </row>
    <row r="233" spans="1:28">
      <c r="A233" s="1" t="s">
        <v>414</v>
      </c>
      <c r="B233">
        <f>IF(Capacity_solar!$AB234=0,Capacity_solar!P234*CostRed_solar!B$13,Capacity_solar!P234*VLOOKUP($A233,CostRed_solar!$A$2:$M$12,2,FALSE))</f>
        <v>0.0682001813952484</v>
      </c>
      <c r="C233">
        <f>IF(Capacity_solar!$AB234=0,Capacity_solar!Q234*CostRed_solar!C$13,Capacity_solar!Q234*VLOOKUP($A233,CostRed_solar!$A$2:$M$12,3,FALSE))</f>
        <v>0.110030217041462</v>
      </c>
      <c r="D233">
        <f>IF(Capacity_solar!$AB234=0,Capacity_solar!R234*CostRed_solar!D$13,Capacity_solar!R234*VLOOKUP($A233,CostRed_solar!$A$2:$M$12,4,FALSE))</f>
        <v>0.732894020015374</v>
      </c>
      <c r="E233">
        <f>IF(Capacity_solar!$AB234=0,Capacity_solar!S234*CostRed_solar!E$13,Capacity_solar!S234*VLOOKUP($A233,CostRed_solar!$A$2:$M$12,5,FALSE))</f>
        <v>2.08054982377318</v>
      </c>
      <c r="F233">
        <f>IF(Capacity_solar!$AB234=0,Capacity_solar!T234*CostRed_solar!F$13,Capacity_solar!T234*VLOOKUP($A233,CostRed_solar!$A$2:$M$12,6,FALSE))</f>
        <v>67.6681539760747</v>
      </c>
      <c r="G233">
        <f>IF(Capacity_solar!$AB234=0,Capacity_solar!U234*CostRed_solar!G$13,Capacity_solar!U234*VLOOKUP($A233,CostRed_solar!$A$2:$M$12,7,FALSE))</f>
        <v>32.5738370147388</v>
      </c>
      <c r="H233">
        <f>IF(Capacity_solar!$AB234=0,Capacity_solar!V234*CostRed_solar!H$13,Capacity_solar!V234*VLOOKUP($A233,CostRed_solar!$A$2:$M$12,8,FALSE))</f>
        <v>249.409415112577</v>
      </c>
      <c r="I233">
        <f>IF(Capacity_solar!$AB234=0,Capacity_solar!W234*CostRed_solar!I$13,Capacity_solar!W234*VLOOKUP($A233,CostRed_solar!$A$2:$M$12,9,FALSE))</f>
        <v>10.5393243623009</v>
      </c>
      <c r="J233">
        <f>IF(Capacity_solar!$AB234=0,Capacity_solar!X234*CostRed_solar!J$13,Capacity_solar!X234*VLOOKUP($A233,CostRed_solar!$A$2:$M$12,10,FALSE))</f>
        <v>10.3051504152538</v>
      </c>
      <c r="K233">
        <f>IF(Capacity_solar!$AB234=0,Capacity_solar!Y234*CostRed_solar!K$13,Capacity_solar!Y234*VLOOKUP($A233,CostRed_solar!$A$2:$M$12,11,FALSE))</f>
        <v>9.97070003755558</v>
      </c>
      <c r="L233">
        <f>IF(Capacity_solar!$AB234=0,Capacity_solar!Z234*CostRed_solar!L$13,Capacity_solar!Z234*VLOOKUP($A233,CostRed_solar!$A$2:$M$12,12,FALSE))</f>
        <v>26.5015049160513</v>
      </c>
      <c r="M233">
        <f>IF(Capacity_solar!$AB234=0,Capacity_solar!AA234*CostRed_solar!M$13,Capacity_solar!AA234*VLOOKUP($A233,CostRed_solar!$A$2:$M$12,13,FALSE))</f>
        <v>14.966084155677</v>
      </c>
      <c r="N233" s="2">
        <f t="shared" si="6"/>
        <v>424.925844232455</v>
      </c>
      <c r="O233" s="1" t="s">
        <v>414</v>
      </c>
      <c r="P233">
        <f>IF(Capacity_solar!$AB234=0,Capacity_solar!P234*CostRed_solar!B$26,Capacity_solar!P234*VLOOKUP($A233,CostRed_solar!$A$14:$M$26,P$1-2009,FALSE))</f>
        <v>0.35406834749774</v>
      </c>
      <c r="Q233">
        <f>IF(Capacity_solar!$AB234=0,Capacity_solar!Q234*CostRed_solar!C$26,Capacity_solar!Q234*VLOOKUP($A233,CostRed_solar!$A$14:$M$26,Q$1-2009,FALSE))</f>
        <v>0.347179121511591</v>
      </c>
      <c r="R233">
        <f>IF(Capacity_solar!$AB234=0,Capacity_solar!R234*CostRed_solar!D$26,Capacity_solar!R234*VLOOKUP($A233,CostRed_solar!$A$14:$M$26,R$1-2009,FALSE))</f>
        <v>1.66037619106137</v>
      </c>
      <c r="S233">
        <f>IF(Capacity_solar!$AB234=0,Capacity_solar!S234*CostRed_solar!E$26,Capacity_solar!S234*VLOOKUP($A233,CostRed_solar!$A$14:$M$26,S$1-2009,FALSE))</f>
        <v>4.02387192581452</v>
      </c>
      <c r="T233">
        <f>IF(Capacity_solar!$AB234=0,Capacity_solar!T234*CostRed_solar!F$26,Capacity_solar!T234*VLOOKUP($A233,CostRed_solar!$A$14:$M$26,T$1-2009,FALSE))</f>
        <v>115.083674582692</v>
      </c>
      <c r="U233">
        <f>IF(Capacity_solar!$AB234=0,Capacity_solar!U234*CostRed_solar!G$26,Capacity_solar!U234*VLOOKUP($A233,CostRed_solar!$A$14:$M$26,U$1-2009,FALSE))</f>
        <v>47.2149804026497</v>
      </c>
      <c r="V233">
        <f>IF(Capacity_solar!$AB234=0,Capacity_solar!V234*CostRed_solar!H$26,Capacity_solar!V234*VLOOKUP($A233,CostRed_solar!$A$14:$M$26,V$1-2009,FALSE))</f>
        <v>294.944408833984</v>
      </c>
      <c r="W233">
        <f>IF(Capacity_solar!$AB234=0,Capacity_solar!W234*CostRed_solar!I$26,Capacity_solar!W234*VLOOKUP($A233,CostRed_solar!$A$14:$M$26,W$1-2009,FALSE))</f>
        <v>9.78190365391288</v>
      </c>
      <c r="X233">
        <f>IF(Capacity_solar!$AB234=0,Capacity_solar!X234*CostRed_solar!J$26,Capacity_solar!X234*VLOOKUP($A233,CostRed_solar!$A$14:$M$26,X$1-2009,FALSE))</f>
        <v>6.73332438833538</v>
      </c>
      <c r="Y233">
        <f>IF(Capacity_solar!$AB234=0,Capacity_solar!Y234*CostRed_solar!K$26,Capacity_solar!Y234*VLOOKUP($A233,CostRed_solar!$A$14:$M$26,Y$1-2009,FALSE))</f>
        <v>4.91257015366537</v>
      </c>
      <c r="Z233">
        <f>IF(Capacity_solar!$AB234=0,Capacity_solar!Z234*CostRed_solar!L$26,Capacity_solar!Z234*VLOOKUP($A233,CostRed_solar!$A$14:$M$26,Z$1-2009,FALSE))</f>
        <v>11.1075602179134</v>
      </c>
      <c r="AA233">
        <f>IF(Capacity_solar!$AB234=0,Capacity_solar!AA234*CostRed_solar!M$26,Capacity_solar!AA234*VLOOKUP($A233,CostRed_solar!$A$14:$M$26,AA$1-2009,FALSE))</f>
        <v>5.25645330193049</v>
      </c>
      <c r="AB233" s="1">
        <f t="shared" si="7"/>
        <v>501.420371120968</v>
      </c>
    </row>
    <row r="234" spans="1:28">
      <c r="A234" s="1" t="s">
        <v>417</v>
      </c>
      <c r="B234">
        <f>IF(Capacity_solar!$AB235=0,Capacity_solar!P235*CostRed_solar!B$13,Capacity_solar!P235*VLOOKUP($A234,CostRed_solar!$A$2:$M$12,2,FALSE))</f>
        <v>0</v>
      </c>
      <c r="C234">
        <f>IF(Capacity_solar!$AB235=0,Capacity_solar!Q235*CostRed_solar!C$13,Capacity_solar!Q235*VLOOKUP($A234,CostRed_solar!$A$2:$M$12,3,FALSE))</f>
        <v>0</v>
      </c>
      <c r="D234">
        <f>IF(Capacity_solar!$AB235=0,Capacity_solar!R235*CostRed_solar!D$13,Capacity_solar!R235*VLOOKUP($A234,CostRed_solar!$A$2:$M$12,4,FALSE))</f>
        <v>0.747088705418322</v>
      </c>
      <c r="E234">
        <f>IF(Capacity_solar!$AB235=0,Capacity_solar!S235*CostRed_solar!E$13,Capacity_solar!S235*VLOOKUP($A234,CostRed_solar!$A$2:$M$12,5,FALSE))</f>
        <v>0.127701358399675</v>
      </c>
      <c r="F234">
        <f>IF(Capacity_solar!$AB235=0,Capacity_solar!T235*CostRed_solar!F$13,Capacity_solar!T235*VLOOKUP($A234,CostRed_solar!$A$2:$M$12,6,FALSE))</f>
        <v>0</v>
      </c>
      <c r="G234">
        <f>IF(Capacity_solar!$AB235=0,Capacity_solar!U235*CostRed_solar!G$13,Capacity_solar!U235*VLOOKUP($A234,CostRed_solar!$A$2:$M$12,7,FALSE))</f>
        <v>1.5961698892436</v>
      </c>
      <c r="H234">
        <f>IF(Capacity_solar!$AB235=0,Capacity_solar!V235*CostRed_solar!H$13,Capacity_solar!V235*VLOOKUP($A234,CostRed_solar!$A$2:$M$12,8,FALSE))</f>
        <v>1.41204529913508</v>
      </c>
      <c r="I234">
        <f>IF(Capacity_solar!$AB235=0,Capacity_solar!W235*CostRed_solar!I$13,Capacity_solar!W235*VLOOKUP($A234,CostRed_solar!$A$2:$M$12,9,FALSE))</f>
        <v>0.550931749205484</v>
      </c>
      <c r="J234">
        <f>IF(Capacity_solar!$AB235=0,Capacity_solar!X235*CostRed_solar!J$13,Capacity_solar!X235*VLOOKUP($A234,CostRed_solar!$A$2:$M$12,10,FALSE))</f>
        <v>0</v>
      </c>
      <c r="K234">
        <f>IF(Capacity_solar!$AB235=0,Capacity_solar!Y235*CostRed_solar!K$13,Capacity_solar!Y235*VLOOKUP($A234,CostRed_solar!$A$2:$M$12,11,FALSE))</f>
        <v>0</v>
      </c>
      <c r="L234">
        <f>IF(Capacity_solar!$AB235=0,Capacity_solar!Z235*CostRed_solar!L$13,Capacity_solar!Z235*VLOOKUP($A234,CostRed_solar!$A$2:$M$12,12,FALSE))</f>
        <v>309.056563069048</v>
      </c>
      <c r="M234">
        <f>IF(Capacity_solar!$AB235=0,Capacity_solar!AA235*CostRed_solar!M$13,Capacity_solar!AA235*VLOOKUP($A234,CostRed_solar!$A$2:$M$12,13,FALSE))</f>
        <v>523.093218281733</v>
      </c>
      <c r="N234" s="2">
        <f t="shared" si="6"/>
        <v>836.583718352184</v>
      </c>
      <c r="O234" s="1" t="s">
        <v>417</v>
      </c>
      <c r="P234">
        <f>IF(Capacity_solar!$AB235=0,Capacity_solar!P235*CostRed_solar!B$26,Capacity_solar!P235*VLOOKUP($A234,CostRed_solar!$A$14:$M$26,P$1-2009,FALSE))</f>
        <v>0</v>
      </c>
      <c r="Q234">
        <f>IF(Capacity_solar!$AB235=0,Capacity_solar!Q235*CostRed_solar!C$26,Capacity_solar!Q235*VLOOKUP($A234,CostRed_solar!$A$14:$M$26,Q$1-2009,FALSE))</f>
        <v>0</v>
      </c>
      <c r="R234">
        <f>IF(Capacity_solar!$AB235=0,Capacity_solar!R235*CostRed_solar!D$26,Capacity_solar!R235*VLOOKUP($A234,CostRed_solar!$A$14:$M$26,R$1-2009,FALSE))</f>
        <v>1.69253434358957</v>
      </c>
      <c r="S234">
        <f>IF(Capacity_solar!$AB235=0,Capacity_solar!S235*CostRed_solar!E$26,Capacity_solar!S235*VLOOKUP($A234,CostRed_solar!$A$14:$M$26,S$1-2009,FALSE))</f>
        <v>0.246979863246406</v>
      </c>
      <c r="T234">
        <f>IF(Capacity_solar!$AB235=0,Capacity_solar!T235*CostRed_solar!F$26,Capacity_solar!T235*VLOOKUP($A234,CostRed_solar!$A$14:$M$26,T$1-2009,FALSE))</f>
        <v>0</v>
      </c>
      <c r="U234">
        <f>IF(Capacity_solar!$AB235=0,Capacity_solar!U235*CostRed_solar!G$26,Capacity_solar!U235*VLOOKUP($A234,CostRed_solar!$A$14:$M$26,U$1-2009,FALSE))</f>
        <v>2.31360923202988</v>
      </c>
      <c r="V234">
        <f>IF(Capacity_solar!$AB235=0,Capacity_solar!V235*CostRed_solar!H$26,Capacity_solar!V235*VLOOKUP($A234,CostRed_solar!$A$14:$M$26,V$1-2009,FALSE))</f>
        <v>1.66984420300338</v>
      </c>
      <c r="W234">
        <f>IF(Capacity_solar!$AB235=0,Capacity_solar!W235*CostRed_solar!I$26,Capacity_solar!W235*VLOOKUP($A234,CostRed_solar!$A$14:$M$26,W$1-2009,FALSE))</f>
        <v>0.511338403236429</v>
      </c>
      <c r="X234">
        <f>IF(Capacity_solar!$AB235=0,Capacity_solar!X235*CostRed_solar!J$26,Capacity_solar!X235*VLOOKUP($A234,CostRed_solar!$A$14:$M$26,X$1-2009,FALSE))</f>
        <v>0</v>
      </c>
      <c r="Y234">
        <f>IF(Capacity_solar!$AB235=0,Capacity_solar!Y235*CostRed_solar!K$26,Capacity_solar!Y235*VLOOKUP($A234,CostRed_solar!$A$14:$M$26,Y$1-2009,FALSE))</f>
        <v>0</v>
      </c>
      <c r="Z234">
        <f>IF(Capacity_solar!$AB235=0,Capacity_solar!Z235*CostRed_solar!L$26,Capacity_solar!Z235*VLOOKUP($A234,CostRed_solar!$A$14:$M$26,Z$1-2009,FALSE))</f>
        <v>129.534696082545</v>
      </c>
      <c r="AA234">
        <f>IF(Capacity_solar!$AB235=0,Capacity_solar!AA235*CostRed_solar!M$26,Capacity_solar!AA235*VLOOKUP($A234,CostRed_solar!$A$14:$M$26,AA$1-2009,FALSE))</f>
        <v>183.723079855291</v>
      </c>
      <c r="AB234" s="1">
        <f t="shared" si="7"/>
        <v>319.692081982942</v>
      </c>
    </row>
    <row r="235" spans="1:28">
      <c r="A235" s="1" t="s">
        <v>425</v>
      </c>
      <c r="B235">
        <f>IF(Capacity_solar!$AB236=0,Capacity_solar!P236*CostRed_solar!B$13,Capacity_solar!P236*VLOOKUP($A235,CostRed_solar!$A$2:$M$12,2,FALSE))</f>
        <v>0.0241195763471</v>
      </c>
      <c r="C235">
        <f>IF(Capacity_solar!$AB236=0,Capacity_solar!Q236*CostRed_solar!C$13,Capacity_solar!Q236*VLOOKUP($A235,CostRed_solar!$A$2:$M$12,3,FALSE))</f>
        <v>0.0200968432952442</v>
      </c>
      <c r="D235">
        <f>IF(Capacity_solar!$AB236=0,Capacity_solar!R236*CostRed_solar!D$13,Capacity_solar!R236*VLOOKUP($A235,CostRed_solar!$A$2:$M$12,4,FALSE))</f>
        <v>0.0119534192866932</v>
      </c>
      <c r="E235">
        <f>IF(Capacity_solar!$AB236=0,Capacity_solar!S236*CostRed_solar!E$13,Capacity_solar!S236*VLOOKUP($A235,CostRed_solar!$A$2:$M$12,5,FALSE))</f>
        <v>0.088408632738237</v>
      </c>
      <c r="F235">
        <f>IF(Capacity_solar!$AB236=0,Capacity_solar!T236*CostRed_solar!F$13,Capacity_solar!T236*VLOOKUP($A235,CostRed_solar!$A$2:$M$12,6,FALSE))</f>
        <v>0.179322724267506</v>
      </c>
      <c r="G235">
        <f>IF(Capacity_solar!$AB236=0,Capacity_solar!U236*CostRed_solar!G$13,Capacity_solar!U236*VLOOKUP($A235,CostRed_solar!$A$2:$M$12,7,FALSE))</f>
        <v>1.75179645344486</v>
      </c>
      <c r="H235">
        <f>IF(Capacity_solar!$AB236=0,Capacity_solar!V236*CostRed_solar!H$13,Capacity_solar!V236*VLOOKUP($A235,CostRed_solar!$A$2:$M$12,8,FALSE))</f>
        <v>1.46235955692035</v>
      </c>
      <c r="I235">
        <f>IF(Capacity_solar!$AB236=0,Capacity_solar!W236*CostRed_solar!I$13,Capacity_solar!W236*VLOOKUP($A235,CostRed_solar!$A$2:$M$12,9,FALSE))</f>
        <v>2.60958005206998</v>
      </c>
      <c r="J235">
        <f>IF(Capacity_solar!$AB236=0,Capacity_solar!X236*CostRed_solar!J$13,Capacity_solar!X236*VLOOKUP($A235,CostRed_solar!$A$2:$M$12,10,FALSE))</f>
        <v>1.05693640328104</v>
      </c>
      <c r="K235">
        <f>IF(Capacity_solar!$AB236=0,Capacity_solar!Y236*CostRed_solar!K$13,Capacity_solar!Y236*VLOOKUP($A235,CostRed_solar!$A$2:$M$12,11,FALSE))</f>
        <v>0.330636265035906</v>
      </c>
      <c r="L235">
        <f>IF(Capacity_solar!$AB236=0,Capacity_solar!Z236*CostRed_solar!L$13,Capacity_solar!Z236*VLOOKUP($A235,CostRed_solar!$A$2:$M$12,12,FALSE))</f>
        <v>-0.0556301757894104</v>
      </c>
      <c r="M235">
        <f>IF(Capacity_solar!$AB236=0,Capacity_solar!AA236*CostRed_solar!M$13,Capacity_solar!AA236*VLOOKUP($A235,CostRed_solar!$A$2:$M$12,13,FALSE))</f>
        <v>0.147449104982041</v>
      </c>
      <c r="N235" s="2">
        <f t="shared" si="6"/>
        <v>7.62702885587954</v>
      </c>
      <c r="O235" s="1" t="s">
        <v>425</v>
      </c>
      <c r="P235">
        <f>IF(Capacity_solar!$AB236=0,Capacity_solar!P236*CostRed_solar!B$26,Capacity_solar!P236*VLOOKUP($A235,CostRed_solar!$A$14:$M$26,P$1-2009,FALSE))</f>
        <v>0.12521929362725</v>
      </c>
      <c r="Q235">
        <f>IF(Capacity_solar!$AB236=0,Capacity_solar!Q236*CostRed_solar!C$26,Capacity_solar!Q236*VLOOKUP($A235,CostRed_solar!$A$14:$M$26,Q$1-2009,FALSE))</f>
        <v>0.0634117116916148</v>
      </c>
      <c r="R235">
        <f>IF(Capacity_solar!$AB236=0,Capacity_solar!R236*CostRed_solar!D$26,Capacity_solar!R236*VLOOKUP($A235,CostRed_solar!$A$14:$M$26,R$1-2009,FALSE))</f>
        <v>0.0270805494974331</v>
      </c>
      <c r="S235">
        <f>IF(Capacity_solar!$AB236=0,Capacity_solar!S236*CostRed_solar!E$26,Capacity_solar!S236*VLOOKUP($A235,CostRed_solar!$A$14:$M$26,S$1-2009,FALSE))</f>
        <v>0.170986059170589</v>
      </c>
      <c r="T235">
        <f>IF(Capacity_solar!$AB236=0,Capacity_solar!T236*CostRed_solar!F$26,Capacity_solar!T236*VLOOKUP($A235,CostRed_solar!$A$14:$M$26,T$1-2009,FALSE))</f>
        <v>0.304975336731958</v>
      </c>
      <c r="U235">
        <f>IF(Capacity_solar!$AB236=0,Capacity_solar!U236*CostRed_solar!G$26,Capacity_solar!U236*VLOOKUP($A235,CostRed_solar!$A$14:$M$26,U$1-2009,FALSE))</f>
        <v>2.53918613215279</v>
      </c>
      <c r="V235">
        <f>IF(Capacity_solar!$AB236=0,Capacity_solar!V236*CostRed_solar!H$26,Capacity_solar!V236*VLOOKUP($A235,CostRed_solar!$A$14:$M$26,V$1-2009,FALSE))</f>
        <v>1.72934439874258</v>
      </c>
      <c r="W235">
        <f>IF(Capacity_solar!$AB236=0,Capacity_solar!W236*CostRed_solar!I$26,Capacity_solar!W236*VLOOKUP($A235,CostRed_solar!$A$14:$M$26,W$1-2009,FALSE))</f>
        <v>2.42203956999655</v>
      </c>
      <c r="X235">
        <f>IF(Capacity_solar!$AB236=0,Capacity_solar!X236*CostRed_solar!J$26,Capacity_solar!X236*VLOOKUP($A235,CostRed_solar!$A$14:$M$26,X$1-2009,FALSE))</f>
        <v>0.690596000481226</v>
      </c>
      <c r="Y235">
        <f>IF(Capacity_solar!$AB236=0,Capacity_solar!Y236*CostRed_solar!K$26,Capacity_solar!Y236*VLOOKUP($A235,CostRed_solar!$A$14:$M$26,Y$1-2009,FALSE))</f>
        <v>0.162904694877672</v>
      </c>
      <c r="Z235">
        <f>IF(Capacity_solar!$AB236=0,Capacity_solar!Z236*CostRed_solar!L$26,Capacity_solar!Z236*VLOOKUP($A235,CostRed_solar!$A$14:$M$26,Z$1-2009,FALSE))</f>
        <v>-0.0233162429632336</v>
      </c>
      <c r="AA235">
        <f>IF(Capacity_solar!$AB236=0,Capacity_solar!AA236*CostRed_solar!M$26,Capacity_solar!AA236*VLOOKUP($A235,CostRed_solar!$A$14:$M$26,AA$1-2009,FALSE))</f>
        <v>0.0517877172603992</v>
      </c>
      <c r="AB235" s="1">
        <f t="shared" si="7"/>
        <v>8.26421522126683</v>
      </c>
    </row>
    <row r="236" spans="1:28">
      <c r="A236" s="1" t="s">
        <v>421</v>
      </c>
      <c r="B236">
        <f>IF(Capacity_solar!$AB237=0,Capacity_solar!P237*CostRed_solar!B$13,Capacity_solar!P237*VLOOKUP($A236,CostRed_solar!$A$2:$M$12,2,FALSE))</f>
        <v>0.0554473019473564</v>
      </c>
      <c r="C236">
        <f>IF(Capacity_solar!$AB237=0,Capacity_solar!Q237*CostRed_solar!C$13,Capacity_solar!Q237*VLOOKUP($A236,CostRed_solar!$A$2:$M$12,3,FALSE))</f>
        <v>0.150726324714331</v>
      </c>
      <c r="D236">
        <f>IF(Capacity_solar!$AB237=0,Capacity_solar!R237*CostRed_solar!D$13,Capacity_solar!R237*VLOOKUP($A236,CostRed_solar!$A$2:$M$12,4,FALSE))</f>
        <v>0</v>
      </c>
      <c r="E236">
        <f>IF(Capacity_solar!$AB237=0,Capacity_solar!S237*CostRed_solar!E$13,Capacity_solar!S237*VLOOKUP($A236,CostRed_solar!$A$2:$M$12,5,FALSE))</f>
        <v>1.08054995568956</v>
      </c>
      <c r="F236">
        <f>IF(Capacity_solar!$AB237=0,Capacity_solar!T237*CostRed_solar!F$13,Capacity_solar!T237*VLOOKUP($A236,CostRed_solar!$A$2:$M$12,6,FALSE))</f>
        <v>1.22518631487116</v>
      </c>
      <c r="G236">
        <f>IF(Capacity_solar!$AB237=0,Capacity_solar!U237*CostRed_solar!G$13,Capacity_solar!U237*VLOOKUP($A236,CostRed_solar!$A$2:$M$12,7,FALSE))</f>
        <v>0</v>
      </c>
      <c r="H236">
        <f>IF(Capacity_solar!$AB237=0,Capacity_solar!V237*CostRed_solar!H$13,Capacity_solar!V237*VLOOKUP($A236,CostRed_solar!$A$2:$M$12,8,FALSE))</f>
        <v>0</v>
      </c>
      <c r="I236">
        <f>IF(Capacity_solar!$AB237=0,Capacity_solar!W237*CostRed_solar!I$13,Capacity_solar!W237*VLOOKUP($A236,CostRed_solar!$A$2:$M$12,9,FALSE))</f>
        <v>-0.918219582009139</v>
      </c>
      <c r="J236">
        <f>IF(Capacity_solar!$AB237=0,Capacity_solar!X237*CostRed_solar!J$13,Capacity_solar!X237*VLOOKUP($A236,CostRed_solar!$A$2:$M$12,10,FALSE))</f>
        <v>2.70379284741741</v>
      </c>
      <c r="K236">
        <f>IF(Capacity_solar!$AB237=0,Capacity_solar!Y237*CostRed_solar!K$13,Capacity_solar!Y237*VLOOKUP($A236,CostRed_solar!$A$2:$M$12,11,FALSE))</f>
        <v>0</v>
      </c>
      <c r="L236">
        <f>IF(Capacity_solar!$AB237=0,Capacity_solar!Z237*CostRed_solar!L$13,Capacity_solar!Z237*VLOOKUP($A236,CostRed_solar!$A$2:$M$12,12,FALSE))</f>
        <v>0</v>
      </c>
      <c r="M236">
        <f>IF(Capacity_solar!$AB237=0,Capacity_solar!AA237*CostRed_solar!M$13,Capacity_solar!AA237*VLOOKUP($A236,CostRed_solar!$A$2:$M$12,13,FALSE))</f>
        <v>0</v>
      </c>
      <c r="N236" s="2">
        <f t="shared" si="6"/>
        <v>4.29748316263067</v>
      </c>
      <c r="O236" s="1" t="s">
        <v>421</v>
      </c>
      <c r="P236">
        <f>IF(Capacity_solar!$AB237=0,Capacity_solar!P237*CostRed_solar!B$26,Capacity_solar!P237*VLOOKUP($A236,CostRed_solar!$A$14:$M$26,P$1-2009,FALSE))</f>
        <v>0.287860445120114</v>
      </c>
      <c r="Q236">
        <f>IF(Capacity_solar!$AB237=0,Capacity_solar!Q237*CostRed_solar!C$26,Capacity_solar!Q237*VLOOKUP($A236,CostRed_solar!$A$14:$M$26,Q$1-2009,FALSE))</f>
        <v>0.475587837687111</v>
      </c>
      <c r="R236">
        <f>IF(Capacity_solar!$AB237=0,Capacity_solar!R237*CostRed_solar!D$26,Capacity_solar!R237*VLOOKUP($A236,CostRed_solar!$A$14:$M$26,R$1-2009,FALSE))</f>
        <v>0</v>
      </c>
      <c r="S236">
        <f>IF(Capacity_solar!$AB237=0,Capacity_solar!S237*CostRed_solar!E$26,Capacity_solar!S237*VLOOKUP($A236,CostRed_solar!$A$14:$M$26,S$1-2009,FALSE))</f>
        <v>2.08982961208497</v>
      </c>
      <c r="T236">
        <f>IF(Capacity_solar!$AB237=0,Capacity_solar!T237*CostRed_solar!F$26,Capacity_solar!T237*VLOOKUP($A236,CostRed_solar!$A$14:$M$26,T$1-2009,FALSE))</f>
        <v>2.08368242487673</v>
      </c>
      <c r="U236">
        <f>IF(Capacity_solar!$AB237=0,Capacity_solar!U237*CostRed_solar!G$26,Capacity_solar!U237*VLOOKUP($A236,CostRed_solar!$A$14:$M$26,U$1-2009,FALSE))</f>
        <v>0</v>
      </c>
      <c r="V236">
        <f>IF(Capacity_solar!$AB237=0,Capacity_solar!V237*CostRed_solar!H$26,Capacity_solar!V237*VLOOKUP($A236,CostRed_solar!$A$14:$M$26,V$1-2009,FALSE))</f>
        <v>0</v>
      </c>
      <c r="W236">
        <f>IF(Capacity_solar!$AB237=0,Capacity_solar!W237*CostRed_solar!I$26,Capacity_solar!W237*VLOOKUP($A236,CostRed_solar!$A$14:$M$26,W$1-2009,FALSE))</f>
        <v>-0.852230672060714</v>
      </c>
      <c r="X236">
        <f>IF(Capacity_solar!$AB237=0,Capacity_solar!X237*CostRed_solar!J$26,Capacity_solar!X237*VLOOKUP($A236,CostRed_solar!$A$14:$M$26,X$1-2009,FALSE))</f>
        <v>1.76664226982794</v>
      </c>
      <c r="Y236">
        <f>IF(Capacity_solar!$AB237=0,Capacity_solar!Y237*CostRed_solar!K$26,Capacity_solar!Y237*VLOOKUP($A236,CostRed_solar!$A$14:$M$26,Y$1-2009,FALSE))</f>
        <v>0</v>
      </c>
      <c r="Z236">
        <f>IF(Capacity_solar!$AB237=0,Capacity_solar!Z237*CostRed_solar!L$26,Capacity_solar!Z237*VLOOKUP($A236,CostRed_solar!$A$14:$M$26,Z$1-2009,FALSE))</f>
        <v>0</v>
      </c>
      <c r="AA236">
        <f>IF(Capacity_solar!$AB237=0,Capacity_solar!AA237*CostRed_solar!M$26,Capacity_solar!AA237*VLOOKUP($A236,CostRed_solar!$A$14:$M$26,AA$1-2009,FALSE))</f>
        <v>0</v>
      </c>
      <c r="AB236" s="1">
        <f t="shared" si="7"/>
        <v>5.85137191753616</v>
      </c>
    </row>
    <row r="237" spans="1:28">
      <c r="A237" s="1" t="s">
        <v>423</v>
      </c>
      <c r="B237">
        <f>IF(Capacity_solar!$AB238=0,Capacity_solar!P238*CostRed_solar!B$13,Capacity_solar!P238*VLOOKUP($A237,CostRed_solar!$A$2:$M$12,2,FALSE))</f>
        <v>0</v>
      </c>
      <c r="C237">
        <f>IF(Capacity_solar!$AB238=0,Capacity_solar!Q238*CostRed_solar!C$13,Capacity_solar!Q238*VLOOKUP($A237,CostRed_solar!$A$2:$M$12,3,FALSE))</f>
        <v>0</v>
      </c>
      <c r="D237">
        <f>IF(Capacity_solar!$AB238=0,Capacity_solar!R238*CostRed_solar!D$13,Capacity_solar!R238*VLOOKUP($A237,CostRed_solar!$A$2:$M$12,4,FALSE))</f>
        <v>0</v>
      </c>
      <c r="E237">
        <f>IF(Capacity_solar!$AB238=0,Capacity_solar!S238*CostRed_solar!E$13,Capacity_solar!S238*VLOOKUP($A237,CostRed_solar!$A$2:$M$12,5,FALSE))</f>
        <v>0.758349605265766</v>
      </c>
      <c r="F237">
        <f>IF(Capacity_solar!$AB238=0,Capacity_solar!T238*CostRed_solar!F$13,Capacity_solar!T238*VLOOKUP($A237,CostRed_solar!$A$2:$M$12,6,FALSE))</f>
        <v>0</v>
      </c>
      <c r="G237">
        <f>IF(Capacity_solar!$AB238=0,Capacity_solar!U238*CostRed_solar!G$13,Capacity_solar!U238*VLOOKUP($A237,CostRed_solar!$A$2:$M$12,7,FALSE))</f>
        <v>0</v>
      </c>
      <c r="H237">
        <f>IF(Capacity_solar!$AB238=0,Capacity_solar!V238*CostRed_solar!H$13,Capacity_solar!V238*VLOOKUP($A237,CostRed_solar!$A$2:$M$12,8,FALSE))</f>
        <v>4.38545563018733</v>
      </c>
      <c r="I237">
        <f>IF(Capacity_solar!$AB238=0,Capacity_solar!W238*CostRed_solar!I$13,Capacity_solar!W238*VLOOKUP($A237,CostRed_solar!$A$2:$M$12,9,FALSE))</f>
        <v>178.134598909773</v>
      </c>
      <c r="J237">
        <f>IF(Capacity_solar!$AB238=0,Capacity_solar!X238*CostRed_solar!J$13,Capacity_solar!X238*VLOOKUP($A237,CostRed_solar!$A$2:$M$12,10,FALSE))</f>
        <v>10013.2407624459</v>
      </c>
      <c r="K237">
        <f>IF(Capacity_solar!$AB238=0,Capacity_solar!Y238*CostRed_solar!K$13,Capacity_solar!Y238*VLOOKUP($A237,CostRed_solar!$A$2:$M$12,11,FALSE))</f>
        <v>27358.3952766034</v>
      </c>
      <c r="L237">
        <f>IF(Capacity_solar!$AB238=0,Capacity_solar!Z238*CostRed_solar!L$13,Capacity_solar!Z238*VLOOKUP($A237,CostRed_solar!$A$2:$M$12,12,FALSE))</f>
        <v>0</v>
      </c>
      <c r="M237">
        <f>IF(Capacity_solar!$AB238=0,Capacity_solar!AA238*CostRed_solar!M$13,Capacity_solar!AA238*VLOOKUP($A237,CostRed_solar!$A$2:$M$12,13,FALSE))</f>
        <v>6368.39354734081</v>
      </c>
      <c r="N237" s="2">
        <f t="shared" si="6"/>
        <v>43923.3079905352</v>
      </c>
      <c r="O237" s="1" t="s">
        <v>423</v>
      </c>
      <c r="P237">
        <f>IF(Capacity_solar!$AB238=0,Capacity_solar!P238*CostRed_solar!B$26,Capacity_solar!P238*VLOOKUP($A237,CostRed_solar!$A$14:$M$26,P$1-2009,FALSE))</f>
        <v>0</v>
      </c>
      <c r="Q237">
        <f>IF(Capacity_solar!$AB238=0,Capacity_solar!Q238*CostRed_solar!C$26,Capacity_solar!Q238*VLOOKUP($A237,CostRed_solar!$A$14:$M$26,Q$1-2009,FALSE))</f>
        <v>0</v>
      </c>
      <c r="R237">
        <f>IF(Capacity_solar!$AB238=0,Capacity_solar!R238*CostRed_solar!D$26,Capacity_solar!R238*VLOOKUP($A237,CostRed_solar!$A$14:$M$26,R$1-2009,FALSE))</f>
        <v>0</v>
      </c>
      <c r="S237">
        <f>IF(Capacity_solar!$AB238=0,Capacity_solar!S238*CostRed_solar!E$26,Capacity_solar!S238*VLOOKUP($A237,CostRed_solar!$A$14:$M$26,S$1-2009,FALSE))</f>
        <v>1.46668041866327</v>
      </c>
      <c r="T237">
        <f>IF(Capacity_solar!$AB238=0,Capacity_solar!T238*CostRed_solar!F$26,Capacity_solar!T238*VLOOKUP($A237,CostRed_solar!$A$14:$M$26,T$1-2009,FALSE))</f>
        <v>0</v>
      </c>
      <c r="U237">
        <f>IF(Capacity_solar!$AB238=0,Capacity_solar!U238*CostRed_solar!G$26,Capacity_solar!U238*VLOOKUP($A237,CostRed_solar!$A$14:$M$26,U$1-2009,FALSE))</f>
        <v>0</v>
      </c>
      <c r="V237">
        <f>IF(Capacity_solar!$AB238=0,Capacity_solar!V238*CostRed_solar!H$26,Capacity_solar!V238*VLOOKUP($A237,CostRed_solar!$A$14:$M$26,V$1-2009,FALSE))</f>
        <v>5.18611383507487</v>
      </c>
      <c r="W237">
        <f>IF(Capacity_solar!$AB238=0,Capacity_solar!W238*CostRed_solar!I$26,Capacity_solar!W238*VLOOKUP($A237,CostRed_solar!$A$14:$M$26,W$1-2009,FALSE))</f>
        <v>165.332750379779</v>
      </c>
      <c r="X237">
        <f>IF(Capacity_solar!$AB238=0,Capacity_solar!X238*CostRed_solar!J$26,Capacity_solar!X238*VLOOKUP($A237,CostRed_solar!$A$14:$M$26,X$1-2009,FALSE))</f>
        <v>6542.59234608076</v>
      </c>
      <c r="Y237">
        <f>IF(Capacity_solar!$AB238=0,Capacity_solar!Y238*CostRed_solar!K$26,Capacity_solar!Y238*VLOOKUP($A237,CostRed_solar!$A$14:$M$26,Y$1-2009,FALSE))</f>
        <v>13479.4984887511</v>
      </c>
      <c r="Z237">
        <f>IF(Capacity_solar!$AB238=0,Capacity_solar!Z238*CostRed_solar!L$26,Capacity_solar!Z238*VLOOKUP($A237,CostRed_solar!$A$14:$M$26,Z$1-2009,FALSE))</f>
        <v>0</v>
      </c>
      <c r="AA237">
        <f>IF(Capacity_solar!$AB238=0,Capacity_solar!AA238*CostRed_solar!M$26,Capacity_solar!AA238*VLOOKUP($A237,CostRed_solar!$A$14:$M$26,AA$1-2009,FALSE))</f>
        <v>2236.73493625347</v>
      </c>
      <c r="AB237" s="1">
        <f t="shared" si="7"/>
        <v>22430.8113157189</v>
      </c>
    </row>
    <row r="238" spans="1:28">
      <c r="A238" s="1" t="s">
        <v>495</v>
      </c>
      <c r="B238">
        <f>IF(Capacity_solar!$AB239=0,Capacity_solar!P239*CostRed_solar!B$13,Capacity_solar!P239*VLOOKUP($A238,CostRed_solar!$A$2:$M$12,2,FALSE))</f>
        <v>8959.26210091791</v>
      </c>
      <c r="C238">
        <f>IF(Capacity_solar!$AB239=0,Capacity_solar!Q239*CostRed_solar!C$13,Capacity_solar!Q239*VLOOKUP($A238,CostRed_solar!$A$2:$M$12,3,FALSE))</f>
        <v>15224.612336748</v>
      </c>
      <c r="D238">
        <f>IF(Capacity_solar!$AB239=0,Capacity_solar!R239*CostRed_solar!D$13,Capacity_solar!R239*VLOOKUP($A238,CostRed_solar!$A$2:$M$12,4,FALSE))</f>
        <v>27121.2064056663</v>
      </c>
      <c r="E238">
        <f>IF(Capacity_solar!$AB239=0,Capacity_solar!S239*CostRed_solar!E$13,Capacity_solar!S239*VLOOKUP($A238,CostRed_solar!$A$2:$M$12,5,FALSE))</f>
        <v>39486.7531407548</v>
      </c>
      <c r="F238">
        <f>IF(Capacity_solar!$AB239=0,Capacity_solar!T239*CostRed_solar!F$13,Capacity_solar!T239*VLOOKUP($A238,CostRed_solar!$A$2:$M$12,6,FALSE))</f>
        <v>53693.779111171</v>
      </c>
      <c r="G238">
        <f>IF(Capacity_solar!$AB239=0,Capacity_solar!U239*CostRed_solar!G$13,Capacity_solar!U239*VLOOKUP($A238,CostRed_solar!$A$2:$M$12,7,FALSE))</f>
        <v>95986.6472930134</v>
      </c>
      <c r="H238">
        <f>IF(Capacity_solar!$AB239=0,Capacity_solar!V239*CostRed_solar!H$13,Capacity_solar!V239*VLOOKUP($A238,CostRed_solar!$A$2:$M$12,8,FALSE))</f>
        <v>153968.705279836</v>
      </c>
      <c r="I238">
        <f>IF(Capacity_solar!$AB239=0,Capacity_solar!W239*CostRed_solar!I$13,Capacity_solar!W239*VLOOKUP($A238,CostRed_solar!$A$2:$M$12,9,FALSE))</f>
        <v>171448.858489248</v>
      </c>
      <c r="J238">
        <f>IF(Capacity_solar!$AB239=0,Capacity_solar!X239*CostRed_solar!J$13,Capacity_solar!X239*VLOOKUP($A238,CostRed_solar!$A$2:$M$12,10,FALSE))</f>
        <v>210851.848144934</v>
      </c>
      <c r="K238">
        <f>IF(Capacity_solar!$AB239=0,Capacity_solar!Y239*CostRed_solar!K$13,Capacity_solar!Y239*VLOOKUP($A238,CostRed_solar!$A$2:$M$12,11,FALSE))</f>
        <v>300583.773482193</v>
      </c>
      <c r="L238">
        <f>IF(Capacity_solar!$AB239=0,Capacity_solar!Z239*CostRed_solar!L$13,Capacity_solar!Z239*VLOOKUP($A238,CostRed_solar!$A$2:$M$12,12,FALSE))</f>
        <v>436105.345744316</v>
      </c>
      <c r="M238">
        <f>IF(Capacity_solar!$AB239=0,Capacity_solar!AA239*CostRed_solar!M$13,Capacity_solar!AA239*VLOOKUP($A238,CostRed_solar!$A$2:$M$12,13,FALSE))</f>
        <v>672571.889979991</v>
      </c>
      <c r="N238" s="2">
        <f t="shared" si="6"/>
        <v>2186002.68150879</v>
      </c>
      <c r="O238" s="1" t="s">
        <v>495</v>
      </c>
      <c r="P238">
        <f>IF(Capacity_solar!$AB239=0,Capacity_solar!P239*CostRed_solar!B$26,Capacity_solar!P239*VLOOKUP($A238,CostRed_solar!$A$14:$M$26,P$1-2009,FALSE))</f>
        <v>46512.9426634069</v>
      </c>
      <c r="Q238">
        <f>IF(Capacity_solar!$AB239=0,Capacity_solar!Q239*CostRed_solar!C$26,Capacity_solar!Q239*VLOOKUP($A238,CostRed_solar!$A$14:$M$26,Q$1-2009,FALSE))</f>
        <v>48038.326911915</v>
      </c>
      <c r="R238">
        <f>IF(Capacity_solar!$AB239=0,Capacity_solar!R239*CostRed_solar!D$26,Capacity_solar!R239*VLOOKUP($A238,CostRed_solar!$A$14:$M$26,R$1-2009,FALSE))</f>
        <v>61443.270321519</v>
      </c>
      <c r="S238">
        <f>IF(Capacity_solar!$AB239=0,Capacity_solar!S239*CostRed_solar!E$26,Capacity_solar!S239*VLOOKUP($A238,CostRed_solar!$A$14:$M$26,S$1-2009,FALSE))</f>
        <v>76369.0614803436</v>
      </c>
      <c r="T238">
        <f>IF(Capacity_solar!$AB239=0,Capacity_solar!T239*CostRed_solar!F$26,Capacity_solar!T239*VLOOKUP($A238,CostRed_solar!$A$14:$M$26,T$1-2009,FALSE))</f>
        <v>91317.3633276554</v>
      </c>
      <c r="U238">
        <f>IF(Capacity_solar!$AB239=0,Capacity_solar!U239*CostRed_solar!G$26,Capacity_solar!U239*VLOOKUP($A238,CostRed_solar!$A$14:$M$26,U$1-2009,FALSE))</f>
        <v>139130.298613733</v>
      </c>
      <c r="V238">
        <f>IF(Capacity_solar!$AB239=0,Capacity_solar!V239*CostRed_solar!H$26,Capacity_solar!V239*VLOOKUP($A238,CostRed_solar!$A$14:$M$26,V$1-2009,FALSE))</f>
        <v>182078.967376581</v>
      </c>
      <c r="W238">
        <f>IF(Capacity_solar!$AB239=0,Capacity_solar!W239*CostRed_solar!I$26,Capacity_solar!W239*VLOOKUP($A238,CostRed_solar!$A$14:$M$26,W$1-2009,FALSE))</f>
        <v>159127.48841037</v>
      </c>
      <c r="X238">
        <f>IF(Capacity_solar!$AB239=0,Capacity_solar!X239*CostRed_solar!J$26,Capacity_solar!X239*VLOOKUP($A238,CostRed_solar!$A$14:$M$26,X$1-2009,FALSE))</f>
        <v>137769.351657242</v>
      </c>
      <c r="Y238">
        <f>IF(Capacity_solar!$AB239=0,Capacity_solar!Y239*CostRed_solar!K$26,Capacity_solar!Y239*VLOOKUP($A238,CostRed_solar!$A$14:$M$26,Y$1-2009,FALSE))</f>
        <v>148097.813465738</v>
      </c>
      <c r="Z238">
        <f>IF(Capacity_solar!$AB239=0,Capacity_solar!Z239*CostRed_solar!L$26,Capacity_solar!Z239*VLOOKUP($A238,CostRed_solar!$A$14:$M$26,Z$1-2009,FALSE))</f>
        <v>182784.577877877</v>
      </c>
      <c r="AA238">
        <f>IF(Capacity_solar!$AB239=0,Capacity_solar!AA239*CostRed_solar!M$26,Capacity_solar!AA239*VLOOKUP($A238,CostRed_solar!$A$14:$M$26,AA$1-2009,FALSE))</f>
        <v>236223.630382962</v>
      </c>
      <c r="AB238" s="1">
        <f t="shared" si="7"/>
        <v>1508893.09248934</v>
      </c>
    </row>
    <row r="239" spans="1:28">
      <c r="A239" s="1" t="s">
        <v>429</v>
      </c>
      <c r="B239">
        <f>IF(Capacity_solar!$AB240=0,Capacity_solar!P240*CostRed_solar!B$13,Capacity_solar!P240*VLOOKUP($A239,CostRed_solar!$A$2:$M$12,2,FALSE))</f>
        <v>0.0773489862165622</v>
      </c>
      <c r="C239">
        <f>IF(Capacity_solar!$AB240=0,Capacity_solar!Q240*CostRed_solar!C$13,Capacity_solar!Q240*VLOOKUP($A239,CostRed_solar!$A$2:$M$12,3,FALSE))</f>
        <v>0.0406961076728694</v>
      </c>
      <c r="D239">
        <f>IF(Capacity_solar!$AB240=0,Capacity_solar!R240*CostRed_solar!D$13,Capacity_solar!R240*VLOOKUP($A239,CostRed_solar!$A$2:$M$12,4,FALSE))</f>
        <v>0.748582882829159</v>
      </c>
      <c r="E239">
        <f>IF(Capacity_solar!$AB240=0,Capacity_solar!S240*CostRed_solar!E$13,Capacity_solar!S240*VLOOKUP($A239,CostRed_solar!$A$2:$M$12,5,FALSE))</f>
        <v>2.58447903038113</v>
      </c>
      <c r="F239">
        <f>IF(Capacity_solar!$AB240=0,Capacity_solar!T240*CostRed_solar!F$13,Capacity_solar!T240*VLOOKUP($A239,CostRed_solar!$A$2:$M$12,6,FALSE))</f>
        <v>61.2593179711693</v>
      </c>
      <c r="G239">
        <f>IF(Capacity_solar!$AB240=0,Capacity_solar!U240*CostRed_solar!G$13,Capacity_solar!U240*VLOOKUP($A239,CostRed_solar!$A$2:$M$12,7,FALSE))</f>
        <v>26.6028368079597</v>
      </c>
      <c r="H239">
        <f>IF(Capacity_solar!$AB240=0,Capacity_solar!V240*CostRed_solar!H$13,Capacity_solar!V240*VLOOKUP($A239,CostRed_solar!$A$2:$M$12,8,FALSE))</f>
        <v>32.4608017361262</v>
      </c>
      <c r="I239">
        <f>IF(Capacity_solar!$AB240=0,Capacity_solar!W240*CostRed_solar!I$13,Capacity_solar!W240*VLOOKUP($A239,CostRed_solar!$A$2:$M$12,9,FALSE))</f>
        <v>275.465874602742</v>
      </c>
      <c r="J239">
        <f>IF(Capacity_solar!$AB240=0,Capacity_solar!X240*CostRed_solar!J$13,Capacity_solar!X240*VLOOKUP($A239,CostRed_solar!$A$2:$M$12,10,FALSE))</f>
        <v>0</v>
      </c>
      <c r="K239">
        <f>IF(Capacity_solar!$AB240=0,Capacity_solar!Y240*CostRed_solar!K$13,Capacity_solar!Y240*VLOOKUP($A239,CostRed_solar!$A$2:$M$12,11,FALSE))</f>
        <v>15.8212970226756</v>
      </c>
      <c r="L239">
        <f>IF(Capacity_solar!$AB240=0,Capacity_solar!Z240*CostRed_solar!L$13,Capacity_solar!Z240*VLOOKUP($A239,CostRed_solar!$A$2:$M$12,12,FALSE))</f>
        <v>0.12362261286531</v>
      </c>
      <c r="M239">
        <f>IF(Capacity_solar!$AB240=0,Capacity_solar!AA240*CostRed_solar!M$13,Capacity_solar!AA240*VLOOKUP($A239,CostRed_solar!$A$2:$M$12,13,FALSE))</f>
        <v>0</v>
      </c>
      <c r="N239" s="2">
        <f t="shared" si="6"/>
        <v>415.184857760638</v>
      </c>
      <c r="O239" s="1" t="s">
        <v>429</v>
      </c>
      <c r="P239">
        <f>IF(Capacity_solar!$AB240=0,Capacity_solar!P240*CostRed_solar!B$26,Capacity_solar!P240*VLOOKUP($A239,CostRed_solar!$A$14:$M$26,P$1-2009,FALSE))</f>
        <v>0.401565320942559</v>
      </c>
      <c r="Q239">
        <f>IF(Capacity_solar!$AB240=0,Capacity_solar!Q240*CostRed_solar!C$26,Capacity_solar!Q240*VLOOKUP($A239,CostRed_solar!$A$14:$M$26,Q$1-2009,FALSE))</f>
        <v>0.12840871617552</v>
      </c>
      <c r="R239">
        <f>IF(Capacity_solar!$AB240=0,Capacity_solar!R240*CostRed_solar!D$26,Capacity_solar!R240*VLOOKUP($A239,CostRed_solar!$A$14:$M$26,R$1-2009,FALSE))</f>
        <v>1.69591941227675</v>
      </c>
      <c r="S239">
        <f>IF(Capacity_solar!$AB240=0,Capacity_solar!S240*CostRed_solar!E$26,Capacity_solar!S240*VLOOKUP($A239,CostRed_solar!$A$14:$M$26,S$1-2009,FALSE))</f>
        <v>4.99849246308688</v>
      </c>
      <c r="T239">
        <f>IF(Capacity_solar!$AB240=0,Capacity_solar!T240*CostRed_solar!F$26,Capacity_solar!T240*VLOOKUP($A239,CostRed_solar!$A$14:$M$26,T$1-2009,FALSE))</f>
        <v>104.18412503235</v>
      </c>
      <c r="U239">
        <f>IF(Capacity_solar!$AB240=0,Capacity_solar!U240*CostRed_solar!G$26,Capacity_solar!U240*VLOOKUP($A239,CostRed_solar!$A$14:$M$26,U$1-2009,FALSE))</f>
        <v>38.5601615791954</v>
      </c>
      <c r="V239">
        <f>IF(Capacity_solar!$AB240=0,Capacity_solar!V240*CostRed_solar!H$26,Capacity_solar!V240*VLOOKUP($A239,CostRed_solar!$A$14:$M$26,V$1-2009,FALSE))</f>
        <v>38.3872115413821</v>
      </c>
      <c r="W239">
        <f>IF(Capacity_solar!$AB240=0,Capacity_solar!W240*CostRed_solar!I$26,Capacity_solar!W240*VLOOKUP($A239,CostRed_solar!$A$14:$M$26,W$1-2009,FALSE))</f>
        <v>255.669201618215</v>
      </c>
      <c r="X239">
        <f>IF(Capacity_solar!$AB240=0,Capacity_solar!X240*CostRed_solar!J$26,Capacity_solar!X240*VLOOKUP($A239,CostRed_solar!$A$14:$M$26,X$1-2009,FALSE))</f>
        <v>0</v>
      </c>
      <c r="Y239">
        <f>IF(Capacity_solar!$AB240=0,Capacity_solar!Y240*CostRed_solar!K$26,Capacity_solar!Y240*VLOOKUP($A239,CostRed_solar!$A$14:$M$26,Y$1-2009,FALSE))</f>
        <v>7.79516295276353</v>
      </c>
      <c r="Z239">
        <f>IF(Capacity_solar!$AB240=0,Capacity_solar!Z240*CostRed_solar!L$26,Capacity_solar!Z240*VLOOKUP($A239,CostRed_solar!$A$14:$M$26,Z$1-2009,FALSE))</f>
        <v>0.0518138732516107</v>
      </c>
      <c r="AA239">
        <f>IF(Capacity_solar!$AB240=0,Capacity_solar!AA240*CostRed_solar!M$26,Capacity_solar!AA240*VLOOKUP($A239,CostRed_solar!$A$14:$M$26,AA$1-2009,FALSE))</f>
        <v>0</v>
      </c>
      <c r="AB239" s="1">
        <f t="shared" si="7"/>
        <v>451.872062509639</v>
      </c>
    </row>
    <row r="240" spans="1:28">
      <c r="A240" s="1" t="s">
        <v>433</v>
      </c>
      <c r="B240">
        <f>IF(Capacity_solar!$AB241=0,Capacity_solar!P241*CostRed_solar!B$13,Capacity_solar!P241*VLOOKUP($A240,CostRed_solar!$A$2:$M$12,2,FALSE))</f>
        <v>0</v>
      </c>
      <c r="C240">
        <f>IF(Capacity_solar!$AB241=0,Capacity_solar!Q241*CostRed_solar!C$13,Capacity_solar!Q241*VLOOKUP($A240,CostRed_solar!$A$2:$M$12,3,FALSE))</f>
        <v>0</v>
      </c>
      <c r="D240">
        <f>IF(Capacity_solar!$AB241=0,Capacity_solar!R241*CostRed_solar!D$13,Capacity_solar!R241*VLOOKUP($A240,CostRed_solar!$A$2:$M$12,4,FALSE))</f>
        <v>0.0448253223250993</v>
      </c>
      <c r="E240">
        <f>IF(Capacity_solar!$AB241=0,Capacity_solar!S241*CostRed_solar!E$13,Capacity_solar!S241*VLOOKUP($A240,CostRed_solar!$A$2:$M$12,5,FALSE))</f>
        <v>0</v>
      </c>
      <c r="F240">
        <f>IF(Capacity_solar!$AB241=0,Capacity_solar!T241*CostRed_solar!F$13,Capacity_solar!T241*VLOOKUP($A240,CostRed_solar!$A$2:$M$12,6,FALSE))</f>
        <v>0</v>
      </c>
      <c r="G240">
        <f>IF(Capacity_solar!$AB241=0,Capacity_solar!U241*CostRed_solar!G$13,Capacity_solar!U241*VLOOKUP($A240,CostRed_solar!$A$2:$M$12,7,FALSE))</f>
        <v>0.0452248135285688</v>
      </c>
      <c r="H240">
        <f>IF(Capacity_solar!$AB241=0,Capacity_solar!V241*CostRed_solar!H$13,Capacity_solar!V241*VLOOKUP($A240,CostRed_solar!$A$2:$M$12,8,FALSE))</f>
        <v>0</v>
      </c>
      <c r="I240">
        <f>IF(Capacity_solar!$AB241=0,Capacity_solar!W241*CostRed_solar!I$13,Capacity_solar!W241*VLOOKUP($A240,CostRed_solar!$A$2:$M$12,9,FALSE))</f>
        <v>2.07517625534066</v>
      </c>
      <c r="J240">
        <f>IF(Capacity_solar!$AB241=0,Capacity_solar!X241*CostRed_solar!J$13,Capacity_solar!X241*VLOOKUP($A240,CostRed_solar!$A$2:$M$12,10,FALSE))</f>
        <v>195.000682042585</v>
      </c>
      <c r="K240">
        <f>IF(Capacity_solar!$AB241=0,Capacity_solar!Y241*CostRed_solar!K$13,Capacity_solar!Y241*VLOOKUP($A240,CostRed_solar!$A$2:$M$12,11,FALSE))</f>
        <v>0</v>
      </c>
      <c r="L240">
        <f>IF(Capacity_solar!$AB241=0,Capacity_solar!Z241*CostRed_solar!L$13,Capacity_solar!Z241*VLOOKUP($A240,CostRed_solar!$A$2:$M$12,12,FALSE))</f>
        <v>0</v>
      </c>
      <c r="M240">
        <f>IF(Capacity_solar!$AB241=0,Capacity_solar!AA241*CostRed_solar!M$13,Capacity_solar!AA241*VLOOKUP($A240,CostRed_solar!$A$2:$M$12,13,FALSE))</f>
        <v>0.0982958926283378</v>
      </c>
      <c r="N240" s="2">
        <f t="shared" si="6"/>
        <v>197.264204326408</v>
      </c>
      <c r="O240" s="1" t="s">
        <v>433</v>
      </c>
      <c r="P240">
        <f>IF(Capacity_solar!$AB241=0,Capacity_solar!P241*CostRed_solar!B$26,Capacity_solar!P241*VLOOKUP($A240,CostRed_solar!$A$14:$M$26,P$1-2009,FALSE))</f>
        <v>0</v>
      </c>
      <c r="Q240">
        <f>IF(Capacity_solar!$AB241=0,Capacity_solar!Q241*CostRed_solar!C$26,Capacity_solar!Q241*VLOOKUP($A240,CostRed_solar!$A$14:$M$26,Q$1-2009,FALSE))</f>
        <v>0</v>
      </c>
      <c r="R240">
        <f>IF(Capacity_solar!$AB241=0,Capacity_solar!R241*CostRed_solar!D$26,Capacity_solar!R241*VLOOKUP($A240,CostRed_solar!$A$14:$M$26,R$1-2009,FALSE))</f>
        <v>0.101552060615374</v>
      </c>
      <c r="S240">
        <f>IF(Capacity_solar!$AB241=0,Capacity_solar!S241*CostRed_solar!E$26,Capacity_solar!S241*VLOOKUP($A240,CostRed_solar!$A$14:$M$26,S$1-2009,FALSE))</f>
        <v>0</v>
      </c>
      <c r="T240">
        <f>IF(Capacity_solar!$AB241=0,Capacity_solar!T241*CostRed_solar!F$26,Capacity_solar!T241*VLOOKUP($A240,CostRed_solar!$A$14:$M$26,T$1-2009,FALSE))</f>
        <v>0</v>
      </c>
      <c r="U240">
        <f>IF(Capacity_solar!$AB241=0,Capacity_solar!U241*CostRed_solar!G$26,Capacity_solar!U241*VLOOKUP($A240,CostRed_solar!$A$14:$M$26,U$1-2009,FALSE))</f>
        <v>0.0655522615741798</v>
      </c>
      <c r="V240">
        <f>IF(Capacity_solar!$AB241=0,Capacity_solar!V241*CostRed_solar!H$26,Capacity_solar!V241*VLOOKUP($A240,CostRed_solar!$A$14:$M$26,V$1-2009,FALSE))</f>
        <v>0</v>
      </c>
      <c r="W240">
        <f>IF(Capacity_solar!$AB241=0,Capacity_solar!W241*CostRed_solar!I$26,Capacity_solar!W241*VLOOKUP($A240,CostRed_solar!$A$14:$M$26,W$1-2009,FALSE))</f>
        <v>1.92604131885722</v>
      </c>
      <c r="X240">
        <f>IF(Capacity_solar!$AB241=0,Capacity_solar!X241*CostRed_solar!J$26,Capacity_solar!X241*VLOOKUP($A240,CostRed_solar!$A$14:$M$26,X$1-2009,FALSE))</f>
        <v>127.412293390288</v>
      </c>
      <c r="Y240">
        <f>IF(Capacity_solar!$AB241=0,Capacity_solar!Y241*CostRed_solar!K$26,Capacity_solar!Y241*VLOOKUP($A240,CostRed_solar!$A$14:$M$26,Y$1-2009,FALSE))</f>
        <v>0</v>
      </c>
      <c r="Z240">
        <f>IF(Capacity_solar!$AB241=0,Capacity_solar!Z241*CostRed_solar!L$26,Capacity_solar!Z241*VLOOKUP($A240,CostRed_solar!$A$14:$M$26,Z$1-2009,FALSE))</f>
        <v>0</v>
      </c>
      <c r="AA240">
        <f>IF(Capacity_solar!$AB241=0,Capacity_solar!AA241*CostRed_solar!M$26,Capacity_solar!AA241*VLOOKUP($A240,CostRed_solar!$A$14:$M$26,AA$1-2009,FALSE))</f>
        <v>0.0345239117993625</v>
      </c>
      <c r="AB240" s="1">
        <f t="shared" si="7"/>
        <v>129.539962943134</v>
      </c>
    </row>
    <row r="241" spans="1:28">
      <c r="A241" s="1" t="s">
        <v>435</v>
      </c>
      <c r="B241">
        <f>IF(Capacity_solar!$AB242=0,Capacity_solar!P242*CostRed_solar!B$13,Capacity_solar!P242*VLOOKUP($A241,CostRed_solar!$A$2:$M$12,2,FALSE))</f>
        <v>0.0485163892039369</v>
      </c>
      <c r="C241">
        <f>IF(Capacity_solar!$AB242=0,Capacity_solar!Q242*CostRed_solar!C$13,Capacity_solar!Q242*VLOOKUP($A241,CostRed_solar!$A$2:$M$12,3,FALSE))</f>
        <v>0.365762547973444</v>
      </c>
      <c r="D241">
        <f>IF(Capacity_solar!$AB242=0,Capacity_solar!R242*CostRed_solar!D$13,Capacity_solar!R242*VLOOKUP($A241,CostRed_solar!$A$2:$M$12,4,FALSE))</f>
        <v>0.795649471270513</v>
      </c>
      <c r="E241">
        <f>IF(Capacity_solar!$AB242=0,Capacity_solar!S242*CostRed_solar!E$13,Capacity_solar!S242*VLOOKUP($A241,CostRed_solar!$A$2:$M$12,5,FALSE))</f>
        <v>0.719056879604327</v>
      </c>
      <c r="F241">
        <f>IF(Capacity_solar!$AB242=0,Capacity_solar!T242*CostRed_solar!F$13,Capacity_solar!T242*VLOOKUP($A241,CostRed_solar!$A$2:$M$12,6,FALSE))</f>
        <v>-0.197143616120177</v>
      </c>
      <c r="G241">
        <f>IF(Capacity_solar!$AB242=0,Capacity_solar!U242*CostRed_solar!G$13,Capacity_solar!U242*VLOOKUP($A241,CostRed_solar!$A$2:$M$12,7,FALSE))</f>
        <v>0.454908418434428</v>
      </c>
      <c r="H241">
        <f>IF(Capacity_solar!$AB242=0,Capacity_solar!V242*CostRed_solar!H$13,Capacity_solar!V242*VLOOKUP($A241,CostRed_solar!$A$2:$M$12,8,FALSE))</f>
        <v>3.57393534332809</v>
      </c>
      <c r="I241">
        <f>IF(Capacity_solar!$AB242=0,Capacity_solar!W242*CostRed_solar!I$13,Capacity_solar!W242*VLOOKUP($A241,CostRed_solar!$A$2:$M$12,9,FALSE))</f>
        <v>6.41835671468305</v>
      </c>
      <c r="J241">
        <f>IF(Capacity_solar!$AB242=0,Capacity_solar!X242*CostRed_solar!J$13,Capacity_solar!X242*VLOOKUP($A241,CostRed_solar!$A$2:$M$12,10,FALSE))</f>
        <v>6.68368687397218</v>
      </c>
      <c r="K241">
        <f>IF(Capacity_solar!$AB242=0,Capacity_solar!Y242*CostRed_solar!K$13,Capacity_solar!Y242*VLOOKUP($A241,CostRed_solar!$A$2:$M$12,11,FALSE))</f>
        <v>5.25969839086386</v>
      </c>
      <c r="L241">
        <f>IF(Capacity_solar!$AB242=0,Capacity_solar!Z242*CostRed_solar!L$13,Capacity_solar!Z242*VLOOKUP($A241,CostRed_solar!$A$2:$M$12,12,FALSE))</f>
        <v>42.8692346669498</v>
      </c>
      <c r="M241">
        <f>IF(Capacity_solar!$AB242=0,Capacity_solar!AA242*CostRed_solar!M$13,Capacity_solar!AA242*VLOOKUP($A241,CostRed_solar!$A$2:$M$12,13,FALSE))</f>
        <v>46.7203056321449</v>
      </c>
      <c r="N241" s="2">
        <f t="shared" si="6"/>
        <v>113.711967712308</v>
      </c>
      <c r="O241" s="1" t="s">
        <v>435</v>
      </c>
      <c r="P241">
        <f>IF(Capacity_solar!$AB242=0,Capacity_solar!P242*CostRed_solar!B$26,Capacity_solar!P242*VLOOKUP($A241,CostRed_solar!$A$14:$M$26,P$1-2009,FALSE))</f>
        <v>0.2518778894801</v>
      </c>
      <c r="Q241">
        <f>IF(Capacity_solar!$AB242=0,Capacity_solar!Q242*CostRed_solar!C$26,Capacity_solar!Q242*VLOOKUP($A241,CostRed_solar!$A$14:$M$26,Q$1-2009,FALSE))</f>
        <v>1.15409315278739</v>
      </c>
      <c r="R241">
        <f>IF(Capacity_solar!$AB242=0,Capacity_solar!R242*CostRed_solar!D$26,Capacity_solar!R242*VLOOKUP($A241,CostRed_solar!$A$14:$M$26,R$1-2009,FALSE))</f>
        <v>1.80254907592289</v>
      </c>
      <c r="S241">
        <f>IF(Capacity_solar!$AB242=0,Capacity_solar!S242*CostRed_solar!E$26,Capacity_solar!S242*VLOOKUP($A241,CostRed_solar!$A$14:$M$26,S$1-2009,FALSE))</f>
        <v>1.39068661458745</v>
      </c>
      <c r="T241">
        <f>IF(Capacity_solar!$AB242=0,Capacity_solar!T242*CostRed_solar!F$26,Capacity_solar!T242*VLOOKUP($A241,CostRed_solar!$A$14:$M$26,T$1-2009,FALSE))</f>
        <v>-0.335283444730166</v>
      </c>
      <c r="U241">
        <f>IF(Capacity_solar!$AB242=0,Capacity_solar!U242*CostRed_solar!G$26,Capacity_solar!U242*VLOOKUP($A241,CostRed_solar!$A$14:$M$26,U$1-2009,FALSE))</f>
        <v>0.659378631128515</v>
      </c>
      <c r="V241">
        <f>IF(Capacity_solar!$AB242=0,Capacity_solar!V242*CostRed_solar!H$26,Capacity_solar!V242*VLOOKUP($A241,CostRed_solar!$A$14:$M$26,V$1-2009,FALSE))</f>
        <v>4.22643325863614</v>
      </c>
      <c r="W241">
        <f>IF(Capacity_solar!$AB242=0,Capacity_solar!W242*CostRed_solar!I$26,Capacity_solar!W242*VLOOKUP($A241,CostRed_solar!$A$14:$M$26,W$1-2009,FALSE))</f>
        <v>5.95709410216574</v>
      </c>
      <c r="X241">
        <f>IF(Capacity_solar!$AB242=0,Capacity_solar!X242*CostRed_solar!J$26,Capacity_solar!X242*VLOOKUP($A241,CostRed_solar!$A$14:$M$26,X$1-2009,FALSE))</f>
        <v>4.36708150964</v>
      </c>
      <c r="Y241">
        <f>IF(Capacity_solar!$AB242=0,Capacity_solar!Y242*CostRed_solar!K$26,Capacity_solar!Y242*VLOOKUP($A241,CostRed_solar!$A$14:$M$26,Y$1-2009,FALSE))</f>
        <v>2.59145669159797</v>
      </c>
      <c r="Z241">
        <f>IF(Capacity_solar!$AB242=0,Capacity_solar!Z242*CostRed_solar!L$26,Capacity_solar!Z242*VLOOKUP($A241,CostRed_solar!$A$14:$M$26,Z$1-2009,FALSE))</f>
        <v>17.9677571921811</v>
      </c>
      <c r="AA241">
        <f>IF(Capacity_solar!$AB242=0,Capacity_solar!AA242*CostRed_solar!M$26,Capacity_solar!AA242*VLOOKUP($A241,CostRed_solar!$A$14:$M$26,AA$1-2009,FALSE))</f>
        <v>16.4093093592644</v>
      </c>
      <c r="AB241" s="1">
        <f t="shared" si="7"/>
        <v>56.4424340326615</v>
      </c>
    </row>
    <row r="242" spans="1:28">
      <c r="A242" s="1" t="s">
        <v>496</v>
      </c>
      <c r="B242">
        <f>IF(Capacity_solar!$AB243=0,Capacity_solar!P243*CostRed_solar!B$13,Capacity_solar!P243*VLOOKUP($A242,CostRed_solar!$A$2:$M$12,2,FALSE))</f>
        <v>51082.6573819292</v>
      </c>
      <c r="C242">
        <f>IF(Capacity_solar!$AB243=0,Capacity_solar!Q243*CostRed_solar!C$13,Capacity_solar!Q243*VLOOKUP($A242,CostRed_solar!$A$2:$M$12,3,FALSE))</f>
        <v>85042.8179876031</v>
      </c>
      <c r="D242">
        <f>IF(Capacity_solar!$AB243=0,Capacity_solar!R243*CostRed_solar!D$13,Capacity_solar!R243*VLOOKUP($A242,CostRed_solar!$A$2:$M$12,4,FALSE))</f>
        <v>142083.053755721</v>
      </c>
      <c r="E242">
        <f>IF(Capacity_solar!$AB243=0,Capacity_solar!S243*CostRed_solar!E$13,Capacity_solar!S243*VLOOKUP($A242,CostRed_solar!$A$2:$M$12,5,FALSE))</f>
        <v>201275.994600654</v>
      </c>
      <c r="F242">
        <f>IF(Capacity_solar!$AB243=0,Capacity_solar!T243*CostRed_solar!F$13,Capacity_solar!T243*VLOOKUP($A242,CostRed_solar!$A$2:$M$12,6,FALSE))</f>
        <v>273000.656276783</v>
      </c>
      <c r="G242">
        <f>IF(Capacity_solar!$AB243=0,Capacity_solar!U243*CostRed_solar!G$13,Capacity_solar!U243*VLOOKUP($A242,CostRed_solar!$A$2:$M$12,7,FALSE))</f>
        <v>484994.099584771</v>
      </c>
      <c r="H242">
        <f>IF(Capacity_solar!$AB243=0,Capacity_solar!V243*CostRed_solar!H$13,Capacity_solar!V243*VLOOKUP($A242,CostRed_solar!$A$2:$M$12,8,FALSE))</f>
        <v>777520.779930333</v>
      </c>
      <c r="I242">
        <f>IF(Capacity_solar!$AB243=0,Capacity_solar!W243*CostRed_solar!I$13,Capacity_solar!W243*VLOOKUP($A242,CostRed_solar!$A$2:$M$12,9,FALSE))</f>
        <v>871613.765199043</v>
      </c>
      <c r="J242">
        <f>IF(Capacity_solar!$AB243=0,Capacity_solar!X243*CostRed_solar!J$13,Capacity_solar!X243*VLOOKUP($A242,CostRed_solar!$A$2:$M$12,10,FALSE))</f>
        <v>1087356.99706461</v>
      </c>
      <c r="K242">
        <f>IF(Capacity_solar!$AB243=0,Capacity_solar!Y243*CostRed_solar!K$13,Capacity_solar!Y243*VLOOKUP($A242,CostRed_solar!$A$2:$M$12,11,FALSE))</f>
        <v>1545772.47924478</v>
      </c>
      <c r="L242">
        <f>IF(Capacity_solar!$AB243=0,Capacity_solar!Z243*CostRed_solar!L$13,Capacity_solar!Z243*VLOOKUP($A242,CostRed_solar!$A$2:$M$12,12,FALSE))</f>
        <v>2259995.30886408</v>
      </c>
      <c r="M242">
        <f>IF(Capacity_solar!$AB243=0,Capacity_solar!AA243*CostRed_solar!M$13,Capacity_solar!AA243*VLOOKUP($A242,CostRed_solar!$A$2:$M$12,13,FALSE))</f>
        <v>3489130.75379289</v>
      </c>
      <c r="N242" s="2">
        <f t="shared" si="6"/>
        <v>11268869.3636832</v>
      </c>
      <c r="O242" s="1" t="s">
        <v>496</v>
      </c>
      <c r="P242">
        <f>IF(Capacity_solar!$AB243=0,Capacity_solar!P243*CostRed_solar!B$26,Capacity_solar!P243*VLOOKUP($A242,CostRed_solar!$A$14:$M$26,P$1-2009,FALSE))</f>
        <v>265200.938105907</v>
      </c>
      <c r="Q242">
        <f>IF(Capacity_solar!$AB243=0,Capacity_solar!Q243*CostRed_solar!C$26,Capacity_solar!Q243*VLOOKUP($A242,CostRed_solar!$A$14:$M$26,Q$1-2009,FALSE))</f>
        <v>268336.204668946</v>
      </c>
      <c r="R242">
        <f>IF(Capacity_solar!$AB243=0,Capacity_solar!R243*CostRed_solar!D$26,Capacity_solar!R243*VLOOKUP($A242,CostRed_solar!$A$14:$M$26,R$1-2009,FALSE))</f>
        <v>321890.08665174</v>
      </c>
      <c r="S242">
        <f>IF(Capacity_solar!$AB243=0,Capacity_solar!S243*CostRed_solar!E$26,Capacity_solar!S243*VLOOKUP($A242,CostRed_solar!$A$14:$M$26,S$1-2009,FALSE))</f>
        <v>389276.341647593</v>
      </c>
      <c r="T242">
        <f>IF(Capacity_solar!$AB243=0,Capacity_solar!T243*CostRed_solar!F$26,Capacity_solar!T243*VLOOKUP($A242,CostRed_solar!$A$14:$M$26,T$1-2009,FALSE))</f>
        <v>464294.01190591</v>
      </c>
      <c r="U242">
        <f>IF(Capacity_solar!$AB243=0,Capacity_solar!U243*CostRed_solar!G$26,Capacity_solar!U243*VLOOKUP($A242,CostRed_solar!$A$14:$M$26,U$1-2009,FALSE))</f>
        <v>702987.090435017</v>
      </c>
      <c r="V242">
        <f>IF(Capacity_solar!$AB243=0,Capacity_solar!V243*CostRed_solar!H$26,Capacity_solar!V243*VLOOKUP($A242,CostRed_solar!$A$14:$M$26,V$1-2009,FALSE))</f>
        <v>919473.736343025</v>
      </c>
      <c r="W242">
        <f>IF(Capacity_solar!$AB243=0,Capacity_solar!W243*CostRed_solar!I$26,Capacity_solar!W243*VLOOKUP($A242,CostRed_solar!$A$14:$M$26,W$1-2009,FALSE))</f>
        <v>808974.236061932</v>
      </c>
      <c r="X242">
        <f>IF(Capacity_solar!$AB243=0,Capacity_solar!X243*CostRed_solar!J$26,Capacity_solar!X243*VLOOKUP($A242,CostRed_solar!$A$14:$M$26,X$1-2009,FALSE))</f>
        <v>710472.636704538</v>
      </c>
      <c r="Y242">
        <f>IF(Capacity_solar!$AB243=0,Capacity_solar!Y243*CostRed_solar!K$26,Capacity_solar!Y243*VLOOKUP($A242,CostRed_solar!$A$14:$M$26,Y$1-2009,FALSE))</f>
        <v>761603.068720632</v>
      </c>
      <c r="Z242">
        <f>IF(Capacity_solar!$AB243=0,Capacity_solar!Z243*CostRed_solar!L$26,Capacity_solar!Z243*VLOOKUP($A242,CostRed_solar!$A$14:$M$26,Z$1-2009,FALSE))</f>
        <v>947230.508792924</v>
      </c>
      <c r="AA242">
        <f>IF(Capacity_solar!$AB243=0,Capacity_solar!AA243*CostRed_solar!M$26,Capacity_solar!AA243*VLOOKUP($A242,CostRed_solar!$A$14:$M$26,AA$1-2009,FALSE))</f>
        <v>1225467.70958018</v>
      </c>
      <c r="AB242" s="1">
        <f t="shared" si="7"/>
        <v>7785206.56961835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80"/>
  <sheetViews>
    <sheetView zoomScale="70" zoomScaleNormal="70" workbookViewId="0">
      <selection activeCell="B34" sqref="B34"/>
    </sheetView>
  </sheetViews>
  <sheetFormatPr defaultColWidth="9" defaultRowHeight="14"/>
  <cols>
    <col min="1" max="1" width="9" style="1"/>
    <col min="2" max="2" width="12.6272727272727"/>
    <col min="3" max="13" width="13.7545454545455"/>
    <col min="14" max="14" width="13.7545454545455" style="2"/>
    <col min="15" max="15" width="9" style="1"/>
    <col min="16" max="16" width="12.6272727272727"/>
    <col min="17" max="27" width="13.7545454545455"/>
    <col min="28" max="28" width="13.7545454545455" style="1"/>
  </cols>
  <sheetData>
    <row r="1" spans="1:28">
      <c r="A1" s="1" t="s">
        <v>501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2" t="s">
        <v>504</v>
      </c>
      <c r="O1" s="1" t="s">
        <v>503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  <c r="Y1" s="1">
        <v>2020</v>
      </c>
      <c r="Z1" s="1">
        <v>2021</v>
      </c>
      <c r="AA1" s="1">
        <v>2022</v>
      </c>
      <c r="AB1" s="2" t="s">
        <v>504</v>
      </c>
    </row>
    <row r="2" spans="1:28">
      <c r="A2" s="1" t="s">
        <v>49</v>
      </c>
      <c r="B2">
        <f>IF(Capacity_wind!$AB3=0,Capacity_wind!P3*CostRed_wind!B$15,Capacity_wind!P3*VLOOKUP($A2,CostRed_wind!$A$2:$M$15,B$1-2009,FALSE))</f>
        <v>0</v>
      </c>
      <c r="C2">
        <f>IF(Capacity_wind!$AB3=0,Capacity_wind!Q3*CostRed_wind!C$15,Capacity_wind!Q3*VLOOKUP($A2,CostRed_wind!$A$2:$M$15,C$1-2009,FALSE))</f>
        <v>0</v>
      </c>
      <c r="D2">
        <f>IF(Capacity_wind!$AB3=0,Capacity_wind!R3*CostRed_wind!D$15,Capacity_wind!R3*VLOOKUP($A2,CostRed_wind!$A$2:$M$15,D$1-2009,FALSE))</f>
        <v>0</v>
      </c>
      <c r="E2">
        <f>IF(Capacity_wind!$AB3=0,Capacity_wind!S3*CostRed_wind!E$15,Capacity_wind!S3*VLOOKUP($A2,CostRed_wind!$A$2:$M$15,E$1-2009,FALSE))</f>
        <v>0</v>
      </c>
      <c r="F2">
        <f>IF(Capacity_wind!$AB3=0,Capacity_wind!T3*CostRed_wind!F$15,Capacity_wind!T3*VLOOKUP($A2,CostRed_wind!$A$2:$M$15,F$1-2009,FALSE))</f>
        <v>0</v>
      </c>
      <c r="G2">
        <f>IF(Capacity_wind!$AB3=0,Capacity_wind!U3*CostRed_wind!G$15,Capacity_wind!U3*VLOOKUP($A2,CostRed_wind!$A$2:$M$15,G$1-2009,FALSE))</f>
        <v>0</v>
      </c>
      <c r="H2">
        <f>IF(Capacity_wind!$AB3=0,Capacity_wind!V3*CostRed_wind!H$15,Capacity_wind!V3*VLOOKUP($A2,CostRed_wind!$A$2:$M$15,H$1-2009,FALSE))</f>
        <v>0</v>
      </c>
      <c r="I2">
        <f>IF(Capacity_wind!$AB3=0,Capacity_wind!W3*CostRed_wind!I$15,Capacity_wind!W3*VLOOKUP($A2,CostRed_wind!$A$2:$M$15,I$1-2009,FALSE))</f>
        <v>0</v>
      </c>
      <c r="J2">
        <f>IF(Capacity_wind!$AB3=0,Capacity_wind!X3*CostRed_wind!J$15,Capacity_wind!X3*VLOOKUP($A2,CostRed_wind!$A$2:$M$15,J$1-2009,FALSE))</f>
        <v>0</v>
      </c>
      <c r="K2">
        <f>IF(Capacity_wind!$AB3=0,Capacity_wind!Y3*CostRed_wind!K$15,Capacity_wind!Y3*VLOOKUP($A2,CostRed_wind!$A$2:$M$15,K$1-2009,FALSE))</f>
        <v>0</v>
      </c>
      <c r="L2">
        <f>IF(Capacity_wind!$AB3=0,Capacity_wind!Z3*CostRed_wind!L$15,Capacity_wind!Z3*VLOOKUP($A2,CostRed_wind!$A$2:$M$15,L$1-2009,FALSE))</f>
        <v>0</v>
      </c>
      <c r="M2">
        <f>IF(Capacity_wind!$AB3=0,Capacity_wind!AA3*CostRed_wind!M$15,Capacity_wind!AA3*VLOOKUP($A2,CostRed_wind!$A$2:$M$15,M$1-2009,FALSE))</f>
        <v>0</v>
      </c>
      <c r="N2" s="2">
        <f>SUM(B2:M2)</f>
        <v>0</v>
      </c>
      <c r="O2" s="1" t="s">
        <v>49</v>
      </c>
      <c r="P2">
        <f>IF(Capacity_wind!$AB3=0,Capacity_wind!P3*CostRed_wind!B$30,Capacity_wind!P3*VLOOKUP($A2,CostRed_wind!$A$17:$M$30,B$1-2009,FALSE))</f>
        <v>0</v>
      </c>
      <c r="Q2">
        <f>IF(Capacity_wind!$AB3=0,Capacity_wind!Q3*CostRed_wind!C$30,Capacity_wind!Q3*VLOOKUP($A2,CostRed_wind!$A$17:$M$30,C$1-2009,FALSE))</f>
        <v>0</v>
      </c>
      <c r="R2">
        <f>IF(Capacity_wind!$AB3=0,Capacity_wind!R3*CostRed_wind!D$30,Capacity_wind!R3*VLOOKUP($A2,CostRed_wind!$A$17:$M$30,D$1-2009,FALSE))</f>
        <v>0</v>
      </c>
      <c r="S2">
        <f>IF(Capacity_wind!$AB3=0,Capacity_wind!S3*CostRed_wind!E$30,Capacity_wind!S3*VLOOKUP($A2,CostRed_wind!$A$17:$M$30,E$1-2009,FALSE))</f>
        <v>0</v>
      </c>
      <c r="T2">
        <f>IF(Capacity_wind!$AB3=0,Capacity_wind!T3*CostRed_wind!F$30,Capacity_wind!T3*VLOOKUP($A2,CostRed_wind!$A$17:$M$30,F$1-2009,FALSE))</f>
        <v>0</v>
      </c>
      <c r="U2">
        <f>IF(Capacity_wind!$AB3=0,Capacity_wind!U3*CostRed_wind!G$30,Capacity_wind!U3*VLOOKUP($A2,CostRed_wind!$A$17:$M$30,G$1-2009,FALSE))</f>
        <v>0</v>
      </c>
      <c r="V2">
        <f>IF(Capacity_wind!$AB3=0,Capacity_wind!V3*CostRed_wind!H$30,Capacity_wind!V3*VLOOKUP($A2,CostRed_wind!$A$17:$M$30,H$1-2009,FALSE))</f>
        <v>0</v>
      </c>
      <c r="W2">
        <f>IF(Capacity_wind!$AB3=0,Capacity_wind!W3*CostRed_wind!I$30,Capacity_wind!W3*VLOOKUP($A2,CostRed_wind!$A$17:$M$30,I$1-2009,FALSE))</f>
        <v>0</v>
      </c>
      <c r="X2">
        <f>IF(Capacity_wind!$AB3=0,Capacity_wind!X3*CostRed_wind!J$30,Capacity_wind!X3*VLOOKUP($A2,CostRed_wind!$A$17:$M$30,J$1-2009,FALSE))</f>
        <v>0</v>
      </c>
      <c r="Y2">
        <f>IF(Capacity_wind!$AB3=0,Capacity_wind!Y3*CostRed_wind!K$30,Capacity_wind!Y3*VLOOKUP($A2,CostRed_wind!$A$17:$M$30,K$1-2009,FALSE))</f>
        <v>0</v>
      </c>
      <c r="Z2">
        <f>IF(Capacity_wind!$AB3=0,Capacity_wind!Z3*CostRed_wind!L$30,Capacity_wind!Z3*VLOOKUP($A2,CostRed_wind!$A$17:$M$30,L$1-2009,FALSE))</f>
        <v>0</v>
      </c>
      <c r="AA2">
        <f>IF(Capacity_wind!$AB3=0,Capacity_wind!AA3*CostRed_wind!M$30,Capacity_wind!AA3*VLOOKUP($A2,CostRed_wind!$A$17:$M$30,M$1-2009,FALSE))</f>
        <v>0</v>
      </c>
      <c r="AB2" s="1">
        <f>SUM(P2:AA2)</f>
        <v>0</v>
      </c>
    </row>
    <row r="3" spans="1:28">
      <c r="A3" s="1" t="s">
        <v>439</v>
      </c>
      <c r="B3">
        <f>IF(Capacity_wind!$AB4=0,Capacity_wind!P4*CostRed_wind!B$15,Capacity_wind!P4*VLOOKUP($A3,CostRed_wind!$A$2:$M$15,B$1-2009,FALSE))</f>
        <v>1.60548581456199</v>
      </c>
      <c r="C3">
        <f>IF(Capacity_wind!$AB4=0,Capacity_wind!Q4*CostRed_wind!C$15,Capacity_wind!Q4*VLOOKUP($A3,CostRed_wind!$A$2:$M$15,C$1-2009,FALSE))</f>
        <v>3.97995953000296</v>
      </c>
      <c r="D3">
        <f>IF(Capacity_wind!$AB4=0,Capacity_wind!R4*CostRed_wind!D$15,Capacity_wind!R4*VLOOKUP($A3,CostRed_wind!$A$2:$M$15,D$1-2009,FALSE))</f>
        <v>28.7235997298809</v>
      </c>
      <c r="E3">
        <f>IF(Capacity_wind!$AB4=0,Capacity_wind!S4*CostRed_wind!E$15,Capacity_wind!S4*VLOOKUP($A3,CostRed_wind!$A$2:$M$15,E$1-2009,FALSE))</f>
        <v>42.4613611273449</v>
      </c>
      <c r="F3">
        <f>IF(Capacity_wind!$AB4=0,Capacity_wind!T4*CostRed_wind!F$15,Capacity_wind!T4*VLOOKUP($A3,CostRed_wind!$A$2:$M$15,F$1-2009,FALSE))</f>
        <v>76.1663419226926</v>
      </c>
      <c r="G3">
        <f>IF(Capacity_wind!$AB4=0,Capacity_wind!U4*CostRed_wind!G$15,Capacity_wind!U4*VLOOKUP($A3,CostRed_wind!$A$2:$M$15,G$1-2009,FALSE))</f>
        <v>51.7033256309219</v>
      </c>
      <c r="H3">
        <f>IF(Capacity_wind!$AB4=0,Capacity_wind!V4*CostRed_wind!H$15,Capacity_wind!V4*VLOOKUP($A3,CostRed_wind!$A$2:$M$15,H$1-2009,FALSE))</f>
        <v>84.7905281863297</v>
      </c>
      <c r="I3">
        <f>IF(Capacity_wind!$AB4=0,Capacity_wind!W4*CostRed_wind!I$15,Capacity_wind!W4*VLOOKUP($A3,CostRed_wind!$A$2:$M$15,I$1-2009,FALSE))</f>
        <v>118.937150393879</v>
      </c>
      <c r="J3">
        <f>IF(Capacity_wind!$AB4=0,Capacity_wind!X4*CostRed_wind!J$15,Capacity_wind!X4*VLOOKUP($A3,CostRed_wind!$A$2:$M$15,J$1-2009,FALSE))</f>
        <v>8.64120993015564</v>
      </c>
      <c r="K3">
        <f>IF(Capacity_wind!$AB4=0,Capacity_wind!Y4*CostRed_wind!K$15,Capacity_wind!Y4*VLOOKUP($A3,CostRed_wind!$A$2:$M$15,K$1-2009,FALSE))</f>
        <v>173.574013235619</v>
      </c>
      <c r="L3">
        <f>IF(Capacity_wind!$AB4=0,Capacity_wind!Z4*CostRed_wind!L$15,Capacity_wind!Z4*VLOOKUP($A3,CostRed_wind!$A$2:$M$15,L$1-2009,FALSE))</f>
        <v>178.724036179722</v>
      </c>
      <c r="M3">
        <f>IF(Capacity_wind!$AB4=0,Capacity_wind!AA4*CostRed_wind!M$15,Capacity_wind!AA4*VLOOKUP($A3,CostRed_wind!$A$2:$M$15,M$1-2009,FALSE))</f>
        <v>72.2078057910134</v>
      </c>
      <c r="N3" s="2">
        <f t="shared" ref="N3:N34" si="0">SUM(B3:M3)</f>
        <v>841.514817472125</v>
      </c>
      <c r="O3" s="1" t="s">
        <v>439</v>
      </c>
      <c r="P3">
        <f>IF(Capacity_wind!$AB4=0,Capacity_wind!P4*CostRed_wind!B$30,Capacity_wind!P4*VLOOKUP($A3,CostRed_wind!$A$17:$M$30,B$1-2009,FALSE))</f>
        <v>13.7411923675627</v>
      </c>
      <c r="Q3">
        <f>IF(Capacity_wind!$AB4=0,Capacity_wind!Q4*CostRed_wind!C$30,Capacity_wind!Q4*VLOOKUP($A3,CostRed_wind!$A$17:$M$30,C$1-2009,FALSE))</f>
        <v>26.4448336593349</v>
      </c>
      <c r="R3">
        <f>IF(Capacity_wind!$AB4=0,Capacity_wind!R4*CostRed_wind!D$30,Capacity_wind!R4*VLOOKUP($A3,CostRed_wind!$A$17:$M$30,D$1-2009,FALSE))</f>
        <v>151.693979089483</v>
      </c>
      <c r="S3">
        <f>IF(Capacity_wind!$AB4=0,Capacity_wind!S4*CostRed_wind!E$30,Capacity_wind!S4*VLOOKUP($A3,CostRed_wind!$A$17:$M$30,E$1-2009,FALSE))</f>
        <v>204.839344152638</v>
      </c>
      <c r="T3">
        <f>IF(Capacity_wind!$AB4=0,Capacity_wind!T4*CostRed_wind!F$30,Capacity_wind!T4*VLOOKUP($A3,CostRed_wind!$A$17:$M$30,F$1-2009,FALSE))</f>
        <v>354.07740931091</v>
      </c>
      <c r="U3">
        <f>IF(Capacity_wind!$AB4=0,Capacity_wind!U4*CostRed_wind!G$30,Capacity_wind!U4*VLOOKUP($A3,CostRed_wind!$A$17:$M$30,G$1-2009,FALSE))</f>
        <v>216.673720433206</v>
      </c>
      <c r="V3">
        <f>IF(Capacity_wind!$AB4=0,Capacity_wind!V4*CostRed_wind!H$30,Capacity_wind!V4*VLOOKUP($A3,CostRed_wind!$A$17:$M$30,H$1-2009,FALSE))</f>
        <v>342.870543644718</v>
      </c>
      <c r="W3">
        <f>IF(Capacity_wind!$AB4=0,Capacity_wind!W4*CostRed_wind!I$30,Capacity_wind!W4*VLOOKUP($A3,CostRed_wind!$A$17:$M$30,I$1-2009,FALSE))</f>
        <v>432.523771857263</v>
      </c>
      <c r="X3">
        <f>IF(Capacity_wind!$AB4=0,Capacity_wind!X4*CostRed_wind!J$30,Capacity_wind!X4*VLOOKUP($A3,CostRed_wind!$A$17:$M$30,J$1-2009,FALSE))</f>
        <v>29.234876510065</v>
      </c>
      <c r="Y3">
        <f>IF(Capacity_wind!$AB4=0,Capacity_wind!Y4*CostRed_wind!K$30,Capacity_wind!Y4*VLOOKUP($A3,CostRed_wind!$A$17:$M$30,K$1-2009,FALSE))</f>
        <v>553.378091030068</v>
      </c>
      <c r="Z3">
        <f>IF(Capacity_wind!$AB4=0,Capacity_wind!Z4*CostRed_wind!L$30,Capacity_wind!Z4*VLOOKUP($A3,CostRed_wind!$A$17:$M$30,L$1-2009,FALSE))</f>
        <v>497.242779079895</v>
      </c>
      <c r="AA3">
        <f>IF(Capacity_wind!$AB4=0,Capacity_wind!AA4*CostRed_wind!M$30,Capacity_wind!AA4*VLOOKUP($A3,CostRed_wind!$A$17:$M$30,M$1-2009,FALSE))</f>
        <v>188.105929702873</v>
      </c>
      <c r="AB3" s="1">
        <f t="shared" ref="AB3:AB34" si="1">SUM(P3:AA3)</f>
        <v>3010.82647083802</v>
      </c>
    </row>
    <row r="4" spans="1:28">
      <c r="A4" s="1" t="s">
        <v>440</v>
      </c>
      <c r="B4">
        <f>IF(Capacity_wind!$AB5=0,Capacity_wind!P5*CostRed_wind!B$15,Capacity_wind!P5*VLOOKUP($A4,CostRed_wind!$A$2:$M$15,B$1-2009,FALSE))</f>
        <v>1.60548581456199</v>
      </c>
      <c r="C4">
        <f>IF(Capacity_wind!$AB5=0,Capacity_wind!Q5*CostRed_wind!C$15,Capacity_wind!Q5*VLOOKUP($A4,CostRed_wind!$A$2:$M$15,C$1-2009,FALSE))</f>
        <v>3.97995953000296</v>
      </c>
      <c r="D4">
        <f>IF(Capacity_wind!$AB5=0,Capacity_wind!R5*CostRed_wind!D$15,Capacity_wind!R5*VLOOKUP($A4,CostRed_wind!$A$2:$M$15,D$1-2009,FALSE))</f>
        <v>28.7235997298809</v>
      </c>
      <c r="E4">
        <f>IF(Capacity_wind!$AB5=0,Capacity_wind!S5*CostRed_wind!E$15,Capacity_wind!S5*VLOOKUP($A4,CostRed_wind!$A$2:$M$15,E$1-2009,FALSE))</f>
        <v>42.4613611273449</v>
      </c>
      <c r="F4">
        <f>IF(Capacity_wind!$AB5=0,Capacity_wind!T5*CostRed_wind!F$15,Capacity_wind!T5*VLOOKUP($A4,CostRed_wind!$A$2:$M$15,F$1-2009,FALSE))</f>
        <v>76.1663419226926</v>
      </c>
      <c r="G4">
        <f>IF(Capacity_wind!$AB5=0,Capacity_wind!U5*CostRed_wind!G$15,Capacity_wind!U5*VLOOKUP($A4,CostRed_wind!$A$2:$M$15,G$1-2009,FALSE))</f>
        <v>51.7033256309219</v>
      </c>
      <c r="H4">
        <f>IF(Capacity_wind!$AB5=0,Capacity_wind!V5*CostRed_wind!H$15,Capacity_wind!V5*VLOOKUP($A4,CostRed_wind!$A$2:$M$15,H$1-2009,FALSE))</f>
        <v>84.7905622447325</v>
      </c>
      <c r="I4">
        <f>IF(Capacity_wind!$AB5=0,Capacity_wind!W5*CostRed_wind!I$15,Capacity_wind!W5*VLOOKUP($A4,CostRed_wind!$A$2:$M$15,I$1-2009,FALSE))</f>
        <v>118.937150393879</v>
      </c>
      <c r="J4">
        <f>IF(Capacity_wind!$AB5=0,Capacity_wind!X5*CostRed_wind!J$15,Capacity_wind!X5*VLOOKUP($A4,CostRed_wind!$A$2:$M$15,J$1-2009,FALSE))</f>
        <v>8.64116460936224</v>
      </c>
      <c r="K4">
        <f>IF(Capacity_wind!$AB5=0,Capacity_wind!Y5*CostRed_wind!K$15,Capacity_wind!Y5*VLOOKUP($A4,CostRed_wind!$A$2:$M$15,K$1-2009,FALSE))</f>
        <v>173.573889996183</v>
      </c>
      <c r="L4">
        <f>IF(Capacity_wind!$AB5=0,Capacity_wind!Z5*CostRed_wind!L$15,Capacity_wind!Z5*VLOOKUP($A4,CostRed_wind!$A$2:$M$15,L$1-2009,FALSE))</f>
        <v>178.723973506207</v>
      </c>
      <c r="M4">
        <f>IF(Capacity_wind!$AB5=0,Capacity_wind!AA5*CostRed_wind!M$15,Capacity_wind!AA5*VLOOKUP($A4,CostRed_wind!$A$2:$M$15,M$1-2009,FALSE))</f>
        <v>72.2079205888698</v>
      </c>
      <c r="N4" s="2">
        <f t="shared" si="0"/>
        <v>841.514735094639</v>
      </c>
      <c r="O4" s="1" t="s">
        <v>440</v>
      </c>
      <c r="P4">
        <f>IF(Capacity_wind!$AB5=0,Capacity_wind!P5*CostRed_wind!B$30,Capacity_wind!P5*VLOOKUP($A4,CostRed_wind!$A$17:$M$30,B$1-2009,FALSE))</f>
        <v>13.7411923675627</v>
      </c>
      <c r="Q4">
        <f>IF(Capacity_wind!$AB5=0,Capacity_wind!Q5*CostRed_wind!C$30,Capacity_wind!Q5*VLOOKUP($A4,CostRed_wind!$A$17:$M$30,C$1-2009,FALSE))</f>
        <v>26.4448336593349</v>
      </c>
      <c r="R4">
        <f>IF(Capacity_wind!$AB5=0,Capacity_wind!R5*CostRed_wind!D$30,Capacity_wind!R5*VLOOKUP($A4,CostRed_wind!$A$17:$M$30,D$1-2009,FALSE))</f>
        <v>151.693979089483</v>
      </c>
      <c r="S4">
        <f>IF(Capacity_wind!$AB5=0,Capacity_wind!S5*CostRed_wind!E$30,Capacity_wind!S5*VLOOKUP($A4,CostRed_wind!$A$17:$M$30,E$1-2009,FALSE))</f>
        <v>204.839344152638</v>
      </c>
      <c r="T4">
        <f>IF(Capacity_wind!$AB5=0,Capacity_wind!T5*CostRed_wind!F$30,Capacity_wind!T5*VLOOKUP($A4,CostRed_wind!$A$17:$M$30,F$1-2009,FALSE))</f>
        <v>354.07740931091</v>
      </c>
      <c r="U4">
        <f>IF(Capacity_wind!$AB5=0,Capacity_wind!U5*CostRed_wind!G$30,Capacity_wind!U5*VLOOKUP($A4,CostRed_wind!$A$17:$M$30,G$1-2009,FALSE))</f>
        <v>216.673720433206</v>
      </c>
      <c r="V4">
        <f>IF(Capacity_wind!$AB5=0,Capacity_wind!V5*CostRed_wind!H$30,Capacity_wind!V5*VLOOKUP($A4,CostRed_wind!$A$17:$M$30,H$1-2009,FALSE))</f>
        <v>342.87068136792</v>
      </c>
      <c r="W4">
        <f>IF(Capacity_wind!$AB5=0,Capacity_wind!W5*CostRed_wind!I$30,Capacity_wind!W5*VLOOKUP($A4,CostRed_wind!$A$17:$M$30,I$1-2009,FALSE))</f>
        <v>432.523771857263</v>
      </c>
      <c r="X4">
        <f>IF(Capacity_wind!$AB5=0,Capacity_wind!X5*CostRed_wind!J$30,Capacity_wind!X5*VLOOKUP($A4,CostRed_wind!$A$17:$M$30,J$1-2009,FALSE))</f>
        <v>29.2347231810973</v>
      </c>
      <c r="Y4">
        <f>IF(Capacity_wind!$AB5=0,Capacity_wind!Y5*CostRed_wind!K$30,Capacity_wind!Y5*VLOOKUP($A4,CostRed_wind!$A$17:$M$30,K$1-2009,FALSE))</f>
        <v>553.377698125609</v>
      </c>
      <c r="Z4">
        <f>IF(Capacity_wind!$AB5=0,Capacity_wind!Z5*CostRed_wind!L$30,Capacity_wind!Z5*VLOOKUP($A4,CostRed_wind!$A$17:$M$30,L$1-2009,FALSE))</f>
        <v>497.242604710776</v>
      </c>
      <c r="AA4">
        <f>IF(Capacity_wind!$AB5=0,Capacity_wind!AA5*CostRed_wind!M$30,Capacity_wind!AA5*VLOOKUP($A4,CostRed_wind!$A$17:$M$30,M$1-2009,FALSE))</f>
        <v>188.106228758595</v>
      </c>
      <c r="AB4" s="1">
        <f t="shared" si="1"/>
        <v>3010.82618701439</v>
      </c>
    </row>
    <row r="5" spans="1:28">
      <c r="A5" s="1" t="s">
        <v>149</v>
      </c>
      <c r="B5">
        <f>IF(Capacity_wind!$AB6=0,Capacity_wind!P6*CostRed_wind!B$15,Capacity_wind!P6*VLOOKUP($A5,CostRed_wind!$A$2:$M$15,B$1-2009,FALSE))</f>
        <v>0</v>
      </c>
      <c r="C5">
        <f>IF(Capacity_wind!$AB6=0,Capacity_wind!Q6*CostRed_wind!C$15,Capacity_wind!Q6*VLOOKUP($A5,CostRed_wind!$A$2:$M$15,C$1-2009,FALSE))</f>
        <v>0</v>
      </c>
      <c r="D5">
        <f>IF(Capacity_wind!$AB6=0,Capacity_wind!R6*CostRed_wind!D$15,Capacity_wind!R6*VLOOKUP($A5,CostRed_wind!$A$2:$M$15,D$1-2009,FALSE))</f>
        <v>0</v>
      </c>
      <c r="E5">
        <f>IF(Capacity_wind!$AB6=0,Capacity_wind!S6*CostRed_wind!E$15,Capacity_wind!S6*VLOOKUP($A5,CostRed_wind!$A$2:$M$15,E$1-2009,FALSE))</f>
        <v>0.658652060482201</v>
      </c>
      <c r="F5">
        <f>IF(Capacity_wind!$AB6=0,Capacity_wind!T6*CostRed_wind!F$15,Capacity_wind!T6*VLOOKUP($A5,CostRed_wind!$A$2:$M$15,F$1-2009,FALSE))</f>
        <v>0</v>
      </c>
      <c r="G5">
        <f>IF(Capacity_wind!$AB6=0,Capacity_wind!U6*CostRed_wind!G$15,Capacity_wind!U6*VLOOKUP($A5,CostRed_wind!$A$2:$M$15,G$1-2009,FALSE))</f>
        <v>0</v>
      </c>
      <c r="H5">
        <f>IF(Capacity_wind!$AB6=0,Capacity_wind!V6*CostRed_wind!H$15,Capacity_wind!V6*VLOOKUP($A5,CostRed_wind!$A$2:$M$15,H$1-2009,FALSE))</f>
        <v>0</v>
      </c>
      <c r="I5">
        <f>IF(Capacity_wind!$AB6=0,Capacity_wind!W6*CostRed_wind!I$15,Capacity_wind!W6*VLOOKUP($A5,CostRed_wind!$A$2:$M$15,I$1-2009,FALSE))</f>
        <v>-0.0266288787981792</v>
      </c>
      <c r="J5">
        <f>IF(Capacity_wind!$AB6=0,Capacity_wind!X6*CostRed_wind!J$15,Capacity_wind!X6*VLOOKUP($A5,CostRed_wind!$A$2:$M$15,J$1-2009,FALSE))</f>
        <v>0</v>
      </c>
      <c r="K5">
        <f>IF(Capacity_wind!$AB6=0,Capacity_wind!Y6*CostRed_wind!K$15,Capacity_wind!Y6*VLOOKUP($A5,CostRed_wind!$A$2:$M$15,K$1-2009,FALSE))</f>
        <v>0</v>
      </c>
      <c r="L5">
        <f>IF(Capacity_wind!$AB6=0,Capacity_wind!Z6*CostRed_wind!L$15,Capacity_wind!Z6*VLOOKUP($A5,CostRed_wind!$A$2:$M$15,L$1-2009,FALSE))</f>
        <v>0</v>
      </c>
      <c r="M5">
        <f>IF(Capacity_wind!$AB6=0,Capacity_wind!AA6*CostRed_wind!M$15,Capacity_wind!AA6*VLOOKUP($A5,CostRed_wind!$A$2:$M$15,M$1-2009,FALSE))</f>
        <v>0</v>
      </c>
      <c r="N5" s="2">
        <f t="shared" si="0"/>
        <v>0.632023181684022</v>
      </c>
      <c r="O5" s="1" t="s">
        <v>149</v>
      </c>
      <c r="P5">
        <f>IF(Capacity_wind!$AB6=0,Capacity_wind!P6*CostRed_wind!B$30,Capacity_wind!P6*VLOOKUP($A5,CostRed_wind!$A$17:$M$30,B$1-2009,FALSE))</f>
        <v>0</v>
      </c>
      <c r="Q5">
        <f>IF(Capacity_wind!$AB6=0,Capacity_wind!Q6*CostRed_wind!C$30,Capacity_wind!Q6*VLOOKUP($A5,CostRed_wind!$A$17:$M$30,C$1-2009,FALSE))</f>
        <v>0</v>
      </c>
      <c r="R5">
        <f>IF(Capacity_wind!$AB6=0,Capacity_wind!R6*CostRed_wind!D$30,Capacity_wind!R6*VLOOKUP($A5,CostRed_wind!$A$17:$M$30,D$1-2009,FALSE))</f>
        <v>0</v>
      </c>
      <c r="S5">
        <f>IF(Capacity_wind!$AB6=0,Capacity_wind!S6*CostRed_wind!E$30,Capacity_wind!S6*VLOOKUP($A5,CostRed_wind!$A$17:$M$30,E$1-2009,FALSE))</f>
        <v>3.17742654761651</v>
      </c>
      <c r="T5">
        <f>IF(Capacity_wind!$AB6=0,Capacity_wind!T6*CostRed_wind!F$30,Capacity_wind!T6*VLOOKUP($A5,CostRed_wind!$A$17:$M$30,F$1-2009,FALSE))</f>
        <v>0</v>
      </c>
      <c r="U5">
        <f>IF(Capacity_wind!$AB6=0,Capacity_wind!U6*CostRed_wind!G$30,Capacity_wind!U6*VLOOKUP($A5,CostRed_wind!$A$17:$M$30,G$1-2009,FALSE))</f>
        <v>0</v>
      </c>
      <c r="V5">
        <f>IF(Capacity_wind!$AB6=0,Capacity_wind!V6*CostRed_wind!H$30,Capacity_wind!V6*VLOOKUP($A5,CostRed_wind!$A$17:$M$30,H$1-2009,FALSE))</f>
        <v>0</v>
      </c>
      <c r="W5">
        <f>IF(Capacity_wind!$AB6=0,Capacity_wind!W6*CostRed_wind!I$30,Capacity_wind!W6*VLOOKUP($A5,CostRed_wind!$A$17:$M$30,I$1-2009,FALSE))</f>
        <v>-0.0968378934586542</v>
      </c>
      <c r="X5">
        <f>IF(Capacity_wind!$AB6=0,Capacity_wind!X6*CostRed_wind!J$30,Capacity_wind!X6*VLOOKUP($A5,CostRed_wind!$A$17:$M$30,J$1-2009,FALSE))</f>
        <v>0</v>
      </c>
      <c r="Y5">
        <f>IF(Capacity_wind!$AB6=0,Capacity_wind!Y6*CostRed_wind!K$30,Capacity_wind!Y6*VLOOKUP($A5,CostRed_wind!$A$17:$M$30,K$1-2009,FALSE))</f>
        <v>0</v>
      </c>
      <c r="Z5">
        <f>IF(Capacity_wind!$AB6=0,Capacity_wind!Z6*CostRed_wind!L$30,Capacity_wind!Z6*VLOOKUP($A5,CostRed_wind!$A$17:$M$30,L$1-2009,FALSE))</f>
        <v>0</v>
      </c>
      <c r="AA5">
        <f>IF(Capacity_wind!$AB6=0,Capacity_wind!AA6*CostRed_wind!M$30,Capacity_wind!AA6*VLOOKUP($A5,CostRed_wind!$A$17:$M$30,M$1-2009,FALSE))</f>
        <v>0</v>
      </c>
      <c r="AB5" s="1">
        <f t="shared" si="1"/>
        <v>3.08058865415786</v>
      </c>
    </row>
    <row r="6" spans="1:28">
      <c r="A6" s="1" t="s">
        <v>63</v>
      </c>
      <c r="B6">
        <f>IF(Capacity_wind!$AB7=0,Capacity_wind!P7*CostRed_wind!B$15,Capacity_wind!P7*VLOOKUP($A6,CostRed_wind!$A$2:$M$15,B$1-2009,FALSE))</f>
        <v>0</v>
      </c>
      <c r="C6">
        <f>IF(Capacity_wind!$AB7=0,Capacity_wind!Q7*CostRed_wind!C$15,Capacity_wind!Q7*VLOOKUP($A6,CostRed_wind!$A$2:$M$15,C$1-2009,FALSE))</f>
        <v>0</v>
      </c>
      <c r="D6">
        <f>IF(Capacity_wind!$AB7=0,Capacity_wind!R7*CostRed_wind!D$15,Capacity_wind!R7*VLOOKUP($A6,CostRed_wind!$A$2:$M$15,D$1-2009,FALSE))</f>
        <v>0</v>
      </c>
      <c r="E6">
        <f>IF(Capacity_wind!$AB7=0,Capacity_wind!S7*CostRed_wind!E$15,Capacity_wind!S7*VLOOKUP($A6,CostRed_wind!$A$2:$M$15,E$1-2009,FALSE))</f>
        <v>0</v>
      </c>
      <c r="F6">
        <f>IF(Capacity_wind!$AB7=0,Capacity_wind!T7*CostRed_wind!F$15,Capacity_wind!T7*VLOOKUP($A6,CostRed_wind!$A$2:$M$15,F$1-2009,FALSE))</f>
        <v>0</v>
      </c>
      <c r="G6">
        <f>IF(Capacity_wind!$AB7=0,Capacity_wind!U7*CostRed_wind!G$15,Capacity_wind!U7*VLOOKUP($A6,CostRed_wind!$A$2:$M$15,G$1-2009,FALSE))</f>
        <v>0</v>
      </c>
      <c r="H6">
        <f>IF(Capacity_wind!$AB7=0,Capacity_wind!V7*CostRed_wind!H$15,Capacity_wind!V7*VLOOKUP($A6,CostRed_wind!$A$2:$M$15,H$1-2009,FALSE))</f>
        <v>0</v>
      </c>
      <c r="I6">
        <f>IF(Capacity_wind!$AB7=0,Capacity_wind!W7*CostRed_wind!I$15,Capacity_wind!W7*VLOOKUP($A6,CostRed_wind!$A$2:$M$15,I$1-2009,FALSE))</f>
        <v>0</v>
      </c>
      <c r="J6">
        <f>IF(Capacity_wind!$AB7=0,Capacity_wind!X7*CostRed_wind!J$15,Capacity_wind!X7*VLOOKUP($A6,CostRed_wind!$A$2:$M$15,J$1-2009,FALSE))</f>
        <v>0</v>
      </c>
      <c r="K6">
        <f>IF(Capacity_wind!$AB7=0,Capacity_wind!Y7*CostRed_wind!K$15,Capacity_wind!Y7*VLOOKUP($A6,CostRed_wind!$A$2:$M$15,K$1-2009,FALSE))</f>
        <v>0.704225348668564</v>
      </c>
      <c r="L6">
        <f>IF(Capacity_wind!$AB7=0,Capacity_wind!Z7*CostRed_wind!L$15,Capacity_wind!Z7*VLOOKUP($A6,CostRed_wind!$A$2:$M$15,L$1-2009,FALSE))</f>
        <v>0</v>
      </c>
      <c r="M6">
        <f>IF(Capacity_wind!$AB7=0,Capacity_wind!AA7*CostRed_wind!M$15,Capacity_wind!AA7*VLOOKUP($A6,CostRed_wind!$A$2:$M$15,M$1-2009,FALSE))</f>
        <v>0</v>
      </c>
      <c r="N6" s="2">
        <f t="shared" si="0"/>
        <v>0.704225348668564</v>
      </c>
      <c r="O6" s="1" t="s">
        <v>63</v>
      </c>
      <c r="P6">
        <f>IF(Capacity_wind!$AB7=0,Capacity_wind!P7*CostRed_wind!B$30,Capacity_wind!P7*VLOOKUP($A6,CostRed_wind!$A$17:$M$30,B$1-2009,FALSE))</f>
        <v>0</v>
      </c>
      <c r="Q6">
        <f>IF(Capacity_wind!$AB7=0,Capacity_wind!Q7*CostRed_wind!C$30,Capacity_wind!Q7*VLOOKUP($A6,CostRed_wind!$A$17:$M$30,C$1-2009,FALSE))</f>
        <v>0</v>
      </c>
      <c r="R6">
        <f>IF(Capacity_wind!$AB7=0,Capacity_wind!R7*CostRed_wind!D$30,Capacity_wind!R7*VLOOKUP($A6,CostRed_wind!$A$17:$M$30,D$1-2009,FALSE))</f>
        <v>0</v>
      </c>
      <c r="S6">
        <f>IF(Capacity_wind!$AB7=0,Capacity_wind!S7*CostRed_wind!E$30,Capacity_wind!S7*VLOOKUP($A6,CostRed_wind!$A$17:$M$30,E$1-2009,FALSE))</f>
        <v>0</v>
      </c>
      <c r="T6">
        <f>IF(Capacity_wind!$AB7=0,Capacity_wind!T7*CostRed_wind!F$30,Capacity_wind!T7*VLOOKUP($A6,CostRed_wind!$A$17:$M$30,F$1-2009,FALSE))</f>
        <v>0</v>
      </c>
      <c r="U6">
        <f>IF(Capacity_wind!$AB7=0,Capacity_wind!U7*CostRed_wind!G$30,Capacity_wind!U7*VLOOKUP($A6,CostRed_wind!$A$17:$M$30,G$1-2009,FALSE))</f>
        <v>0</v>
      </c>
      <c r="V6">
        <f>IF(Capacity_wind!$AB7=0,Capacity_wind!V7*CostRed_wind!H$30,Capacity_wind!V7*VLOOKUP($A6,CostRed_wind!$A$17:$M$30,H$1-2009,FALSE))</f>
        <v>0</v>
      </c>
      <c r="W6">
        <f>IF(Capacity_wind!$AB7=0,Capacity_wind!W7*CostRed_wind!I$30,Capacity_wind!W7*VLOOKUP($A6,CostRed_wind!$A$17:$M$30,I$1-2009,FALSE))</f>
        <v>0</v>
      </c>
      <c r="X6">
        <f>IF(Capacity_wind!$AB7=0,Capacity_wind!X7*CostRed_wind!J$30,Capacity_wind!X7*VLOOKUP($A6,CostRed_wind!$A$17:$M$30,J$1-2009,FALSE))</f>
        <v>0</v>
      </c>
      <c r="Y6">
        <f>IF(Capacity_wind!$AB7=0,Capacity_wind!Y7*CostRed_wind!K$30,Capacity_wind!Y7*VLOOKUP($A6,CostRed_wind!$A$17:$M$30,K$1-2009,FALSE))</f>
        <v>2.24516833964189</v>
      </c>
      <c r="Z6">
        <f>IF(Capacity_wind!$AB7=0,Capacity_wind!Z7*CostRed_wind!L$30,Capacity_wind!Z7*VLOOKUP($A6,CostRed_wind!$A$17:$M$30,L$1-2009,FALSE))</f>
        <v>0</v>
      </c>
      <c r="AA6">
        <f>IF(Capacity_wind!$AB7=0,Capacity_wind!AA7*CostRed_wind!M$30,Capacity_wind!AA7*VLOOKUP($A6,CostRed_wind!$A$17:$M$30,M$1-2009,FALSE))</f>
        <v>0</v>
      </c>
      <c r="AB6" s="1">
        <f t="shared" si="1"/>
        <v>2.24516833964189</v>
      </c>
    </row>
    <row r="7" spans="1:28">
      <c r="A7" s="1" t="s">
        <v>59</v>
      </c>
      <c r="B7">
        <f>IF(Capacity_wind!$AB8=0,Capacity_wind!P8*CostRed_wind!B$15,Capacity_wind!P8*VLOOKUP($A7,CostRed_wind!$A$2:$M$15,B$1-2009,FALSE))</f>
        <v>0.39149146581466</v>
      </c>
      <c r="C7">
        <f>IF(Capacity_wind!$AB8=0,Capacity_wind!Q8*CostRed_wind!C$15,Capacity_wind!Q8*VLOOKUP($A7,CostRed_wind!$A$2:$M$15,C$1-2009,FALSE))</f>
        <v>2.32293492895002</v>
      </c>
      <c r="D7">
        <f>IF(Capacity_wind!$AB8=0,Capacity_wind!R8*CostRed_wind!D$15,Capacity_wind!R8*VLOOKUP($A7,CostRed_wind!$A$2:$M$15,D$1-2009,FALSE))</f>
        <v>2.47843037399011</v>
      </c>
      <c r="E7">
        <f>IF(Capacity_wind!$AB8=0,Capacity_wind!S8*CostRed_wind!E$15,Capacity_wind!S8*VLOOKUP($A7,CostRed_wind!$A$2:$M$15,E$1-2009,FALSE))</f>
        <v>1.6277739758936</v>
      </c>
      <c r="F7">
        <f>IF(Capacity_wind!$AB8=0,Capacity_wind!T8*CostRed_wind!F$15,Capacity_wind!T8*VLOOKUP($A7,CostRed_wind!$A$2:$M$15,F$1-2009,FALSE))</f>
        <v>-2.32277971265826</v>
      </c>
      <c r="G7">
        <f>IF(Capacity_wind!$AB8=0,Capacity_wind!U8*CostRed_wind!G$15,Capacity_wind!U8*VLOOKUP($A7,CostRed_wind!$A$2:$M$15,G$1-2009,FALSE))</f>
        <v>0.0341886149339661</v>
      </c>
      <c r="H7">
        <f>IF(Capacity_wind!$AB8=0,Capacity_wind!V8*CostRed_wind!H$15,Capacity_wind!V8*VLOOKUP($A7,CostRed_wind!$A$2:$M$15,H$1-2009,FALSE))</f>
        <v>4.46165190677136</v>
      </c>
      <c r="I7">
        <f>IF(Capacity_wind!$AB8=0,Capacity_wind!W8*CostRed_wind!I$15,Capacity_wind!W8*VLOOKUP($A7,CostRed_wind!$A$2:$M$15,I$1-2009,FALSE))</f>
        <v>69.7147519359486</v>
      </c>
      <c r="J7">
        <f>IF(Capacity_wind!$AB8=0,Capacity_wind!X8*CostRed_wind!J$15,Capacity_wind!X8*VLOOKUP($A7,CostRed_wind!$A$2:$M$15,J$1-2009,FALSE))</f>
        <v>129.771106630079</v>
      </c>
      <c r="K7">
        <f>IF(Capacity_wind!$AB8=0,Capacity_wind!Y8*CostRed_wind!K$15,Capacity_wind!Y8*VLOOKUP($A7,CostRed_wind!$A$2:$M$15,K$1-2009,FALSE))</f>
        <v>178.617111802505</v>
      </c>
      <c r="L7">
        <f>IF(Capacity_wind!$AB8=0,Capacity_wind!Z8*CostRed_wind!L$15,Capacity_wind!Z8*VLOOKUP($A7,CostRed_wind!$A$2:$M$15,L$1-2009,FALSE))</f>
        <v>139.599008122402</v>
      </c>
      <c r="M7">
        <f>IF(Capacity_wind!$AB8=0,Capacity_wind!AA8*CostRed_wind!M$15,Capacity_wind!AA8*VLOOKUP($A7,CostRed_wind!$A$2:$M$15,M$1-2009,FALSE))</f>
        <v>3.94695694106241</v>
      </c>
      <c r="N7" s="2">
        <f t="shared" si="0"/>
        <v>530.642626985693</v>
      </c>
      <c r="O7" s="1" t="s">
        <v>59</v>
      </c>
      <c r="P7">
        <f>IF(Capacity_wind!$AB8=0,Capacity_wind!P8*CostRed_wind!B$30,Capacity_wind!P8*VLOOKUP($A7,CostRed_wind!$A$17:$M$30,B$1-2009,FALSE))</f>
        <v>3.35073626513853</v>
      </c>
      <c r="Q7">
        <f>IF(Capacity_wind!$AB8=0,Capacity_wind!Q8*CostRed_wind!C$30,Capacity_wind!Q8*VLOOKUP($A7,CostRed_wind!$A$17:$M$30,C$1-2009,FALSE))</f>
        <v>15.4347367942952</v>
      </c>
      <c r="R7">
        <f>IF(Capacity_wind!$AB8=0,Capacity_wind!R8*CostRed_wind!D$30,Capacity_wind!R8*VLOOKUP($A7,CostRed_wind!$A$17:$M$30,D$1-2009,FALSE))</f>
        <v>13.0889919391156</v>
      </c>
      <c r="S7">
        <f>IF(Capacity_wind!$AB8=0,Capacity_wind!S8*CostRed_wind!E$30,Capacity_wind!S8*VLOOKUP($A7,CostRed_wind!$A$17:$M$30,E$1-2009,FALSE))</f>
        <v>7.85260163118153</v>
      </c>
      <c r="T7">
        <f>IF(Capacity_wind!$AB8=0,Capacity_wind!T8*CostRed_wind!F$30,Capacity_wind!T8*VLOOKUP($A7,CostRed_wind!$A$17:$M$30,F$1-2009,FALSE))</f>
        <v>-10.7979955751681</v>
      </c>
      <c r="U7">
        <f>IF(Capacity_wind!$AB8=0,Capacity_wind!U8*CostRed_wind!G$30,Capacity_wind!U8*VLOOKUP($A7,CostRed_wind!$A$17:$M$30,G$1-2009,FALSE))</f>
        <v>0.143274621193233</v>
      </c>
      <c r="V7">
        <f>IF(Capacity_wind!$AB8=0,Capacity_wind!V8*CostRed_wind!H$30,Capacity_wind!V8*VLOOKUP($A7,CostRed_wind!$A$17:$M$30,H$1-2009,FALSE))</f>
        <v>18.0417441375819</v>
      </c>
      <c r="W7">
        <f>IF(Capacity_wind!$AB8=0,Capacity_wind!W8*CostRed_wind!I$30,Capacity_wind!W8*VLOOKUP($A7,CostRed_wind!$A$17:$M$30,I$1-2009,FALSE))</f>
        <v>253.5228678472</v>
      </c>
      <c r="X7">
        <f>IF(Capacity_wind!$AB8=0,Capacity_wind!X8*CostRed_wind!J$30,Capacity_wind!X8*VLOOKUP($A7,CostRed_wind!$A$17:$M$30,J$1-2009,FALSE))</f>
        <v>439.040632917075</v>
      </c>
      <c r="Y7">
        <f>IF(Capacity_wind!$AB8=0,Capacity_wind!Y8*CostRed_wind!K$30,Capacity_wind!Y8*VLOOKUP($A7,CostRed_wind!$A$17:$M$30,K$1-2009,FALSE))</f>
        <v>569.456190543912</v>
      </c>
      <c r="Z7">
        <f>IF(Capacity_wind!$AB8=0,Capacity_wind!Z8*CostRed_wind!L$30,Capacity_wind!Z8*VLOOKUP($A7,CostRed_wind!$A$17:$M$30,L$1-2009,FALSE))</f>
        <v>388.389834066738</v>
      </c>
      <c r="AA7">
        <f>IF(Capacity_wind!$AB8=0,Capacity_wind!AA8*CostRed_wind!M$30,Capacity_wind!AA8*VLOOKUP($A7,CostRed_wind!$A$17:$M$30,M$1-2009,FALSE))</f>
        <v>10.2820740328901</v>
      </c>
      <c r="AB7" s="1">
        <f t="shared" si="1"/>
        <v>1707.80568922115</v>
      </c>
    </row>
    <row r="8" spans="1:28">
      <c r="A8" s="1" t="s">
        <v>61</v>
      </c>
      <c r="B8">
        <f>IF(Capacity_wind!$AB9=0,Capacity_wind!P9*CostRed_wind!B$15,Capacity_wind!P9*VLOOKUP($A8,CostRed_wind!$A$2:$M$15,B$1-2009,FALSE))</f>
        <v>0</v>
      </c>
      <c r="C8">
        <f>IF(Capacity_wind!$AB9=0,Capacity_wind!Q9*CostRed_wind!C$15,Capacity_wind!Q9*VLOOKUP($A8,CostRed_wind!$A$2:$M$15,C$1-2009,FALSE))</f>
        <v>0</v>
      </c>
      <c r="D8">
        <f>IF(Capacity_wind!$AB9=0,Capacity_wind!R9*CostRed_wind!D$15,Capacity_wind!R9*VLOOKUP($A8,CostRed_wind!$A$2:$M$15,D$1-2009,FALSE))</f>
        <v>0</v>
      </c>
      <c r="E8">
        <f>IF(Capacity_wind!$AB9=0,Capacity_wind!S9*CostRed_wind!E$15,Capacity_wind!S9*VLOOKUP($A8,CostRed_wind!$A$2:$M$15,E$1-2009,FALSE))</f>
        <v>0</v>
      </c>
      <c r="F8">
        <f>IF(Capacity_wind!$AB9=0,Capacity_wind!T9*CostRed_wind!F$15,Capacity_wind!T9*VLOOKUP($A8,CostRed_wind!$A$2:$M$15,F$1-2009,FALSE))</f>
        <v>-0.00330845072075056</v>
      </c>
      <c r="G8">
        <f>IF(Capacity_wind!$AB9=0,Capacity_wind!U9*CostRed_wind!G$15,Capacity_wind!U9*VLOOKUP($A8,CostRed_wind!$A$2:$M$15,G$1-2009,FALSE))</f>
        <v>0.0328756135083123</v>
      </c>
      <c r="H8">
        <f>IF(Capacity_wind!$AB9=0,Capacity_wind!V9*CostRed_wind!H$15,Capacity_wind!V9*VLOOKUP($A8,CostRed_wind!$A$2:$M$15,H$1-2009,FALSE))</f>
        <v>0</v>
      </c>
      <c r="I8">
        <f>IF(Capacity_wind!$AB9=0,Capacity_wind!W9*CostRed_wind!I$15,Capacity_wind!W9*VLOOKUP($A8,CostRed_wind!$A$2:$M$15,I$1-2009,FALSE))</f>
        <v>0</v>
      </c>
      <c r="J8">
        <f>IF(Capacity_wind!$AB9=0,Capacity_wind!X9*CostRed_wind!J$15,Capacity_wind!X9*VLOOKUP($A8,CostRed_wind!$A$2:$M$15,J$1-2009,FALSE))</f>
        <v>0</v>
      </c>
      <c r="K8">
        <f>IF(Capacity_wind!$AB9=0,Capacity_wind!Y9*CostRed_wind!K$15,Capacity_wind!Y9*VLOOKUP($A8,CostRed_wind!$A$2:$M$15,K$1-2009,FALSE))</f>
        <v>0</v>
      </c>
      <c r="L8">
        <f>IF(Capacity_wind!$AB9=0,Capacity_wind!Z9*CostRed_wind!L$15,Capacity_wind!Z9*VLOOKUP($A8,CostRed_wind!$A$2:$M$15,L$1-2009,FALSE))</f>
        <v>0</v>
      </c>
      <c r="M8">
        <f>IF(Capacity_wind!$AB9=0,Capacity_wind!AA9*CostRed_wind!M$15,Capacity_wind!AA9*VLOOKUP($A8,CostRed_wind!$A$2:$M$15,M$1-2009,FALSE))</f>
        <v>0</v>
      </c>
      <c r="N8" s="2">
        <f t="shared" si="0"/>
        <v>0.0295671627875617</v>
      </c>
      <c r="O8" s="1" t="s">
        <v>61</v>
      </c>
      <c r="P8">
        <f>IF(Capacity_wind!$AB9=0,Capacity_wind!P9*CostRed_wind!B$30,Capacity_wind!P9*VLOOKUP($A8,CostRed_wind!$A$17:$M$30,B$1-2009,FALSE))</f>
        <v>0</v>
      </c>
      <c r="Q8">
        <f>IF(Capacity_wind!$AB9=0,Capacity_wind!Q9*CostRed_wind!C$30,Capacity_wind!Q9*VLOOKUP($A8,CostRed_wind!$A$17:$M$30,C$1-2009,FALSE))</f>
        <v>0</v>
      </c>
      <c r="R8">
        <f>IF(Capacity_wind!$AB9=0,Capacity_wind!R9*CostRed_wind!D$30,Capacity_wind!R9*VLOOKUP($A8,CostRed_wind!$A$17:$M$30,D$1-2009,FALSE))</f>
        <v>0</v>
      </c>
      <c r="S8">
        <f>IF(Capacity_wind!$AB9=0,Capacity_wind!S9*CostRed_wind!E$30,Capacity_wind!S9*VLOOKUP($A8,CostRed_wind!$A$17:$M$30,E$1-2009,FALSE))</f>
        <v>0</v>
      </c>
      <c r="T8">
        <f>IF(Capacity_wind!$AB9=0,Capacity_wind!T9*CostRed_wind!F$30,Capacity_wind!T9*VLOOKUP($A8,CostRed_wind!$A$17:$M$30,F$1-2009,FALSE))</f>
        <v>-0.0153801223803707</v>
      </c>
      <c r="U8">
        <f>IF(Capacity_wind!$AB9=0,Capacity_wind!U9*CostRed_wind!G$30,Capacity_wind!U9*VLOOKUP($A8,CostRed_wind!$A$17:$M$30,G$1-2009,FALSE))</f>
        <v>0.137772211041488</v>
      </c>
      <c r="V8">
        <f>IF(Capacity_wind!$AB9=0,Capacity_wind!V9*CostRed_wind!H$30,Capacity_wind!V9*VLOOKUP($A8,CostRed_wind!$A$17:$M$30,H$1-2009,FALSE))</f>
        <v>0</v>
      </c>
      <c r="W8">
        <f>IF(Capacity_wind!$AB9=0,Capacity_wind!W9*CostRed_wind!I$30,Capacity_wind!W9*VLOOKUP($A8,CostRed_wind!$A$17:$M$30,I$1-2009,FALSE))</f>
        <v>0</v>
      </c>
      <c r="X8">
        <f>IF(Capacity_wind!$AB9=0,Capacity_wind!X9*CostRed_wind!J$30,Capacity_wind!X9*VLOOKUP($A8,CostRed_wind!$A$17:$M$30,J$1-2009,FALSE))</f>
        <v>0</v>
      </c>
      <c r="Y8">
        <f>IF(Capacity_wind!$AB9=0,Capacity_wind!Y9*CostRed_wind!K$30,Capacity_wind!Y9*VLOOKUP($A8,CostRed_wind!$A$17:$M$30,K$1-2009,FALSE))</f>
        <v>0</v>
      </c>
      <c r="Z8">
        <f>IF(Capacity_wind!$AB9=0,Capacity_wind!Z9*CostRed_wind!L$30,Capacity_wind!Z9*VLOOKUP($A8,CostRed_wind!$A$17:$M$30,L$1-2009,FALSE))</f>
        <v>0</v>
      </c>
      <c r="AA8">
        <f>IF(Capacity_wind!$AB9=0,Capacity_wind!AA9*CostRed_wind!M$30,Capacity_wind!AA9*VLOOKUP($A8,CostRed_wind!$A$17:$M$30,M$1-2009,FALSE))</f>
        <v>0</v>
      </c>
      <c r="AB8" s="1">
        <f t="shared" si="1"/>
        <v>0.122392088661118</v>
      </c>
    </row>
    <row r="9" spans="1:28">
      <c r="A9" s="1" t="s">
        <v>443</v>
      </c>
      <c r="B9">
        <f>IF(Capacity_wind!$AB10=0,Capacity_wind!P10*CostRed_wind!B$15,Capacity_wind!P10*VLOOKUP($A9,CostRed_wind!$A$2:$M$15,B$1-2009,FALSE))</f>
        <v>0</v>
      </c>
      <c r="C9">
        <f>IF(Capacity_wind!$AB10=0,Capacity_wind!Q10*CostRed_wind!C$15,Capacity_wind!Q10*VLOOKUP($A9,CostRed_wind!$A$2:$M$15,C$1-2009,FALSE))</f>
        <v>0</v>
      </c>
      <c r="D9">
        <f>IF(Capacity_wind!$AB10=0,Capacity_wind!R10*CostRed_wind!D$15,Capacity_wind!R10*VLOOKUP($A9,CostRed_wind!$A$2:$M$15,D$1-2009,FALSE))</f>
        <v>0</v>
      </c>
      <c r="E9">
        <f>IF(Capacity_wind!$AB10=0,Capacity_wind!S10*CostRed_wind!E$15,Capacity_wind!S10*VLOOKUP($A9,CostRed_wind!$A$2:$M$15,E$1-2009,FALSE))</f>
        <v>0</v>
      </c>
      <c r="F9">
        <f>IF(Capacity_wind!$AB10=0,Capacity_wind!T10*CostRed_wind!F$15,Capacity_wind!T10*VLOOKUP($A9,CostRed_wind!$A$2:$M$15,F$1-2009,FALSE))</f>
        <v>0</v>
      </c>
      <c r="G9">
        <f>IF(Capacity_wind!$AB10=0,Capacity_wind!U10*CostRed_wind!G$15,Capacity_wind!U10*VLOOKUP($A9,CostRed_wind!$A$2:$M$15,G$1-2009,FALSE))</f>
        <v>0</v>
      </c>
      <c r="H9">
        <f>IF(Capacity_wind!$AB10=0,Capacity_wind!V10*CostRed_wind!H$15,Capacity_wind!V10*VLOOKUP($A9,CostRed_wind!$A$2:$M$15,H$1-2009,FALSE))</f>
        <v>0</v>
      </c>
      <c r="I9">
        <f>IF(Capacity_wind!$AB10=0,Capacity_wind!W10*CostRed_wind!I$15,Capacity_wind!W10*VLOOKUP($A9,CostRed_wind!$A$2:$M$15,I$1-2009,FALSE))</f>
        <v>0</v>
      </c>
      <c r="J9">
        <f>IF(Capacity_wind!$AB10=0,Capacity_wind!X10*CostRed_wind!J$15,Capacity_wind!X10*VLOOKUP($A9,CostRed_wind!$A$2:$M$15,J$1-2009,FALSE))</f>
        <v>0</v>
      </c>
      <c r="K9">
        <f>IF(Capacity_wind!$AB10=0,Capacity_wind!Y10*CostRed_wind!K$15,Capacity_wind!Y10*VLOOKUP($A9,CostRed_wind!$A$2:$M$15,K$1-2009,FALSE))</f>
        <v>0</v>
      </c>
      <c r="L9">
        <f>IF(Capacity_wind!$AB10=0,Capacity_wind!Z10*CostRed_wind!L$15,Capacity_wind!Z10*VLOOKUP($A9,CostRed_wind!$A$2:$M$15,L$1-2009,FALSE))</f>
        <v>0</v>
      </c>
      <c r="M9">
        <f>IF(Capacity_wind!$AB10=0,Capacity_wind!AA10*CostRed_wind!M$15,Capacity_wind!AA10*VLOOKUP($A9,CostRed_wind!$A$2:$M$15,M$1-2009,FALSE))</f>
        <v>0</v>
      </c>
      <c r="N9" s="2">
        <f t="shared" si="0"/>
        <v>0</v>
      </c>
      <c r="O9" s="1" t="s">
        <v>443</v>
      </c>
      <c r="P9">
        <f>IF(Capacity_wind!$AB10=0,Capacity_wind!P10*CostRed_wind!B$30,Capacity_wind!P10*VLOOKUP($A9,CostRed_wind!$A$17:$M$30,B$1-2009,FALSE))</f>
        <v>0</v>
      </c>
      <c r="Q9">
        <f>IF(Capacity_wind!$AB10=0,Capacity_wind!Q10*CostRed_wind!C$30,Capacity_wind!Q10*VLOOKUP($A9,CostRed_wind!$A$17:$M$30,C$1-2009,FALSE))</f>
        <v>0</v>
      </c>
      <c r="R9">
        <f>IF(Capacity_wind!$AB10=0,Capacity_wind!R10*CostRed_wind!D$30,Capacity_wind!R10*VLOOKUP($A9,CostRed_wind!$A$17:$M$30,D$1-2009,FALSE))</f>
        <v>0</v>
      </c>
      <c r="S9">
        <f>IF(Capacity_wind!$AB10=0,Capacity_wind!S10*CostRed_wind!E$30,Capacity_wind!S10*VLOOKUP($A9,CostRed_wind!$A$17:$M$30,E$1-2009,FALSE))</f>
        <v>0</v>
      </c>
      <c r="T9">
        <f>IF(Capacity_wind!$AB10=0,Capacity_wind!T10*CostRed_wind!F$30,Capacity_wind!T10*VLOOKUP($A9,CostRed_wind!$A$17:$M$30,F$1-2009,FALSE))</f>
        <v>0</v>
      </c>
      <c r="U9">
        <f>IF(Capacity_wind!$AB10=0,Capacity_wind!U10*CostRed_wind!G$30,Capacity_wind!U10*VLOOKUP($A9,CostRed_wind!$A$17:$M$30,G$1-2009,FALSE))</f>
        <v>0</v>
      </c>
      <c r="V9">
        <f>IF(Capacity_wind!$AB10=0,Capacity_wind!V10*CostRed_wind!H$30,Capacity_wind!V10*VLOOKUP($A9,CostRed_wind!$A$17:$M$30,H$1-2009,FALSE))</f>
        <v>0</v>
      </c>
      <c r="W9">
        <f>IF(Capacity_wind!$AB10=0,Capacity_wind!W10*CostRed_wind!I$30,Capacity_wind!W10*VLOOKUP($A9,CostRed_wind!$A$17:$M$30,I$1-2009,FALSE))</f>
        <v>0</v>
      </c>
      <c r="X9">
        <f>IF(Capacity_wind!$AB10=0,Capacity_wind!X10*CostRed_wind!J$30,Capacity_wind!X10*VLOOKUP($A9,CostRed_wind!$A$17:$M$30,J$1-2009,FALSE))</f>
        <v>0</v>
      </c>
      <c r="Y9">
        <f>IF(Capacity_wind!$AB10=0,Capacity_wind!Y10*CostRed_wind!K$30,Capacity_wind!Y10*VLOOKUP($A9,CostRed_wind!$A$17:$M$30,K$1-2009,FALSE))</f>
        <v>0</v>
      </c>
      <c r="Z9">
        <f>IF(Capacity_wind!$AB10=0,Capacity_wind!Z10*CostRed_wind!L$30,Capacity_wind!Z10*VLOOKUP($A9,CostRed_wind!$A$17:$M$30,L$1-2009,FALSE))</f>
        <v>0</v>
      </c>
      <c r="AA9">
        <f>IF(Capacity_wind!$AB10=0,Capacity_wind!AA10*CostRed_wind!M$30,Capacity_wind!AA10*VLOOKUP($A9,CostRed_wind!$A$17:$M$30,M$1-2009,FALSE))</f>
        <v>0</v>
      </c>
      <c r="AB9" s="1">
        <f t="shared" si="1"/>
        <v>0</v>
      </c>
    </row>
    <row r="10" spans="1:28">
      <c r="A10" s="1" t="s">
        <v>444</v>
      </c>
      <c r="B10">
        <f>IF(Capacity_wind!$AB11=0,Capacity_wind!P11*CostRed_wind!B$15,Capacity_wind!P11*VLOOKUP($A10,CostRed_wind!$A$2:$M$15,B$1-2009,FALSE))</f>
        <v>250.991269025904</v>
      </c>
      <c r="C10">
        <f>IF(Capacity_wind!$AB11=0,Capacity_wind!Q11*CostRed_wind!C$15,Capacity_wind!Q11*VLOOKUP($A10,CostRed_wind!$A$2:$M$15,C$1-2009,FALSE))</f>
        <v>519.898730377132</v>
      </c>
      <c r="D10">
        <f>IF(Capacity_wind!$AB11=0,Capacity_wind!R11*CostRed_wind!D$15,Capacity_wind!R11*VLOOKUP($A10,CostRed_wind!$A$2:$M$15,D$1-2009,FALSE))</f>
        <v>806.148374005917</v>
      </c>
      <c r="E10">
        <f>IF(Capacity_wind!$AB11=0,Capacity_wind!S11*CostRed_wind!E$15,Capacity_wind!S11*VLOOKUP($A10,CostRed_wind!$A$2:$M$15,E$1-2009,FALSE))</f>
        <v>1659.99691360941</v>
      </c>
      <c r="F10">
        <f>IF(Capacity_wind!$AB11=0,Capacity_wind!T11*CostRed_wind!F$15,Capacity_wind!T11*VLOOKUP($A10,CostRed_wind!$A$2:$M$15,F$1-2009,FALSE))</f>
        <v>3181.65434687779</v>
      </c>
      <c r="G10">
        <f>IF(Capacity_wind!$AB11=0,Capacity_wind!U11*CostRed_wind!G$15,Capacity_wind!U11*VLOOKUP($A10,CostRed_wind!$A$2:$M$15,G$1-2009,FALSE))</f>
        <v>2406.99259501911</v>
      </c>
      <c r="H10">
        <f>IF(Capacity_wind!$AB11=0,Capacity_wind!V11*CostRed_wind!H$15,Capacity_wind!V11*VLOOKUP($A10,CostRed_wind!$A$2:$M$15,H$1-2009,FALSE))</f>
        <v>2460.90806138305</v>
      </c>
      <c r="I10">
        <f>IF(Capacity_wind!$AB11=0,Capacity_wind!W11*CostRed_wind!I$15,Capacity_wind!W11*VLOOKUP($A10,CostRed_wind!$A$2:$M$15,I$1-2009,FALSE))</f>
        <v>3291.64145821688</v>
      </c>
      <c r="J10">
        <f>IF(Capacity_wind!$AB11=0,Capacity_wind!X11*CostRed_wind!J$15,Capacity_wind!X11*VLOOKUP($A10,CostRed_wind!$A$2:$M$15,J$1-2009,FALSE))</f>
        <v>4430.85383780976</v>
      </c>
      <c r="K10">
        <f>IF(Capacity_wind!$AB11=0,Capacity_wind!Y11*CostRed_wind!K$15,Capacity_wind!Y11*VLOOKUP($A10,CostRed_wind!$A$2:$M$15,K$1-2009,FALSE))</f>
        <v>13383.2464134206</v>
      </c>
      <c r="L10">
        <f>IF(Capacity_wind!$AB11=0,Capacity_wind!Z11*CostRed_wind!L$15,Capacity_wind!Z11*VLOOKUP($A10,CostRed_wind!$A$2:$M$15,L$1-2009,FALSE))</f>
        <v>11391.2414252532</v>
      </c>
      <c r="M10">
        <f>IF(Capacity_wind!$AB11=0,Capacity_wind!AA11*CostRed_wind!M$15,Capacity_wind!AA11*VLOOKUP($A10,CostRed_wind!$A$2:$M$15,M$1-2009,FALSE))</f>
        <v>9539.88095606141</v>
      </c>
      <c r="N10" s="2">
        <f t="shared" si="0"/>
        <v>53323.4543810602</v>
      </c>
      <c r="O10" s="1" t="s">
        <v>444</v>
      </c>
      <c r="P10">
        <f>IF(Capacity_wind!$AB11=0,Capacity_wind!P11*CostRed_wind!B$30,Capacity_wind!P11*VLOOKUP($A10,CostRed_wind!$A$17:$M$30,B$1-2009,FALSE))</f>
        <v>2148.20914578094</v>
      </c>
      <c r="Q10">
        <f>IF(Capacity_wind!$AB11=0,Capacity_wind!Q11*CostRed_wind!C$30,Capacity_wind!Q11*VLOOKUP($A10,CostRed_wind!$A$17:$M$30,C$1-2009,FALSE))</f>
        <v>3454.46614240131</v>
      </c>
      <c r="R10">
        <f>IF(Capacity_wind!$AB11=0,Capacity_wind!R11*CostRed_wind!D$30,Capacity_wind!R11*VLOOKUP($A10,CostRed_wind!$A$17:$M$30,D$1-2009,FALSE))</f>
        <v>4257.4000382779</v>
      </c>
      <c r="S10">
        <f>IF(Capacity_wind!$AB11=0,Capacity_wind!S11*CostRed_wind!E$30,Capacity_wind!S11*VLOOKUP($A10,CostRed_wind!$A$17:$M$30,E$1-2009,FALSE))</f>
        <v>8008.0494372135</v>
      </c>
      <c r="T10">
        <f>IF(Capacity_wind!$AB11=0,Capacity_wind!T11*CostRed_wind!F$30,Capacity_wind!T11*VLOOKUP($A10,CostRed_wind!$A$17:$M$30,F$1-2009,FALSE))</f>
        <v>14790.6791901429</v>
      </c>
      <c r="U10">
        <f>IF(Capacity_wind!$AB11=0,Capacity_wind!U11*CostRed_wind!G$30,Capacity_wind!U11*VLOOKUP($A10,CostRed_wind!$A$17:$M$30,G$1-2009,FALSE))</f>
        <v>10087.0115075549</v>
      </c>
      <c r="V10">
        <f>IF(Capacity_wind!$AB11=0,Capacity_wind!V11*CostRed_wind!H$30,Capacity_wind!V11*VLOOKUP($A10,CostRed_wind!$A$17:$M$30,H$1-2009,FALSE))</f>
        <v>9951.26345966213</v>
      </c>
      <c r="W10">
        <f>IF(Capacity_wind!$AB11=0,Capacity_wind!W11*CostRed_wind!I$30,Capacity_wind!W11*VLOOKUP($A10,CostRed_wind!$A$17:$M$30,I$1-2009,FALSE))</f>
        <v>11970.2983835989</v>
      </c>
      <c r="X10">
        <f>IF(Capacity_wind!$AB11=0,Capacity_wind!X11*CostRed_wind!J$30,Capacity_wind!X11*VLOOKUP($A10,CostRed_wind!$A$17:$M$30,J$1-2009,FALSE))</f>
        <v>14990.4314129055</v>
      </c>
      <c r="Y10">
        <f>IF(Capacity_wind!$AB11=0,Capacity_wind!Y11*CostRed_wind!K$30,Capacity_wind!Y11*VLOOKUP($A10,CostRed_wind!$A$17:$M$30,K$1-2009,FALSE))</f>
        <v>42667.6506119058</v>
      </c>
      <c r="Z10">
        <f>IF(Capacity_wind!$AB11=0,Capacity_wind!Z11*CostRed_wind!L$30,Capacity_wind!Z11*VLOOKUP($A10,CostRed_wind!$A$17:$M$30,L$1-2009,FALSE))</f>
        <v>31692.5057453776</v>
      </c>
      <c r="AA10">
        <f>IF(Capacity_wind!$AB11=0,Capacity_wind!AA11*CostRed_wind!M$30,Capacity_wind!AA11*VLOOKUP($A10,CostRed_wind!$A$17:$M$30,M$1-2009,FALSE))</f>
        <v>24851.9970498535</v>
      </c>
      <c r="AB10" s="1">
        <f t="shared" si="1"/>
        <v>178869.962124675</v>
      </c>
    </row>
    <row r="11" spans="1:28">
      <c r="A11" s="1" t="s">
        <v>445</v>
      </c>
      <c r="B11">
        <f>IF(Capacity_wind!$AB12=0,Capacity_wind!P12*CostRed_wind!B$15,Capacity_wind!P12*VLOOKUP($A11,CostRed_wind!$A$2:$M$15,B$1-2009,FALSE))</f>
        <v>245.908574918907</v>
      </c>
      <c r="C11">
        <f>IF(Capacity_wind!$AB12=0,Capacity_wind!Q12*CostRed_wind!C$15,Capacity_wind!Q12*VLOOKUP($A11,CostRed_wind!$A$2:$M$15,C$1-2009,FALSE))</f>
        <v>503.679574627177</v>
      </c>
      <c r="D11">
        <f>IF(Capacity_wind!$AB12=0,Capacity_wind!R12*CostRed_wind!D$15,Capacity_wind!R12*VLOOKUP($A11,CostRed_wind!$A$2:$M$15,D$1-2009,FALSE))</f>
        <v>782.48830010039</v>
      </c>
      <c r="E11">
        <f>IF(Capacity_wind!$AB12=0,Capacity_wind!S12*CostRed_wind!E$15,Capacity_wind!S12*VLOOKUP($A11,CostRed_wind!$A$2:$M$15,E$1-2009,FALSE))</f>
        <v>1601.04109682311</v>
      </c>
      <c r="F11">
        <f>IF(Capacity_wind!$AB12=0,Capacity_wind!T12*CostRed_wind!F$15,Capacity_wind!T12*VLOOKUP($A11,CostRed_wind!$A$2:$M$15,F$1-2009,FALSE))</f>
        <v>3098.94969576047</v>
      </c>
      <c r="G11">
        <f>IF(Capacity_wind!$AB12=0,Capacity_wind!U12*CostRed_wind!G$15,Capacity_wind!U12*VLOOKUP($A11,CostRed_wind!$A$2:$M$15,G$1-2009,FALSE))</f>
        <v>2264.05246215698</v>
      </c>
      <c r="H11">
        <f>IF(Capacity_wind!$AB12=0,Capacity_wind!V12*CostRed_wind!H$15,Capacity_wind!V12*VLOOKUP($A11,CostRed_wind!$A$2:$M$15,H$1-2009,FALSE))</f>
        <v>2364.86677122635</v>
      </c>
      <c r="I11">
        <f>IF(Capacity_wind!$AB12=0,Capacity_wind!W12*CostRed_wind!I$15,Capacity_wind!W12*VLOOKUP($A11,CostRed_wind!$A$2:$M$15,I$1-2009,FALSE))</f>
        <v>3205.8268043286</v>
      </c>
      <c r="J11">
        <f>IF(Capacity_wind!$AB12=0,Capacity_wind!X12*CostRed_wind!J$15,Capacity_wind!X12*VLOOKUP($A11,CostRed_wind!$A$2:$M$15,J$1-2009,FALSE))</f>
        <v>4317.13037091672</v>
      </c>
      <c r="K11">
        <f>IF(Capacity_wind!$AB12=0,Capacity_wind!Y12*CostRed_wind!K$15,Capacity_wind!Y12*VLOOKUP($A11,CostRed_wind!$A$2:$M$15,K$1-2009,FALSE))</f>
        <v>13138.6337385606</v>
      </c>
      <c r="L11">
        <f>IF(Capacity_wind!$AB12=0,Capacity_wind!Z12*CostRed_wind!L$15,Capacity_wind!Z12*VLOOKUP($A11,CostRed_wind!$A$2:$M$15,L$1-2009,FALSE))</f>
        <v>10998.4351702151</v>
      </c>
      <c r="M11">
        <f>IF(Capacity_wind!$AB12=0,Capacity_wind!AA12*CostRed_wind!M$15,Capacity_wind!AA12*VLOOKUP($A11,CostRed_wind!$A$2:$M$15,M$1-2009,FALSE))</f>
        <v>9351.25430216318</v>
      </c>
      <c r="N11" s="2">
        <f t="shared" si="0"/>
        <v>51872.2668617976</v>
      </c>
      <c r="O11" s="1" t="s">
        <v>445</v>
      </c>
      <c r="P11">
        <f>IF(Capacity_wind!$AB12=0,Capacity_wind!P12*CostRed_wind!B$30,Capacity_wind!P12*VLOOKUP($A11,CostRed_wind!$A$17:$M$30,B$1-2009,FALSE))</f>
        <v>2104.70687572894</v>
      </c>
      <c r="Q11">
        <f>IF(Capacity_wind!$AB12=0,Capacity_wind!Q12*CostRed_wind!C$30,Capacity_wind!Q12*VLOOKUP($A11,CostRed_wind!$A$17:$M$30,C$1-2009,FALSE))</f>
        <v>3346.69799233118</v>
      </c>
      <c r="R11">
        <f>IF(Capacity_wind!$AB12=0,Capacity_wind!R12*CostRed_wind!D$30,Capacity_wind!R12*VLOOKUP($A11,CostRed_wind!$A$17:$M$30,D$1-2009,FALSE))</f>
        <v>4132.44735859872</v>
      </c>
      <c r="S11">
        <f>IF(Capacity_wind!$AB12=0,Capacity_wind!S12*CostRed_wind!E$30,Capacity_wind!S12*VLOOKUP($A11,CostRed_wind!$A$17:$M$30,E$1-2009,FALSE))</f>
        <v>7723.63860996116</v>
      </c>
      <c r="T11">
        <f>IF(Capacity_wind!$AB12=0,Capacity_wind!T12*CostRed_wind!F$30,Capacity_wind!T12*VLOOKUP($A11,CostRed_wind!$A$17:$M$30,F$1-2009,FALSE))</f>
        <v>14406.2068908784</v>
      </c>
      <c r="U11">
        <f>IF(Capacity_wind!$AB12=0,Capacity_wind!U12*CostRed_wind!G$30,Capacity_wind!U12*VLOOKUP($A11,CostRed_wind!$A$17:$M$30,G$1-2009,FALSE))</f>
        <v>9487.99065138134</v>
      </c>
      <c r="V11">
        <f>IF(Capacity_wind!$AB12=0,Capacity_wind!V12*CostRed_wind!H$30,Capacity_wind!V12*VLOOKUP($A11,CostRed_wind!$A$17:$M$30,H$1-2009,FALSE))</f>
        <v>9562.89780051675</v>
      </c>
      <c r="W11">
        <f>IF(Capacity_wind!$AB12=0,Capacity_wind!W12*CostRed_wind!I$30,Capacity_wind!W12*VLOOKUP($A11,CostRed_wind!$A$17:$M$30,I$1-2009,FALSE))</f>
        <v>11658.2270277823</v>
      </c>
      <c r="X11">
        <f>IF(Capacity_wind!$AB12=0,Capacity_wind!X12*CostRed_wind!J$30,Capacity_wind!X12*VLOOKUP($A11,CostRed_wind!$A$17:$M$30,J$1-2009,FALSE))</f>
        <v>14605.683034173</v>
      </c>
      <c r="Y11">
        <f>IF(Capacity_wind!$AB12=0,Capacity_wind!Y12*CostRed_wind!K$30,Capacity_wind!Y12*VLOOKUP($A11,CostRed_wind!$A$17:$M$30,K$1-2009,FALSE))</f>
        <v>41887.7913891312</v>
      </c>
      <c r="Z11">
        <f>IF(Capacity_wind!$AB12=0,Capacity_wind!Z12*CostRed_wind!L$30,Capacity_wind!Z12*VLOOKUP($A11,CostRed_wind!$A$17:$M$30,L$1-2009,FALSE))</f>
        <v>30599.6472912484</v>
      </c>
      <c r="AA11">
        <f>IF(Capacity_wind!$AB12=0,Capacity_wind!AA12*CostRed_wind!M$30,Capacity_wind!AA12*VLOOKUP($A11,CostRed_wind!$A$17:$M$30,M$1-2009,FALSE))</f>
        <v>24360.612611432</v>
      </c>
      <c r="AB11" s="1">
        <f t="shared" si="1"/>
        <v>173876.547533163</v>
      </c>
    </row>
    <row r="12" spans="1:28">
      <c r="A12" s="1" t="s">
        <v>65</v>
      </c>
      <c r="B12">
        <f>IF(Capacity_wind!$AB13=0,Capacity_wind!P13*CostRed_wind!B$15,Capacity_wind!P13*VLOOKUP($A12,CostRed_wind!$A$2:$M$15,B$1-2009,FALSE))</f>
        <v>3.24290475870309</v>
      </c>
      <c r="C12">
        <f>IF(Capacity_wind!$AB13=0,Capacity_wind!Q13*CostRed_wind!C$15,Capacity_wind!Q13*VLOOKUP($A12,CostRed_wind!$A$2:$M$15,C$1-2009,FALSE))</f>
        <v>13.0252406836163</v>
      </c>
      <c r="D12">
        <f>IF(Capacity_wind!$AB13=0,Capacity_wind!R13*CostRed_wind!D$15,Capacity_wind!R13*VLOOKUP($A12,CostRed_wind!$A$2:$M$15,D$1-2009,FALSE))</f>
        <v>30.8634761110338</v>
      </c>
      <c r="E12">
        <f>IF(Capacity_wind!$AB13=0,Capacity_wind!S13*CostRed_wind!E$15,Capacity_wind!S13*VLOOKUP($A12,CostRed_wind!$A$2:$M$15,E$1-2009,FALSE))</f>
        <v>37.1944692978184</v>
      </c>
      <c r="F12">
        <f>IF(Capacity_wind!$AB13=0,Capacity_wind!T13*CostRed_wind!F$15,Capacity_wind!T13*VLOOKUP($A12,CostRed_wind!$A$2:$M$15,F$1-2009,FALSE))</f>
        <v>31.7611103769517</v>
      </c>
      <c r="G12">
        <f>IF(Capacity_wind!$AB13=0,Capacity_wind!U13*CostRed_wind!G$15,Capacity_wind!U13*VLOOKUP($A12,CostRed_wind!$A$2:$M$15,G$1-2009,FALSE))</f>
        <v>14.4653104059509</v>
      </c>
      <c r="H12">
        <f>IF(Capacity_wind!$AB13=0,Capacity_wind!V13*CostRed_wind!H$15,Capacity_wind!V13*VLOOKUP($A12,CostRed_wind!$A$2:$M$15,H$1-2009,FALSE))</f>
        <v>55.4016572601186</v>
      </c>
      <c r="I12">
        <f>IF(Capacity_wind!$AB13=0,Capacity_wind!W13*CostRed_wind!I$15,Capacity_wind!W13*VLOOKUP($A12,CostRed_wind!$A$2:$M$15,I$1-2009,FALSE))</f>
        <v>83.8814009357082</v>
      </c>
      <c r="J12">
        <f>IF(Capacity_wind!$AB13=0,Capacity_wind!X13*CostRed_wind!J$15,Capacity_wind!X13*VLOOKUP($A12,CostRed_wind!$A$2:$M$15,J$1-2009,FALSE))</f>
        <v>126.4449984951</v>
      </c>
      <c r="K12">
        <f>IF(Capacity_wind!$AB13=0,Capacity_wind!Y13*CostRed_wind!K$15,Capacity_wind!Y13*VLOOKUP($A12,CostRed_wind!$A$2:$M$15,K$1-2009,FALSE))</f>
        <v>409.155050815872</v>
      </c>
      <c r="L12">
        <f>IF(Capacity_wind!$AB13=0,Capacity_wind!Z13*CostRed_wind!L$15,Capacity_wind!Z13*VLOOKUP($A12,CostRed_wind!$A$2:$M$15,L$1-2009,FALSE))</f>
        <v>72.6175037601216</v>
      </c>
      <c r="M12">
        <f>IF(Capacity_wind!$AB13=0,Capacity_wind!AA13*CostRed_wind!M$15,Capacity_wind!AA13*VLOOKUP($A12,CostRed_wind!$A$2:$M$15,M$1-2009,FALSE))</f>
        <v>271.70379625326</v>
      </c>
      <c r="N12" s="2">
        <f t="shared" si="0"/>
        <v>1149.75691915425</v>
      </c>
      <c r="O12" s="1" t="s">
        <v>65</v>
      </c>
      <c r="P12">
        <f>IF(Capacity_wind!$AB13=0,Capacity_wind!P13*CostRed_wind!B$30,Capacity_wind!P13*VLOOKUP($A12,CostRed_wind!$A$17:$M$30,B$1-2009,FALSE))</f>
        <v>27.7556971944849</v>
      </c>
      <c r="Q12">
        <f>IF(Capacity_wind!$AB13=0,Capacity_wind!Q13*CostRed_wind!C$30,Capacity_wind!Q13*VLOOKUP($A12,CostRed_wind!$A$17:$M$30,C$1-2009,FALSE))</f>
        <v>86.5461873806489</v>
      </c>
      <c r="R12">
        <f>IF(Capacity_wind!$AB13=0,Capacity_wind!R13*CostRed_wind!D$30,Capacity_wind!R13*VLOOKUP($A12,CostRed_wind!$A$17:$M$30,D$1-2009,FALSE))</f>
        <v>162.995012597445</v>
      </c>
      <c r="S12">
        <f>IF(Capacity_wind!$AB13=0,Capacity_wind!S13*CostRed_wind!E$30,Capacity_wind!S13*VLOOKUP($A12,CostRed_wind!$A$17:$M$30,E$1-2009,FALSE))</f>
        <v>179.431146218344</v>
      </c>
      <c r="T12">
        <f>IF(Capacity_wind!$AB13=0,Capacity_wind!T13*CostRed_wind!F$30,Capacity_wind!T13*VLOOKUP($A12,CostRed_wind!$A$17:$M$30,F$1-2009,FALSE))</f>
        <v>147.649097950946</v>
      </c>
      <c r="U12">
        <f>IF(Capacity_wind!$AB13=0,Capacity_wind!U13*CostRed_wind!G$30,Capacity_wind!U13*VLOOKUP($A12,CostRed_wind!$A$17:$M$30,G$1-2009,FALSE))</f>
        <v>60.6199424240531</v>
      </c>
      <c r="V12">
        <f>IF(Capacity_wind!$AB13=0,Capacity_wind!V13*CostRed_wind!H$30,Capacity_wind!V13*VLOOKUP($A12,CostRed_wind!$A$17:$M$30,H$1-2009,FALSE))</f>
        <v>224.029697065359</v>
      </c>
      <c r="W12">
        <f>IF(Capacity_wind!$AB13=0,Capacity_wind!W13*CostRed_wind!I$30,Capacity_wind!W13*VLOOKUP($A12,CostRed_wind!$A$17:$M$30,I$1-2009,FALSE))</f>
        <v>305.040938018396</v>
      </c>
      <c r="X12">
        <f>IF(Capacity_wind!$AB13=0,Capacity_wind!X13*CostRed_wind!J$30,Capacity_wind!X13*VLOOKUP($A12,CostRed_wind!$A$17:$M$30,J$1-2009,FALSE))</f>
        <v>427.787768865492</v>
      </c>
      <c r="Y12">
        <f>IF(Capacity_wind!$AB13=0,Capacity_wind!Y13*CostRed_wind!K$30,Capacity_wind!Y13*VLOOKUP($A12,CostRed_wind!$A$17:$M$30,K$1-2009,FALSE))</f>
        <v>1304.4431982364</v>
      </c>
      <c r="Z12">
        <f>IF(Capacity_wind!$AB13=0,Capacity_wind!Z13*CostRed_wind!L$30,Capacity_wind!Z13*VLOOKUP($A12,CostRed_wind!$A$17:$M$30,L$1-2009,FALSE))</f>
        <v>202.0351047982</v>
      </c>
      <c r="AA12">
        <f>IF(Capacity_wind!$AB13=0,Capacity_wind!AA13*CostRed_wind!M$30,Capacity_wind!AA13*VLOOKUP($A12,CostRed_wind!$A$17:$M$30,M$1-2009,FALSE))</f>
        <v>707.805681645297</v>
      </c>
      <c r="AB12" s="1">
        <f t="shared" si="1"/>
        <v>3836.13947239506</v>
      </c>
    </row>
    <row r="13" spans="1:28">
      <c r="A13" s="1" t="s">
        <v>67</v>
      </c>
      <c r="B13">
        <f>IF(Capacity_wind!$AB14=0,Capacity_wind!P14*CostRed_wind!B$15,Capacity_wind!P14*VLOOKUP($A13,CostRed_wind!$A$2:$M$15,B$1-2009,FALSE))</f>
        <v>1.11144129385593</v>
      </c>
      <c r="C13">
        <f>IF(Capacity_wind!$AB14=0,Capacity_wind!Q14*CostRed_wind!C$15,Capacity_wind!Q14*VLOOKUP($A13,CostRed_wind!$A$2:$M$15,C$1-2009,FALSE))</f>
        <v>6.93831461918254</v>
      </c>
      <c r="D13">
        <f>IF(Capacity_wind!$AB14=0,Capacity_wind!R14*CostRed_wind!D$15,Capacity_wind!R14*VLOOKUP($A13,CostRed_wind!$A$2:$M$15,D$1-2009,FALSE))</f>
        <v>15.7772124793324</v>
      </c>
      <c r="E13">
        <f>IF(Capacity_wind!$AB14=0,Capacity_wind!S14*CostRed_wind!E$15,Capacity_wind!S14*VLOOKUP($A13,CostRed_wind!$A$2:$M$15,E$1-2009,FALSE))</f>
        <v>28.1371640076797</v>
      </c>
      <c r="F13">
        <f>IF(Capacity_wind!$AB14=0,Capacity_wind!T14*CostRed_wind!F$15,Capacity_wind!T14*VLOOKUP($A13,CostRed_wind!$A$2:$M$15,F$1-2009,FALSE))</f>
        <v>31.302170364096</v>
      </c>
      <c r="G13">
        <f>IF(Capacity_wind!$AB14=0,Capacity_wind!U14*CostRed_wind!G$15,Capacity_wind!U14*VLOOKUP($A13,CostRed_wind!$A$2:$M$15,G$1-2009,FALSE))</f>
        <v>24.4058540268057</v>
      </c>
      <c r="H13">
        <f>IF(Capacity_wind!$AB14=0,Capacity_wind!V14*CostRed_wind!H$15,Capacity_wind!V14*VLOOKUP($A13,CostRed_wind!$A$2:$M$15,H$1-2009,FALSE))</f>
        <v>17.7900661372576</v>
      </c>
      <c r="I13">
        <f>IF(Capacity_wind!$AB14=0,Capacity_wind!W14*CostRed_wind!I$15,Capacity_wind!W14*VLOOKUP($A13,CostRed_wind!$A$2:$M$15,I$1-2009,FALSE))</f>
        <v>32.7556552370675</v>
      </c>
      <c r="J13">
        <f>IF(Capacity_wind!$AB14=0,Capacity_wind!X14*CostRed_wind!J$15,Capacity_wind!X14*VLOOKUP($A13,CostRed_wind!$A$2:$M$15,J$1-2009,FALSE))</f>
        <v>13.8083393348628</v>
      </c>
      <c r="K13">
        <f>IF(Capacity_wind!$AB14=0,Capacity_wind!Y14*CostRed_wind!K$15,Capacity_wind!Y14*VLOOKUP($A13,CostRed_wind!$A$2:$M$15,K$1-2009,FALSE))</f>
        <v>0.327816899805222</v>
      </c>
      <c r="L13">
        <f>IF(Capacity_wind!$AB14=0,Capacity_wind!Z14*CostRed_wind!L$15,Capacity_wind!Z14*VLOOKUP($A13,CostRed_wind!$A$2:$M$15,L$1-2009,FALSE))</f>
        <v>37.9868770255703</v>
      </c>
      <c r="M13">
        <f>IF(Capacity_wind!$AB14=0,Capacity_wind!AA14*CostRed_wind!M$15,Capacity_wind!AA14*VLOOKUP($A13,CostRed_wind!$A$2:$M$15,M$1-2009,FALSE))</f>
        <v>75.3073938344394</v>
      </c>
      <c r="N13" s="2">
        <f t="shared" si="0"/>
        <v>285.648305259955</v>
      </c>
      <c r="O13" s="1" t="s">
        <v>67</v>
      </c>
      <c r="P13">
        <f>IF(Capacity_wind!$AB14=0,Capacity_wind!P14*CostRed_wind!B$30,Capacity_wind!P14*VLOOKUP($A13,CostRed_wind!$A$17:$M$30,B$1-2009,FALSE))</f>
        <v>9.51271477181736</v>
      </c>
      <c r="Q13">
        <f>IF(Capacity_wind!$AB14=0,Capacity_wind!Q14*CostRed_wind!C$30,Capacity_wind!Q14*VLOOKUP($A13,CostRed_wind!$A$17:$M$30,C$1-2009,FALSE))</f>
        <v>46.1016185207988</v>
      </c>
      <c r="R13">
        <f>IF(Capacity_wind!$AB14=0,Capacity_wind!R14*CostRed_wind!D$30,Capacity_wind!R14*VLOOKUP($A13,CostRed_wind!$A$17:$M$30,D$1-2009,FALSE))</f>
        <v>83.3220126459438</v>
      </c>
      <c r="S13">
        <f>IF(Capacity_wind!$AB14=0,Capacity_wind!S14*CostRed_wind!E$30,Capacity_wind!S14*VLOOKUP($A13,CostRed_wind!$A$17:$M$30,E$1-2009,FALSE))</f>
        <v>135.737481527331</v>
      </c>
      <c r="T13">
        <f>IF(Capacity_wind!$AB14=0,Capacity_wind!T14*CostRed_wind!F$30,Capacity_wind!T14*VLOOKUP($A13,CostRed_wind!$A$17:$M$30,F$1-2009,FALSE))</f>
        <v>145.515605824647</v>
      </c>
      <c r="U13">
        <f>IF(Capacity_wind!$AB14=0,Capacity_wind!U14*CostRed_wind!G$30,Capacity_wind!U14*VLOOKUP($A13,CostRed_wind!$A$17:$M$30,G$1-2009,FALSE))</f>
        <v>102.277892723695</v>
      </c>
      <c r="V13">
        <f>IF(Capacity_wind!$AB14=0,Capacity_wind!V14*CostRed_wind!H$30,Capacity_wind!V14*VLOOKUP($A13,CostRed_wind!$A$17:$M$30,H$1-2009,FALSE))</f>
        <v>71.9383376708394</v>
      </c>
      <c r="W13">
        <f>IF(Capacity_wind!$AB14=0,Capacity_wind!W14*CostRed_wind!I$30,Capacity_wind!W14*VLOOKUP($A13,CostRed_wind!$A$17:$M$30,I$1-2009,FALSE))</f>
        <v>119.118370550113</v>
      </c>
      <c r="X13">
        <f>IF(Capacity_wind!$AB14=0,Capacity_wind!X14*CostRed_wind!J$30,Capacity_wind!X14*VLOOKUP($A13,CostRed_wind!$A$17:$M$30,J$1-2009,FALSE))</f>
        <v>46.7162698888991</v>
      </c>
      <c r="Y13">
        <f>IF(Capacity_wind!$AB14=0,Capacity_wind!Y14*CostRed_wind!K$30,Capacity_wind!Y14*VLOOKUP($A13,CostRed_wind!$A$17:$M$30,K$1-2009,FALSE))</f>
        <v>1.04512586210332</v>
      </c>
      <c r="Z13">
        <f>IF(Capacity_wind!$AB14=0,Capacity_wind!Z14*CostRed_wind!L$30,Capacity_wind!Z14*VLOOKUP($A13,CostRed_wind!$A$17:$M$30,L$1-2009,FALSE))</f>
        <v>105.686401809808</v>
      </c>
      <c r="AA13">
        <f>IF(Capacity_wind!$AB14=0,Capacity_wind!AA14*CostRed_wind!M$30,Capacity_wind!AA14*VLOOKUP($A13,CostRed_wind!$A$17:$M$30,M$1-2009,FALSE))</f>
        <v>196.180553827196</v>
      </c>
      <c r="AB13" s="1">
        <f t="shared" si="1"/>
        <v>1063.15238562319</v>
      </c>
    </row>
    <row r="14" spans="1:28">
      <c r="A14" s="1" t="s">
        <v>69</v>
      </c>
      <c r="B14">
        <f>IF(Capacity_wind!$AB15=0,Capacity_wind!P15*CostRed_wind!B$15,Capacity_wind!P15*VLOOKUP($A14,CostRed_wind!$A$2:$M$15,B$1-2009,FALSE))</f>
        <v>0</v>
      </c>
      <c r="C14">
        <f>IF(Capacity_wind!$AB15=0,Capacity_wind!Q15*CostRed_wind!C$15,Capacity_wind!Q15*VLOOKUP($A14,CostRed_wind!$A$2:$M$15,C$1-2009,FALSE))</f>
        <v>0</v>
      </c>
      <c r="D14">
        <f>IF(Capacity_wind!$AB15=0,Capacity_wind!R15*CostRed_wind!D$15,Capacity_wind!R15*VLOOKUP($A14,CostRed_wind!$A$2:$M$15,D$1-2009,FALSE))</f>
        <v>0.0327339798953449</v>
      </c>
      <c r="E14">
        <f>IF(Capacity_wind!$AB15=0,Capacity_wind!S15*CostRed_wind!E$15,Capacity_wind!S15*VLOOKUP($A14,CostRed_wind!$A$2:$M$15,E$1-2009,FALSE))</f>
        <v>0</v>
      </c>
      <c r="F14">
        <f>IF(Capacity_wind!$AB15=0,Capacity_wind!T15*CostRed_wind!F$15,Capacity_wind!T15*VLOOKUP($A14,CostRed_wind!$A$2:$M$15,F$1-2009,FALSE))</f>
        <v>0.438369720499448</v>
      </c>
      <c r="G14">
        <f>IF(Capacity_wind!$AB15=0,Capacity_wind!U15*CostRed_wind!G$15,Capacity_wind!U15*VLOOKUP($A14,CostRed_wind!$A$2:$M$15,G$1-2009,FALSE))</f>
        <v>0.778899251968055</v>
      </c>
      <c r="H14">
        <f>IF(Capacity_wind!$AB15=0,Capacity_wind!V15*CostRed_wind!H$15,Capacity_wind!V15*VLOOKUP($A14,CostRed_wind!$A$2:$M$15,H$1-2009,FALSE))</f>
        <v>0</v>
      </c>
      <c r="I14">
        <f>IF(Capacity_wind!$AB15=0,Capacity_wind!W15*CostRed_wind!I$15,Capacity_wind!W15*VLOOKUP($A14,CostRed_wind!$A$2:$M$15,I$1-2009,FALSE))</f>
        <v>6.6971963705795</v>
      </c>
      <c r="J14">
        <f>IF(Capacity_wind!$AB15=0,Capacity_wind!X15*CostRed_wind!J$15,Capacity_wind!X15*VLOOKUP($A14,CostRed_wind!$A$2:$M$15,J$1-2009,FALSE))</f>
        <v>0</v>
      </c>
      <c r="K14">
        <f>IF(Capacity_wind!$AB15=0,Capacity_wind!Y15*CostRed_wind!K$15,Capacity_wind!Y15*VLOOKUP($A14,CostRed_wind!$A$2:$M$15,K$1-2009,FALSE))</f>
        <v>0</v>
      </c>
      <c r="L14">
        <f>IF(Capacity_wind!$AB15=0,Capacity_wind!Z15*CostRed_wind!L$15,Capacity_wind!Z15*VLOOKUP($A14,CostRed_wind!$A$2:$M$15,L$1-2009,FALSE))</f>
        <v>0</v>
      </c>
      <c r="M14">
        <f>IF(Capacity_wind!$AB15=0,Capacity_wind!AA15*CostRed_wind!M$15,Capacity_wind!AA15*VLOOKUP($A14,CostRed_wind!$A$2:$M$15,M$1-2009,FALSE))</f>
        <v>0</v>
      </c>
      <c r="N14" s="2">
        <f t="shared" si="0"/>
        <v>7.94719932294235</v>
      </c>
      <c r="O14" s="1" t="s">
        <v>69</v>
      </c>
      <c r="P14">
        <f>IF(Capacity_wind!$AB15=0,Capacity_wind!P15*CostRed_wind!B$30,Capacity_wind!P15*VLOOKUP($A14,CostRed_wind!$A$17:$M$30,B$1-2009,FALSE))</f>
        <v>0</v>
      </c>
      <c r="Q14">
        <f>IF(Capacity_wind!$AB15=0,Capacity_wind!Q15*CostRed_wind!C$30,Capacity_wind!Q15*VLOOKUP($A14,CostRed_wind!$A$17:$M$30,C$1-2009,FALSE))</f>
        <v>0</v>
      </c>
      <c r="R14">
        <f>IF(Capacity_wind!$AB15=0,Capacity_wind!R15*CostRed_wind!D$30,Capacity_wind!R15*VLOOKUP($A14,CostRed_wind!$A$17:$M$30,D$1-2009,FALSE))</f>
        <v>0.172873445823518</v>
      </c>
      <c r="S14">
        <f>IF(Capacity_wind!$AB15=0,Capacity_wind!S15*CostRed_wind!E$30,Capacity_wind!S15*VLOOKUP($A14,CostRed_wind!$A$17:$M$30,E$1-2009,FALSE))</f>
        <v>0</v>
      </c>
      <c r="T14">
        <f>IF(Capacity_wind!$AB15=0,Capacity_wind!T15*CostRed_wind!F$30,Capacity_wind!T15*VLOOKUP($A14,CostRed_wind!$A$17:$M$30,F$1-2009,FALSE))</f>
        <v>2.03786621539911</v>
      </c>
      <c r="U14">
        <f>IF(Capacity_wind!$AB15=0,Capacity_wind!U15*CostRed_wind!G$30,Capacity_wind!U15*VLOOKUP($A14,CostRed_wind!$A$17:$M$30,G$1-2009,FALSE))</f>
        <v>3.26414203935899</v>
      </c>
      <c r="V14">
        <f>IF(Capacity_wind!$AB15=0,Capacity_wind!V15*CostRed_wind!H$30,Capacity_wind!V15*VLOOKUP($A14,CostRed_wind!$A$17:$M$30,H$1-2009,FALSE))</f>
        <v>0</v>
      </c>
      <c r="W14">
        <f>IF(Capacity_wind!$AB15=0,Capacity_wind!W15*CostRed_wind!I$30,Capacity_wind!W15*VLOOKUP($A14,CostRed_wind!$A$17:$M$30,I$1-2009,FALSE))</f>
        <v>24.3548514949194</v>
      </c>
      <c r="X14">
        <f>IF(Capacity_wind!$AB15=0,Capacity_wind!X15*CostRed_wind!J$30,Capacity_wind!X15*VLOOKUP($A14,CostRed_wind!$A$17:$M$30,J$1-2009,FALSE))</f>
        <v>0</v>
      </c>
      <c r="Y14">
        <f>IF(Capacity_wind!$AB15=0,Capacity_wind!Y15*CostRed_wind!K$30,Capacity_wind!Y15*VLOOKUP($A14,CostRed_wind!$A$17:$M$30,K$1-2009,FALSE))</f>
        <v>0</v>
      </c>
      <c r="Z14">
        <f>IF(Capacity_wind!$AB15=0,Capacity_wind!Z15*CostRed_wind!L$30,Capacity_wind!Z15*VLOOKUP($A14,CostRed_wind!$A$17:$M$30,L$1-2009,FALSE))</f>
        <v>0</v>
      </c>
      <c r="AA14">
        <f>IF(Capacity_wind!$AB15=0,Capacity_wind!AA15*CostRed_wind!M$30,Capacity_wind!AA15*VLOOKUP($A14,CostRed_wind!$A$17:$M$30,M$1-2009,FALSE))</f>
        <v>0</v>
      </c>
      <c r="AB14" s="1">
        <f t="shared" si="1"/>
        <v>29.829733195501</v>
      </c>
    </row>
    <row r="15" spans="1:28">
      <c r="A15" s="1" t="s">
        <v>83</v>
      </c>
      <c r="B15">
        <f>IF(Capacity_wind!$AB16=0,Capacity_wind!P16*CostRed_wind!B$15,Capacity_wind!P16*VLOOKUP($A15,CostRed_wind!$A$2:$M$15,B$1-2009,FALSE))</f>
        <v>0</v>
      </c>
      <c r="C15">
        <f>IF(Capacity_wind!$AB16=0,Capacity_wind!Q16*CostRed_wind!C$15,Capacity_wind!Q16*VLOOKUP($A15,CostRed_wind!$A$2:$M$15,C$1-2009,FALSE))</f>
        <v>0</v>
      </c>
      <c r="D15">
        <f>IF(Capacity_wind!$AB16=0,Capacity_wind!R16*CostRed_wind!D$15,Capacity_wind!R16*VLOOKUP($A15,CostRed_wind!$A$2:$M$15,D$1-2009,FALSE))</f>
        <v>0</v>
      </c>
      <c r="E15">
        <f>IF(Capacity_wind!$AB16=0,Capacity_wind!S16*CostRed_wind!E$15,Capacity_wind!S16*VLOOKUP($A15,CostRed_wind!$A$2:$M$15,E$1-2009,FALSE))</f>
        <v>0</v>
      </c>
      <c r="F15">
        <f>IF(Capacity_wind!$AB16=0,Capacity_wind!T16*CostRed_wind!F$15,Capacity_wind!T16*VLOOKUP($A15,CostRed_wind!$A$2:$M$15,F$1-2009,FALSE))</f>
        <v>0</v>
      </c>
      <c r="G15">
        <f>IF(Capacity_wind!$AB16=0,Capacity_wind!U16*CostRed_wind!G$15,Capacity_wind!U16*VLOOKUP($A15,CostRed_wind!$A$2:$M$15,G$1-2009,FALSE))</f>
        <v>0</v>
      </c>
      <c r="H15">
        <f>IF(Capacity_wind!$AB16=0,Capacity_wind!V16*CostRed_wind!H$15,Capacity_wind!V16*VLOOKUP($A15,CostRed_wind!$A$2:$M$15,H$1-2009,FALSE))</f>
        <v>0</v>
      </c>
      <c r="I15">
        <f>IF(Capacity_wind!$AB16=0,Capacity_wind!W16*CostRed_wind!I$15,Capacity_wind!W16*VLOOKUP($A15,CostRed_wind!$A$2:$M$15,I$1-2009,FALSE))</f>
        <v>0</v>
      </c>
      <c r="J15">
        <f>IF(Capacity_wind!$AB16=0,Capacity_wind!X16*CostRed_wind!J$15,Capacity_wind!X16*VLOOKUP($A15,CostRed_wind!$A$2:$M$15,J$1-2009,FALSE))</f>
        <v>0</v>
      </c>
      <c r="K15">
        <f>IF(Capacity_wind!$AB16=0,Capacity_wind!Y16*CostRed_wind!K$15,Capacity_wind!Y16*VLOOKUP($A15,CostRed_wind!$A$2:$M$15,K$1-2009,FALSE))</f>
        <v>0</v>
      </c>
      <c r="L15">
        <f>IF(Capacity_wind!$AB16=0,Capacity_wind!Z16*CostRed_wind!L$15,Capacity_wind!Z16*VLOOKUP($A15,CostRed_wind!$A$2:$M$15,L$1-2009,FALSE))</f>
        <v>0</v>
      </c>
      <c r="M15">
        <f>IF(Capacity_wind!$AB16=0,Capacity_wind!AA16*CostRed_wind!M$15,Capacity_wind!AA16*VLOOKUP($A15,CostRed_wind!$A$2:$M$15,M$1-2009,FALSE))</f>
        <v>0.0137757427745925</v>
      </c>
      <c r="N15" s="2">
        <f t="shared" si="0"/>
        <v>0.0137757427745925</v>
      </c>
      <c r="O15" s="1" t="s">
        <v>83</v>
      </c>
      <c r="P15">
        <f>IF(Capacity_wind!$AB16=0,Capacity_wind!P16*CostRed_wind!B$30,Capacity_wind!P16*VLOOKUP($A15,CostRed_wind!$A$17:$M$30,B$1-2009,FALSE))</f>
        <v>0</v>
      </c>
      <c r="Q15">
        <f>IF(Capacity_wind!$AB16=0,Capacity_wind!Q16*CostRed_wind!C$30,Capacity_wind!Q16*VLOOKUP($A15,CostRed_wind!$A$17:$M$30,C$1-2009,FALSE))</f>
        <v>0</v>
      </c>
      <c r="R15">
        <f>IF(Capacity_wind!$AB16=0,Capacity_wind!R16*CostRed_wind!D$30,Capacity_wind!R16*VLOOKUP($A15,CostRed_wind!$A$17:$M$30,D$1-2009,FALSE))</f>
        <v>0</v>
      </c>
      <c r="S15">
        <f>IF(Capacity_wind!$AB16=0,Capacity_wind!S16*CostRed_wind!E$30,Capacity_wind!S16*VLOOKUP($A15,CostRed_wind!$A$17:$M$30,E$1-2009,FALSE))</f>
        <v>0</v>
      </c>
      <c r="T15">
        <f>IF(Capacity_wind!$AB16=0,Capacity_wind!T16*CostRed_wind!F$30,Capacity_wind!T16*VLOOKUP($A15,CostRed_wind!$A$17:$M$30,F$1-2009,FALSE))</f>
        <v>0</v>
      </c>
      <c r="U15">
        <f>IF(Capacity_wind!$AB16=0,Capacity_wind!U16*CostRed_wind!G$30,Capacity_wind!U16*VLOOKUP($A15,CostRed_wind!$A$17:$M$30,G$1-2009,FALSE))</f>
        <v>0</v>
      </c>
      <c r="V15">
        <f>IF(Capacity_wind!$AB16=0,Capacity_wind!V16*CostRed_wind!H$30,Capacity_wind!V16*VLOOKUP($A15,CostRed_wind!$A$17:$M$30,H$1-2009,FALSE))</f>
        <v>0</v>
      </c>
      <c r="W15">
        <f>IF(Capacity_wind!$AB16=0,Capacity_wind!W16*CostRed_wind!I$30,Capacity_wind!W16*VLOOKUP($A15,CostRed_wind!$A$17:$M$30,I$1-2009,FALSE))</f>
        <v>0</v>
      </c>
      <c r="X15">
        <f>IF(Capacity_wind!$AB16=0,Capacity_wind!X16*CostRed_wind!J$30,Capacity_wind!X16*VLOOKUP($A15,CostRed_wind!$A$17:$M$30,J$1-2009,FALSE))</f>
        <v>0</v>
      </c>
      <c r="Y15">
        <f>IF(Capacity_wind!$AB16=0,Capacity_wind!Y16*CostRed_wind!K$30,Capacity_wind!Y16*VLOOKUP($A15,CostRed_wind!$A$17:$M$30,K$1-2009,FALSE))</f>
        <v>0</v>
      </c>
      <c r="Z15">
        <f>IF(Capacity_wind!$AB16=0,Capacity_wind!Z16*CostRed_wind!L$30,Capacity_wind!Z16*VLOOKUP($A15,CostRed_wind!$A$17:$M$30,L$1-2009,FALSE))</f>
        <v>0</v>
      </c>
      <c r="AA15">
        <f>IF(Capacity_wind!$AB16=0,Capacity_wind!AA16*CostRed_wind!M$30,Capacity_wind!AA16*VLOOKUP($A15,CostRed_wind!$A$17:$M$30,M$1-2009,FALSE))</f>
        <v>0.0358866866757065</v>
      </c>
      <c r="AB15" s="1">
        <f t="shared" si="1"/>
        <v>0.0358866866757065</v>
      </c>
    </row>
    <row r="16" spans="1:28">
      <c r="A16" s="1" t="s">
        <v>79</v>
      </c>
      <c r="B16">
        <f>IF(Capacity_wind!$AB17=0,Capacity_wind!P17*CostRed_wind!B$15,Capacity_wind!P17*VLOOKUP($A16,CostRed_wind!$A$2:$M$15,B$1-2009,FALSE))</f>
        <v>0</v>
      </c>
      <c r="C16">
        <f>IF(Capacity_wind!$AB17=0,Capacity_wind!Q17*CostRed_wind!C$15,Capacity_wind!Q17*VLOOKUP($A16,CostRed_wind!$A$2:$M$15,C$1-2009,FALSE))</f>
        <v>0</v>
      </c>
      <c r="D16">
        <f>IF(Capacity_wind!$AB17=0,Capacity_wind!R17*CostRed_wind!D$15,Capacity_wind!R17*VLOOKUP($A16,CostRed_wind!$A$2:$M$15,D$1-2009,FALSE))</f>
        <v>0</v>
      </c>
      <c r="E16">
        <f>IF(Capacity_wind!$AB17=0,Capacity_wind!S17*CostRed_wind!E$15,Capacity_wind!S17*VLOOKUP($A16,CostRed_wind!$A$2:$M$15,E$1-2009,FALSE))</f>
        <v>0</v>
      </c>
      <c r="F16">
        <f>IF(Capacity_wind!$AB17=0,Capacity_wind!T17*CostRed_wind!F$15,Capacity_wind!T17*VLOOKUP($A16,CostRed_wind!$A$2:$M$15,F$1-2009,FALSE))</f>
        <v>0.0827112680187638</v>
      </c>
      <c r="G16">
        <f>IF(Capacity_wind!$AB17=0,Capacity_wind!U17*CostRed_wind!G$15,Capacity_wind!U17*VLOOKUP($A16,CostRed_wind!$A$2:$M$15,G$1-2009,FALSE))</f>
        <v>0</v>
      </c>
      <c r="H16">
        <f>IF(Capacity_wind!$AB17=0,Capacity_wind!V17*CostRed_wind!H$15,Capacity_wind!V17*VLOOKUP($A16,CostRed_wind!$A$2:$M$15,H$1-2009,FALSE))</f>
        <v>0</v>
      </c>
      <c r="I16">
        <f>IF(Capacity_wind!$AB17=0,Capacity_wind!W17*CostRed_wind!I$15,Capacity_wind!W17*VLOOKUP($A16,CostRed_wind!$A$2:$M$15,I$1-2009,FALSE))</f>
        <v>0</v>
      </c>
      <c r="J16">
        <f>IF(Capacity_wind!$AB17=0,Capacity_wind!X17*CostRed_wind!J$15,Capacity_wind!X17*VLOOKUP($A16,CostRed_wind!$A$2:$M$15,J$1-2009,FALSE))</f>
        <v>0</v>
      </c>
      <c r="K16">
        <f>IF(Capacity_wind!$AB17=0,Capacity_wind!Y17*CostRed_wind!K$15,Capacity_wind!Y17*VLOOKUP($A16,CostRed_wind!$A$2:$M$15,K$1-2009,FALSE))</f>
        <v>0</v>
      </c>
      <c r="L16">
        <f>IF(Capacity_wind!$AB17=0,Capacity_wind!Z17*CostRed_wind!L$15,Capacity_wind!Z17*VLOOKUP($A16,CostRed_wind!$A$2:$M$15,L$1-2009,FALSE))</f>
        <v>0</v>
      </c>
      <c r="M16">
        <f>IF(Capacity_wind!$AB17=0,Capacity_wind!AA17*CostRed_wind!M$15,Capacity_wind!AA17*VLOOKUP($A16,CostRed_wind!$A$2:$M$15,M$1-2009,FALSE))</f>
        <v>0</v>
      </c>
      <c r="N16" s="2">
        <f t="shared" si="0"/>
        <v>0.0827112680187638</v>
      </c>
      <c r="O16" s="1" t="s">
        <v>79</v>
      </c>
      <c r="P16">
        <f>IF(Capacity_wind!$AB17=0,Capacity_wind!P17*CostRed_wind!B$30,Capacity_wind!P17*VLOOKUP($A16,CostRed_wind!$A$17:$M$30,B$1-2009,FALSE))</f>
        <v>0</v>
      </c>
      <c r="Q16">
        <f>IF(Capacity_wind!$AB17=0,Capacity_wind!Q17*CostRed_wind!C$30,Capacity_wind!Q17*VLOOKUP($A16,CostRed_wind!$A$17:$M$30,C$1-2009,FALSE))</f>
        <v>0</v>
      </c>
      <c r="R16">
        <f>IF(Capacity_wind!$AB17=0,Capacity_wind!R17*CostRed_wind!D$30,Capacity_wind!R17*VLOOKUP($A16,CostRed_wind!$A$17:$M$30,D$1-2009,FALSE))</f>
        <v>0</v>
      </c>
      <c r="S16">
        <f>IF(Capacity_wind!$AB17=0,Capacity_wind!S17*CostRed_wind!E$30,Capacity_wind!S17*VLOOKUP($A16,CostRed_wind!$A$17:$M$30,E$1-2009,FALSE))</f>
        <v>0</v>
      </c>
      <c r="T16">
        <f>IF(Capacity_wind!$AB17=0,Capacity_wind!T17*CostRed_wind!F$30,Capacity_wind!T17*VLOOKUP($A16,CostRed_wind!$A$17:$M$30,F$1-2009,FALSE))</f>
        <v>0.384503059509266</v>
      </c>
      <c r="U16">
        <f>IF(Capacity_wind!$AB17=0,Capacity_wind!U17*CostRed_wind!G$30,Capacity_wind!U17*VLOOKUP($A16,CostRed_wind!$A$17:$M$30,G$1-2009,FALSE))</f>
        <v>0</v>
      </c>
      <c r="V16">
        <f>IF(Capacity_wind!$AB17=0,Capacity_wind!V17*CostRed_wind!H$30,Capacity_wind!V17*VLOOKUP($A16,CostRed_wind!$A$17:$M$30,H$1-2009,FALSE))</f>
        <v>0</v>
      </c>
      <c r="W16">
        <f>IF(Capacity_wind!$AB17=0,Capacity_wind!W17*CostRed_wind!I$30,Capacity_wind!W17*VLOOKUP($A16,CostRed_wind!$A$17:$M$30,I$1-2009,FALSE))</f>
        <v>0</v>
      </c>
      <c r="X16">
        <f>IF(Capacity_wind!$AB17=0,Capacity_wind!X17*CostRed_wind!J$30,Capacity_wind!X17*VLOOKUP($A16,CostRed_wind!$A$17:$M$30,J$1-2009,FALSE))</f>
        <v>0</v>
      </c>
      <c r="Y16">
        <f>IF(Capacity_wind!$AB17=0,Capacity_wind!Y17*CostRed_wind!K$30,Capacity_wind!Y17*VLOOKUP($A16,CostRed_wind!$A$17:$M$30,K$1-2009,FALSE))</f>
        <v>0</v>
      </c>
      <c r="Z16">
        <f>IF(Capacity_wind!$AB17=0,Capacity_wind!Z17*CostRed_wind!L$30,Capacity_wind!Z17*VLOOKUP($A16,CostRed_wind!$A$17:$M$30,L$1-2009,FALSE))</f>
        <v>0</v>
      </c>
      <c r="AA16">
        <f>IF(Capacity_wind!$AB17=0,Capacity_wind!AA17*CostRed_wind!M$30,Capacity_wind!AA17*VLOOKUP($A16,CostRed_wind!$A$17:$M$30,M$1-2009,FALSE))</f>
        <v>0</v>
      </c>
      <c r="AB16" s="1">
        <f t="shared" si="1"/>
        <v>0.384503059509266</v>
      </c>
    </row>
    <row r="17" spans="1:28">
      <c r="A17" s="1" t="s">
        <v>97</v>
      </c>
      <c r="B17">
        <f>IF(Capacity_wind!$AB18=0,Capacity_wind!P18*CostRed_wind!B$15,Capacity_wind!P18*VLOOKUP($A17,CostRed_wind!$A$2:$M$15,B$1-2009,FALSE))</f>
        <v>0</v>
      </c>
      <c r="C17">
        <f>IF(Capacity_wind!$AB18=0,Capacity_wind!Q18*CostRed_wind!C$15,Capacity_wind!Q18*VLOOKUP($A17,CostRed_wind!$A$2:$M$15,C$1-2009,FALSE))</f>
        <v>0</v>
      </c>
      <c r="D17">
        <f>IF(Capacity_wind!$AB18=0,Capacity_wind!R18*CostRed_wind!D$15,Capacity_wind!R18*VLOOKUP($A17,CostRed_wind!$A$2:$M$15,D$1-2009,FALSE))</f>
        <v>0</v>
      </c>
      <c r="E17">
        <f>IF(Capacity_wind!$AB18=0,Capacity_wind!S18*CostRed_wind!E$15,Capacity_wind!S18*VLOOKUP($A17,CostRed_wind!$A$2:$M$15,E$1-2009,FALSE))</f>
        <v>0</v>
      </c>
      <c r="F17">
        <f>IF(Capacity_wind!$AB18=0,Capacity_wind!T18*CostRed_wind!F$15,Capacity_wind!T18*VLOOKUP($A17,CostRed_wind!$A$2:$M$15,F$1-2009,FALSE))</f>
        <v>0</v>
      </c>
      <c r="G17">
        <f>IF(Capacity_wind!$AB18=0,Capacity_wind!U18*CostRed_wind!G$15,Capacity_wind!U18*VLOOKUP($A17,CostRed_wind!$A$2:$M$15,G$1-2009,FALSE))</f>
        <v>0.0020231146774346</v>
      </c>
      <c r="H17">
        <f>IF(Capacity_wind!$AB18=0,Capacity_wind!V18*CostRed_wind!H$15,Capacity_wind!V18*VLOOKUP($A17,CostRed_wind!$A$2:$M$15,H$1-2009,FALSE))</f>
        <v>0</v>
      </c>
      <c r="I17">
        <f>IF(Capacity_wind!$AB18=0,Capacity_wind!W18*CostRed_wind!I$15,Capacity_wind!W18*VLOOKUP($A17,CostRed_wind!$A$2:$M$15,I$1-2009,FALSE))</f>
        <v>0</v>
      </c>
      <c r="J17">
        <f>IF(Capacity_wind!$AB18=0,Capacity_wind!X18*CostRed_wind!J$15,Capacity_wind!X18*VLOOKUP($A17,CostRed_wind!$A$2:$M$15,J$1-2009,FALSE))</f>
        <v>0</v>
      </c>
      <c r="K17">
        <f>IF(Capacity_wind!$AB18=0,Capacity_wind!Y18*CostRed_wind!K$15,Capacity_wind!Y18*VLOOKUP($A17,CostRed_wind!$A$2:$M$15,K$1-2009,FALSE))</f>
        <v>0</v>
      </c>
      <c r="L17">
        <f>IF(Capacity_wind!$AB18=0,Capacity_wind!Z18*CostRed_wind!L$15,Capacity_wind!Z18*VLOOKUP($A17,CostRed_wind!$A$2:$M$15,L$1-2009,FALSE))</f>
        <v>0</v>
      </c>
      <c r="M17">
        <f>IF(Capacity_wind!$AB18=0,Capacity_wind!AA18*CostRed_wind!M$15,Capacity_wind!AA18*VLOOKUP($A17,CostRed_wind!$A$2:$M$15,M$1-2009,FALSE))</f>
        <v>0.252555284200864</v>
      </c>
      <c r="N17" s="2">
        <f t="shared" si="0"/>
        <v>0.254578398878298</v>
      </c>
      <c r="O17" s="1" t="s">
        <v>97</v>
      </c>
      <c r="P17">
        <f>IF(Capacity_wind!$AB18=0,Capacity_wind!P18*CostRed_wind!B$30,Capacity_wind!P18*VLOOKUP($A17,CostRed_wind!$A$17:$M$30,B$1-2009,FALSE))</f>
        <v>0</v>
      </c>
      <c r="Q17">
        <f>IF(Capacity_wind!$AB18=0,Capacity_wind!Q18*CostRed_wind!C$30,Capacity_wind!Q18*VLOOKUP($A17,CostRed_wind!$A$17:$M$30,C$1-2009,FALSE))</f>
        <v>0</v>
      </c>
      <c r="R17">
        <f>IF(Capacity_wind!$AB18=0,Capacity_wind!R18*CostRed_wind!D$30,Capacity_wind!R18*VLOOKUP($A17,CostRed_wind!$A$17:$M$30,D$1-2009,FALSE))</f>
        <v>0</v>
      </c>
      <c r="S17">
        <f>IF(Capacity_wind!$AB18=0,Capacity_wind!S18*CostRed_wind!E$30,Capacity_wind!S18*VLOOKUP($A17,CostRed_wind!$A$17:$M$30,E$1-2009,FALSE))</f>
        <v>0</v>
      </c>
      <c r="T17">
        <f>IF(Capacity_wind!$AB18=0,Capacity_wind!T18*CostRed_wind!F$30,Capacity_wind!T18*VLOOKUP($A17,CostRed_wind!$A$17:$M$30,F$1-2009,FALSE))</f>
        <v>0</v>
      </c>
      <c r="U17">
        <f>IF(Capacity_wind!$AB18=0,Capacity_wind!U18*CostRed_wind!G$30,Capacity_wind!U18*VLOOKUP($A17,CostRed_wind!$A$17:$M$30,G$1-2009,FALSE))</f>
        <v>0.00847828991024544</v>
      </c>
      <c r="V17">
        <f>IF(Capacity_wind!$AB18=0,Capacity_wind!V18*CostRed_wind!H$30,Capacity_wind!V18*VLOOKUP($A17,CostRed_wind!$A$17:$M$30,H$1-2009,FALSE))</f>
        <v>0</v>
      </c>
      <c r="W17">
        <f>IF(Capacity_wind!$AB18=0,Capacity_wind!W18*CostRed_wind!I$30,Capacity_wind!W18*VLOOKUP($A17,CostRed_wind!$A$17:$M$30,I$1-2009,FALSE))</f>
        <v>0</v>
      </c>
      <c r="X17">
        <f>IF(Capacity_wind!$AB18=0,Capacity_wind!X18*CostRed_wind!J$30,Capacity_wind!X18*VLOOKUP($A17,CostRed_wind!$A$17:$M$30,J$1-2009,FALSE))</f>
        <v>0</v>
      </c>
      <c r="Y17">
        <f>IF(Capacity_wind!$AB18=0,Capacity_wind!Y18*CostRed_wind!K$30,Capacity_wind!Y18*VLOOKUP($A17,CostRed_wind!$A$17:$M$30,K$1-2009,FALSE))</f>
        <v>0</v>
      </c>
      <c r="Z17">
        <f>IF(Capacity_wind!$AB18=0,Capacity_wind!Z18*CostRed_wind!L$30,Capacity_wind!Z18*VLOOKUP($A17,CostRed_wind!$A$17:$M$30,L$1-2009,FALSE))</f>
        <v>0</v>
      </c>
      <c r="AA17">
        <f>IF(Capacity_wind!$AB18=0,Capacity_wind!AA18*CostRed_wind!M$30,Capacity_wind!AA18*VLOOKUP($A17,CostRed_wind!$A$17:$M$30,M$1-2009,FALSE))</f>
        <v>0.65792258905462</v>
      </c>
      <c r="AB17" s="1">
        <f t="shared" si="1"/>
        <v>0.666400878964865</v>
      </c>
    </row>
    <row r="18" spans="1:28">
      <c r="A18" s="1" t="s">
        <v>89</v>
      </c>
      <c r="B18">
        <f>IF(Capacity_wind!$AB19=0,Capacity_wind!P19*CostRed_wind!B$15,Capacity_wind!P19*VLOOKUP($A18,CostRed_wind!$A$2:$M$15,B$1-2009,FALSE))</f>
        <v>0.00123304410332593</v>
      </c>
      <c r="C18">
        <f>IF(Capacity_wind!$AB19=0,Capacity_wind!Q19*CostRed_wind!C$15,Capacity_wind!Q19*VLOOKUP($A18,CostRed_wind!$A$2:$M$15,C$1-2009,FALSE))</f>
        <v>0.0900362259236151</v>
      </c>
      <c r="D18">
        <f>IF(Capacity_wind!$AB19=0,Capacity_wind!R19*CostRed_wind!D$15,Capacity_wind!R19*VLOOKUP($A18,CostRed_wind!$A$2:$M$15,D$1-2009,FALSE))</f>
        <v>0.0935256568438426</v>
      </c>
      <c r="E18">
        <f>IF(Capacity_wind!$AB19=0,Capacity_wind!S19*CostRed_wind!E$15,Capacity_wind!S19*VLOOKUP($A18,CostRed_wind!$A$2:$M$15,E$1-2009,FALSE))</f>
        <v>0.129147527413379</v>
      </c>
      <c r="F18">
        <f>IF(Capacity_wind!$AB19=0,Capacity_wind!T19*CostRed_wind!F$15,Capacity_wind!T19*VLOOKUP($A18,CostRed_wind!$A$2:$M$15,F$1-2009,FALSE))</f>
        <v>1.0752465669552</v>
      </c>
      <c r="G18">
        <f>IF(Capacity_wind!$AB19=0,Capacity_wind!U19*CostRed_wind!G$15,Capacity_wind!U19*VLOOKUP($A18,CostRed_wind!$A$2:$M$15,G$1-2009,FALSE))</f>
        <v>4.04622945602493</v>
      </c>
      <c r="H18">
        <f>IF(Capacity_wind!$AB19=0,Capacity_wind!V19*CostRed_wind!H$15,Capacity_wind!V19*VLOOKUP($A18,CostRed_wind!$A$2:$M$15,H$1-2009,FALSE))</f>
        <v>2.49761700265555</v>
      </c>
      <c r="I18">
        <f>IF(Capacity_wind!$AB19=0,Capacity_wind!W19*CostRed_wind!I$15,Capacity_wind!W19*VLOOKUP($A18,CostRed_wind!$A$2:$M$15,I$1-2009,FALSE))</f>
        <v>1.06516047772955</v>
      </c>
      <c r="J18">
        <f>IF(Capacity_wind!$AB19=0,Capacity_wind!X19*CostRed_wind!J$15,Capacity_wind!X19*VLOOKUP($A18,CostRed_wind!$A$2:$M$15,J$1-2009,FALSE))</f>
        <v>3.02138471635663</v>
      </c>
      <c r="K18">
        <f>IF(Capacity_wind!$AB19=0,Capacity_wind!Y19*CostRed_wind!K$15,Capacity_wind!Y19*VLOOKUP($A18,CostRed_wind!$A$2:$M$15,K$1-2009,FALSE))</f>
        <v>0</v>
      </c>
      <c r="L18">
        <f>IF(Capacity_wind!$AB19=0,Capacity_wind!Z19*CostRed_wind!L$15,Capacity_wind!Z19*VLOOKUP($A18,CostRed_wind!$A$2:$M$15,L$1-2009,FALSE))</f>
        <v>-0.0626722614938876</v>
      </c>
      <c r="M18">
        <f>IF(Capacity_wind!$AB19=0,Capacity_wind!AA19*CostRed_wind!M$15,Capacity_wind!AA19*VLOOKUP($A18,CostRed_wind!$A$2:$M$15,M$1-2009,FALSE))</f>
        <v>0</v>
      </c>
      <c r="N18" s="2">
        <f t="shared" si="0"/>
        <v>11.9569084125121</v>
      </c>
      <c r="O18" s="1" t="s">
        <v>89</v>
      </c>
      <c r="P18">
        <f>IF(Capacity_wind!$AB19=0,Capacity_wind!P19*CostRed_wind!B$30,Capacity_wind!P19*VLOOKUP($A18,CostRed_wind!$A$17:$M$30,B$1-2009,FALSE))</f>
        <v>0.0105535010448616</v>
      </c>
      <c r="Q18">
        <f>IF(Capacity_wind!$AB19=0,Capacity_wind!Q19*CostRed_wind!C$30,Capacity_wind!Q19*VLOOKUP($A18,CostRed_wind!$A$17:$M$30,C$1-2009,FALSE))</f>
        <v>0.598245534889278</v>
      </c>
      <c r="R18">
        <f>IF(Capacity_wind!$AB19=0,Capacity_wind!R19*CostRed_wind!D$30,Capacity_wind!R19*VLOOKUP($A18,CostRed_wind!$A$17:$M$30,D$1-2009,FALSE))</f>
        <v>0.493924130924338</v>
      </c>
      <c r="S18">
        <f>IF(Capacity_wind!$AB19=0,Capacity_wind!S19*CostRed_wind!E$30,Capacity_wind!S19*VLOOKUP($A18,CostRed_wind!$A$17:$M$30,E$1-2009,FALSE))</f>
        <v>0.623025124770547</v>
      </c>
      <c r="T18">
        <f>IF(Capacity_wind!$AB19=0,Capacity_wind!T19*CostRed_wind!F$30,Capacity_wind!T19*VLOOKUP($A18,CostRed_wind!$A$17:$M$30,F$1-2009,FALSE))</f>
        <v>4.99854015812352</v>
      </c>
      <c r="U18">
        <f>IF(Capacity_wind!$AB19=0,Capacity_wind!U19*CostRed_wind!G$30,Capacity_wind!U19*VLOOKUP($A18,CostRed_wind!$A$17:$M$30,G$1-2009,FALSE))</f>
        <v>16.9565802444054</v>
      </c>
      <c r="V18">
        <f>IF(Capacity_wind!$AB19=0,Capacity_wind!V19*CostRed_wind!H$30,Capacity_wind!V19*VLOOKUP($A18,CostRed_wind!$A$17:$M$30,H$1-2009,FALSE))</f>
        <v>10.0997047410169</v>
      </c>
      <c r="W18">
        <f>IF(Capacity_wind!$AB19=0,Capacity_wind!W19*CostRed_wind!I$30,Capacity_wind!W19*VLOOKUP($A18,CostRed_wind!$A$17:$M$30,I$1-2009,FALSE))</f>
        <v>3.87353510602168</v>
      </c>
      <c r="X18">
        <f>IF(Capacity_wind!$AB19=0,Capacity_wind!X19*CostRed_wind!J$30,Capacity_wind!X19*VLOOKUP($A18,CostRed_wind!$A$17:$M$30,J$1-2009,FALSE))</f>
        <v>10.2219260712363</v>
      </c>
      <c r="Y18">
        <f>IF(Capacity_wind!$AB19=0,Capacity_wind!Y19*CostRed_wind!K$30,Capacity_wind!Y19*VLOOKUP($A18,CostRed_wind!$A$17:$M$30,K$1-2009,FALSE))</f>
        <v>0</v>
      </c>
      <c r="Z18">
        <f>IF(Capacity_wind!$AB19=0,Capacity_wind!Z19*CostRed_wind!L$30,Capacity_wind!Z19*VLOOKUP($A18,CostRed_wind!$A$17:$M$30,L$1-2009,FALSE))</f>
        <v>-0.174365631744715</v>
      </c>
      <c r="AA18">
        <f>IF(Capacity_wind!$AB19=0,Capacity_wind!AA19*CostRed_wind!M$30,Capacity_wind!AA19*VLOOKUP($A18,CostRed_wind!$A$17:$M$30,M$1-2009,FALSE))</f>
        <v>0</v>
      </c>
      <c r="AB18" s="1">
        <f t="shared" si="1"/>
        <v>47.701668980688</v>
      </c>
    </row>
    <row r="19" spans="1:28">
      <c r="A19" s="1" t="s">
        <v>73</v>
      </c>
      <c r="B19">
        <f>IF(Capacity_wind!$AB20=0,Capacity_wind!P20*CostRed_wind!B$15,Capacity_wind!P20*VLOOKUP($A19,CostRed_wind!$A$2:$M$15,B$1-2009,FALSE))</f>
        <v>1.93587850239525</v>
      </c>
      <c r="C19">
        <f>IF(Capacity_wind!$AB20=0,Capacity_wind!Q20*CostRed_wind!C$15,Capacity_wind!Q20*VLOOKUP($A19,CostRed_wind!$A$2:$M$15,C$1-2009,FALSE))</f>
        <v>8.94060023542251</v>
      </c>
      <c r="D19">
        <f>IF(Capacity_wind!$AB20=0,Capacity_wind!R20*CostRed_wind!D$15,Capacity_wind!R20*VLOOKUP($A19,CostRed_wind!$A$2:$M$15,D$1-2009,FALSE))</f>
        <v>18.8033286321717</v>
      </c>
      <c r="E19">
        <f>IF(Capacity_wind!$AB20=0,Capacity_wind!S20*CostRed_wind!E$15,Capacity_wind!S20*VLOOKUP($A19,CostRed_wind!$A$2:$M$15,E$1-2009,FALSE))</f>
        <v>10.5707198334251</v>
      </c>
      <c r="F19">
        <f>IF(Capacity_wind!$AB20=0,Capacity_wind!T20*CostRed_wind!F$15,Capacity_wind!T20*VLOOKUP($A19,CostRed_wind!$A$2:$M$15,F$1-2009,FALSE))</f>
        <v>20.5620377717183</v>
      </c>
      <c r="G19">
        <f>IF(Capacity_wind!$AB20=0,Capacity_wind!U20*CostRed_wind!G$15,Capacity_wind!U20*VLOOKUP($A19,CostRed_wind!$A$2:$M$15,G$1-2009,FALSE))</f>
        <v>15.4262291842921</v>
      </c>
      <c r="H19">
        <f>IF(Capacity_wind!$AB20=0,Capacity_wind!V20*CostRed_wind!H$15,Capacity_wind!V20*VLOOKUP($A19,CostRed_wind!$A$2:$M$15,H$1-2009,FALSE))</f>
        <v>50.5880810121249</v>
      </c>
      <c r="I19">
        <f>IF(Capacity_wind!$AB20=0,Capacity_wind!W20*CostRed_wind!I$15,Capacity_wind!W20*VLOOKUP($A19,CostRed_wind!$A$2:$M$15,I$1-2009,FALSE))</f>
        <v>69.9677555098719</v>
      </c>
      <c r="J19">
        <f>IF(Capacity_wind!$AB20=0,Capacity_wind!X20*CostRed_wind!J$15,Capacity_wind!X20*VLOOKUP($A19,CostRed_wind!$A$2:$M$15,J$1-2009,FALSE))</f>
        <v>84.387287107637</v>
      </c>
      <c r="K19">
        <f>IF(Capacity_wind!$AB20=0,Capacity_wind!Y20*CostRed_wind!K$15,Capacity_wind!Y20*VLOOKUP($A19,CostRed_wind!$A$2:$M$15,K$1-2009,FALSE))</f>
        <v>142.464858458185</v>
      </c>
      <c r="L19">
        <f>IF(Capacity_wind!$AB20=0,Capacity_wind!Z20*CostRed_wind!L$15,Capacity_wind!Z20*VLOOKUP($A19,CostRed_wind!$A$2:$M$15,L$1-2009,FALSE))</f>
        <v>57.5968766874016</v>
      </c>
      <c r="M19">
        <f>IF(Capacity_wind!$AB20=0,Capacity_wind!AA20*CostRed_wind!M$15,Capacity_wind!AA20*VLOOKUP($A19,CostRed_wind!$A$2:$M$15,M$1-2009,FALSE))</f>
        <v>69.5675010116924</v>
      </c>
      <c r="N19" s="2">
        <f t="shared" si="0"/>
        <v>550.811153946338</v>
      </c>
      <c r="O19" s="1" t="s">
        <v>73</v>
      </c>
      <c r="P19">
        <f>IF(Capacity_wind!$AB20=0,Capacity_wind!P20*CostRed_wind!B$30,Capacity_wind!P20*VLOOKUP($A19,CostRed_wind!$A$17:$M$30,B$1-2009,FALSE))</f>
        <v>16.5689903083321</v>
      </c>
      <c r="Q19">
        <f>IF(Capacity_wind!$AB20=0,Capacity_wind!Q20*CostRed_wind!C$30,Capacity_wind!Q20*VLOOKUP($A19,CostRed_wind!$A$17:$M$30,C$1-2009,FALSE))</f>
        <v>59.4058015560232</v>
      </c>
      <c r="R19">
        <f>IF(Capacity_wind!$AB20=0,Capacity_wind!R20*CostRed_wind!D$30,Capacity_wind!R20*VLOOKUP($A19,CostRed_wind!$A$17:$M$30,D$1-2009,FALSE))</f>
        <v>99.3034218261316</v>
      </c>
      <c r="S19">
        <f>IF(Capacity_wind!$AB20=0,Capacity_wind!S20*CostRed_wind!E$30,Capacity_wind!S20*VLOOKUP($A19,CostRed_wind!$A$17:$M$30,E$1-2009,FALSE))</f>
        <v>50.9945809651788</v>
      </c>
      <c r="T19">
        <f>IF(Capacity_wind!$AB20=0,Capacity_wind!T20*CostRed_wind!F$30,Capacity_wind!T20*VLOOKUP($A19,CostRed_wind!$A$17:$M$30,F$1-2009,FALSE))</f>
        <v>95.5875374946154</v>
      </c>
      <c r="U19">
        <f>IF(Capacity_wind!$AB20=0,Capacity_wind!U20*CostRed_wind!G$30,Capacity_wind!U20*VLOOKUP($A19,CostRed_wind!$A$17:$M$30,G$1-2009,FALSE))</f>
        <v>64.6468757827225</v>
      </c>
      <c r="V19">
        <f>IF(Capacity_wind!$AB20=0,Capacity_wind!V20*CostRed_wind!H$30,Capacity_wind!V20*VLOOKUP($A19,CostRed_wind!$A$17:$M$30,H$1-2009,FALSE))</f>
        <v>204.564863665594</v>
      </c>
      <c r="W19">
        <f>IF(Capacity_wind!$AB20=0,Capacity_wind!W20*CostRed_wind!I$30,Capacity_wind!W20*VLOOKUP($A19,CostRed_wind!$A$17:$M$30,I$1-2009,FALSE))</f>
        <v>254.442934115177</v>
      </c>
      <c r="X19">
        <f>IF(Capacity_wind!$AB20=0,Capacity_wind!X20*CostRed_wind!J$30,Capacity_wind!X20*VLOOKUP($A19,CostRed_wind!$A$17:$M$30,J$1-2009,FALSE))</f>
        <v>285.498435699586</v>
      </c>
      <c r="Y19">
        <f>IF(Capacity_wind!$AB20=0,Capacity_wind!Y20*CostRed_wind!K$30,Capacity_wind!Y20*VLOOKUP($A19,CostRed_wind!$A$17:$M$30,K$1-2009,FALSE))</f>
        <v>454.197779626388</v>
      </c>
      <c r="Z19">
        <f>IF(Capacity_wind!$AB20=0,Capacity_wind!Z20*CostRed_wind!L$30,Capacity_wind!Z20*VLOOKUP($A19,CostRed_wind!$A$17:$M$30,L$1-2009,FALSE))</f>
        <v>160.244987985645</v>
      </c>
      <c r="AA19">
        <f>IF(Capacity_wind!$AB20=0,Capacity_wind!AA20*CostRed_wind!M$30,Capacity_wind!AA20*VLOOKUP($A19,CostRed_wind!$A$17:$M$30,M$1-2009,FALSE))</f>
        <v>181.227767712318</v>
      </c>
      <c r="AB19" s="1">
        <f t="shared" si="1"/>
        <v>1926.68397673771</v>
      </c>
    </row>
    <row r="20" spans="1:28">
      <c r="A20" s="1" t="s">
        <v>91</v>
      </c>
      <c r="B20">
        <f>IF(Capacity_wind!$AB21=0,Capacity_wind!P21*CostRed_wind!B$15,Capacity_wind!P21*VLOOKUP($A20,CostRed_wind!$A$2:$M$15,B$1-2009,FALSE))</f>
        <v>0</v>
      </c>
      <c r="C20">
        <f>IF(Capacity_wind!$AB21=0,Capacity_wind!Q21*CostRed_wind!C$15,Capacity_wind!Q21*VLOOKUP($A20,CostRed_wind!$A$2:$M$15,C$1-2009,FALSE))</f>
        <v>0</v>
      </c>
      <c r="D20">
        <f>IF(Capacity_wind!$AB21=0,Capacity_wind!R21*CostRed_wind!D$15,Capacity_wind!R21*VLOOKUP($A20,CostRed_wind!$A$2:$M$15,D$1-2009,FALSE))</f>
        <v>0</v>
      </c>
      <c r="E20">
        <f>IF(Capacity_wind!$AB21=0,Capacity_wind!S21*CostRed_wind!E$15,Capacity_wind!S21*VLOOKUP($A20,CostRed_wind!$A$2:$M$15,E$1-2009,FALSE))</f>
        <v>0</v>
      </c>
      <c r="F20">
        <f>IF(Capacity_wind!$AB21=0,Capacity_wind!T21*CostRed_wind!F$15,Capacity_wind!T21*VLOOKUP($A20,CostRed_wind!$A$2:$M$15,F$1-2009,FALSE))</f>
        <v>0</v>
      </c>
      <c r="G20">
        <f>IF(Capacity_wind!$AB21=0,Capacity_wind!U21*CostRed_wind!G$15,Capacity_wind!U21*VLOOKUP($A20,CostRed_wind!$A$2:$M$15,G$1-2009,FALSE))</f>
        <v>0</v>
      </c>
      <c r="H20">
        <f>IF(Capacity_wind!$AB21=0,Capacity_wind!V21*CostRed_wind!H$15,Capacity_wind!V21*VLOOKUP($A20,CostRed_wind!$A$2:$M$15,H$1-2009,FALSE))</f>
        <v>0</v>
      </c>
      <c r="I20">
        <f>IF(Capacity_wind!$AB21=0,Capacity_wind!W21*CostRed_wind!I$15,Capacity_wind!W21*VLOOKUP($A20,CostRed_wind!$A$2:$M$15,I$1-2009,FALSE))</f>
        <v>0</v>
      </c>
      <c r="J20">
        <f>IF(Capacity_wind!$AB21=0,Capacity_wind!X21*CostRed_wind!J$15,Capacity_wind!X21*VLOOKUP($A20,CostRed_wind!$A$2:$M$15,J$1-2009,FALSE))</f>
        <v>0</v>
      </c>
      <c r="K20">
        <f>IF(Capacity_wind!$AB21=0,Capacity_wind!Y21*CostRed_wind!K$15,Capacity_wind!Y21*VLOOKUP($A20,CostRed_wind!$A$2:$M$15,K$1-2009,FALSE))</f>
        <v>0</v>
      </c>
      <c r="L20">
        <f>IF(Capacity_wind!$AB21=0,Capacity_wind!Z21*CostRed_wind!L$15,Capacity_wind!Z21*VLOOKUP($A20,CostRed_wind!$A$2:$M$15,L$1-2009,FALSE))</f>
        <v>0</v>
      </c>
      <c r="M20">
        <f>IF(Capacity_wind!$AB21=0,Capacity_wind!AA21*CostRed_wind!M$15,Capacity_wind!AA21*VLOOKUP($A20,CostRed_wind!$A$2:$M$15,M$1-2009,FALSE))</f>
        <v>0</v>
      </c>
      <c r="N20" s="2">
        <f t="shared" si="0"/>
        <v>0</v>
      </c>
      <c r="O20" s="1" t="s">
        <v>91</v>
      </c>
      <c r="P20">
        <f>IF(Capacity_wind!$AB21=0,Capacity_wind!P21*CostRed_wind!B$30,Capacity_wind!P21*VLOOKUP($A20,CostRed_wind!$A$17:$M$30,B$1-2009,FALSE))</f>
        <v>0</v>
      </c>
      <c r="Q20">
        <f>IF(Capacity_wind!$AB21=0,Capacity_wind!Q21*CostRed_wind!C$30,Capacity_wind!Q21*VLOOKUP($A20,CostRed_wind!$A$17:$M$30,C$1-2009,FALSE))</f>
        <v>0</v>
      </c>
      <c r="R20">
        <f>IF(Capacity_wind!$AB21=0,Capacity_wind!R21*CostRed_wind!D$30,Capacity_wind!R21*VLOOKUP($A20,CostRed_wind!$A$17:$M$30,D$1-2009,FALSE))</f>
        <v>0</v>
      </c>
      <c r="S20">
        <f>IF(Capacity_wind!$AB21=0,Capacity_wind!S21*CostRed_wind!E$30,Capacity_wind!S21*VLOOKUP($A20,CostRed_wind!$A$17:$M$30,E$1-2009,FALSE))</f>
        <v>0</v>
      </c>
      <c r="T20">
        <f>IF(Capacity_wind!$AB21=0,Capacity_wind!T21*CostRed_wind!F$30,Capacity_wind!T21*VLOOKUP($A20,CostRed_wind!$A$17:$M$30,F$1-2009,FALSE))</f>
        <v>0</v>
      </c>
      <c r="U20">
        <f>IF(Capacity_wind!$AB21=0,Capacity_wind!U21*CostRed_wind!G$30,Capacity_wind!U21*VLOOKUP($A20,CostRed_wind!$A$17:$M$30,G$1-2009,FALSE))</f>
        <v>0</v>
      </c>
      <c r="V20">
        <f>IF(Capacity_wind!$AB21=0,Capacity_wind!V21*CostRed_wind!H$30,Capacity_wind!V21*VLOOKUP($A20,CostRed_wind!$A$17:$M$30,H$1-2009,FALSE))</f>
        <v>0</v>
      </c>
      <c r="W20">
        <f>IF(Capacity_wind!$AB21=0,Capacity_wind!W21*CostRed_wind!I$30,Capacity_wind!W21*VLOOKUP($A20,CostRed_wind!$A$17:$M$30,I$1-2009,FALSE))</f>
        <v>0</v>
      </c>
      <c r="X20">
        <f>IF(Capacity_wind!$AB21=0,Capacity_wind!X21*CostRed_wind!J$30,Capacity_wind!X21*VLOOKUP($A20,CostRed_wind!$A$17:$M$30,J$1-2009,FALSE))</f>
        <v>0</v>
      </c>
      <c r="Y20">
        <f>IF(Capacity_wind!$AB21=0,Capacity_wind!Y21*CostRed_wind!K$30,Capacity_wind!Y21*VLOOKUP($A20,CostRed_wind!$A$17:$M$30,K$1-2009,FALSE))</f>
        <v>0</v>
      </c>
      <c r="Z20">
        <f>IF(Capacity_wind!$AB21=0,Capacity_wind!Z21*CostRed_wind!L$30,Capacity_wind!Z21*VLOOKUP($A20,CostRed_wind!$A$17:$M$30,L$1-2009,FALSE))</f>
        <v>0</v>
      </c>
      <c r="AA20">
        <f>IF(Capacity_wind!$AB21=0,Capacity_wind!AA21*CostRed_wind!M$30,Capacity_wind!AA21*VLOOKUP($A20,CostRed_wind!$A$17:$M$30,M$1-2009,FALSE))</f>
        <v>0</v>
      </c>
      <c r="AB20" s="1">
        <f t="shared" si="1"/>
        <v>0</v>
      </c>
    </row>
    <row r="21" spans="1:28">
      <c r="A21" s="1" t="s">
        <v>101</v>
      </c>
      <c r="B21">
        <f>IF(Capacity_wind!$AB22=0,Capacity_wind!P22*CostRed_wind!B$15,Capacity_wind!P22*VLOOKUP($A21,CostRed_wind!$A$2:$M$15,B$1-2009,FALSE))</f>
        <v>0</v>
      </c>
      <c r="C21">
        <f>IF(Capacity_wind!$AB22=0,Capacity_wind!Q22*CostRed_wind!C$15,Capacity_wind!Q22*VLOOKUP($A21,CostRed_wind!$A$2:$M$15,C$1-2009,FALSE))</f>
        <v>0</v>
      </c>
      <c r="D21">
        <f>IF(Capacity_wind!$AB22=0,Capacity_wind!R22*CostRed_wind!D$15,Capacity_wind!R22*VLOOKUP($A21,CostRed_wind!$A$2:$M$15,D$1-2009,FALSE))</f>
        <v>0</v>
      </c>
      <c r="E21">
        <f>IF(Capacity_wind!$AB22=0,Capacity_wind!S22*CostRed_wind!E$15,Capacity_wind!S22*VLOOKUP($A21,CostRed_wind!$A$2:$M$15,E$1-2009,FALSE))</f>
        <v>0</v>
      </c>
      <c r="F21">
        <f>IF(Capacity_wind!$AB22=0,Capacity_wind!T22*CostRed_wind!F$15,Capacity_wind!T22*VLOOKUP($A21,CostRed_wind!$A$2:$M$15,F$1-2009,FALSE))</f>
        <v>0.0496267608112583</v>
      </c>
      <c r="G21">
        <f>IF(Capacity_wind!$AB22=0,Capacity_wind!U22*CostRed_wind!G$15,Capacity_wind!U22*VLOOKUP($A21,CostRed_wind!$A$2:$M$15,G$1-2009,FALSE))</f>
        <v>0</v>
      </c>
      <c r="H21">
        <f>IF(Capacity_wind!$AB22=0,Capacity_wind!V22*CostRed_wind!H$15,Capacity_wind!V22*VLOOKUP($A21,CostRed_wind!$A$2:$M$15,H$1-2009,FALSE))</f>
        <v>0</v>
      </c>
      <c r="I21">
        <f>IF(Capacity_wind!$AB22=0,Capacity_wind!W22*CostRed_wind!I$15,Capacity_wind!W22*VLOOKUP($A21,CostRed_wind!$A$2:$M$15,I$1-2009,FALSE))</f>
        <v>0</v>
      </c>
      <c r="J21">
        <f>IF(Capacity_wind!$AB22=0,Capacity_wind!X22*CostRed_wind!J$15,Capacity_wind!X22*VLOOKUP($A21,CostRed_wind!$A$2:$M$15,J$1-2009,FALSE))</f>
        <v>0</v>
      </c>
      <c r="K21">
        <f>IF(Capacity_wind!$AB22=0,Capacity_wind!Y22*CostRed_wind!K$15,Capacity_wind!Y22*VLOOKUP($A21,CostRed_wind!$A$2:$M$15,K$1-2009,FALSE))</f>
        <v>0</v>
      </c>
      <c r="L21">
        <f>IF(Capacity_wind!$AB22=0,Capacity_wind!Z22*CostRed_wind!L$15,Capacity_wind!Z22*VLOOKUP($A21,CostRed_wind!$A$2:$M$15,L$1-2009,FALSE))</f>
        <v>0</v>
      </c>
      <c r="M21">
        <f>IF(Capacity_wind!$AB22=0,Capacity_wind!AA22*CostRed_wind!M$15,Capacity_wind!AA22*VLOOKUP($A21,CostRed_wind!$A$2:$M$15,M$1-2009,FALSE))</f>
        <v>0</v>
      </c>
      <c r="N21" s="2">
        <f t="shared" si="0"/>
        <v>0.0496267608112583</v>
      </c>
      <c r="O21" s="1" t="s">
        <v>101</v>
      </c>
      <c r="P21">
        <f>IF(Capacity_wind!$AB22=0,Capacity_wind!P22*CostRed_wind!B$30,Capacity_wind!P22*VLOOKUP($A21,CostRed_wind!$A$17:$M$30,B$1-2009,FALSE))</f>
        <v>0</v>
      </c>
      <c r="Q21">
        <f>IF(Capacity_wind!$AB22=0,Capacity_wind!Q22*CostRed_wind!C$30,Capacity_wind!Q22*VLOOKUP($A21,CostRed_wind!$A$17:$M$30,C$1-2009,FALSE))</f>
        <v>0</v>
      </c>
      <c r="R21">
        <f>IF(Capacity_wind!$AB22=0,Capacity_wind!R22*CostRed_wind!D$30,Capacity_wind!R22*VLOOKUP($A21,CostRed_wind!$A$17:$M$30,D$1-2009,FALSE))</f>
        <v>0</v>
      </c>
      <c r="S21">
        <f>IF(Capacity_wind!$AB22=0,Capacity_wind!S22*CostRed_wind!E$30,Capacity_wind!S22*VLOOKUP($A21,CostRed_wind!$A$17:$M$30,E$1-2009,FALSE))</f>
        <v>0</v>
      </c>
      <c r="T21">
        <f>IF(Capacity_wind!$AB22=0,Capacity_wind!T22*CostRed_wind!F$30,Capacity_wind!T22*VLOOKUP($A21,CostRed_wind!$A$17:$M$30,F$1-2009,FALSE))</f>
        <v>0.23070183570556</v>
      </c>
      <c r="U21">
        <f>IF(Capacity_wind!$AB22=0,Capacity_wind!U22*CostRed_wind!G$30,Capacity_wind!U22*VLOOKUP($A21,CostRed_wind!$A$17:$M$30,G$1-2009,FALSE))</f>
        <v>0</v>
      </c>
      <c r="V21">
        <f>IF(Capacity_wind!$AB22=0,Capacity_wind!V22*CostRed_wind!H$30,Capacity_wind!V22*VLOOKUP($A21,CostRed_wind!$A$17:$M$30,H$1-2009,FALSE))</f>
        <v>0</v>
      </c>
      <c r="W21">
        <f>IF(Capacity_wind!$AB22=0,Capacity_wind!W22*CostRed_wind!I$30,Capacity_wind!W22*VLOOKUP($A21,CostRed_wind!$A$17:$M$30,I$1-2009,FALSE))</f>
        <v>0</v>
      </c>
      <c r="X21">
        <f>IF(Capacity_wind!$AB22=0,Capacity_wind!X22*CostRed_wind!J$30,Capacity_wind!X22*VLOOKUP($A21,CostRed_wind!$A$17:$M$30,J$1-2009,FALSE))</f>
        <v>0</v>
      </c>
      <c r="Y21">
        <f>IF(Capacity_wind!$AB22=0,Capacity_wind!Y22*CostRed_wind!K$30,Capacity_wind!Y22*VLOOKUP($A21,CostRed_wind!$A$17:$M$30,K$1-2009,FALSE))</f>
        <v>0</v>
      </c>
      <c r="Z21">
        <f>IF(Capacity_wind!$AB22=0,Capacity_wind!Z22*CostRed_wind!L$30,Capacity_wind!Z22*VLOOKUP($A21,CostRed_wind!$A$17:$M$30,L$1-2009,FALSE))</f>
        <v>0</v>
      </c>
      <c r="AA21">
        <f>IF(Capacity_wind!$AB22=0,Capacity_wind!AA22*CostRed_wind!M$30,Capacity_wind!AA22*VLOOKUP($A21,CostRed_wind!$A$17:$M$30,M$1-2009,FALSE))</f>
        <v>0</v>
      </c>
      <c r="AB21" s="1">
        <f t="shared" si="1"/>
        <v>0.23070183570556</v>
      </c>
    </row>
    <row r="22" spans="1:28">
      <c r="A22" s="1" t="s">
        <v>93</v>
      </c>
      <c r="B22">
        <f>IF(Capacity_wind!$AB23=0,Capacity_wind!P23*CostRed_wind!B$15,Capacity_wind!P23*VLOOKUP($A22,CostRed_wind!$A$2:$M$15,B$1-2009,FALSE))</f>
        <v>0</v>
      </c>
      <c r="C22">
        <f>IF(Capacity_wind!$AB23=0,Capacity_wind!Q23*CostRed_wind!C$15,Capacity_wind!Q23*VLOOKUP($A22,CostRed_wind!$A$2:$M$15,C$1-2009,FALSE))</f>
        <v>0</v>
      </c>
      <c r="D22">
        <f>IF(Capacity_wind!$AB23=0,Capacity_wind!R23*CostRed_wind!D$15,Capacity_wind!R23*VLOOKUP($A22,CostRed_wind!$A$2:$M$15,D$1-2009,FALSE))</f>
        <v>0</v>
      </c>
      <c r="E22">
        <f>IF(Capacity_wind!$AB23=0,Capacity_wind!S23*CostRed_wind!E$15,Capacity_wind!S23*VLOOKUP($A22,CostRed_wind!$A$2:$M$15,E$1-2009,FALSE))</f>
        <v>0.19759561814466</v>
      </c>
      <c r="F22">
        <f>IF(Capacity_wind!$AB23=0,Capacity_wind!T23*CostRed_wind!F$15,Capacity_wind!T23*VLOOKUP($A22,CostRed_wind!$A$2:$M$15,F$1-2009,FALSE))</f>
        <v>0</v>
      </c>
      <c r="G22">
        <f>IF(Capacity_wind!$AB23=0,Capacity_wind!U23*CostRed_wind!G$15,Capacity_wind!U23*VLOOKUP($A22,CostRed_wind!$A$2:$M$15,G$1-2009,FALSE))</f>
        <v>2.41155269550204</v>
      </c>
      <c r="H22">
        <f>IF(Capacity_wind!$AB23=0,Capacity_wind!V23*CostRed_wind!H$15,Capacity_wind!V23*VLOOKUP($A22,CostRed_wind!$A$2:$M$15,H$1-2009,FALSE))</f>
        <v>0</v>
      </c>
      <c r="I22">
        <f>IF(Capacity_wind!$AB23=0,Capacity_wind!W23*CostRed_wind!I$15,Capacity_wind!W23*VLOOKUP($A22,CostRed_wind!$A$2:$M$15,I$1-2009,FALSE))</f>
        <v>0</v>
      </c>
      <c r="J22">
        <f>IF(Capacity_wind!$AB23=0,Capacity_wind!X23*CostRed_wind!J$15,Capacity_wind!X23*VLOOKUP($A22,CostRed_wind!$A$2:$M$15,J$1-2009,FALSE))</f>
        <v>0</v>
      </c>
      <c r="K22">
        <f>IF(Capacity_wind!$AB23=0,Capacity_wind!Y23*CostRed_wind!K$15,Capacity_wind!Y23*VLOOKUP($A22,CostRed_wind!$A$2:$M$15,K$1-2009,FALSE))</f>
        <v>0</v>
      </c>
      <c r="L22">
        <f>IF(Capacity_wind!$AB23=0,Capacity_wind!Z23*CostRed_wind!L$15,Capacity_wind!Z23*VLOOKUP($A22,CostRed_wind!$A$2:$M$15,L$1-2009,FALSE))</f>
        <v>21.0583010279669</v>
      </c>
      <c r="M22">
        <f>IF(Capacity_wind!$AB23=0,Capacity_wind!AA23*CostRed_wind!M$15,Capacity_wind!AA23*VLOOKUP($A22,CostRed_wind!$A$2:$M$15,M$1-2009,FALSE))</f>
        <v>0.826544566475552</v>
      </c>
      <c r="N22" s="2">
        <f t="shared" si="0"/>
        <v>24.4939939080892</v>
      </c>
      <c r="O22" s="1" t="s">
        <v>93</v>
      </c>
      <c r="P22">
        <f>IF(Capacity_wind!$AB23=0,Capacity_wind!P23*CostRed_wind!B$30,Capacity_wind!P23*VLOOKUP($A22,CostRed_wind!$A$17:$M$30,B$1-2009,FALSE))</f>
        <v>0</v>
      </c>
      <c r="Q22">
        <f>IF(Capacity_wind!$AB23=0,Capacity_wind!Q23*CostRed_wind!C$30,Capacity_wind!Q23*VLOOKUP($A22,CostRed_wind!$A$17:$M$30,C$1-2009,FALSE))</f>
        <v>0</v>
      </c>
      <c r="R22">
        <f>IF(Capacity_wind!$AB23=0,Capacity_wind!R23*CostRed_wind!D$30,Capacity_wind!R23*VLOOKUP($A22,CostRed_wind!$A$17:$M$30,D$1-2009,FALSE))</f>
        <v>0</v>
      </c>
      <c r="S22">
        <f>IF(Capacity_wind!$AB23=0,Capacity_wind!S23*CostRed_wind!E$30,Capacity_wind!S23*VLOOKUP($A22,CostRed_wind!$A$17:$M$30,E$1-2009,FALSE))</f>
        <v>0.953227964284954</v>
      </c>
      <c r="T22">
        <f>IF(Capacity_wind!$AB23=0,Capacity_wind!T23*CostRed_wind!F$30,Capacity_wind!T23*VLOOKUP($A22,CostRed_wind!$A$17:$M$30,F$1-2009,FALSE))</f>
        <v>0</v>
      </c>
      <c r="U22">
        <f>IF(Capacity_wind!$AB23=0,Capacity_wind!U23*CostRed_wind!G$30,Capacity_wind!U23*VLOOKUP($A22,CostRed_wind!$A$17:$M$30,G$1-2009,FALSE))</f>
        <v>10.1061215730126</v>
      </c>
      <c r="V22">
        <f>IF(Capacity_wind!$AB23=0,Capacity_wind!V23*CostRed_wind!H$30,Capacity_wind!V23*VLOOKUP($A22,CostRed_wind!$A$17:$M$30,H$1-2009,FALSE))</f>
        <v>0</v>
      </c>
      <c r="W22">
        <f>IF(Capacity_wind!$AB23=0,Capacity_wind!W23*CostRed_wind!I$30,Capacity_wind!W23*VLOOKUP($A22,CostRed_wind!$A$17:$M$30,I$1-2009,FALSE))</f>
        <v>0</v>
      </c>
      <c r="X22">
        <f>IF(Capacity_wind!$AB23=0,Capacity_wind!X23*CostRed_wind!J$30,Capacity_wind!X23*VLOOKUP($A22,CostRed_wind!$A$17:$M$30,J$1-2009,FALSE))</f>
        <v>0</v>
      </c>
      <c r="Y22">
        <f>IF(Capacity_wind!$AB23=0,Capacity_wind!Y23*CostRed_wind!K$30,Capacity_wind!Y23*VLOOKUP($A22,CostRed_wind!$A$17:$M$30,K$1-2009,FALSE))</f>
        <v>0</v>
      </c>
      <c r="Z22">
        <f>IF(Capacity_wind!$AB23=0,Capacity_wind!Z23*CostRed_wind!L$30,Capacity_wind!Z23*VLOOKUP($A22,CostRed_wind!$A$17:$M$30,L$1-2009,FALSE))</f>
        <v>58.5880240267051</v>
      </c>
      <c r="AA22">
        <f>IF(Capacity_wind!$AB23=0,Capacity_wind!AA23*CostRed_wind!M$30,Capacity_wind!AA23*VLOOKUP($A22,CostRed_wind!$A$17:$M$30,M$1-2009,FALSE))</f>
        <v>2.15320120054239</v>
      </c>
      <c r="AB22" s="1">
        <f t="shared" si="1"/>
        <v>71.800574764545</v>
      </c>
    </row>
    <row r="23" spans="1:28">
      <c r="A23" s="1" t="s">
        <v>446</v>
      </c>
      <c r="B23">
        <f>IF(Capacity_wind!$AB24=0,Capacity_wind!P24*CostRed_wind!B$15,Capacity_wind!P24*VLOOKUP($A23,CostRed_wind!$A$2:$M$15,B$1-2009,FALSE))</f>
        <v>0</v>
      </c>
      <c r="C23">
        <f>IF(Capacity_wind!$AB24=0,Capacity_wind!Q24*CostRed_wind!C$15,Capacity_wind!Q24*VLOOKUP($A23,CostRed_wind!$A$2:$M$15,C$1-2009,FALSE))</f>
        <v>0</v>
      </c>
      <c r="D23">
        <f>IF(Capacity_wind!$AB24=0,Capacity_wind!R24*CostRed_wind!D$15,Capacity_wind!R24*VLOOKUP($A23,CostRed_wind!$A$2:$M$15,D$1-2009,FALSE))</f>
        <v>0.0420865455797292</v>
      </c>
      <c r="E23">
        <f>IF(Capacity_wind!$AB24=0,Capacity_wind!S24*CostRed_wind!E$15,Capacity_wind!S24*VLOOKUP($A23,CostRed_wind!$A$2:$M$15,E$1-2009,FALSE))</f>
        <v>0</v>
      </c>
      <c r="F23">
        <f>IF(Capacity_wind!$AB24=0,Capacity_wind!T24*CostRed_wind!F$15,Capacity_wind!T24*VLOOKUP($A23,CostRed_wind!$A$2:$M$15,F$1-2009,FALSE))</f>
        <v>0</v>
      </c>
      <c r="G23">
        <f>IF(Capacity_wind!$AB24=0,Capacity_wind!U24*CostRed_wind!G$15,Capacity_wind!U24*VLOOKUP($A23,CostRed_wind!$A$2:$M$15,G$1-2009,FALSE))</f>
        <v>0</v>
      </c>
      <c r="H23">
        <f>IF(Capacity_wind!$AB24=0,Capacity_wind!V24*CostRed_wind!H$15,Capacity_wind!V24*VLOOKUP($A23,CostRed_wind!$A$2:$M$15,H$1-2009,FALSE))</f>
        <v>0</v>
      </c>
      <c r="I23">
        <f>IF(Capacity_wind!$AB24=0,Capacity_wind!W24*CostRed_wind!I$15,Capacity_wind!W24*VLOOKUP($A23,CostRed_wind!$A$2:$M$15,I$1-2009,FALSE))</f>
        <v>0</v>
      </c>
      <c r="J23">
        <f>IF(Capacity_wind!$AB24=0,Capacity_wind!X24*CostRed_wind!J$15,Capacity_wind!X24*VLOOKUP($A23,CostRed_wind!$A$2:$M$15,J$1-2009,FALSE))</f>
        <v>0</v>
      </c>
      <c r="K23">
        <f>IF(Capacity_wind!$AB24=0,Capacity_wind!Y24*CostRed_wind!K$15,Capacity_wind!Y24*VLOOKUP($A23,CostRed_wind!$A$2:$M$15,K$1-2009,FALSE))</f>
        <v>0</v>
      </c>
      <c r="L23">
        <f>IF(Capacity_wind!$AB24=0,Capacity_wind!Z24*CostRed_wind!L$15,Capacity_wind!Z24*VLOOKUP($A23,CostRed_wind!$A$2:$M$15,L$1-2009,FALSE))</f>
        <v>0</v>
      </c>
      <c r="M23">
        <f>IF(Capacity_wind!$AB24=0,Capacity_wind!AA24*CostRed_wind!M$15,Capacity_wind!AA24*VLOOKUP($A23,CostRed_wind!$A$2:$M$15,M$1-2009,FALSE))</f>
        <v>0</v>
      </c>
      <c r="N23" s="2">
        <f t="shared" si="0"/>
        <v>0.0420865455797292</v>
      </c>
      <c r="O23" s="1" t="s">
        <v>446</v>
      </c>
      <c r="P23">
        <f>IF(Capacity_wind!$AB24=0,Capacity_wind!P24*CostRed_wind!B$30,Capacity_wind!P24*VLOOKUP($A23,CostRed_wind!$A$17:$M$30,B$1-2009,FALSE))</f>
        <v>0</v>
      </c>
      <c r="Q23">
        <f>IF(Capacity_wind!$AB24=0,Capacity_wind!Q24*CostRed_wind!C$30,Capacity_wind!Q24*VLOOKUP($A23,CostRed_wind!$A$17:$M$30,C$1-2009,FALSE))</f>
        <v>0</v>
      </c>
      <c r="R23">
        <f>IF(Capacity_wind!$AB24=0,Capacity_wind!R24*CostRed_wind!D$30,Capacity_wind!R24*VLOOKUP($A23,CostRed_wind!$A$17:$M$30,D$1-2009,FALSE))</f>
        <v>0.222265858915952</v>
      </c>
      <c r="S23">
        <f>IF(Capacity_wind!$AB24=0,Capacity_wind!S24*CostRed_wind!E$30,Capacity_wind!S24*VLOOKUP($A23,CostRed_wind!$A$17:$M$30,E$1-2009,FALSE))</f>
        <v>0</v>
      </c>
      <c r="T23">
        <f>IF(Capacity_wind!$AB24=0,Capacity_wind!T24*CostRed_wind!F$30,Capacity_wind!T24*VLOOKUP($A23,CostRed_wind!$A$17:$M$30,F$1-2009,FALSE))</f>
        <v>0</v>
      </c>
      <c r="U23">
        <f>IF(Capacity_wind!$AB24=0,Capacity_wind!U24*CostRed_wind!G$30,Capacity_wind!U24*VLOOKUP($A23,CostRed_wind!$A$17:$M$30,G$1-2009,FALSE))</f>
        <v>0</v>
      </c>
      <c r="V23">
        <f>IF(Capacity_wind!$AB24=0,Capacity_wind!V24*CostRed_wind!H$30,Capacity_wind!V24*VLOOKUP($A23,CostRed_wind!$A$17:$M$30,H$1-2009,FALSE))</f>
        <v>0</v>
      </c>
      <c r="W23">
        <f>IF(Capacity_wind!$AB24=0,Capacity_wind!W24*CostRed_wind!I$30,Capacity_wind!W24*VLOOKUP($A23,CostRed_wind!$A$17:$M$30,I$1-2009,FALSE))</f>
        <v>0</v>
      </c>
      <c r="X23">
        <f>IF(Capacity_wind!$AB24=0,Capacity_wind!X24*CostRed_wind!J$30,Capacity_wind!X24*VLOOKUP($A23,CostRed_wind!$A$17:$M$30,J$1-2009,FALSE))</f>
        <v>0</v>
      </c>
      <c r="Y23">
        <f>IF(Capacity_wind!$AB24=0,Capacity_wind!Y24*CostRed_wind!K$30,Capacity_wind!Y24*VLOOKUP($A23,CostRed_wind!$A$17:$M$30,K$1-2009,FALSE))</f>
        <v>0</v>
      </c>
      <c r="Z23">
        <f>IF(Capacity_wind!$AB24=0,Capacity_wind!Z24*CostRed_wind!L$30,Capacity_wind!Z24*VLOOKUP($A23,CostRed_wind!$A$17:$M$30,L$1-2009,FALSE))</f>
        <v>0</v>
      </c>
      <c r="AA23">
        <f>IF(Capacity_wind!$AB24=0,Capacity_wind!AA24*CostRed_wind!M$30,Capacity_wind!AA24*VLOOKUP($A23,CostRed_wind!$A$17:$M$30,M$1-2009,FALSE))</f>
        <v>0</v>
      </c>
      <c r="AB23" s="1">
        <f t="shared" si="1"/>
        <v>0.222265858915952</v>
      </c>
    </row>
    <row r="24" spans="1:28">
      <c r="A24" s="1" t="s">
        <v>87</v>
      </c>
      <c r="B24">
        <f>IF(Capacity_wind!$AB25=0,Capacity_wind!P25*CostRed_wind!B$15,Capacity_wind!P25*VLOOKUP($A24,CostRed_wind!$A$2:$M$15,B$1-2009,FALSE))</f>
        <v>0.00369913230997779</v>
      </c>
      <c r="C24">
        <f>IF(Capacity_wind!$AB25=0,Capacity_wind!Q25*CostRed_wind!C$15,Capacity_wind!Q25*VLOOKUP($A24,CostRed_wind!$A$2:$M$15,C$1-2009,FALSE))</f>
        <v>0</v>
      </c>
      <c r="D24">
        <f>IF(Capacity_wind!$AB25=0,Capacity_wind!R25*CostRed_wind!D$15,Capacity_wind!R25*VLOOKUP($A24,CostRed_wind!$A$2:$M$15,D$1-2009,FALSE))</f>
        <v>0</v>
      </c>
      <c r="E24">
        <f>IF(Capacity_wind!$AB25=0,Capacity_wind!S25*CostRed_wind!E$15,Capacity_wind!S25*VLOOKUP($A24,CostRed_wind!$A$2:$M$15,E$1-2009,FALSE))</f>
        <v>0</v>
      </c>
      <c r="F24">
        <f>IF(Capacity_wind!$AB25=0,Capacity_wind!T25*CostRed_wind!F$15,Capacity_wind!T25*VLOOKUP($A24,CostRed_wind!$A$2:$M$15,F$1-2009,FALSE))</f>
        <v>0</v>
      </c>
      <c r="G24">
        <f>IF(Capacity_wind!$AB25=0,Capacity_wind!U25*CostRed_wind!G$15,Capacity_wind!U25*VLOOKUP($A24,CostRed_wind!$A$2:$M$15,G$1-2009,FALSE))</f>
        <v>0</v>
      </c>
      <c r="H24">
        <f>IF(Capacity_wind!$AB25=0,Capacity_wind!V25*CostRed_wind!H$15,Capacity_wind!V25*VLOOKUP($A24,CostRed_wind!$A$2:$M$15,H$1-2009,FALSE))</f>
        <v>0</v>
      </c>
      <c r="I24">
        <f>IF(Capacity_wind!$AB25=0,Capacity_wind!W25*CostRed_wind!I$15,Capacity_wind!W25*VLOOKUP($A24,CostRed_wind!$A$2:$M$15,I$1-2009,FALSE))</f>
        <v>6.75045492704622</v>
      </c>
      <c r="J24">
        <f>IF(Capacity_wind!$AB25=0,Capacity_wind!X25*CostRed_wind!J$15,Capacity_wind!X25*VLOOKUP($A24,CostRed_wind!$A$2:$M$15,J$1-2009,FALSE))</f>
        <v>5.43849551082816</v>
      </c>
      <c r="K24">
        <f>IF(Capacity_wind!$AB25=0,Capacity_wind!Y25*CostRed_wind!K$15,Capacity_wind!Y25*VLOOKUP($A24,CostRed_wind!$A$2:$M$15,K$1-2009,FALSE))</f>
        <v>0</v>
      </c>
      <c r="L24">
        <f>IF(Capacity_wind!$AB25=0,Capacity_wind!Z25*CostRed_wind!L$15,Capacity_wind!Z25*VLOOKUP($A24,CostRed_wind!$A$2:$M$15,L$1-2009,FALSE))</f>
        <v>10.0277613497114</v>
      </c>
      <c r="M24">
        <f>IF(Capacity_wind!$AB25=0,Capacity_wind!AA25*CostRed_wind!M$15,Capacity_wind!AA25*VLOOKUP($A24,CostRed_wind!$A$2:$M$15,M$1-2009,FALSE))</f>
        <v>0</v>
      </c>
      <c r="N24" s="2">
        <f t="shared" si="0"/>
        <v>22.2204109198957</v>
      </c>
      <c r="O24" s="1" t="s">
        <v>87</v>
      </c>
      <c r="P24">
        <f>IF(Capacity_wind!$AB25=0,Capacity_wind!P25*CostRed_wind!B$30,Capacity_wind!P25*VLOOKUP($A24,CostRed_wind!$A$17:$M$30,B$1-2009,FALSE))</f>
        <v>0.0316605031345848</v>
      </c>
      <c r="Q24">
        <f>IF(Capacity_wind!$AB25=0,Capacity_wind!Q25*CostRed_wind!C$30,Capacity_wind!Q25*VLOOKUP($A24,CostRed_wind!$A$17:$M$30,C$1-2009,FALSE))</f>
        <v>0</v>
      </c>
      <c r="R24">
        <f>IF(Capacity_wind!$AB25=0,Capacity_wind!R25*CostRed_wind!D$30,Capacity_wind!R25*VLOOKUP($A24,CostRed_wind!$A$17:$M$30,D$1-2009,FALSE))</f>
        <v>0</v>
      </c>
      <c r="S24">
        <f>IF(Capacity_wind!$AB25=0,Capacity_wind!S25*CostRed_wind!E$30,Capacity_wind!S25*VLOOKUP($A24,CostRed_wind!$A$17:$M$30,E$1-2009,FALSE))</f>
        <v>0</v>
      </c>
      <c r="T24">
        <f>IF(Capacity_wind!$AB25=0,Capacity_wind!T25*CostRed_wind!F$30,Capacity_wind!T25*VLOOKUP($A24,CostRed_wind!$A$17:$M$30,F$1-2009,FALSE))</f>
        <v>0</v>
      </c>
      <c r="U24">
        <f>IF(Capacity_wind!$AB25=0,Capacity_wind!U25*CostRed_wind!G$30,Capacity_wind!U25*VLOOKUP($A24,CostRed_wind!$A$17:$M$30,G$1-2009,FALSE))</f>
        <v>0</v>
      </c>
      <c r="V24">
        <f>IF(Capacity_wind!$AB25=0,Capacity_wind!V25*CostRed_wind!H$30,Capacity_wind!V25*VLOOKUP($A24,CostRed_wind!$A$17:$M$30,H$1-2009,FALSE))</f>
        <v>0</v>
      </c>
      <c r="W24">
        <f>IF(Capacity_wind!$AB25=0,Capacity_wind!W25*CostRed_wind!I$30,Capacity_wind!W25*VLOOKUP($A24,CostRed_wind!$A$17:$M$30,I$1-2009,FALSE))</f>
        <v>24.5485301869881</v>
      </c>
      <c r="X24">
        <f>IF(Capacity_wind!$AB25=0,Capacity_wind!X25*CostRed_wind!J$30,Capacity_wind!X25*VLOOKUP($A24,CostRed_wind!$A$17:$M$30,J$1-2009,FALSE))</f>
        <v>18.3994771501565</v>
      </c>
      <c r="Y24">
        <f>IF(Capacity_wind!$AB25=0,Capacity_wind!Y25*CostRed_wind!K$30,Capacity_wind!Y25*VLOOKUP($A24,CostRed_wind!$A$17:$M$30,K$1-2009,FALSE))</f>
        <v>0</v>
      </c>
      <c r="Z24">
        <f>IF(Capacity_wind!$AB25=0,Capacity_wind!Z25*CostRed_wind!L$30,Capacity_wind!Z25*VLOOKUP($A24,CostRed_wind!$A$17:$M$30,L$1-2009,FALSE))</f>
        <v>27.8990561541838</v>
      </c>
      <c r="AA24">
        <f>IF(Capacity_wind!$AB25=0,Capacity_wind!AA25*CostRed_wind!M$30,Capacity_wind!AA25*VLOOKUP($A24,CostRed_wind!$A$17:$M$30,M$1-2009,FALSE))</f>
        <v>0</v>
      </c>
      <c r="AB24" s="1">
        <f t="shared" si="1"/>
        <v>70.8787239944629</v>
      </c>
    </row>
    <row r="25" spans="1:28">
      <c r="A25" s="1" t="s">
        <v>95</v>
      </c>
      <c r="B25">
        <f>IF(Capacity_wind!$AB26=0,Capacity_wind!P26*CostRed_wind!B$15,Capacity_wind!P26*VLOOKUP($A25,CostRed_wind!$A$2:$M$15,B$1-2009,FALSE))</f>
        <v>3.76582303724291</v>
      </c>
      <c r="C25">
        <f>IF(Capacity_wind!$AB26=0,Capacity_wind!Q26*CostRed_wind!C$15,Capacity_wind!Q26*VLOOKUP($A25,CostRed_wind!$A$2:$M$15,C$1-2009,FALSE))</f>
        <v>6.82936271635699</v>
      </c>
      <c r="D25">
        <f>IF(Capacity_wind!$AB26=0,Capacity_wind!R26*CostRed_wind!D$15,Capacity_wind!R26*VLOOKUP($A25,CostRed_wind!$A$2:$M$15,D$1-2009,FALSE))</f>
        <v>5.91806490712987</v>
      </c>
      <c r="E25">
        <f>IF(Capacity_wind!$AB26=0,Capacity_wind!S26*CostRed_wind!E$15,Capacity_wind!S26*VLOOKUP($A25,CostRed_wind!$A$2:$M$15,E$1-2009,FALSE))</f>
        <v>158.344098316216</v>
      </c>
      <c r="F25">
        <f>IF(Capacity_wind!$AB26=0,Capacity_wind!T26*CostRed_wind!F$15,Capacity_wind!T26*VLOOKUP($A25,CostRed_wind!$A$2:$M$15,F$1-2009,FALSE))</f>
        <v>270.556000373058</v>
      </c>
      <c r="G25">
        <f>IF(Capacity_wind!$AB26=0,Capacity_wind!U26*CostRed_wind!G$15,Capacity_wind!U26*VLOOKUP($A25,CostRed_wind!$A$2:$M$15,G$1-2009,FALSE))</f>
        <v>333.801543097449</v>
      </c>
      <c r="H25">
        <f>IF(Capacity_wind!$AB26=0,Capacity_wind!V26*CostRed_wind!H$15,Capacity_wind!V26*VLOOKUP($A25,CostRed_wind!$A$2:$M$15,H$1-2009,FALSE))</f>
        <v>356.171418429569</v>
      </c>
      <c r="I25">
        <f>IF(Capacity_wind!$AB26=0,Capacity_wind!W26*CostRed_wind!I$15,Capacity_wind!W26*VLOOKUP($A25,CostRed_wind!$A$2:$M$15,I$1-2009,FALSE))</f>
        <v>502.842494420871</v>
      </c>
      <c r="J25">
        <f>IF(Capacity_wind!$AB26=0,Capacity_wind!X26*CostRed_wind!J$15,Capacity_wind!X26*VLOOKUP($A25,CostRed_wind!$A$2:$M$15,J$1-2009,FALSE))</f>
        <v>122.626785697369</v>
      </c>
      <c r="K25">
        <f>IF(Capacity_wind!$AB26=0,Capacity_wind!Y26*CostRed_wind!K$15,Capacity_wind!Y26*VLOOKUP($A25,CostRed_wind!$A$2:$M$15,K$1-2009,FALSE))</f>
        <v>403.415862697672</v>
      </c>
      <c r="L25">
        <f>IF(Capacity_wind!$AB26=0,Capacity_wind!Z26*CostRed_wind!L$15,Capacity_wind!Z26*VLOOKUP($A25,CostRed_wind!$A$2:$M$15,L$1-2009,FALSE))</f>
        <v>1110.60460825483</v>
      </c>
      <c r="M25">
        <f>IF(Capacity_wind!$AB26=0,Capacity_wind!AA26*CostRed_wind!M$15,Capacity_wind!AA26*VLOOKUP($A25,CostRed_wind!$A$2:$M$15,M$1-2009,FALSE))</f>
        <v>953.918365806628</v>
      </c>
      <c r="N25" s="2">
        <f t="shared" si="0"/>
        <v>4228.79442775439</v>
      </c>
      <c r="O25" s="1" t="s">
        <v>95</v>
      </c>
      <c r="P25">
        <f>IF(Capacity_wind!$AB26=0,Capacity_wind!P26*CostRed_wind!B$30,Capacity_wind!P26*VLOOKUP($A25,CostRed_wind!$A$17:$M$30,B$1-2009,FALSE))</f>
        <v>246.818347516396</v>
      </c>
      <c r="Q25">
        <f>IF(Capacity_wind!$AB26=0,Capacity_wind!Q26*CostRed_wind!C$30,Capacity_wind!Q26*VLOOKUP($A25,CostRed_wind!$A$17:$M$30,C$1-2009,FALSE))</f>
        <v>430.96630970455</v>
      </c>
      <c r="R25">
        <f>IF(Capacity_wind!$AB26=0,Capacity_wind!R26*CostRed_wind!D$30,Capacity_wind!R26*VLOOKUP($A25,CostRed_wind!$A$17:$M$30,D$1-2009,FALSE))</f>
        <v>353.660596059721</v>
      </c>
      <c r="S25">
        <f>IF(Capacity_wind!$AB26=0,Capacity_wind!S26*CostRed_wind!E$30,Capacity_wind!S26*VLOOKUP($A25,CostRed_wind!$A$17:$M$30,E$1-2009,FALSE))</f>
        <v>3726.13889927159</v>
      </c>
      <c r="T25">
        <f>IF(Capacity_wind!$AB26=0,Capacity_wind!T26*CostRed_wind!F$30,Capacity_wind!T26*VLOOKUP($A25,CostRed_wind!$A$17:$M$30,F$1-2009,FALSE))</f>
        <v>4482.71517629528</v>
      </c>
      <c r="U25">
        <f>IF(Capacity_wind!$AB26=0,Capacity_wind!U26*CostRed_wind!G$30,Capacity_wind!U26*VLOOKUP($A25,CostRed_wind!$A$17:$M$30,G$1-2009,FALSE))</f>
        <v>4410.26998594221</v>
      </c>
      <c r="V25">
        <f>IF(Capacity_wind!$AB26=0,Capacity_wind!V26*CostRed_wind!H$30,Capacity_wind!V26*VLOOKUP($A25,CostRed_wind!$A$17:$M$30,H$1-2009,FALSE))</f>
        <v>4065.24616950083</v>
      </c>
      <c r="W25">
        <f>IF(Capacity_wind!$AB26=0,Capacity_wind!W26*CostRed_wind!I$30,Capacity_wind!W26*VLOOKUP($A25,CostRed_wind!$A$17:$M$30,I$1-2009,FALSE))</f>
        <v>4959.54644481965</v>
      </c>
      <c r="X25">
        <f>IF(Capacity_wind!$AB26=0,Capacity_wind!X26*CostRed_wind!J$30,Capacity_wind!X26*VLOOKUP($A25,CostRed_wind!$A$17:$M$30,J$1-2009,FALSE))</f>
        <v>1225.93981679397</v>
      </c>
      <c r="Y25">
        <f>IF(Capacity_wind!$AB26=0,Capacity_wind!Y26*CostRed_wind!K$30,Capacity_wind!Y26*VLOOKUP($A25,CostRed_wind!$A$17:$M$30,K$1-2009,FALSE))</f>
        <v>3899.70885875715</v>
      </c>
      <c r="Z25">
        <f>IF(Capacity_wind!$AB26=0,Capacity_wind!Z26*CostRed_wind!L$30,Capacity_wind!Z26*VLOOKUP($A25,CostRed_wind!$A$17:$M$30,L$1-2009,FALSE))</f>
        <v>9046.10696018053</v>
      </c>
      <c r="AA25">
        <f>IF(Capacity_wind!$AB26=0,Capacity_wind!AA26*CostRed_wind!M$30,Capacity_wind!AA26*VLOOKUP($A25,CostRed_wind!$A$17:$M$30,M$1-2009,FALSE))</f>
        <v>6979.35624931236</v>
      </c>
      <c r="AB25" s="1">
        <f t="shared" si="1"/>
        <v>43826.4738141542</v>
      </c>
    </row>
    <row r="26" spans="1:28">
      <c r="A26" s="1" t="s">
        <v>447</v>
      </c>
      <c r="B26">
        <f>IF(Capacity_wind!$AB27=0,Capacity_wind!P27*CostRed_wind!B$15,Capacity_wind!P27*VLOOKUP($A26,CostRed_wind!$A$2:$M$15,B$1-2009,FALSE))</f>
        <v>0</v>
      </c>
      <c r="C26">
        <f>IF(Capacity_wind!$AB27=0,Capacity_wind!Q27*CostRed_wind!C$15,Capacity_wind!Q27*VLOOKUP($A26,CostRed_wind!$A$2:$M$15,C$1-2009,FALSE))</f>
        <v>0</v>
      </c>
      <c r="D26">
        <f>IF(Capacity_wind!$AB27=0,Capacity_wind!R27*CostRed_wind!D$15,Capacity_wind!R27*VLOOKUP($A26,CostRed_wind!$A$2:$M$15,D$1-2009,FALSE))</f>
        <v>0</v>
      </c>
      <c r="E26">
        <f>IF(Capacity_wind!$AB27=0,Capacity_wind!S27*CostRed_wind!E$15,Capacity_wind!S27*VLOOKUP($A26,CostRed_wind!$A$2:$M$15,E$1-2009,FALSE))</f>
        <v>0</v>
      </c>
      <c r="F26">
        <f>IF(Capacity_wind!$AB27=0,Capacity_wind!T27*CostRed_wind!F$15,Capacity_wind!T27*VLOOKUP($A26,CostRed_wind!$A$2:$M$15,F$1-2009,FALSE))</f>
        <v>0</v>
      </c>
      <c r="G26">
        <f>IF(Capacity_wind!$AB27=0,Capacity_wind!U27*CostRed_wind!G$15,Capacity_wind!U27*VLOOKUP($A26,CostRed_wind!$A$2:$M$15,G$1-2009,FALSE))</f>
        <v>0</v>
      </c>
      <c r="H26">
        <f>IF(Capacity_wind!$AB27=0,Capacity_wind!V27*CostRed_wind!H$15,Capacity_wind!V27*VLOOKUP($A26,CostRed_wind!$A$2:$M$15,H$1-2009,FALSE))</f>
        <v>0</v>
      </c>
      <c r="I26">
        <f>IF(Capacity_wind!$AB27=0,Capacity_wind!W27*CostRed_wind!I$15,Capacity_wind!W27*VLOOKUP($A26,CostRed_wind!$A$2:$M$15,I$1-2009,FALSE))</f>
        <v>0</v>
      </c>
      <c r="J26">
        <f>IF(Capacity_wind!$AB27=0,Capacity_wind!X27*CostRed_wind!J$15,Capacity_wind!X27*VLOOKUP($A26,CostRed_wind!$A$2:$M$15,J$1-2009,FALSE))</f>
        <v>0.0454718627170986</v>
      </c>
      <c r="K26">
        <f>IF(Capacity_wind!$AB27=0,Capacity_wind!Y27*CostRed_wind!K$15,Capacity_wind!Y27*VLOOKUP($A26,CostRed_wind!$A$2:$M$15,K$1-2009,FALSE))</f>
        <v>0</v>
      </c>
      <c r="L26">
        <f>IF(Capacity_wind!$AB27=0,Capacity_wind!Z27*CostRed_wind!L$15,Capacity_wind!Z27*VLOOKUP($A26,CostRed_wind!$A$2:$M$15,L$1-2009,FALSE))</f>
        <v>0</v>
      </c>
      <c r="M26">
        <f>IF(Capacity_wind!$AB27=0,Capacity_wind!AA27*CostRed_wind!M$15,Capacity_wind!AA27*VLOOKUP($A26,CostRed_wind!$A$2:$M$15,M$1-2009,FALSE))</f>
        <v>0</v>
      </c>
      <c r="N26" s="2">
        <f t="shared" si="0"/>
        <v>0.0454718627170986</v>
      </c>
      <c r="O26" s="1" t="s">
        <v>447</v>
      </c>
      <c r="P26">
        <f>IF(Capacity_wind!$AB27=0,Capacity_wind!P27*CostRed_wind!B$30,Capacity_wind!P27*VLOOKUP($A26,CostRed_wind!$A$17:$M$30,B$1-2009,FALSE))</f>
        <v>0</v>
      </c>
      <c r="Q26">
        <f>IF(Capacity_wind!$AB27=0,Capacity_wind!Q27*CostRed_wind!C$30,Capacity_wind!Q27*VLOOKUP($A26,CostRed_wind!$A$17:$M$30,C$1-2009,FALSE))</f>
        <v>0</v>
      </c>
      <c r="R26">
        <f>IF(Capacity_wind!$AB27=0,Capacity_wind!R27*CostRed_wind!D$30,Capacity_wind!R27*VLOOKUP($A26,CostRed_wind!$A$17:$M$30,D$1-2009,FALSE))</f>
        <v>0</v>
      </c>
      <c r="S26">
        <f>IF(Capacity_wind!$AB27=0,Capacity_wind!S27*CostRed_wind!E$30,Capacity_wind!S27*VLOOKUP($A26,CostRed_wind!$A$17:$M$30,E$1-2009,FALSE))</f>
        <v>0</v>
      </c>
      <c r="T26">
        <f>IF(Capacity_wind!$AB27=0,Capacity_wind!T27*CostRed_wind!F$30,Capacity_wind!T27*VLOOKUP($A26,CostRed_wind!$A$17:$M$30,F$1-2009,FALSE))</f>
        <v>0</v>
      </c>
      <c r="U26">
        <f>IF(Capacity_wind!$AB27=0,Capacity_wind!U27*CostRed_wind!G$30,Capacity_wind!U27*VLOOKUP($A26,CostRed_wind!$A$17:$M$30,G$1-2009,FALSE))</f>
        <v>0</v>
      </c>
      <c r="V26">
        <f>IF(Capacity_wind!$AB27=0,Capacity_wind!V27*CostRed_wind!H$30,Capacity_wind!V27*VLOOKUP($A26,CostRed_wind!$A$17:$M$30,H$1-2009,FALSE))</f>
        <v>0</v>
      </c>
      <c r="W26">
        <f>IF(Capacity_wind!$AB27=0,Capacity_wind!W27*CostRed_wind!I$30,Capacity_wind!W27*VLOOKUP($A26,CostRed_wind!$A$17:$M$30,I$1-2009,FALSE))</f>
        <v>0</v>
      </c>
      <c r="X26">
        <f>IF(Capacity_wind!$AB27=0,Capacity_wind!X27*CostRed_wind!J$30,Capacity_wind!X27*VLOOKUP($A26,CostRed_wind!$A$17:$M$30,J$1-2009,FALSE))</f>
        <v>0.153840064292138</v>
      </c>
      <c r="Y26">
        <f>IF(Capacity_wind!$AB27=0,Capacity_wind!Y27*CostRed_wind!K$30,Capacity_wind!Y27*VLOOKUP($A26,CostRed_wind!$A$17:$M$30,K$1-2009,FALSE))</f>
        <v>0</v>
      </c>
      <c r="Z26">
        <f>IF(Capacity_wind!$AB27=0,Capacity_wind!Z27*CostRed_wind!L$30,Capacity_wind!Z27*VLOOKUP($A26,CostRed_wind!$A$17:$M$30,L$1-2009,FALSE))</f>
        <v>0</v>
      </c>
      <c r="AA26">
        <f>IF(Capacity_wind!$AB27=0,Capacity_wind!AA27*CostRed_wind!M$30,Capacity_wind!AA27*VLOOKUP($A26,CostRed_wind!$A$17:$M$30,M$1-2009,FALSE))</f>
        <v>0</v>
      </c>
      <c r="AB26" s="1">
        <f t="shared" si="1"/>
        <v>0.153840064292138</v>
      </c>
    </row>
    <row r="27" spans="1:28">
      <c r="A27" s="1" t="s">
        <v>81</v>
      </c>
      <c r="B27">
        <f>IF(Capacity_wind!$AB28=0,Capacity_wind!P28*CostRed_wind!B$15,Capacity_wind!P28*VLOOKUP($A27,CostRed_wind!$A$2:$M$15,B$1-2009,FALSE))</f>
        <v>0.653512881545102</v>
      </c>
      <c r="C27">
        <f>IF(Capacity_wind!$AB28=0,Capacity_wind!Q28*CostRed_wind!C$15,Capacity_wind!Q28*VLOOKUP($A27,CostRed_wind!$A$2:$M$15,C$1-2009,FALSE))</f>
        <v>4.08164374247431</v>
      </c>
      <c r="D27">
        <f>IF(Capacity_wind!$AB28=0,Capacity_wind!R28*CostRed_wind!D$15,Capacity_wind!R28*VLOOKUP($A27,CostRed_wind!$A$2:$M$15,D$1-2009,FALSE))</f>
        <v>0.280574632390111</v>
      </c>
      <c r="E27">
        <f>IF(Capacity_wind!$AB28=0,Capacity_wind!S28*CostRed_wind!E$15,Capacity_wind!S28*VLOOKUP($A27,CostRed_wind!$A$2:$M$15,E$1-2009,FALSE))</f>
        <v>1.03318357714106</v>
      </c>
      <c r="F27">
        <f>IF(Capacity_wind!$AB28=0,Capacity_wind!T28*CostRed_wind!F$15,Capacity_wind!T28*VLOOKUP($A27,CostRed_wind!$A$2:$M$15,F$1-2009,FALSE))</f>
        <v>0</v>
      </c>
      <c r="G27">
        <f>IF(Capacity_wind!$AB28=0,Capacity_wind!U28*CostRed_wind!G$15,Capacity_wind!U28*VLOOKUP($A27,CostRed_wind!$A$2:$M$15,G$1-2009,FALSE))</f>
        <v>0</v>
      </c>
      <c r="H27">
        <f>IF(Capacity_wind!$AB28=0,Capacity_wind!V28*CostRed_wind!H$15,Capacity_wind!V28*VLOOKUP($A27,CostRed_wind!$A$2:$M$15,H$1-2009,FALSE))</f>
        <v>-0.0692509504860618</v>
      </c>
      <c r="I27">
        <f>IF(Capacity_wind!$AB28=0,Capacity_wind!W28*CostRed_wind!I$15,Capacity_wind!W28*VLOOKUP($A27,CostRed_wind!$A$2:$M$15,I$1-2009,FALSE))</f>
        <v>0.0705575614954042</v>
      </c>
      <c r="J27">
        <f>IF(Capacity_wind!$AB28=0,Capacity_wind!X28*CostRed_wind!J$15,Capacity_wind!X28*VLOOKUP($A27,CostRed_wind!$A$2:$M$15,J$1-2009,FALSE))</f>
        <v>0.634498661146015</v>
      </c>
      <c r="K27">
        <f>IF(Capacity_wind!$AB28=0,Capacity_wind!Y28*CostRed_wind!K$15,Capacity_wind!Y28*VLOOKUP($A27,CostRed_wind!$A$2:$M$15,K$1-2009,FALSE))</f>
        <v>-0.0563397884568633</v>
      </c>
      <c r="L27">
        <f>IF(Capacity_wind!$AB28=0,Capacity_wind!Z28*CostRed_wind!L$15,Capacity_wind!Z28*VLOOKUP($A27,CostRed_wind!$A$2:$M$15,L$1-2009,FALSE))</f>
        <v>0.329027597093324</v>
      </c>
      <c r="M27">
        <f>IF(Capacity_wind!$AB28=0,Capacity_wind!AA28*CostRed_wind!M$15,Capacity_wind!AA28*VLOOKUP($A27,CostRed_wind!$A$2:$M$15,M$1-2009,FALSE))</f>
        <v>0</v>
      </c>
      <c r="N27" s="2">
        <f t="shared" si="0"/>
        <v>6.95740791434241</v>
      </c>
      <c r="O27" s="1" t="s">
        <v>81</v>
      </c>
      <c r="P27">
        <f>IF(Capacity_wind!$AB28=0,Capacity_wind!P28*CostRed_wind!B$30,Capacity_wind!P28*VLOOKUP($A27,CostRed_wind!$A$17:$M$30,B$1-2009,FALSE))</f>
        <v>5.59335133237623</v>
      </c>
      <c r="Q27">
        <f>IF(Capacity_wind!$AB28=0,Capacity_wind!Q28*CostRed_wind!C$30,Capacity_wind!Q28*VLOOKUP($A27,CostRed_wind!$A$17:$M$30,C$1-2009,FALSE))</f>
        <v>27.1204742190728</v>
      </c>
      <c r="R27">
        <f>IF(Capacity_wind!$AB28=0,Capacity_wind!R28*CostRed_wind!D$30,Capacity_wind!R28*VLOOKUP($A27,CostRed_wind!$A$17:$M$30,D$1-2009,FALSE))</f>
        <v>1.48176004466976</v>
      </c>
      <c r="S27">
        <f>IF(Capacity_wind!$AB28=0,Capacity_wind!S28*CostRed_wind!E$30,Capacity_wind!S28*VLOOKUP($A27,CostRed_wind!$A$17:$M$30,E$1-2009,FALSE))</f>
        <v>4.98421719680951</v>
      </c>
      <c r="T27">
        <f>IF(Capacity_wind!$AB28=0,Capacity_wind!T28*CostRed_wind!F$30,Capacity_wind!T28*VLOOKUP($A27,CostRed_wind!$A$17:$M$30,F$1-2009,FALSE))</f>
        <v>0</v>
      </c>
      <c r="U27">
        <f>IF(Capacity_wind!$AB28=0,Capacity_wind!U28*CostRed_wind!G$30,Capacity_wind!U28*VLOOKUP($A27,CostRed_wind!$A$17:$M$30,G$1-2009,FALSE))</f>
        <v>0</v>
      </c>
      <c r="V27">
        <f>IF(Capacity_wind!$AB28=0,Capacity_wind!V28*CostRed_wind!H$30,Capacity_wind!V28*VLOOKUP($A27,CostRed_wind!$A$17:$M$30,H$1-2009,FALSE))</f>
        <v>-0.280032587942972</v>
      </c>
      <c r="W27">
        <f>IF(Capacity_wind!$AB28=0,Capacity_wind!W28*CostRed_wind!I$30,Capacity_wind!W28*VLOOKUP($A27,CostRed_wind!$A$17:$M$30,I$1-2009,FALSE))</f>
        <v>0.256587807341764</v>
      </c>
      <c r="X27">
        <f>IF(Capacity_wind!$AB28=0,Capacity_wind!X28*CostRed_wind!J$30,Capacity_wind!X28*VLOOKUP($A27,CostRed_wind!$A$17:$M$30,J$1-2009,FALSE))</f>
        <v>2.14663110309035</v>
      </c>
      <c r="Y27">
        <f>IF(Capacity_wind!$AB28=0,Capacity_wind!Y28*CostRed_wind!K$30,Capacity_wind!Y28*VLOOKUP($A27,CostRed_wind!$A$17:$M$30,K$1-2009,FALSE))</f>
        <v>-0.179619080092221</v>
      </c>
      <c r="Z27">
        <f>IF(Capacity_wind!$AB28=0,Capacity_wind!Z28*CostRed_wind!L$30,Capacity_wind!Z28*VLOOKUP($A27,CostRed_wind!$A$17:$M$30,L$1-2009,FALSE))</f>
        <v>0.915414626201391</v>
      </c>
      <c r="AA27">
        <f>IF(Capacity_wind!$AB28=0,Capacity_wind!AA28*CostRed_wind!M$30,Capacity_wind!AA28*VLOOKUP($A27,CostRed_wind!$A$17:$M$30,M$1-2009,FALSE))</f>
        <v>0</v>
      </c>
      <c r="AB27" s="1">
        <f t="shared" si="1"/>
        <v>42.0387846615267</v>
      </c>
    </row>
    <row r="28" spans="1:28">
      <c r="A28" s="1" t="s">
        <v>230</v>
      </c>
      <c r="B28">
        <f>IF(Capacity_wind!$AB29=0,Capacity_wind!P29*CostRed_wind!B$15,Capacity_wind!P29*VLOOKUP($A28,CostRed_wind!$A$2:$M$15,B$1-2009,FALSE))</f>
        <v>0</v>
      </c>
      <c r="C28">
        <f>IF(Capacity_wind!$AB29=0,Capacity_wind!Q29*CostRed_wind!C$15,Capacity_wind!Q29*VLOOKUP($A28,CostRed_wind!$A$2:$M$15,C$1-2009,FALSE))</f>
        <v>0</v>
      </c>
      <c r="D28">
        <f>IF(Capacity_wind!$AB29=0,Capacity_wind!R29*CostRed_wind!D$15,Capacity_wind!R29*VLOOKUP($A28,CostRed_wind!$A$2:$M$15,D$1-2009,FALSE))</f>
        <v>0</v>
      </c>
      <c r="E28">
        <f>IF(Capacity_wind!$AB29=0,Capacity_wind!S29*CostRed_wind!E$15,Capacity_wind!S29*VLOOKUP($A28,CostRed_wind!$A$2:$M$15,E$1-2009,FALSE))</f>
        <v>0</v>
      </c>
      <c r="F28">
        <f>IF(Capacity_wind!$AB29=0,Capacity_wind!T29*CostRed_wind!F$15,Capacity_wind!T29*VLOOKUP($A28,CostRed_wind!$A$2:$M$15,F$1-2009,FALSE))</f>
        <v>0</v>
      </c>
      <c r="G28">
        <f>IF(Capacity_wind!$AB29=0,Capacity_wind!U29*CostRed_wind!G$15,Capacity_wind!U29*VLOOKUP($A28,CostRed_wind!$A$2:$M$15,G$1-2009,FALSE))</f>
        <v>0</v>
      </c>
      <c r="H28">
        <f>IF(Capacity_wind!$AB29=0,Capacity_wind!V29*CostRed_wind!H$15,Capacity_wind!V29*VLOOKUP($A28,CostRed_wind!$A$2:$M$15,H$1-2009,FALSE))</f>
        <v>0</v>
      </c>
      <c r="I28">
        <f>IF(Capacity_wind!$AB29=0,Capacity_wind!W29*CostRed_wind!I$15,Capacity_wind!W29*VLOOKUP($A28,CostRed_wind!$A$2:$M$15,I$1-2009,FALSE))</f>
        <v>0</v>
      </c>
      <c r="J28">
        <f>IF(Capacity_wind!$AB29=0,Capacity_wind!X29*CostRed_wind!J$15,Capacity_wind!X29*VLOOKUP($A28,CostRed_wind!$A$2:$M$15,J$1-2009,FALSE))</f>
        <v>0</v>
      </c>
      <c r="K28">
        <f>IF(Capacity_wind!$AB29=0,Capacity_wind!Y29*CostRed_wind!K$15,Capacity_wind!Y29*VLOOKUP($A28,CostRed_wind!$A$2:$M$15,K$1-2009,FALSE))</f>
        <v>0</v>
      </c>
      <c r="L28">
        <f>IF(Capacity_wind!$AB29=0,Capacity_wind!Z29*CostRed_wind!L$15,Capacity_wind!Z29*VLOOKUP($A28,CostRed_wind!$A$2:$M$15,L$1-2009,FALSE))</f>
        <v>0</v>
      </c>
      <c r="M28">
        <f>IF(Capacity_wind!$AB29=0,Capacity_wind!AA29*CostRed_wind!M$15,Capacity_wind!AA29*VLOOKUP($A28,CostRed_wind!$A$2:$M$15,M$1-2009,FALSE))</f>
        <v>0</v>
      </c>
      <c r="N28" s="2">
        <f t="shared" si="0"/>
        <v>0</v>
      </c>
      <c r="O28" s="1" t="s">
        <v>230</v>
      </c>
      <c r="P28">
        <f>IF(Capacity_wind!$AB29=0,Capacity_wind!P29*CostRed_wind!B$30,Capacity_wind!P29*VLOOKUP($A28,CostRed_wind!$A$17:$M$30,B$1-2009,FALSE))</f>
        <v>0</v>
      </c>
      <c r="Q28">
        <f>IF(Capacity_wind!$AB29=0,Capacity_wind!Q29*CostRed_wind!C$30,Capacity_wind!Q29*VLOOKUP($A28,CostRed_wind!$A$17:$M$30,C$1-2009,FALSE))</f>
        <v>0</v>
      </c>
      <c r="R28">
        <f>IF(Capacity_wind!$AB29=0,Capacity_wind!R29*CostRed_wind!D$30,Capacity_wind!R29*VLOOKUP($A28,CostRed_wind!$A$17:$M$30,D$1-2009,FALSE))</f>
        <v>0</v>
      </c>
      <c r="S28">
        <f>IF(Capacity_wind!$AB29=0,Capacity_wind!S29*CostRed_wind!E$30,Capacity_wind!S29*VLOOKUP($A28,CostRed_wind!$A$17:$M$30,E$1-2009,FALSE))</f>
        <v>0</v>
      </c>
      <c r="T28">
        <f>IF(Capacity_wind!$AB29=0,Capacity_wind!T29*CostRed_wind!F$30,Capacity_wind!T29*VLOOKUP($A28,CostRed_wind!$A$17:$M$30,F$1-2009,FALSE))</f>
        <v>0</v>
      </c>
      <c r="U28">
        <f>IF(Capacity_wind!$AB29=0,Capacity_wind!U29*CostRed_wind!G$30,Capacity_wind!U29*VLOOKUP($A28,CostRed_wind!$A$17:$M$30,G$1-2009,FALSE))</f>
        <v>0</v>
      </c>
      <c r="V28">
        <f>IF(Capacity_wind!$AB29=0,Capacity_wind!V29*CostRed_wind!H$30,Capacity_wind!V29*VLOOKUP($A28,CostRed_wind!$A$17:$M$30,H$1-2009,FALSE))</f>
        <v>0</v>
      </c>
      <c r="W28">
        <f>IF(Capacity_wind!$AB29=0,Capacity_wind!W29*CostRed_wind!I$30,Capacity_wind!W29*VLOOKUP($A28,CostRed_wind!$A$17:$M$30,I$1-2009,FALSE))</f>
        <v>0</v>
      </c>
      <c r="X28">
        <f>IF(Capacity_wind!$AB29=0,Capacity_wind!X29*CostRed_wind!J$30,Capacity_wind!X29*VLOOKUP($A28,CostRed_wind!$A$17:$M$30,J$1-2009,FALSE))</f>
        <v>0</v>
      </c>
      <c r="Y28">
        <f>IF(Capacity_wind!$AB29=0,Capacity_wind!Y29*CostRed_wind!K$30,Capacity_wind!Y29*VLOOKUP($A28,CostRed_wind!$A$17:$M$30,K$1-2009,FALSE))</f>
        <v>0</v>
      </c>
      <c r="Z28">
        <f>IF(Capacity_wind!$AB29=0,Capacity_wind!Z29*CostRed_wind!L$30,Capacity_wind!Z29*VLOOKUP($A28,CostRed_wind!$A$17:$M$30,L$1-2009,FALSE))</f>
        <v>0</v>
      </c>
      <c r="AA28">
        <f>IF(Capacity_wind!$AB29=0,Capacity_wind!AA29*CostRed_wind!M$30,Capacity_wind!AA29*VLOOKUP($A28,CostRed_wind!$A$17:$M$30,M$1-2009,FALSE))</f>
        <v>0</v>
      </c>
      <c r="AB28" s="1">
        <f t="shared" si="1"/>
        <v>0</v>
      </c>
    </row>
    <row r="29" spans="1:28">
      <c r="A29" s="1" t="s">
        <v>107</v>
      </c>
      <c r="B29">
        <f>IF(Capacity_wind!$AB30=0,Capacity_wind!P30*CostRed_wind!B$15,Capacity_wind!P30*VLOOKUP($A29,CostRed_wind!$A$2:$M$15,B$1-2009,FALSE))</f>
        <v>16.3103974876824</v>
      </c>
      <c r="C29">
        <f>IF(Capacity_wind!$AB30=0,Capacity_wind!Q30*CostRed_wind!C$15,Capacity_wind!Q30*VLOOKUP($A29,CostRed_wind!$A$2:$M$15,C$1-2009,FALSE))</f>
        <v>20.1664606581618</v>
      </c>
      <c r="D29">
        <f>IF(Capacity_wind!$AB30=0,Capacity_wind!R30*CostRed_wind!D$15,Capacity_wind!R30*VLOOKUP($A29,CostRed_wind!$A$2:$M$15,D$1-2009,FALSE))</f>
        <v>58.7827810838355</v>
      </c>
      <c r="E29">
        <f>IF(Capacity_wind!$AB30=0,Capacity_wind!S30*CostRed_wind!E$15,Capacity_wind!S30*VLOOKUP($A29,CostRed_wind!$A$2:$M$15,E$1-2009,FALSE))</f>
        <v>103.104910842405</v>
      </c>
      <c r="F29">
        <f>IF(Capacity_wind!$AB30=0,Capacity_wind!T30*CostRed_wind!F$15,Capacity_wind!T30*VLOOKUP($A29,CostRed_wind!$A$2:$M$15,F$1-2009,FALSE))</f>
        <v>104.13462782508</v>
      </c>
      <c r="G29">
        <f>IF(Capacity_wind!$AB30=0,Capacity_wind!U30*CostRed_wind!G$15,Capacity_wind!U30*VLOOKUP($A29,CostRed_wind!$A$2:$M$15,G$1-2009,FALSE))</f>
        <v>57.2736602024751</v>
      </c>
      <c r="H29">
        <f>IF(Capacity_wind!$AB30=0,Capacity_wind!V30*CostRed_wind!H$15,Capacity_wind!V30*VLOOKUP($A29,CostRed_wind!$A$2:$M$15,H$1-2009,FALSE))</f>
        <v>21.6019724570069</v>
      </c>
      <c r="I29">
        <f>IF(Capacity_wind!$AB30=0,Capacity_wind!W30*CostRed_wind!I$15,Capacity_wind!W30*VLOOKUP($A29,CostRed_wind!$A$2:$M$15,I$1-2009,FALSE))</f>
        <v>47.0516579339405</v>
      </c>
      <c r="J29">
        <f>IF(Capacity_wind!$AB30=0,Capacity_wind!X30*CostRed_wind!J$15,Capacity_wind!X30*VLOOKUP($A29,CostRed_wind!$A$2:$M$15,J$1-2009,FALSE))</f>
        <v>52.8536599040472</v>
      </c>
      <c r="K29">
        <f>IF(Capacity_wind!$AB30=0,Capacity_wind!Y30*CostRed_wind!K$15,Capacity_wind!Y30*VLOOKUP($A29,CostRed_wind!$A$2:$M$15,K$1-2009,FALSE))</f>
        <v>19.355255023193</v>
      </c>
      <c r="L29">
        <f>IF(Capacity_wind!$AB30=0,Capacity_wind!Z30*CostRed_wind!L$15,Capacity_wind!Z30*VLOOKUP($A29,CostRed_wind!$A$2:$M$15,L$1-2009,FALSE))</f>
        <v>65.3215686529744</v>
      </c>
      <c r="M29">
        <f>IF(Capacity_wind!$AB30=0,Capacity_wind!AA30*CostRed_wind!M$15,Capacity_wind!AA30*VLOOKUP($A29,CostRed_wind!$A$2:$M$15,M$1-2009,FALSE))</f>
        <v>104.549353221161</v>
      </c>
      <c r="N29" s="2">
        <f t="shared" si="0"/>
        <v>670.506305291963</v>
      </c>
      <c r="O29" s="1" t="s">
        <v>107</v>
      </c>
      <c r="P29">
        <f>IF(Capacity_wind!$AB30=0,Capacity_wind!P30*CostRed_wind!B$30,Capacity_wind!P30*VLOOKUP($A29,CostRed_wind!$A$17:$M$30,B$1-2009,FALSE))</f>
        <v>411.199062566224</v>
      </c>
      <c r="Q29">
        <f>IF(Capacity_wind!$AB30=0,Capacity_wind!Q30*CostRed_wind!C$30,Capacity_wind!Q30*VLOOKUP($A29,CostRed_wind!$A$17:$M$30,C$1-2009,FALSE))</f>
        <v>565.896412257698</v>
      </c>
      <c r="R29">
        <f>IF(Capacity_wind!$AB30=0,Capacity_wind!R30*CostRed_wind!D$30,Capacity_wind!R30*VLOOKUP($A29,CostRed_wind!$A$17:$M$30,D$1-2009,FALSE))</f>
        <v>1206.17316101197</v>
      </c>
      <c r="S29">
        <f>IF(Capacity_wind!$AB30=0,Capacity_wind!S30*CostRed_wind!E$30,Capacity_wind!S30*VLOOKUP($A29,CostRed_wind!$A$17:$M$30,E$1-2009,FALSE))</f>
        <v>1779.02855520882</v>
      </c>
      <c r="T29">
        <f>IF(Capacity_wind!$AB30=0,Capacity_wind!T30*CostRed_wind!F$30,Capacity_wind!T30*VLOOKUP($A29,CostRed_wind!$A$17:$M$30,F$1-2009,FALSE))</f>
        <v>1735.78703731128</v>
      </c>
      <c r="U29">
        <f>IF(Capacity_wind!$AB30=0,Capacity_wind!U30*CostRed_wind!G$30,Capacity_wind!U30*VLOOKUP($A29,CostRed_wind!$A$17:$M$30,G$1-2009,FALSE))</f>
        <v>961.902996802862</v>
      </c>
      <c r="V29">
        <f>IF(Capacity_wind!$AB30=0,Capacity_wind!V30*CostRed_wind!H$30,Capacity_wind!V30*VLOOKUP($A29,CostRed_wind!$A$17:$M$30,H$1-2009,FALSE))</f>
        <v>379.668487438271</v>
      </c>
      <c r="W29">
        <f>IF(Capacity_wind!$AB30=0,Capacity_wind!W30*CostRed_wind!I$30,Capacity_wind!W30*VLOOKUP($A29,CostRed_wind!$A$17:$M$30,I$1-2009,FALSE))</f>
        <v>827.911038694239</v>
      </c>
      <c r="X29">
        <f>IF(Capacity_wind!$AB30=0,Capacity_wind!X30*CostRed_wind!J$30,Capacity_wind!X30*VLOOKUP($A29,CostRed_wind!$A$17:$M$30,J$1-2009,FALSE))</f>
        <v>926.844107093087</v>
      </c>
      <c r="Y29">
        <f>IF(Capacity_wind!$AB30=0,Capacity_wind!Y30*CostRed_wind!K$30,Capacity_wind!Y30*VLOOKUP($A29,CostRed_wind!$A$17:$M$30,K$1-2009,FALSE))</f>
        <v>364.811961383671</v>
      </c>
      <c r="Z29">
        <f>IF(Capacity_wind!$AB30=0,Capacity_wind!Z30*CostRed_wind!L$30,Capacity_wind!Z30*VLOOKUP($A29,CostRed_wind!$A$17:$M$30,L$1-2009,FALSE))</f>
        <v>1220.32353951892</v>
      </c>
      <c r="AA29">
        <f>IF(Capacity_wind!$AB30=0,Capacity_wind!AA30*CostRed_wind!M$30,Capacity_wind!AA30*VLOOKUP($A29,CostRed_wind!$A$17:$M$30,M$1-2009,FALSE))</f>
        <v>1852.17910349113</v>
      </c>
      <c r="AB29" s="1">
        <f t="shared" si="1"/>
        <v>12231.7254627782</v>
      </c>
    </row>
    <row r="30" spans="1:28">
      <c r="A30" s="1" t="s">
        <v>129</v>
      </c>
      <c r="B30">
        <f>IF(Capacity_wind!$AB31=0,Capacity_wind!P31*CostRed_wind!B$15,Capacity_wind!P31*VLOOKUP($A30,CostRed_wind!$A$2:$M$15,B$1-2009,FALSE))</f>
        <v>0.187422703705541</v>
      </c>
      <c r="C30">
        <f>IF(Capacity_wind!$AB31=0,Capacity_wind!Q31*CostRed_wind!C$15,Capacity_wind!Q31*VLOOKUP($A30,CostRed_wind!$A$2:$M$15,C$1-2009,FALSE))</f>
        <v>0.306123228164442</v>
      </c>
      <c r="D30">
        <f>IF(Capacity_wind!$AB31=0,Capacity_wind!R31*CostRed_wind!D$15,Capacity_wind!R31*VLOOKUP($A30,CostRed_wind!$A$2:$M$15,D$1-2009,FALSE))</f>
        <v>0</v>
      </c>
      <c r="E30">
        <f>IF(Capacity_wind!$AB31=0,Capacity_wind!S31*CostRed_wind!E$15,Capacity_wind!S31*VLOOKUP($A30,CostRed_wind!$A$2:$M$15,E$1-2009,FALSE))</f>
        <v>0</v>
      </c>
      <c r="F30">
        <f>IF(Capacity_wind!$AB31=0,Capacity_wind!T31*CostRed_wind!F$15,Capacity_wind!T31*VLOOKUP($A30,CostRed_wind!$A$2:$M$15,F$1-2009,FALSE))</f>
        <v>0</v>
      </c>
      <c r="G30">
        <f>IF(Capacity_wind!$AB31=0,Capacity_wind!U31*CostRed_wind!G$15,Capacity_wind!U31*VLOOKUP($A30,CostRed_wind!$A$2:$M$15,G$1-2009,FALSE))</f>
        <v>0</v>
      </c>
      <c r="H30">
        <f>IF(Capacity_wind!$AB31=0,Capacity_wind!V31*CostRed_wind!H$15,Capacity_wind!V31*VLOOKUP($A30,CostRed_wind!$A$2:$M$15,H$1-2009,FALSE))</f>
        <v>0</v>
      </c>
      <c r="I30">
        <f>IF(Capacity_wind!$AB31=0,Capacity_wind!W31*CostRed_wind!I$15,Capacity_wind!W31*VLOOKUP($A30,CostRed_wind!$A$2:$M$15,I$1-2009,FALSE))</f>
        <v>0.0798869026846567</v>
      </c>
      <c r="J30">
        <f>IF(Capacity_wind!$AB31=0,Capacity_wind!X31*CostRed_wind!J$15,Capacity_wind!X31*VLOOKUP($A30,CostRed_wind!$A$2:$M$15,J$1-2009,FALSE))</f>
        <v>0</v>
      </c>
      <c r="K30">
        <f>IF(Capacity_wind!$AB31=0,Capacity_wind!Y31*CostRed_wind!K$15,Capacity_wind!Y31*VLOOKUP($A30,CostRed_wind!$A$2:$M$15,K$1-2009,FALSE))</f>
        <v>0</v>
      </c>
      <c r="L30">
        <f>IF(Capacity_wind!$AB31=0,Capacity_wind!Z31*CostRed_wind!L$15,Capacity_wind!Z31*VLOOKUP($A30,CostRed_wind!$A$2:$M$15,L$1-2009,FALSE))</f>
        <v>0</v>
      </c>
      <c r="M30">
        <f>IF(Capacity_wind!$AB31=0,Capacity_wind!AA31*CostRed_wind!M$15,Capacity_wind!AA31*VLOOKUP($A30,CostRed_wind!$A$2:$M$15,M$1-2009,FALSE))</f>
        <v>0</v>
      </c>
      <c r="N30" s="2">
        <f t="shared" si="0"/>
        <v>0.57343283455464</v>
      </c>
      <c r="O30" s="1" t="s">
        <v>129</v>
      </c>
      <c r="P30">
        <f>IF(Capacity_wind!$AB31=0,Capacity_wind!P31*CostRed_wind!B$30,Capacity_wind!P31*VLOOKUP($A30,CostRed_wind!$A$17:$M$30,B$1-2009,FALSE))</f>
        <v>1.60413215881896</v>
      </c>
      <c r="Q30">
        <f>IF(Capacity_wind!$AB31=0,Capacity_wind!Q31*CostRed_wind!C$30,Capacity_wind!Q31*VLOOKUP($A30,CostRed_wind!$A$17:$M$30,C$1-2009,FALSE))</f>
        <v>2.0340352174539</v>
      </c>
      <c r="R30">
        <f>IF(Capacity_wind!$AB31=0,Capacity_wind!R31*CostRed_wind!D$30,Capacity_wind!R31*VLOOKUP($A30,CostRed_wind!$A$17:$M$30,D$1-2009,FALSE))</f>
        <v>0</v>
      </c>
      <c r="S30">
        <f>IF(Capacity_wind!$AB31=0,Capacity_wind!S31*CostRed_wind!E$30,Capacity_wind!S31*VLOOKUP($A30,CostRed_wind!$A$17:$M$30,E$1-2009,FALSE))</f>
        <v>0</v>
      </c>
      <c r="T30">
        <f>IF(Capacity_wind!$AB31=0,Capacity_wind!T31*CostRed_wind!F$30,Capacity_wind!T31*VLOOKUP($A30,CostRed_wind!$A$17:$M$30,F$1-2009,FALSE))</f>
        <v>0</v>
      </c>
      <c r="U30">
        <f>IF(Capacity_wind!$AB31=0,Capacity_wind!U31*CostRed_wind!G$30,Capacity_wind!U31*VLOOKUP($A30,CostRed_wind!$A$17:$M$30,G$1-2009,FALSE))</f>
        <v>0</v>
      </c>
      <c r="V30">
        <f>IF(Capacity_wind!$AB31=0,Capacity_wind!V31*CostRed_wind!H$30,Capacity_wind!V31*VLOOKUP($A30,CostRed_wind!$A$17:$M$30,H$1-2009,FALSE))</f>
        <v>0</v>
      </c>
      <c r="W30">
        <f>IF(Capacity_wind!$AB31=0,Capacity_wind!W31*CostRed_wind!I$30,Capacity_wind!W31*VLOOKUP($A30,CostRed_wind!$A$17:$M$30,I$1-2009,FALSE))</f>
        <v>0.290514648759738</v>
      </c>
      <c r="X30">
        <f>IF(Capacity_wind!$AB31=0,Capacity_wind!X31*CostRed_wind!J$30,Capacity_wind!X31*VLOOKUP($A30,CostRed_wind!$A$17:$M$30,J$1-2009,FALSE))</f>
        <v>0</v>
      </c>
      <c r="Y30">
        <f>IF(Capacity_wind!$AB31=0,Capacity_wind!Y31*CostRed_wind!K$30,Capacity_wind!Y31*VLOOKUP($A30,CostRed_wind!$A$17:$M$30,K$1-2009,FALSE))</f>
        <v>0</v>
      </c>
      <c r="Z30">
        <f>IF(Capacity_wind!$AB31=0,Capacity_wind!Z31*CostRed_wind!L$30,Capacity_wind!Z31*VLOOKUP($A30,CostRed_wind!$A$17:$M$30,L$1-2009,FALSE))</f>
        <v>0</v>
      </c>
      <c r="AA30">
        <f>IF(Capacity_wind!$AB31=0,Capacity_wind!AA31*CostRed_wind!M$30,Capacity_wind!AA31*VLOOKUP($A30,CostRed_wind!$A$17:$M$30,M$1-2009,FALSE))</f>
        <v>0</v>
      </c>
      <c r="AB30" s="1">
        <f t="shared" si="1"/>
        <v>3.9286820250326</v>
      </c>
    </row>
    <row r="31" spans="1:28">
      <c r="A31" s="1" t="s">
        <v>450</v>
      </c>
      <c r="B31">
        <f>IF(Capacity_wind!$AB32=0,Capacity_wind!P32*CostRed_wind!B$15,Capacity_wind!P32*VLOOKUP($A31,CostRed_wind!$A$2:$M$15,B$1-2009,FALSE))</f>
        <v>1.8835362734267</v>
      </c>
      <c r="C31">
        <f>IF(Capacity_wind!$AB32=0,Capacity_wind!Q32*CostRed_wind!C$15,Capacity_wind!Q32*VLOOKUP($A31,CostRed_wind!$A$2:$M$15,C$1-2009,FALSE))</f>
        <v>8.06424463522513</v>
      </c>
      <c r="D31">
        <f>IF(Capacity_wind!$AB32=0,Capacity_wind!R32*CostRed_wind!D$15,Capacity_wind!R32*VLOOKUP($A31,CostRed_wind!$A$2:$M$15,D$1-2009,FALSE))</f>
        <v>3.32002052947115</v>
      </c>
      <c r="E31">
        <f>IF(Capacity_wind!$AB32=0,Capacity_wind!S32*CostRed_wind!E$15,Capacity_wind!S32*VLOOKUP($A31,CostRed_wind!$A$2:$M$15,E$1-2009,FALSE))</f>
        <v>7.96323643311654</v>
      </c>
      <c r="F31">
        <f>IF(Capacity_wind!$AB32=0,Capacity_wind!T32*CostRed_wind!F$15,Capacity_wind!T32*VLOOKUP($A31,CostRed_wind!$A$2:$M$15,F$1-2009,FALSE))</f>
        <v>29.8844115563103</v>
      </c>
      <c r="G31">
        <f>IF(Capacity_wind!$AB32=0,Capacity_wind!U32*CostRed_wind!G$15,Capacity_wind!U32*VLOOKUP($A31,CostRed_wind!$A$2:$M$15,G$1-2009,FALSE))</f>
        <v>24.3906604355781</v>
      </c>
      <c r="H31">
        <f>IF(Capacity_wind!$AB32=0,Capacity_wind!V32*CostRed_wind!H$15,Capacity_wind!V32*VLOOKUP($A31,CostRed_wind!$A$2:$M$15,H$1-2009,FALSE))</f>
        <v>9.07883491593275</v>
      </c>
      <c r="I31">
        <f>IF(Capacity_wind!$AB32=0,Capacity_wind!W32*CostRed_wind!I$15,Capacity_wind!W32*VLOOKUP($A31,CostRed_wind!$A$2:$M$15,I$1-2009,FALSE))</f>
        <v>14.5785851685649</v>
      </c>
      <c r="J31">
        <f>IF(Capacity_wind!$AB32=0,Capacity_wind!X32*CostRed_wind!J$15,Capacity_wind!X32*VLOOKUP($A31,CostRed_wind!$A$2:$M$15,J$1-2009,FALSE))</f>
        <v>34.4968434235829</v>
      </c>
      <c r="K31">
        <f>IF(Capacity_wind!$AB32=0,Capacity_wind!Y32*CostRed_wind!K$15,Capacity_wind!Y32*VLOOKUP($A31,CostRed_wind!$A$2:$M$15,K$1-2009,FALSE))</f>
        <v>4.28290490863131</v>
      </c>
      <c r="L31">
        <f>IF(Capacity_wind!$AB32=0,Capacity_wind!Z32*CostRed_wind!L$15,Capacity_wind!Z32*VLOOKUP($A31,CostRed_wind!$A$2:$M$15,L$1-2009,FALSE))</f>
        <v>5.59885489463905</v>
      </c>
      <c r="M31">
        <f>IF(Capacity_wind!$AB32=0,Capacity_wind!AA32*CostRed_wind!M$15,Capacity_wind!AA32*VLOOKUP($A31,CostRed_wind!$A$2:$M$15,M$1-2009,FALSE))</f>
        <v>10.2284660505636</v>
      </c>
      <c r="N31" s="2">
        <f t="shared" si="0"/>
        <v>153.770599225043</v>
      </c>
      <c r="O31" s="1" t="s">
        <v>450</v>
      </c>
      <c r="P31">
        <f>IF(Capacity_wind!$AB32=0,Capacity_wind!P32*CostRed_wind!B$30,Capacity_wind!P32*VLOOKUP($A31,CostRed_wind!$A$17:$M$30,B$1-2009,FALSE))</f>
        <v>16.1209984103781</v>
      </c>
      <c r="Q31">
        <f>IF(Capacity_wind!$AB32=0,Capacity_wind!Q32*CostRed_wind!C$30,Capacity_wind!Q32*VLOOKUP($A31,CostRed_wind!$A$17:$M$30,C$1-2009,FALSE))</f>
        <v>53.5828584082497</v>
      </c>
      <c r="R31">
        <f>IF(Capacity_wind!$AB32=0,Capacity_wind!R32*CostRed_wind!D$30,Capacity_wind!R32*VLOOKUP($A31,CostRed_wind!$A$17:$M$30,D$1-2009,FALSE))</f>
        <v>17.5335657616176</v>
      </c>
      <c r="S31">
        <f>IF(Capacity_wind!$AB32=0,Capacity_wind!S32*CostRed_wind!E$30,Capacity_wind!S32*VLOOKUP($A31,CostRed_wind!$A$17:$M$30,E$1-2009,FALSE))</f>
        <v>38.4157286762413</v>
      </c>
      <c r="T31">
        <f>IF(Capacity_wind!$AB32=0,Capacity_wind!T32*CostRed_wind!F$30,Capacity_wind!T32*VLOOKUP($A31,CostRed_wind!$A$17:$M$30,F$1-2009,FALSE))</f>
        <v>138.924815811415</v>
      </c>
      <c r="U31">
        <f>IF(Capacity_wind!$AB32=0,Capacity_wind!U32*CostRed_wind!G$30,Capacity_wind!U32*VLOOKUP($A31,CostRed_wind!$A$17:$M$30,G$1-2009,FALSE))</f>
        <v>102.214220766469</v>
      </c>
      <c r="V31">
        <f>IF(Capacity_wind!$AB32=0,Capacity_wind!V32*CostRed_wind!H$30,Capacity_wind!V32*VLOOKUP($A31,CostRed_wind!$A$17:$M$30,H$1-2009,FALSE))</f>
        <v>36.7124150523735</v>
      </c>
      <c r="W31">
        <f>IF(Capacity_wind!$AB32=0,Capacity_wind!W32*CostRed_wind!I$30,Capacity_wind!W32*VLOOKUP($A31,CostRed_wind!$A$17:$M$30,I$1-2009,FALSE))</f>
        <v>53.0161066123422</v>
      </c>
      <c r="X31">
        <f>IF(Capacity_wind!$AB32=0,Capacity_wind!X32*CostRed_wind!J$30,Capacity_wind!X32*VLOOKUP($A31,CostRed_wind!$A$17:$M$30,J$1-2009,FALSE))</f>
        <v>116.709461479005</v>
      </c>
      <c r="Y31">
        <f>IF(Capacity_wind!$AB32=0,Capacity_wind!Y32*CostRed_wind!K$30,Capacity_wind!Y32*VLOOKUP($A31,CostRed_wind!$A$17:$M$30,K$1-2009,FALSE))</f>
        <v>13.6544964204085</v>
      </c>
      <c r="Z31">
        <f>IF(Capacity_wind!$AB32=0,Capacity_wind!Z32*CostRed_wind!L$30,Capacity_wind!Z32*VLOOKUP($A31,CostRed_wind!$A$17:$M$30,L$1-2009,FALSE))</f>
        <v>15.5770327650605</v>
      </c>
      <c r="AA31">
        <f>IF(Capacity_wind!$AB32=0,Capacity_wind!AA32*CostRed_wind!M$30,Capacity_wind!AA32*VLOOKUP($A31,CostRed_wind!$A$17:$M$30,M$1-2009,FALSE))</f>
        <v>26.6458050455675</v>
      </c>
      <c r="AB31" s="1">
        <f t="shared" si="1"/>
        <v>629.107505209128</v>
      </c>
    </row>
    <row r="32" spans="1:28">
      <c r="A32" s="1" t="s">
        <v>386</v>
      </c>
      <c r="B32">
        <f>IF(Capacity_wind!$AB33=0,Capacity_wind!P33*CostRed_wind!B$15,Capacity_wind!P33*VLOOKUP($A32,CostRed_wind!$A$2:$M$15,B$1-2009,FALSE))</f>
        <v>0</v>
      </c>
      <c r="C32">
        <f>IF(Capacity_wind!$AB33=0,Capacity_wind!Q33*CostRed_wind!C$15,Capacity_wind!Q33*VLOOKUP($A32,CostRed_wind!$A$2:$M$15,C$1-2009,FALSE))</f>
        <v>0</v>
      </c>
      <c r="D32">
        <f>IF(Capacity_wind!$AB33=0,Capacity_wind!R33*CostRed_wind!D$15,Capacity_wind!R33*VLOOKUP($A32,CostRed_wind!$A$2:$M$15,D$1-2009,FALSE))</f>
        <v>0</v>
      </c>
      <c r="E32">
        <f>IF(Capacity_wind!$AB33=0,Capacity_wind!S33*CostRed_wind!E$15,Capacity_wind!S33*VLOOKUP($A32,CostRed_wind!$A$2:$M$15,E$1-2009,FALSE))</f>
        <v>0</v>
      </c>
      <c r="F32">
        <f>IF(Capacity_wind!$AB33=0,Capacity_wind!T33*CostRed_wind!F$15,Capacity_wind!T33*VLOOKUP($A32,CostRed_wind!$A$2:$M$15,F$1-2009,FALSE))</f>
        <v>0</v>
      </c>
      <c r="G32">
        <f>IF(Capacity_wind!$AB33=0,Capacity_wind!U33*CostRed_wind!G$15,Capacity_wind!U33*VLOOKUP($A32,CostRed_wind!$A$2:$M$15,G$1-2009,FALSE))</f>
        <v>0.111271307258903</v>
      </c>
      <c r="H32">
        <f>IF(Capacity_wind!$AB33=0,Capacity_wind!V33*CostRed_wind!H$15,Capacity_wind!V33*VLOOKUP($A32,CostRed_wind!$A$2:$M$15,H$1-2009,FALSE))</f>
        <v>0</v>
      </c>
      <c r="I32">
        <f>IF(Capacity_wind!$AB33=0,Capacity_wind!W33*CostRed_wind!I$15,Capacity_wind!W33*VLOOKUP($A32,CostRed_wind!$A$2:$M$15,I$1-2009,FALSE))</f>
        <v>0</v>
      </c>
      <c r="J32">
        <f>IF(Capacity_wind!$AB33=0,Capacity_wind!X33*CostRed_wind!J$15,Capacity_wind!X33*VLOOKUP($A32,CostRed_wind!$A$2:$M$15,J$1-2009,FALSE))</f>
        <v>0</v>
      </c>
      <c r="K32">
        <f>IF(Capacity_wind!$AB33=0,Capacity_wind!Y33*CostRed_wind!K$15,Capacity_wind!Y33*VLOOKUP($A32,CostRed_wind!$A$2:$M$15,K$1-2009,FALSE))</f>
        <v>0</v>
      </c>
      <c r="L32">
        <f>IF(Capacity_wind!$AB33=0,Capacity_wind!Z33*CostRed_wind!L$15,Capacity_wind!Z33*VLOOKUP($A32,CostRed_wind!$A$2:$M$15,L$1-2009,FALSE))</f>
        <v>0</v>
      </c>
      <c r="M32">
        <f>IF(Capacity_wind!$AB33=0,Capacity_wind!AA33*CostRed_wind!M$15,Capacity_wind!AA33*VLOOKUP($A32,CostRed_wind!$A$2:$M$15,M$1-2009,FALSE))</f>
        <v>0</v>
      </c>
      <c r="N32" s="2">
        <f t="shared" si="0"/>
        <v>0.111271307258903</v>
      </c>
      <c r="O32" s="1" t="s">
        <v>386</v>
      </c>
      <c r="P32">
        <f>IF(Capacity_wind!$AB33=0,Capacity_wind!P33*CostRed_wind!B$30,Capacity_wind!P33*VLOOKUP($A32,CostRed_wind!$A$17:$M$30,B$1-2009,FALSE))</f>
        <v>0</v>
      </c>
      <c r="Q32">
        <f>IF(Capacity_wind!$AB33=0,Capacity_wind!Q33*CostRed_wind!C$30,Capacity_wind!Q33*VLOOKUP($A32,CostRed_wind!$A$17:$M$30,C$1-2009,FALSE))</f>
        <v>0</v>
      </c>
      <c r="R32">
        <f>IF(Capacity_wind!$AB33=0,Capacity_wind!R33*CostRed_wind!D$30,Capacity_wind!R33*VLOOKUP($A32,CostRed_wind!$A$17:$M$30,D$1-2009,FALSE))</f>
        <v>0</v>
      </c>
      <c r="S32">
        <f>IF(Capacity_wind!$AB33=0,Capacity_wind!S33*CostRed_wind!E$30,Capacity_wind!S33*VLOOKUP($A32,CostRed_wind!$A$17:$M$30,E$1-2009,FALSE))</f>
        <v>0</v>
      </c>
      <c r="T32">
        <f>IF(Capacity_wind!$AB33=0,Capacity_wind!T33*CostRed_wind!F$30,Capacity_wind!T33*VLOOKUP($A32,CostRed_wind!$A$17:$M$30,F$1-2009,FALSE))</f>
        <v>0</v>
      </c>
      <c r="U32">
        <f>IF(Capacity_wind!$AB33=0,Capacity_wind!U33*CostRed_wind!G$30,Capacity_wind!U33*VLOOKUP($A32,CostRed_wind!$A$17:$M$30,G$1-2009,FALSE))</f>
        <v>0.466305945063499</v>
      </c>
      <c r="V32">
        <f>IF(Capacity_wind!$AB33=0,Capacity_wind!V33*CostRed_wind!H$30,Capacity_wind!V33*VLOOKUP($A32,CostRed_wind!$A$17:$M$30,H$1-2009,FALSE))</f>
        <v>0</v>
      </c>
      <c r="W32">
        <f>IF(Capacity_wind!$AB33=0,Capacity_wind!W33*CostRed_wind!I$30,Capacity_wind!W33*VLOOKUP($A32,CostRed_wind!$A$17:$M$30,I$1-2009,FALSE))</f>
        <v>0</v>
      </c>
      <c r="X32">
        <f>IF(Capacity_wind!$AB33=0,Capacity_wind!X33*CostRed_wind!J$30,Capacity_wind!X33*VLOOKUP($A32,CostRed_wind!$A$17:$M$30,J$1-2009,FALSE))</f>
        <v>0</v>
      </c>
      <c r="Y32">
        <f>IF(Capacity_wind!$AB33=0,Capacity_wind!Y33*CostRed_wind!K$30,Capacity_wind!Y33*VLOOKUP($A32,CostRed_wind!$A$17:$M$30,K$1-2009,FALSE))</f>
        <v>0</v>
      </c>
      <c r="Z32">
        <f>IF(Capacity_wind!$AB33=0,Capacity_wind!Z33*CostRed_wind!L$30,Capacity_wind!Z33*VLOOKUP($A32,CostRed_wind!$A$17:$M$30,L$1-2009,FALSE))</f>
        <v>0</v>
      </c>
      <c r="AA32">
        <f>IF(Capacity_wind!$AB33=0,Capacity_wind!AA33*CostRed_wind!M$30,Capacity_wind!AA33*VLOOKUP($A32,CostRed_wind!$A$17:$M$30,M$1-2009,FALSE))</f>
        <v>0</v>
      </c>
      <c r="AB32" s="1">
        <f t="shared" si="1"/>
        <v>0.466305945063499</v>
      </c>
    </row>
    <row r="33" spans="1:28">
      <c r="A33" s="1" t="s">
        <v>111</v>
      </c>
      <c r="B33">
        <f>IF(Capacity_wind!$AB34=0,Capacity_wind!P34*CostRed_wind!B$15,Capacity_wind!P34*VLOOKUP($A33,CostRed_wind!$A$2:$M$15,B$1-2009,FALSE))</f>
        <v>0.258939508307266</v>
      </c>
      <c r="C33">
        <f>IF(Capacity_wind!$AB34=0,Capacity_wind!Q34*CostRed_wind!C$15,Capacity_wind!Q34*VLOOKUP($A33,CostRed_wind!$A$2:$M$15,C$1-2009,FALSE))</f>
        <v>0.540216755300185</v>
      </c>
      <c r="D33">
        <f>IF(Capacity_wind!$AB34=0,Capacity_wind!R34*CostRed_wind!D$15,Capacity_wind!R34*VLOOKUP($A33,CostRed_wind!$A$2:$M$15,D$1-2009,FALSE))</f>
        <v>4.62952141665506</v>
      </c>
      <c r="E33">
        <f>IF(Capacity_wind!$AB34=0,Capacity_wind!S34*CostRed_wind!E$15,Capacity_wind!S34*VLOOKUP($A33,CostRed_wind!$A$2:$M$15,E$1-2009,FALSE))</f>
        <v>28.0895751048352</v>
      </c>
      <c r="F33">
        <f>IF(Capacity_wind!$AB34=0,Capacity_wind!T34*CostRed_wind!F$15,Capacity_wind!T34*VLOOKUP($A33,CostRed_wind!$A$2:$M$15,F$1-2009,FALSE))</f>
        <v>14.3917556725888</v>
      </c>
      <c r="G33">
        <f>IF(Capacity_wind!$AB34=0,Capacity_wind!U34*CostRed_wind!G$15,Capacity_wind!U34*VLOOKUP($A33,CostRed_wind!$A$2:$M$15,G$1-2009,FALSE))</f>
        <v>13.0490896694532</v>
      </c>
      <c r="H33">
        <f>IF(Capacity_wind!$AB34=0,Capacity_wind!V34*CostRed_wind!H$15,Capacity_wind!V34*VLOOKUP($A33,CostRed_wind!$A$2:$M$15,H$1-2009,FALSE))</f>
        <v>30.1984618672202</v>
      </c>
      <c r="I33">
        <f>IF(Capacity_wind!$AB34=0,Capacity_wind!W34*CostRed_wind!I$15,Capacity_wind!W34*VLOOKUP($A33,CostRed_wind!$A$2:$M$15,I$1-2009,FALSE))</f>
        <v>29.1587547633405</v>
      </c>
      <c r="J33">
        <f>IF(Capacity_wind!$AB34=0,Capacity_wind!X34*CostRed_wind!J$15,Capacity_wind!X34*VLOOKUP($A33,CostRed_wind!$A$2:$M$15,J$1-2009,FALSE))</f>
        <v>14.5138330188788</v>
      </c>
      <c r="K33">
        <f>IF(Capacity_wind!$AB34=0,Capacity_wind!Y34*CostRed_wind!K$15,Capacity_wind!Y34*VLOOKUP($A33,CostRed_wind!$A$2:$M$15,K$1-2009,FALSE))</f>
        <v>93.1200699671185</v>
      </c>
      <c r="L33">
        <f>IF(Capacity_wind!$AB34=0,Capacity_wind!Z34*CostRed_wind!L$15,Capacity_wind!Z34*VLOOKUP($A33,CostRed_wind!$A$2:$M$15,L$1-2009,FALSE))</f>
        <v>206.406927739404</v>
      </c>
      <c r="M33">
        <f>IF(Capacity_wind!$AB34=0,Capacity_wind!AA34*CostRed_wind!M$15,Capacity_wind!AA34*VLOOKUP($A33,CostRed_wind!$A$2:$M$15,M$1-2009,FALSE))</f>
        <v>159.034751248423</v>
      </c>
      <c r="N33" s="2">
        <f t="shared" si="0"/>
        <v>593.391896731524</v>
      </c>
      <c r="O33" s="1" t="s">
        <v>111</v>
      </c>
      <c r="P33">
        <f>IF(Capacity_wind!$AB34=0,Capacity_wind!P34*CostRed_wind!B$30,Capacity_wind!P34*VLOOKUP($A33,CostRed_wind!$A$17:$M$30,B$1-2009,FALSE))</f>
        <v>2.21623733012114</v>
      </c>
      <c r="Q33">
        <f>IF(Capacity_wind!$AB34=0,Capacity_wind!Q34*CostRed_wind!C$30,Capacity_wind!Q34*VLOOKUP($A33,CostRed_wind!$A$17:$M$30,C$1-2009,FALSE))</f>
        <v>3.58946922103211</v>
      </c>
      <c r="R33">
        <f>IF(Capacity_wind!$AB34=0,Capacity_wind!R34*CostRed_wind!D$30,Capacity_wind!R34*VLOOKUP($A33,CostRed_wind!$A$17:$M$30,D$1-2009,FALSE))</f>
        <v>24.4492518896167</v>
      </c>
      <c r="S33">
        <f>IF(Capacity_wind!$AB34=0,Capacity_wind!S34*CostRed_wind!E$30,Capacity_wind!S34*VLOOKUP($A33,CostRed_wind!$A$17:$M$30,E$1-2009,FALSE))</f>
        <v>135.507906229018</v>
      </c>
      <c r="T33">
        <f>IF(Capacity_wind!$AB34=0,Capacity_wind!T34*CostRed_wind!F$30,Capacity_wind!T34*VLOOKUP($A33,CostRed_wind!$A$17:$M$30,F$1-2009,FALSE))</f>
        <v>66.9035092844287</v>
      </c>
      <c r="U33">
        <f>IF(Capacity_wind!$AB34=0,Capacity_wind!U34*CostRed_wind!G$30,Capacity_wind!U34*VLOOKUP($A33,CostRed_wind!$A$17:$M$30,G$1-2009,FALSE))</f>
        <v>54.684969921083</v>
      </c>
      <c r="V33">
        <f>IF(Capacity_wind!$AB34=0,Capacity_wind!V34*CostRed_wind!H$30,Capacity_wind!V34*VLOOKUP($A33,CostRed_wind!$A$17:$M$30,H$1-2009,FALSE))</f>
        <v>122.114618921756</v>
      </c>
      <c r="W33">
        <f>IF(Capacity_wind!$AB34=0,Capacity_wind!W34*CostRed_wind!I$30,Capacity_wind!W34*VLOOKUP($A33,CostRed_wind!$A$17:$M$30,I$1-2009,FALSE))</f>
        <v>106.037975108155</v>
      </c>
      <c r="X33">
        <f>IF(Capacity_wind!$AB34=0,Capacity_wind!X34*CostRed_wind!J$30,Capacity_wind!X34*VLOOKUP($A33,CostRed_wind!$A$17:$M$30,J$1-2009,FALSE))</f>
        <v>49.1030908199431</v>
      </c>
      <c r="Y33">
        <f>IF(Capacity_wind!$AB34=0,Capacity_wind!Y34*CostRed_wind!K$30,Capacity_wind!Y34*VLOOKUP($A33,CostRed_wind!$A$17:$M$30,K$1-2009,FALSE))</f>
        <v>296.879732135017</v>
      </c>
      <c r="Z33">
        <f>IF(Capacity_wind!$AB34=0,Capacity_wind!Z34*CostRed_wind!L$30,Capacity_wind!Z34*VLOOKUP($A33,CostRed_wind!$A$17:$M$30,L$1-2009,FALSE))</f>
        <v>574.261618998334</v>
      </c>
      <c r="AA33">
        <f>IF(Capacity_wind!$AB34=0,Capacity_wind!AA34*CostRed_wind!M$30,Capacity_wind!AA34*VLOOKUP($A33,CostRed_wind!$A$17:$M$30,M$1-2009,FALSE))</f>
        <v>414.295648662028</v>
      </c>
      <c r="AB33" s="1">
        <f t="shared" si="1"/>
        <v>1850.04402852053</v>
      </c>
    </row>
    <row r="34" spans="1:28">
      <c r="A34" s="1" t="s">
        <v>12</v>
      </c>
      <c r="B34">
        <f>IF(Capacity_wind!$AB35=0,Capacity_wind!P35*CostRed_wind!B$15,Capacity_wind!P35*VLOOKUP($A34,CostRed_wind!$A$2:$M$15,B$1-2009,FALSE))</f>
        <v>525.915477822151</v>
      </c>
      <c r="C34">
        <f>IF(Capacity_wind!$AB35=0,Capacity_wind!Q35*CostRed_wind!C$15,Capacity_wind!Q35*VLOOKUP($A34,CostRed_wind!$A$2:$M$15,C$1-2009,FALSE))</f>
        <v>875.595916885364</v>
      </c>
      <c r="D34">
        <f>IF(Capacity_wind!$AB35=0,Capacity_wind!R35*CostRed_wind!D$15,Capacity_wind!R35*VLOOKUP($A34,CostRed_wind!$A$2:$M$15,D$1-2009,FALSE))</f>
        <v>1227.66576572886</v>
      </c>
      <c r="E34">
        <f>IF(Capacity_wind!$AB35=0,Capacity_wind!S35*CostRed_wind!E$15,Capacity_wind!S35*VLOOKUP($A34,CostRed_wind!$A$2:$M$15,E$1-2009,FALSE))</f>
        <v>2205.20907977578</v>
      </c>
      <c r="F34">
        <f>IF(Capacity_wind!$AB35=0,Capacity_wind!T35*CostRed_wind!F$15,Capacity_wind!T35*VLOOKUP($A34,CostRed_wind!$A$2:$M$15,F$1-2009,FALSE))</f>
        <v>5225.81902810817</v>
      </c>
      <c r="G34">
        <f>IF(Capacity_wind!$AB35=0,Capacity_wind!U35*CostRed_wind!G$15,Capacity_wind!U35*VLOOKUP($A34,CostRed_wind!$A$2:$M$15,G$1-2009,FALSE))</f>
        <v>3008.47496262821</v>
      </c>
      <c r="H34">
        <f>IF(Capacity_wind!$AB35=0,Capacity_wind!V35*CostRed_wind!H$15,Capacity_wind!V35*VLOOKUP($A34,CostRed_wind!$A$2:$M$15,H$1-2009,FALSE))</f>
        <v>2993.94130614248</v>
      </c>
      <c r="I34">
        <f>IF(Capacity_wind!$AB35=0,Capacity_wind!W35*CostRed_wind!I$15,Capacity_wind!W35*VLOOKUP($A34,CostRed_wind!$A$2:$M$15,I$1-2009,FALSE))</f>
        <v>4232.84466926011</v>
      </c>
      <c r="J34">
        <f>IF(Capacity_wind!$AB35=0,Capacity_wind!X35*CostRed_wind!J$15,Capacity_wind!X35*VLOOKUP($A34,CostRed_wind!$A$2:$M$15,J$1-2009,FALSE))</f>
        <v>5757.17301010426</v>
      </c>
      <c r="K34">
        <f>IF(Capacity_wind!$AB35=0,Capacity_wind!Y35*CostRed_wind!K$15,Capacity_wind!Y35*VLOOKUP($A34,CostRed_wind!$A$2:$M$15,K$1-2009,FALSE))</f>
        <v>20816.8329078037</v>
      </c>
      <c r="L34">
        <f>IF(Capacity_wind!$AB35=0,Capacity_wind!Z35*CostRed_wind!L$15,Capacity_wind!Z35*VLOOKUP($A34,CostRed_wind!$A$2:$M$15,L$1-2009,FALSE))</f>
        <v>14876.3468856709</v>
      </c>
      <c r="M34">
        <f>IF(Capacity_wind!$AB35=0,Capacity_wind!AA35*CostRed_wind!M$15,Capacity_wind!AA35*VLOOKUP($A34,CostRed_wind!$A$2:$M$15,M$1-2009,FALSE))</f>
        <v>12542.3381900874</v>
      </c>
      <c r="N34" s="2">
        <f t="shared" si="0"/>
        <v>74288.1572000174</v>
      </c>
      <c r="O34" s="1" t="s">
        <v>12</v>
      </c>
      <c r="P34">
        <f>IF(Capacity_wind!$AB35=0,Capacity_wind!P35*CostRed_wind!B$30,Capacity_wind!P35*VLOOKUP($A34,CostRed_wind!$A$17:$M$30,B$1-2009,FALSE))</f>
        <v>626.953047250313</v>
      </c>
      <c r="Q34">
        <f>IF(Capacity_wind!$AB35=0,Capacity_wind!Q35*CostRed_wind!C$30,Capacity_wind!Q35*VLOOKUP($A34,CostRed_wind!$A$17:$M$30,C$1-2009,FALSE))</f>
        <v>1173.48433356562</v>
      </c>
      <c r="R34">
        <f>IF(Capacity_wind!$AB35=0,Capacity_wind!R35*CostRed_wind!D$30,Capacity_wind!R35*VLOOKUP($A34,CostRed_wind!$A$17:$M$30,D$1-2009,FALSE))</f>
        <v>1379.59036516336</v>
      </c>
      <c r="S34">
        <f>IF(Capacity_wind!$AB35=0,Capacity_wind!S35*CostRed_wind!E$30,Capacity_wind!S35*VLOOKUP($A34,CostRed_wind!$A$17:$M$30,E$1-2009,FALSE))</f>
        <v>2231.93679749169</v>
      </c>
      <c r="T34">
        <f>IF(Capacity_wind!$AB35=0,Capacity_wind!T35*CostRed_wind!F$30,Capacity_wind!T35*VLOOKUP($A34,CostRed_wind!$A$17:$M$30,F$1-2009,FALSE))</f>
        <v>4180.41593262465</v>
      </c>
      <c r="U34">
        <f>IF(Capacity_wind!$AB35=0,Capacity_wind!U35*CostRed_wind!G$30,Capacity_wind!U35*VLOOKUP($A34,CostRed_wind!$A$17:$M$30,G$1-2009,FALSE))</f>
        <v>2391.82457719186</v>
      </c>
      <c r="V34">
        <f>IF(Capacity_wind!$AB35=0,Capacity_wind!V35*CostRed_wind!H$30,Capacity_wind!V35*VLOOKUP($A34,CostRed_wind!$A$17:$M$30,H$1-2009,FALSE))</f>
        <v>2356.26141709254</v>
      </c>
      <c r="W34">
        <f>IF(Capacity_wind!$AB35=0,Capacity_wind!W35*CostRed_wind!I$30,Capacity_wind!W35*VLOOKUP($A34,CostRed_wind!$A$17:$M$30,I$1-2009,FALSE))</f>
        <v>3153.37977705594</v>
      </c>
      <c r="X34">
        <f>IF(Capacity_wind!$AB35=0,Capacity_wind!X35*CostRed_wind!J$30,Capacity_wind!X35*VLOOKUP($A34,CostRed_wind!$A$17:$M$30,J$1-2009,FALSE))</f>
        <v>3979.50550997911</v>
      </c>
      <c r="Y34">
        <f>IF(Capacity_wind!$AB35=0,Capacity_wind!Y35*CostRed_wind!K$30,Capacity_wind!Y35*VLOOKUP($A34,CostRed_wind!$A$17:$M$30,K$1-2009,FALSE))</f>
        <v>10785.6214456552</v>
      </c>
      <c r="Z34">
        <f>IF(Capacity_wind!$AB35=0,Capacity_wind!Z35*CostRed_wind!L$30,Capacity_wind!Z35*VLOOKUP($A34,CostRed_wind!$A$17:$M$30,L$1-2009,FALSE))</f>
        <v>7024.19371669888</v>
      </c>
      <c r="AA34">
        <f>IF(Capacity_wind!$AB35=0,Capacity_wind!AA35*CostRed_wind!M$30,Capacity_wind!AA35*VLOOKUP($A34,CostRed_wind!$A$17:$M$30,M$1-2009,FALSE))</f>
        <v>5579.7893529095</v>
      </c>
      <c r="AB34" s="1">
        <f t="shared" si="1"/>
        <v>44862.9562726786</v>
      </c>
    </row>
    <row r="35" spans="1:28">
      <c r="A35" s="1" t="s">
        <v>125</v>
      </c>
      <c r="B35">
        <f>IF(Capacity_wind!$AB36=0,Capacity_wind!P36*CostRed_wind!B$15,Capacity_wind!P36*VLOOKUP($A35,CostRed_wind!$A$2:$M$15,B$1-2009,FALSE))</f>
        <v>0</v>
      </c>
      <c r="C35">
        <f>IF(Capacity_wind!$AB36=0,Capacity_wind!Q36*CostRed_wind!C$15,Capacity_wind!Q36*VLOOKUP($A35,CostRed_wind!$A$2:$M$15,C$1-2009,FALSE))</f>
        <v>0</v>
      </c>
      <c r="D35">
        <f>IF(Capacity_wind!$AB36=0,Capacity_wind!R36*CostRed_wind!D$15,Capacity_wind!R36*VLOOKUP($A35,CostRed_wind!$A$2:$M$15,D$1-2009,FALSE))</f>
        <v>0</v>
      </c>
      <c r="E35">
        <f>IF(Capacity_wind!$AB36=0,Capacity_wind!S36*CostRed_wind!E$15,Capacity_wind!S36*VLOOKUP($A35,CostRed_wind!$A$2:$M$15,E$1-2009,FALSE))</f>
        <v>0</v>
      </c>
      <c r="F35">
        <f>IF(Capacity_wind!$AB36=0,Capacity_wind!T36*CostRed_wind!F$15,Capacity_wind!T36*VLOOKUP($A35,CostRed_wind!$A$2:$M$15,F$1-2009,FALSE))</f>
        <v>0</v>
      </c>
      <c r="G35">
        <f>IF(Capacity_wind!$AB36=0,Capacity_wind!U36*CostRed_wind!G$15,Capacity_wind!U36*VLOOKUP($A35,CostRed_wind!$A$2:$M$15,G$1-2009,FALSE))</f>
        <v>0</v>
      </c>
      <c r="H35">
        <f>IF(Capacity_wind!$AB36=0,Capacity_wind!V36*CostRed_wind!H$15,Capacity_wind!V36*VLOOKUP($A35,CostRed_wind!$A$2:$M$15,H$1-2009,FALSE))</f>
        <v>0</v>
      </c>
      <c r="I35">
        <f>IF(Capacity_wind!$AB36=0,Capacity_wind!W36*CostRed_wind!I$15,Capacity_wind!W36*VLOOKUP($A35,CostRed_wind!$A$2:$M$15,I$1-2009,FALSE))</f>
        <v>0</v>
      </c>
      <c r="J35">
        <f>IF(Capacity_wind!$AB36=0,Capacity_wind!X36*CostRed_wind!J$15,Capacity_wind!X36*VLOOKUP($A35,CostRed_wind!$A$2:$M$15,J$1-2009,FALSE))</f>
        <v>0</v>
      </c>
      <c r="K35">
        <f>IF(Capacity_wind!$AB36=0,Capacity_wind!Y36*CostRed_wind!K$15,Capacity_wind!Y36*VLOOKUP($A35,CostRed_wind!$A$2:$M$15,K$1-2009,FALSE))</f>
        <v>0</v>
      </c>
      <c r="L35">
        <f>IF(Capacity_wind!$AB36=0,Capacity_wind!Z36*CostRed_wind!L$15,Capacity_wind!Z36*VLOOKUP($A35,CostRed_wind!$A$2:$M$15,L$1-2009,FALSE))</f>
        <v>0</v>
      </c>
      <c r="M35">
        <f>IF(Capacity_wind!$AB36=0,Capacity_wind!AA36*CostRed_wind!M$15,Capacity_wind!AA36*VLOOKUP($A35,CostRed_wind!$A$2:$M$15,M$1-2009,FALSE))</f>
        <v>0</v>
      </c>
      <c r="N35" s="2">
        <f t="shared" ref="N35:N66" si="2">SUM(B35:M35)</f>
        <v>0</v>
      </c>
      <c r="O35" s="1" t="s">
        <v>125</v>
      </c>
      <c r="P35">
        <f>IF(Capacity_wind!$AB36=0,Capacity_wind!P36*CostRed_wind!B$30,Capacity_wind!P36*VLOOKUP($A35,CostRed_wind!$A$17:$M$30,B$1-2009,FALSE))</f>
        <v>0</v>
      </c>
      <c r="Q35">
        <f>IF(Capacity_wind!$AB36=0,Capacity_wind!Q36*CostRed_wind!C$30,Capacity_wind!Q36*VLOOKUP($A35,CostRed_wind!$A$17:$M$30,C$1-2009,FALSE))</f>
        <v>0</v>
      </c>
      <c r="R35">
        <f>IF(Capacity_wind!$AB36=0,Capacity_wind!R36*CostRed_wind!D$30,Capacity_wind!R36*VLOOKUP($A35,CostRed_wind!$A$17:$M$30,D$1-2009,FALSE))</f>
        <v>0</v>
      </c>
      <c r="S35">
        <f>IF(Capacity_wind!$AB36=0,Capacity_wind!S36*CostRed_wind!E$30,Capacity_wind!S36*VLOOKUP($A35,CostRed_wind!$A$17:$M$30,E$1-2009,FALSE))</f>
        <v>0</v>
      </c>
      <c r="T35">
        <f>IF(Capacity_wind!$AB36=0,Capacity_wind!T36*CostRed_wind!F$30,Capacity_wind!T36*VLOOKUP($A35,CostRed_wind!$A$17:$M$30,F$1-2009,FALSE))</f>
        <v>0</v>
      </c>
      <c r="U35">
        <f>IF(Capacity_wind!$AB36=0,Capacity_wind!U36*CostRed_wind!G$30,Capacity_wind!U36*VLOOKUP($A35,CostRed_wind!$A$17:$M$30,G$1-2009,FALSE))</f>
        <v>0</v>
      </c>
      <c r="V35">
        <f>IF(Capacity_wind!$AB36=0,Capacity_wind!V36*CostRed_wind!H$30,Capacity_wind!V36*VLOOKUP($A35,CostRed_wind!$A$17:$M$30,H$1-2009,FALSE))</f>
        <v>0</v>
      </c>
      <c r="W35">
        <f>IF(Capacity_wind!$AB36=0,Capacity_wind!W36*CostRed_wind!I$30,Capacity_wind!W36*VLOOKUP($A35,CostRed_wind!$A$17:$M$30,I$1-2009,FALSE))</f>
        <v>0</v>
      </c>
      <c r="X35">
        <f>IF(Capacity_wind!$AB36=0,Capacity_wind!X36*CostRed_wind!J$30,Capacity_wind!X36*VLOOKUP($A35,CostRed_wind!$A$17:$M$30,J$1-2009,FALSE))</f>
        <v>0</v>
      </c>
      <c r="Y35">
        <f>IF(Capacity_wind!$AB36=0,Capacity_wind!Y36*CostRed_wind!K$30,Capacity_wind!Y36*VLOOKUP($A35,CostRed_wind!$A$17:$M$30,K$1-2009,FALSE))</f>
        <v>0</v>
      </c>
      <c r="Z35">
        <f>IF(Capacity_wind!$AB36=0,Capacity_wind!Z36*CostRed_wind!L$30,Capacity_wind!Z36*VLOOKUP($A35,CostRed_wind!$A$17:$M$30,L$1-2009,FALSE))</f>
        <v>0</v>
      </c>
      <c r="AA35">
        <f>IF(Capacity_wind!$AB36=0,Capacity_wind!AA36*CostRed_wind!M$30,Capacity_wind!AA36*VLOOKUP($A35,CostRed_wind!$A$17:$M$30,M$1-2009,FALSE))</f>
        <v>0</v>
      </c>
      <c r="AB35" s="1">
        <f t="shared" ref="AB35:AB66" si="3">SUM(P35:AA35)</f>
        <v>0</v>
      </c>
    </row>
    <row r="36" spans="1:28">
      <c r="A36" s="1" t="s">
        <v>122</v>
      </c>
      <c r="B36">
        <f>IF(Capacity_wind!$AB37=0,Capacity_wind!P37*CostRed_wind!B$15,Capacity_wind!P37*VLOOKUP($A36,CostRed_wind!$A$2:$M$15,B$1-2009,FALSE))</f>
        <v>0</v>
      </c>
      <c r="C36">
        <f>IF(Capacity_wind!$AB37=0,Capacity_wind!Q37*CostRed_wind!C$15,Capacity_wind!Q37*VLOOKUP($A36,CostRed_wind!$A$2:$M$15,C$1-2009,FALSE))</f>
        <v>0</v>
      </c>
      <c r="D36">
        <f>IF(Capacity_wind!$AB37=0,Capacity_wind!R37*CostRed_wind!D$15,Capacity_wind!R37*VLOOKUP($A36,CostRed_wind!$A$2:$M$15,D$1-2009,FALSE))</f>
        <v>0</v>
      </c>
      <c r="E36">
        <f>IF(Capacity_wind!$AB37=0,Capacity_wind!S37*CostRed_wind!E$15,Capacity_wind!S37*VLOOKUP($A36,CostRed_wind!$A$2:$M$15,E$1-2009,FALSE))</f>
        <v>0</v>
      </c>
      <c r="F36">
        <f>IF(Capacity_wind!$AB37=0,Capacity_wind!T37*CostRed_wind!F$15,Capacity_wind!T37*VLOOKUP($A36,CostRed_wind!$A$2:$M$15,F$1-2009,FALSE))</f>
        <v>0</v>
      </c>
      <c r="G36">
        <f>IF(Capacity_wind!$AB37=0,Capacity_wind!U37*CostRed_wind!G$15,Capacity_wind!U37*VLOOKUP($A36,CostRed_wind!$A$2:$M$15,G$1-2009,FALSE))</f>
        <v>0</v>
      </c>
      <c r="H36">
        <f>IF(Capacity_wind!$AB37=0,Capacity_wind!V37*CostRed_wind!H$15,Capacity_wind!V37*VLOOKUP($A36,CostRed_wind!$A$2:$M$15,H$1-2009,FALSE))</f>
        <v>0</v>
      </c>
      <c r="I36">
        <f>IF(Capacity_wind!$AB37=0,Capacity_wind!W37*CostRed_wind!I$15,Capacity_wind!W37*VLOOKUP($A36,CostRed_wind!$A$2:$M$15,I$1-2009,FALSE))</f>
        <v>0</v>
      </c>
      <c r="J36">
        <f>IF(Capacity_wind!$AB37=0,Capacity_wind!X37*CostRed_wind!J$15,Capacity_wind!X37*VLOOKUP($A36,CostRed_wind!$A$2:$M$15,J$1-2009,FALSE))</f>
        <v>0</v>
      </c>
      <c r="K36">
        <f>IF(Capacity_wind!$AB37=0,Capacity_wind!Y37*CostRed_wind!K$15,Capacity_wind!Y37*VLOOKUP($A36,CostRed_wind!$A$2:$M$15,K$1-2009,FALSE))</f>
        <v>0</v>
      </c>
      <c r="L36">
        <f>IF(Capacity_wind!$AB37=0,Capacity_wind!Z37*CostRed_wind!L$15,Capacity_wind!Z37*VLOOKUP($A36,CostRed_wind!$A$2:$M$15,L$1-2009,FALSE))</f>
        <v>0</v>
      </c>
      <c r="M36">
        <f>IF(Capacity_wind!$AB37=0,Capacity_wind!AA37*CostRed_wind!M$15,Capacity_wind!AA37*VLOOKUP($A36,CostRed_wind!$A$2:$M$15,M$1-2009,FALSE))</f>
        <v>0</v>
      </c>
      <c r="N36" s="2">
        <f t="shared" si="2"/>
        <v>0</v>
      </c>
      <c r="O36" s="1" t="s">
        <v>122</v>
      </c>
      <c r="P36">
        <f>IF(Capacity_wind!$AB37=0,Capacity_wind!P37*CostRed_wind!B$30,Capacity_wind!P37*VLOOKUP($A36,CostRed_wind!$A$17:$M$30,B$1-2009,FALSE))</f>
        <v>0</v>
      </c>
      <c r="Q36">
        <f>IF(Capacity_wind!$AB37=0,Capacity_wind!Q37*CostRed_wind!C$30,Capacity_wind!Q37*VLOOKUP($A36,CostRed_wind!$A$17:$M$30,C$1-2009,FALSE))</f>
        <v>0</v>
      </c>
      <c r="R36">
        <f>IF(Capacity_wind!$AB37=0,Capacity_wind!R37*CostRed_wind!D$30,Capacity_wind!R37*VLOOKUP($A36,CostRed_wind!$A$17:$M$30,D$1-2009,FALSE))</f>
        <v>0</v>
      </c>
      <c r="S36">
        <f>IF(Capacity_wind!$AB37=0,Capacity_wind!S37*CostRed_wind!E$30,Capacity_wind!S37*VLOOKUP($A36,CostRed_wind!$A$17:$M$30,E$1-2009,FALSE))</f>
        <v>0</v>
      </c>
      <c r="T36">
        <f>IF(Capacity_wind!$AB37=0,Capacity_wind!T37*CostRed_wind!F$30,Capacity_wind!T37*VLOOKUP($A36,CostRed_wind!$A$17:$M$30,F$1-2009,FALSE))</f>
        <v>0</v>
      </c>
      <c r="U36">
        <f>IF(Capacity_wind!$AB37=0,Capacity_wind!U37*CostRed_wind!G$30,Capacity_wind!U37*VLOOKUP($A36,CostRed_wind!$A$17:$M$30,G$1-2009,FALSE))</f>
        <v>0</v>
      </c>
      <c r="V36">
        <f>IF(Capacity_wind!$AB37=0,Capacity_wind!V37*CostRed_wind!H$30,Capacity_wind!V37*VLOOKUP($A36,CostRed_wind!$A$17:$M$30,H$1-2009,FALSE))</f>
        <v>0</v>
      </c>
      <c r="W36">
        <f>IF(Capacity_wind!$AB37=0,Capacity_wind!W37*CostRed_wind!I$30,Capacity_wind!W37*VLOOKUP($A36,CostRed_wind!$A$17:$M$30,I$1-2009,FALSE))</f>
        <v>0</v>
      </c>
      <c r="X36">
        <f>IF(Capacity_wind!$AB37=0,Capacity_wind!X37*CostRed_wind!J$30,Capacity_wind!X37*VLOOKUP($A36,CostRed_wind!$A$17:$M$30,J$1-2009,FALSE))</f>
        <v>0</v>
      </c>
      <c r="Y36">
        <f>IF(Capacity_wind!$AB37=0,Capacity_wind!Y37*CostRed_wind!K$30,Capacity_wind!Y37*VLOOKUP($A36,CostRed_wind!$A$17:$M$30,K$1-2009,FALSE))</f>
        <v>0</v>
      </c>
      <c r="Z36">
        <f>IF(Capacity_wind!$AB37=0,Capacity_wind!Z37*CostRed_wind!L$30,Capacity_wind!Z37*VLOOKUP($A36,CostRed_wind!$A$17:$M$30,L$1-2009,FALSE))</f>
        <v>0</v>
      </c>
      <c r="AA36">
        <f>IF(Capacity_wind!$AB37=0,Capacity_wind!AA37*CostRed_wind!M$30,Capacity_wind!AA37*VLOOKUP($A36,CostRed_wind!$A$17:$M$30,M$1-2009,FALSE))</f>
        <v>0</v>
      </c>
      <c r="AB36" s="1">
        <f t="shared" si="3"/>
        <v>0</v>
      </c>
    </row>
    <row r="37" spans="1:28">
      <c r="A37" s="1" t="s">
        <v>131</v>
      </c>
      <c r="B37">
        <f>IF(Capacity_wind!$AB38=0,Capacity_wind!P38*CostRed_wind!B$15,Capacity_wind!P38*VLOOKUP($A37,CostRed_wind!$A$2:$M$15,B$1-2009,FALSE))</f>
        <v>0.157829768530129</v>
      </c>
      <c r="C37">
        <f>IF(Capacity_wind!$AB38=0,Capacity_wind!Q38*CostRed_wind!C$15,Capacity_wind!Q38*VLOOKUP($A37,CostRed_wind!$A$2:$M$15,C$1-2009,FALSE))</f>
        <v>0.45918505233119</v>
      </c>
      <c r="D37">
        <f>IF(Capacity_wind!$AB38=0,Capacity_wind!R38*CostRed_wind!D$15,Capacity_wind!R38*VLOOKUP($A37,CostRed_wind!$A$2:$M$15,D$1-2009,FALSE))</f>
        <v>0</v>
      </c>
      <c r="E37">
        <f>IF(Capacity_wind!$AB38=0,Capacity_wind!S38*CostRed_wind!E$15,Capacity_wind!S38*VLOOKUP($A37,CostRed_wind!$A$2:$M$15,E$1-2009,FALSE))</f>
        <v>3.19639970528127</v>
      </c>
      <c r="F37">
        <f>IF(Capacity_wind!$AB38=0,Capacity_wind!T38*CostRed_wind!F$15,Capacity_wind!T38*VLOOKUP($A37,CostRed_wind!$A$2:$M$15,F$1-2009,FALSE))</f>
        <v>6.53419100059502</v>
      </c>
      <c r="G37">
        <f>IF(Capacity_wind!$AB38=0,Capacity_wind!U38*CostRed_wind!G$15,Capacity_wind!U38*VLOOKUP($A37,CostRed_wind!$A$2:$M$15,G$1-2009,FALSE))</f>
        <v>9.40748325007089</v>
      </c>
      <c r="H37">
        <f>IF(Capacity_wind!$AB38=0,Capacity_wind!V38*CostRed_wind!H$15,Capacity_wind!V38*VLOOKUP($A37,CostRed_wind!$A$2:$M$15,H$1-2009,FALSE))</f>
        <v>1.4440740096782</v>
      </c>
      <c r="I37">
        <f>IF(Capacity_wind!$AB38=0,Capacity_wind!W38*CostRed_wind!I$15,Capacity_wind!W38*VLOOKUP($A37,CostRed_wind!$A$2:$M$15,I$1-2009,FALSE))</f>
        <v>3.98769320704942</v>
      </c>
      <c r="J37">
        <f>IF(Capacity_wind!$AB38=0,Capacity_wind!X38*CostRed_wind!J$15,Capacity_wind!X38*VLOOKUP($A37,CostRed_wind!$A$2:$M$15,J$1-2009,FALSE))</f>
        <v>0.475871352146557</v>
      </c>
      <c r="K37">
        <f>IF(Capacity_wind!$AB38=0,Capacity_wind!Y38*CostRed_wind!K$15,Capacity_wind!Y38*VLOOKUP($A37,CostRed_wind!$A$2:$M$15,K$1-2009,FALSE))</f>
        <v>-3.063383787835</v>
      </c>
      <c r="L37">
        <f>IF(Capacity_wind!$AB38=0,Capacity_wind!Z38*CostRed_wind!L$15,Capacity_wind!Z38*VLOOKUP($A37,CostRed_wind!$A$2:$M$15,L$1-2009,FALSE))</f>
        <v>0</v>
      </c>
      <c r="M37">
        <f>IF(Capacity_wind!$AB38=0,Capacity_wind!AA38*CostRed_wind!M$15,Capacity_wind!AA38*VLOOKUP($A37,CostRed_wind!$A$2:$M$15,M$1-2009,FALSE))</f>
        <v>-0.757661260688328</v>
      </c>
      <c r="N37" s="2">
        <f t="shared" si="2"/>
        <v>21.8416822971593</v>
      </c>
      <c r="O37" s="1" t="s">
        <v>131</v>
      </c>
      <c r="P37">
        <f>IF(Capacity_wind!$AB38=0,Capacity_wind!P38*CostRed_wind!B$30,Capacity_wind!P38*VLOOKUP($A37,CostRed_wind!$A$17:$M$30,B$1-2009,FALSE))</f>
        <v>1.35084918909239</v>
      </c>
      <c r="Q37">
        <f>IF(Capacity_wind!$AB38=0,Capacity_wind!Q38*CostRed_wind!C$30,Capacity_wind!Q38*VLOOKUP($A37,CostRed_wind!$A$17:$M$30,C$1-2009,FALSE))</f>
        <v>3.0510542220871</v>
      </c>
      <c r="R37">
        <f>IF(Capacity_wind!$AB38=0,Capacity_wind!R38*CostRed_wind!D$30,Capacity_wind!R38*VLOOKUP($A37,CostRed_wind!$A$17:$M$30,D$1-2009,FALSE))</f>
        <v>0</v>
      </c>
      <c r="S37">
        <f>IF(Capacity_wind!$AB38=0,Capacity_wind!S38*CostRed_wind!E$30,Capacity_wind!S38*VLOOKUP($A37,CostRed_wind!$A$17:$M$30,E$1-2009,FALSE))</f>
        <v>15.419864128139</v>
      </c>
      <c r="T37">
        <f>IF(Capacity_wind!$AB38=0,Capacity_wind!T38*CostRed_wind!F$30,Capacity_wind!T38*VLOOKUP($A37,CostRed_wind!$A$17:$M$30,F$1-2009,FALSE))</f>
        <v>30.3757455462626</v>
      </c>
      <c r="U37">
        <f>IF(Capacity_wind!$AB38=0,Capacity_wind!U38*CostRed_wind!G$30,Capacity_wind!U38*VLOOKUP($A37,CostRed_wind!$A$17:$M$30,G$1-2009,FALSE))</f>
        <v>39.4240480826413</v>
      </c>
      <c r="V37">
        <f>IF(Capacity_wind!$AB38=0,Capacity_wind!V38*CostRed_wind!H$30,Capacity_wind!V38*VLOOKUP($A37,CostRed_wind!$A$17:$M$30,H$1-2009,FALSE))</f>
        <v>5.83945461070261</v>
      </c>
      <c r="W37">
        <f>IF(Capacity_wind!$AB38=0,Capacity_wind!W38*CostRed_wind!I$30,Capacity_wind!W38*VLOOKUP($A37,CostRed_wind!$A$17:$M$30,I$1-2009,FALSE))</f>
        <v>14.5015422112498</v>
      </c>
      <c r="X37">
        <f>IF(Capacity_wind!$AB38=0,Capacity_wind!X38*CostRed_wind!J$30,Capacity_wind!X38*VLOOKUP($A37,CostRed_wind!$A$17:$M$30,J$1-2009,FALSE))</f>
        <v>1.60996438312796</v>
      </c>
      <c r="Y37">
        <f>IF(Capacity_wind!$AB38=0,Capacity_wind!Y38*CostRed_wind!K$30,Capacity_wind!Y38*VLOOKUP($A37,CostRed_wind!$A$17:$M$30,K$1-2009,FALSE))</f>
        <v>-9.76649350328392</v>
      </c>
      <c r="Z37">
        <f>IF(Capacity_wind!$AB38=0,Capacity_wind!Z38*CostRed_wind!L$30,Capacity_wind!Z38*VLOOKUP($A37,CostRed_wind!$A$17:$M$30,L$1-2009,FALSE))</f>
        <v>0</v>
      </c>
      <c r="AA37">
        <f>IF(Capacity_wind!$AB38=0,Capacity_wind!AA38*CostRed_wind!M$30,Capacity_wind!AA38*VLOOKUP($A37,CostRed_wind!$A$17:$M$30,M$1-2009,FALSE))</f>
        <v>-1.97375580493496</v>
      </c>
      <c r="AB37" s="1">
        <f t="shared" si="3"/>
        <v>99.8322730650839</v>
      </c>
    </row>
    <row r="38" spans="1:28">
      <c r="A38" s="1" t="s">
        <v>197</v>
      </c>
      <c r="B38">
        <f>IF(Capacity_wind!$AB39=0,Capacity_wind!P39*CostRed_wind!B$15,Capacity_wind!P39*VLOOKUP($A38,CostRed_wind!$A$2:$M$15,B$1-2009,FALSE))</f>
        <v>0.628852616000635</v>
      </c>
      <c r="C38">
        <f>IF(Capacity_wind!$AB39=0,Capacity_wind!Q39*CostRed_wind!C$15,Capacity_wind!Q39*VLOOKUP($A38,CostRed_wind!$A$2:$M$15,C$1-2009,FALSE))</f>
        <v>1.50060346527283</v>
      </c>
      <c r="D38">
        <f>IF(Capacity_wind!$AB39=0,Capacity_wind!R39*CostRed_wind!D$15,Capacity_wind!R39*VLOOKUP($A38,CostRed_wind!$A$2:$M$15,D$1-2009,FALSE))</f>
        <v>3.46044930322218</v>
      </c>
      <c r="E38">
        <f>IF(Capacity_wind!$AB39=0,Capacity_wind!S39*CostRed_wind!E$15,Capacity_wind!S39*VLOOKUP($A38,CostRed_wind!$A$2:$M$15,E$1-2009,FALSE))</f>
        <v>5.48876846215964</v>
      </c>
      <c r="F38">
        <f>IF(Capacity_wind!$AB39=0,Capacity_wind!T39*CostRed_wind!F$15,Capacity_wind!T39*VLOOKUP($A38,CostRed_wind!$A$2:$M$15,F$1-2009,FALSE))</f>
        <v>6.53418851925698</v>
      </c>
      <c r="G38">
        <f>IF(Capacity_wind!$AB39=0,Capacity_wind!U39*CostRed_wind!G$15,Capacity_wind!U39*VLOOKUP($A38,CostRed_wind!$A$2:$M$15,G$1-2009,FALSE))</f>
        <v>6.57512270166245</v>
      </c>
      <c r="H38">
        <f>IF(Capacity_wind!$AB39=0,Capacity_wind!V39*CostRed_wind!H$15,Capacity_wind!V39*VLOOKUP($A38,CostRed_wind!$A$2:$M$15,H$1-2009,FALSE))</f>
        <v>10.5694576800467</v>
      </c>
      <c r="I38">
        <f>IF(Capacity_wind!$AB39=0,Capacity_wind!W39*CostRed_wind!I$15,Capacity_wind!W39*VLOOKUP($A38,CostRed_wind!$A$2:$M$15,I$1-2009,FALSE))</f>
        <v>1.35807960910519</v>
      </c>
      <c r="J38">
        <f>IF(Capacity_wind!$AB39=0,Capacity_wind!X39*CostRed_wind!J$15,Capacity_wind!X39*VLOOKUP($A38,CostRed_wind!$A$2:$M$15,J$1-2009,FALSE))</f>
        <v>9.06415868114921</v>
      </c>
      <c r="K38">
        <f>IF(Capacity_wind!$AB39=0,Capacity_wind!Y39*CostRed_wind!K$15,Capacity_wind!Y39*VLOOKUP($A38,CostRed_wind!$A$2:$M$15,K$1-2009,FALSE))</f>
        <v>27.2887410637237</v>
      </c>
      <c r="L38">
        <f>IF(Capacity_wind!$AB39=0,Capacity_wind!Z39*CostRed_wind!L$15,Capacity_wind!Z39*VLOOKUP($A38,CostRed_wind!$A$2:$M$15,L$1-2009,FALSE))</f>
        <v>38.774025036763</v>
      </c>
      <c r="M38">
        <f>IF(Capacity_wind!$AB39=0,Capacity_wind!AA39*CostRed_wind!M$15,Capacity_wind!AA39*VLOOKUP($A38,CostRed_wind!$A$2:$M$15,M$1-2009,FALSE))</f>
        <v>12.8573599229531</v>
      </c>
      <c r="N38" s="2">
        <f t="shared" si="2"/>
        <v>124.099807061316</v>
      </c>
      <c r="O38" s="1" t="s">
        <v>197</v>
      </c>
      <c r="P38">
        <f>IF(Capacity_wind!$AB39=0,Capacity_wind!P39*CostRed_wind!B$30,Capacity_wind!P39*VLOOKUP($A38,CostRed_wind!$A$17:$M$30,B$1-2009,FALSE))</f>
        <v>5.38228658822952</v>
      </c>
      <c r="Q38">
        <f>IF(Capacity_wind!$AB39=0,Capacity_wind!Q39*CostRed_wind!C$30,Capacity_wind!Q39*VLOOKUP($A38,CostRed_wind!$A$17:$M$30,C$1-2009,FALSE))</f>
        <v>9.97075692066952</v>
      </c>
      <c r="R38">
        <f>IF(Capacity_wind!$AB39=0,Capacity_wind!R39*CostRed_wind!D$30,Capacity_wind!R39*VLOOKUP($A38,CostRed_wind!$A$17:$M$30,D$1-2009,FALSE))</f>
        <v>18.2751928442005</v>
      </c>
      <c r="S38">
        <f>IF(Capacity_wind!$AB39=0,Capacity_wind!S39*CostRed_wind!E$30,Capacity_wind!S39*VLOOKUP($A38,CostRed_wind!$A$17:$M$30,E$1-2009,FALSE))</f>
        <v>26.4785607937191</v>
      </c>
      <c r="T38">
        <f>IF(Capacity_wind!$AB39=0,Capacity_wind!T39*CostRed_wind!F$30,Capacity_wind!T39*VLOOKUP($A38,CostRed_wind!$A$17:$M$30,F$1-2009,FALSE))</f>
        <v>30.3757340111708</v>
      </c>
      <c r="U38">
        <f>IF(Capacity_wind!$AB39=0,Capacity_wind!U39*CostRed_wind!G$30,Capacity_wind!U39*VLOOKUP($A38,CostRed_wind!$A$17:$M$30,G$1-2009,FALSE))</f>
        <v>27.5544422082977</v>
      </c>
      <c r="V38">
        <f>IF(Capacity_wind!$AB39=0,Capacity_wind!V39*CostRed_wind!H$30,Capacity_wind!V39*VLOOKUP($A38,CostRed_wind!$A$17:$M$30,H$1-2009,FALSE))</f>
        <v>42.7401005549076</v>
      </c>
      <c r="W38">
        <f>IF(Capacity_wind!$AB39=0,Capacity_wind!W39*CostRed_wind!I$30,Capacity_wind!W39*VLOOKUP($A38,CostRed_wind!$A$17:$M$30,I$1-2009,FALSE))</f>
        <v>4.93875726017769</v>
      </c>
      <c r="X38">
        <f>IF(Capacity_wind!$AB39=0,Capacity_wind!X39*CostRed_wind!J$30,Capacity_wind!X39*VLOOKUP($A38,CostRed_wind!$A$17:$M$30,J$1-2009,FALSE))</f>
        <v>30.6657935466055</v>
      </c>
      <c r="Y38">
        <f>IF(Capacity_wind!$AB39=0,Capacity_wind!Y39*CostRed_wind!K$30,Capacity_wind!Y39*VLOOKUP($A38,CostRed_wind!$A$17:$M$30,K$1-2009,FALSE))</f>
        <v>87.0003012257274</v>
      </c>
      <c r="Z38">
        <f>IF(Capacity_wind!$AB39=0,Capacity_wind!Z39*CostRed_wind!L$30,Capacity_wind!Z39*VLOOKUP($A38,CostRed_wind!$A$17:$M$30,L$1-2009,FALSE))</f>
        <v>107.876390761485</v>
      </c>
      <c r="AA38">
        <f>IF(Capacity_wind!$AB39=0,Capacity_wind!AA39*CostRed_wind!M$30,Capacity_wind!AA39*VLOOKUP($A38,CostRed_wind!$A$17:$M$30,M$1-2009,FALSE))</f>
        <v>33.4942408973261</v>
      </c>
      <c r="AB38" s="1">
        <f t="shared" si="3"/>
        <v>424.752557612516</v>
      </c>
    </row>
    <row r="39" spans="1:28">
      <c r="A39" s="1" t="s">
        <v>133</v>
      </c>
      <c r="B39">
        <f>IF(Capacity_wind!$AB40=0,Capacity_wind!P40*CostRed_wind!B$15,Capacity_wind!P40*VLOOKUP($A39,CostRed_wind!$A$2:$M$15,B$1-2009,FALSE))</f>
        <v>0.0554869969801079</v>
      </c>
      <c r="C39">
        <f>IF(Capacity_wind!$AB40=0,Capacity_wind!Q40*CostRed_wind!C$15,Capacity_wind!Q40*VLOOKUP($A39,CostRed_wind!$A$2:$M$15,C$1-2009,FALSE))</f>
        <v>0</v>
      </c>
      <c r="D39">
        <f>IF(Capacity_wind!$AB40=0,Capacity_wind!R40*CostRed_wind!D$15,Capacity_wind!R40*VLOOKUP($A39,CostRed_wind!$A$2:$M$15,D$1-2009,FALSE))</f>
        <v>0</v>
      </c>
      <c r="E39">
        <f>IF(Capacity_wind!$AB40=0,Capacity_wind!S40*CostRed_wind!E$15,Capacity_wind!S40*VLOOKUP($A39,CostRed_wind!$A$2:$M$15,E$1-2009,FALSE))</f>
        <v>0</v>
      </c>
      <c r="F39">
        <f>IF(Capacity_wind!$AB40=0,Capacity_wind!T40*CostRed_wind!F$15,Capacity_wind!T40*VLOOKUP($A39,CostRed_wind!$A$2:$M$15,F$1-2009,FALSE))</f>
        <v>0</v>
      </c>
      <c r="G39">
        <f>IF(Capacity_wind!$AB40=0,Capacity_wind!U40*CostRed_wind!G$15,Capacity_wind!U40*VLOOKUP($A39,CostRed_wind!$A$2:$M$15,G$1-2009,FALSE))</f>
        <v>0</v>
      </c>
      <c r="H39">
        <f>IF(Capacity_wind!$AB40=0,Capacity_wind!V40*CostRed_wind!H$15,Capacity_wind!V40*VLOOKUP($A39,CostRed_wind!$A$2:$M$15,H$1-2009,FALSE))</f>
        <v>0</v>
      </c>
      <c r="I39">
        <f>IF(Capacity_wind!$AB40=0,Capacity_wind!W40*CostRed_wind!I$15,Capacity_wind!W40*VLOOKUP($A39,CostRed_wind!$A$2:$M$15,I$1-2009,FALSE))</f>
        <v>0</v>
      </c>
      <c r="J39">
        <f>IF(Capacity_wind!$AB40=0,Capacity_wind!X40*CostRed_wind!J$15,Capacity_wind!X40*VLOOKUP($A39,CostRed_wind!$A$2:$M$15,J$1-2009,FALSE))</f>
        <v>0</v>
      </c>
      <c r="K39">
        <f>IF(Capacity_wind!$AB40=0,Capacity_wind!Y40*CostRed_wind!K$15,Capacity_wind!Y40*VLOOKUP($A39,CostRed_wind!$A$2:$M$15,K$1-2009,FALSE))</f>
        <v>0</v>
      </c>
      <c r="L39">
        <f>IF(Capacity_wind!$AB40=0,Capacity_wind!Z40*CostRed_wind!L$15,Capacity_wind!Z40*VLOOKUP($A39,CostRed_wind!$A$2:$M$15,L$1-2009,FALSE))</f>
        <v>0</v>
      </c>
      <c r="M39">
        <f>IF(Capacity_wind!$AB40=0,Capacity_wind!AA40*CostRed_wind!M$15,Capacity_wind!AA40*VLOOKUP($A39,CostRed_wind!$A$2:$M$15,M$1-2009,FALSE))</f>
        <v>0</v>
      </c>
      <c r="N39" s="2">
        <f t="shared" si="2"/>
        <v>0.0554869969801079</v>
      </c>
      <c r="O39" s="1" t="s">
        <v>133</v>
      </c>
      <c r="P39">
        <f>IF(Capacity_wind!$AB40=0,Capacity_wind!P40*CostRed_wind!B$30,Capacity_wind!P40*VLOOKUP($A39,CostRed_wind!$A$17:$M$30,B$1-2009,FALSE))</f>
        <v>0.474907652553782</v>
      </c>
      <c r="Q39">
        <f>IF(Capacity_wind!$AB40=0,Capacity_wind!Q40*CostRed_wind!C$30,Capacity_wind!Q40*VLOOKUP($A39,CostRed_wind!$A$17:$M$30,C$1-2009,FALSE))</f>
        <v>0</v>
      </c>
      <c r="R39">
        <f>IF(Capacity_wind!$AB40=0,Capacity_wind!R40*CostRed_wind!D$30,Capacity_wind!R40*VLOOKUP($A39,CostRed_wind!$A$17:$M$30,D$1-2009,FALSE))</f>
        <v>0</v>
      </c>
      <c r="S39">
        <f>IF(Capacity_wind!$AB40=0,Capacity_wind!S40*CostRed_wind!E$30,Capacity_wind!S40*VLOOKUP($A39,CostRed_wind!$A$17:$M$30,E$1-2009,FALSE))</f>
        <v>0</v>
      </c>
      <c r="T39">
        <f>IF(Capacity_wind!$AB40=0,Capacity_wind!T40*CostRed_wind!F$30,Capacity_wind!T40*VLOOKUP($A39,CostRed_wind!$A$17:$M$30,F$1-2009,FALSE))</f>
        <v>0</v>
      </c>
      <c r="U39">
        <f>IF(Capacity_wind!$AB40=0,Capacity_wind!U40*CostRed_wind!G$30,Capacity_wind!U40*VLOOKUP($A39,CostRed_wind!$A$17:$M$30,G$1-2009,FALSE))</f>
        <v>0</v>
      </c>
      <c r="V39">
        <f>IF(Capacity_wind!$AB40=0,Capacity_wind!V40*CostRed_wind!H$30,Capacity_wind!V40*VLOOKUP($A39,CostRed_wind!$A$17:$M$30,H$1-2009,FALSE))</f>
        <v>0</v>
      </c>
      <c r="W39">
        <f>IF(Capacity_wind!$AB40=0,Capacity_wind!W40*CostRed_wind!I$30,Capacity_wind!W40*VLOOKUP($A39,CostRed_wind!$A$17:$M$30,I$1-2009,FALSE))</f>
        <v>0</v>
      </c>
      <c r="X39">
        <f>IF(Capacity_wind!$AB40=0,Capacity_wind!X40*CostRed_wind!J$30,Capacity_wind!X40*VLOOKUP($A39,CostRed_wind!$A$17:$M$30,J$1-2009,FALSE))</f>
        <v>0</v>
      </c>
      <c r="Y39">
        <f>IF(Capacity_wind!$AB40=0,Capacity_wind!Y40*CostRed_wind!K$30,Capacity_wind!Y40*VLOOKUP($A39,CostRed_wind!$A$17:$M$30,K$1-2009,FALSE))</f>
        <v>0</v>
      </c>
      <c r="Z39">
        <f>IF(Capacity_wind!$AB40=0,Capacity_wind!Z40*CostRed_wind!L$30,Capacity_wind!Z40*VLOOKUP($A39,CostRed_wind!$A$17:$M$30,L$1-2009,FALSE))</f>
        <v>0</v>
      </c>
      <c r="AA39">
        <f>IF(Capacity_wind!$AB40=0,Capacity_wind!AA40*CostRed_wind!M$30,Capacity_wind!AA40*VLOOKUP($A39,CostRed_wind!$A$17:$M$30,M$1-2009,FALSE))</f>
        <v>0</v>
      </c>
      <c r="AB39" s="1">
        <f t="shared" si="3"/>
        <v>0.474907652553782</v>
      </c>
    </row>
    <row r="40" spans="1:28">
      <c r="A40" s="1" t="s">
        <v>452</v>
      </c>
      <c r="B40">
        <f>IF(Capacity_wind!$AB41=0,Capacity_wind!P41*CostRed_wind!B$15,Capacity_wind!P41*VLOOKUP($A40,CostRed_wind!$A$2:$M$15,B$1-2009,FALSE))</f>
        <v>0</v>
      </c>
      <c r="C40">
        <f>IF(Capacity_wind!$AB41=0,Capacity_wind!Q41*CostRed_wind!C$15,Capacity_wind!Q41*VLOOKUP($A40,CostRed_wind!$A$2:$M$15,C$1-2009,FALSE))</f>
        <v>0.540217385553766</v>
      </c>
      <c r="D40">
        <f>IF(Capacity_wind!$AB41=0,Capacity_wind!R41*CostRed_wind!D$15,Capacity_wind!R41*VLOOKUP($A40,CostRed_wind!$A$2:$M$15,D$1-2009,FALSE))</f>
        <v>0</v>
      </c>
      <c r="E40">
        <f>IF(Capacity_wind!$AB41=0,Capacity_wind!S41*CostRed_wind!E$15,Capacity_wind!S41*VLOOKUP($A40,CostRed_wind!$A$2:$M$15,E$1-2009,FALSE))</f>
        <v>0</v>
      </c>
      <c r="F40">
        <f>IF(Capacity_wind!$AB41=0,Capacity_wind!T41*CostRed_wind!F$15,Capacity_wind!T41*VLOOKUP($A40,CostRed_wind!$A$2:$M$15,F$1-2009,FALSE))</f>
        <v>0</v>
      </c>
      <c r="G40">
        <f>IF(Capacity_wind!$AB41=0,Capacity_wind!U41*CostRed_wind!G$15,Capacity_wind!U41*VLOOKUP($A40,CostRed_wind!$A$2:$M$15,G$1-2009,FALSE))</f>
        <v>0</v>
      </c>
      <c r="H40">
        <f>IF(Capacity_wind!$AB41=0,Capacity_wind!V41*CostRed_wind!H$15,Capacity_wind!V41*VLOOKUP($A40,CostRed_wind!$A$2:$M$15,H$1-2009,FALSE))</f>
        <v>1.95835839011516</v>
      </c>
      <c r="I40">
        <f>IF(Capacity_wind!$AB41=0,Capacity_wind!W41*CostRed_wind!I$15,Capacity_wind!W41*VLOOKUP($A40,CostRed_wind!$A$2:$M$15,I$1-2009,FALSE))</f>
        <v>0</v>
      </c>
      <c r="J40">
        <f>IF(Capacity_wind!$AB41=0,Capacity_wind!X41*CostRed_wind!J$15,Capacity_wind!X41*VLOOKUP($A40,CostRed_wind!$A$2:$M$15,J$1-2009,FALSE))</f>
        <v>0</v>
      </c>
      <c r="K40">
        <f>IF(Capacity_wind!$AB41=0,Capacity_wind!Y41*CostRed_wind!K$15,Capacity_wind!Y41*VLOOKUP($A40,CostRed_wind!$A$2:$M$15,K$1-2009,FALSE))</f>
        <v>0</v>
      </c>
      <c r="L40">
        <f>IF(Capacity_wind!$AB41=0,Capacity_wind!Z41*CostRed_wind!L$15,Capacity_wind!Z41*VLOOKUP($A40,CostRed_wind!$A$2:$M$15,L$1-2009,FALSE))</f>
        <v>0</v>
      </c>
      <c r="M40">
        <f>IF(Capacity_wind!$AB41=0,Capacity_wind!AA41*CostRed_wind!M$15,Capacity_wind!AA41*VLOOKUP($A40,CostRed_wind!$A$2:$M$15,M$1-2009,FALSE))</f>
        <v>0</v>
      </c>
      <c r="N40" s="2">
        <f t="shared" si="2"/>
        <v>2.49857577566893</v>
      </c>
      <c r="O40" s="1" t="s">
        <v>452</v>
      </c>
      <c r="P40">
        <f>IF(Capacity_wind!$AB41=0,Capacity_wind!P41*CostRed_wind!B$30,Capacity_wind!P41*VLOOKUP($A40,CostRed_wind!$A$17:$M$30,B$1-2009,FALSE))</f>
        <v>0</v>
      </c>
      <c r="Q40">
        <f>IF(Capacity_wind!$AB41=0,Capacity_wind!Q41*CostRed_wind!C$30,Capacity_wind!Q41*VLOOKUP($A40,CostRed_wind!$A$17:$M$30,C$1-2009,FALSE))</f>
        <v>3.58947340875085</v>
      </c>
      <c r="R40">
        <f>IF(Capacity_wind!$AB41=0,Capacity_wind!R41*CostRed_wind!D$30,Capacity_wind!R41*VLOOKUP($A40,CostRed_wind!$A$17:$M$30,D$1-2009,FALSE))</f>
        <v>0</v>
      </c>
      <c r="S40">
        <f>IF(Capacity_wind!$AB41=0,Capacity_wind!S41*CostRed_wind!E$30,Capacity_wind!S41*VLOOKUP($A40,CostRed_wind!$A$17:$M$30,E$1-2009,FALSE))</f>
        <v>0</v>
      </c>
      <c r="T40">
        <f>IF(Capacity_wind!$AB41=0,Capacity_wind!T41*CostRed_wind!F$30,Capacity_wind!T41*VLOOKUP($A40,CostRed_wind!$A$17:$M$30,F$1-2009,FALSE))</f>
        <v>0</v>
      </c>
      <c r="U40">
        <f>IF(Capacity_wind!$AB41=0,Capacity_wind!U41*CostRed_wind!G$30,Capacity_wind!U41*VLOOKUP($A40,CostRed_wind!$A$17:$M$30,G$1-2009,FALSE))</f>
        <v>0</v>
      </c>
      <c r="V40">
        <f>IF(Capacity_wind!$AB41=0,Capacity_wind!V41*CostRed_wind!H$30,Capacity_wind!V41*VLOOKUP($A40,CostRed_wind!$A$17:$M$30,H$1-2009,FALSE))</f>
        <v>7.91908507037979</v>
      </c>
      <c r="W40">
        <f>IF(Capacity_wind!$AB41=0,Capacity_wind!W41*CostRed_wind!I$30,Capacity_wind!W41*VLOOKUP($A40,CostRed_wind!$A$17:$M$30,I$1-2009,FALSE))</f>
        <v>0</v>
      </c>
      <c r="X40">
        <f>IF(Capacity_wind!$AB41=0,Capacity_wind!X41*CostRed_wind!J$30,Capacity_wind!X41*VLOOKUP($A40,CostRed_wind!$A$17:$M$30,J$1-2009,FALSE))</f>
        <v>0</v>
      </c>
      <c r="Y40">
        <f>IF(Capacity_wind!$AB41=0,Capacity_wind!Y41*CostRed_wind!K$30,Capacity_wind!Y41*VLOOKUP($A40,CostRed_wind!$A$17:$M$30,K$1-2009,FALSE))</f>
        <v>0</v>
      </c>
      <c r="Z40">
        <f>IF(Capacity_wind!$AB41=0,Capacity_wind!Z41*CostRed_wind!L$30,Capacity_wind!Z41*VLOOKUP($A40,CostRed_wind!$A$17:$M$30,L$1-2009,FALSE))</f>
        <v>0</v>
      </c>
      <c r="AA40">
        <f>IF(Capacity_wind!$AB41=0,Capacity_wind!AA41*CostRed_wind!M$30,Capacity_wind!AA41*VLOOKUP($A40,CostRed_wind!$A$17:$M$30,M$1-2009,FALSE))</f>
        <v>0</v>
      </c>
      <c r="AB40" s="1">
        <f t="shared" si="3"/>
        <v>11.5085584791306</v>
      </c>
    </row>
    <row r="41" spans="1:28">
      <c r="A41" s="1" t="s">
        <v>135</v>
      </c>
      <c r="B41">
        <f>IF(Capacity_wind!$AB42=0,Capacity_wind!P42*CostRed_wind!B$15,Capacity_wind!P42*VLOOKUP($A41,CostRed_wind!$A$2:$M$15,B$1-2009,FALSE))</f>
        <v>0.641183057033894</v>
      </c>
      <c r="C41">
        <f>IF(Capacity_wind!$AB42=0,Capacity_wind!Q42*CostRed_wind!C$15,Capacity_wind!Q42*VLOOKUP($A41,CostRed_wind!$A$2:$M$15,C$1-2009,FALSE))</f>
        <v>0.390156678881579</v>
      </c>
      <c r="D41">
        <f>IF(Capacity_wind!$AB42=0,Capacity_wind!R42*CostRed_wind!D$15,Capacity_wind!R42*VLOOKUP($A41,CostRed_wind!$A$2:$M$15,D$1-2009,FALSE))</f>
        <v>0</v>
      </c>
      <c r="E41">
        <f>IF(Capacity_wind!$AB42=0,Capacity_wind!S42*CostRed_wind!E$15,Capacity_wind!S42*VLOOKUP($A41,CostRed_wind!$A$2:$M$15,E$1-2009,FALSE))</f>
        <v>0</v>
      </c>
      <c r="F41">
        <f>IF(Capacity_wind!$AB42=0,Capacity_wind!T42*CostRed_wind!F$15,Capacity_wind!T42*VLOOKUP($A41,CostRed_wind!$A$2:$M$15,F$1-2009,FALSE))</f>
        <v>0.868468314197021</v>
      </c>
      <c r="G41">
        <f>IF(Capacity_wind!$AB42=0,Capacity_wind!U42*CostRed_wind!G$15,Capacity_wind!U42*VLOOKUP($A41,CostRed_wind!$A$2:$M$15,G$1-2009,FALSE))</f>
        <v>0</v>
      </c>
      <c r="H41">
        <f>IF(Capacity_wind!$AB42=0,Capacity_wind!V42*CostRed_wind!H$15,Capacity_wind!V42*VLOOKUP($A41,CostRed_wind!$A$2:$M$15,H$1-2009,FALSE))</f>
        <v>0</v>
      </c>
      <c r="I41">
        <f>IF(Capacity_wind!$AB42=0,Capacity_wind!W42*CostRed_wind!I$15,Capacity_wind!W42*VLOOKUP($A41,CostRed_wind!$A$2:$M$15,I$1-2009,FALSE))</f>
        <v>0</v>
      </c>
      <c r="J41">
        <f>IF(Capacity_wind!$AB42=0,Capacity_wind!X42*CostRed_wind!J$15,Capacity_wind!X42*VLOOKUP($A41,CostRed_wind!$A$2:$M$15,J$1-2009,FALSE))</f>
        <v>0</v>
      </c>
      <c r="K41">
        <f>IF(Capacity_wind!$AB42=0,Capacity_wind!Y42*CostRed_wind!K$15,Capacity_wind!Y42*VLOOKUP($A41,CostRed_wind!$A$2:$M$15,K$1-2009,FALSE))</f>
        <v>0</v>
      </c>
      <c r="L41">
        <f>IF(Capacity_wind!$AB42=0,Capacity_wind!Z42*CostRed_wind!L$15,Capacity_wind!Z42*VLOOKUP($A41,CostRed_wind!$A$2:$M$15,L$1-2009,FALSE))</f>
        <v>-0.0470030471059767</v>
      </c>
      <c r="M41">
        <f>IF(Capacity_wind!$AB42=0,Capacity_wind!AA42*CostRed_wind!M$15,Capacity_wind!AA42*VLOOKUP($A41,CostRed_wind!$A$2:$M$15,M$1-2009,FALSE))</f>
        <v>0</v>
      </c>
      <c r="N41" s="2">
        <f t="shared" si="2"/>
        <v>1.85280500300652</v>
      </c>
      <c r="O41" s="1" t="s">
        <v>135</v>
      </c>
      <c r="P41">
        <f>IF(Capacity_wind!$AB42=0,Capacity_wind!P42*CostRed_wind!B$30,Capacity_wind!P42*VLOOKUP($A41,CostRed_wind!$A$17:$M$30,B$1-2009,FALSE))</f>
        <v>5.48782159867814</v>
      </c>
      <c r="Q41">
        <f>IF(Capacity_wind!$AB42=0,Capacity_wind!Q42*CostRed_wind!C$30,Capacity_wind!Q42*VLOOKUP($A41,CostRed_wind!$A$17:$M$30,C$1-2009,FALSE))</f>
        <v>2.59239532370175</v>
      </c>
      <c r="R41">
        <f>IF(Capacity_wind!$AB42=0,Capacity_wind!R42*CostRed_wind!D$30,Capacity_wind!R42*VLOOKUP($A41,CostRed_wind!$A$17:$M$30,D$1-2009,FALSE))</f>
        <v>0</v>
      </c>
      <c r="S41">
        <f>IF(Capacity_wind!$AB42=0,Capacity_wind!S42*CostRed_wind!E$30,Capacity_wind!S42*VLOOKUP($A41,CostRed_wind!$A$17:$M$30,E$1-2009,FALSE))</f>
        <v>0</v>
      </c>
      <c r="T41">
        <f>IF(Capacity_wind!$AB42=0,Capacity_wind!T42*CostRed_wind!F$30,Capacity_wind!T42*VLOOKUP($A41,CostRed_wind!$A$17:$M$30,F$1-2009,FALSE))</f>
        <v>4.0372821248473</v>
      </c>
      <c r="U41">
        <f>IF(Capacity_wind!$AB42=0,Capacity_wind!U42*CostRed_wind!G$30,Capacity_wind!U42*VLOOKUP($A41,CostRed_wind!$A$17:$M$30,G$1-2009,FALSE))</f>
        <v>0</v>
      </c>
      <c r="V41">
        <f>IF(Capacity_wind!$AB42=0,Capacity_wind!V42*CostRed_wind!H$30,Capacity_wind!V42*VLOOKUP($A41,CostRed_wind!$A$17:$M$30,H$1-2009,FALSE))</f>
        <v>0</v>
      </c>
      <c r="W41">
        <f>IF(Capacity_wind!$AB42=0,Capacity_wind!W42*CostRed_wind!I$30,Capacity_wind!W42*VLOOKUP($A41,CostRed_wind!$A$17:$M$30,I$1-2009,FALSE))</f>
        <v>0</v>
      </c>
      <c r="X41">
        <f>IF(Capacity_wind!$AB42=0,Capacity_wind!X42*CostRed_wind!J$30,Capacity_wind!X42*VLOOKUP($A41,CostRed_wind!$A$17:$M$30,J$1-2009,FALSE))</f>
        <v>0</v>
      </c>
      <c r="Y41">
        <f>IF(Capacity_wind!$AB42=0,Capacity_wind!Y42*CostRed_wind!K$30,Capacity_wind!Y42*VLOOKUP($A41,CostRed_wind!$A$17:$M$30,K$1-2009,FALSE))</f>
        <v>0</v>
      </c>
      <c r="Z41">
        <f>IF(Capacity_wind!$AB42=0,Capacity_wind!Z42*CostRed_wind!L$30,Capacity_wind!Z42*VLOOKUP($A41,CostRed_wind!$A$17:$M$30,L$1-2009,FALSE))</f>
        <v>-0.130771027041358</v>
      </c>
      <c r="AA41">
        <f>IF(Capacity_wind!$AB42=0,Capacity_wind!AA42*CostRed_wind!M$30,Capacity_wind!AA42*VLOOKUP($A41,CostRed_wind!$A$17:$M$30,M$1-2009,FALSE))</f>
        <v>0</v>
      </c>
      <c r="AB41" s="1">
        <f t="shared" si="3"/>
        <v>11.9867280201858</v>
      </c>
    </row>
    <row r="42" spans="1:28">
      <c r="A42" s="1" t="s">
        <v>137</v>
      </c>
      <c r="B42">
        <f>IF(Capacity_wind!$AB43=0,Capacity_wind!P43*CostRed_wind!B$15,Capacity_wind!P43*VLOOKUP($A42,CostRed_wind!$A$2:$M$15,B$1-2009,FALSE))</f>
        <v>0</v>
      </c>
      <c r="C42">
        <f>IF(Capacity_wind!$AB43=0,Capacity_wind!Q43*CostRed_wind!C$15,Capacity_wind!Q43*VLOOKUP($A42,CostRed_wind!$A$2:$M$15,C$1-2009,FALSE))</f>
        <v>1.35054368897498</v>
      </c>
      <c r="D42">
        <f>IF(Capacity_wind!$AB43=0,Capacity_wind!R43*CostRed_wind!D$15,Capacity_wind!R43*VLOOKUP($A42,CostRed_wind!$A$2:$M$15,D$1-2009,FALSE))</f>
        <v>0.187051313687685</v>
      </c>
      <c r="E42">
        <f>IF(Capacity_wind!$AB43=0,Capacity_wind!S43*CostRed_wind!E$15,Capacity_wind!S43*VLOOKUP($A42,CostRed_wind!$A$2:$M$15,E$1-2009,FALSE))</f>
        <v>1.03318034845449</v>
      </c>
      <c r="F42">
        <f>IF(Capacity_wind!$AB43=0,Capacity_wind!T43*CostRed_wind!F$15,Capacity_wind!T43*VLOOKUP($A42,CostRed_wind!$A$2:$M$15,F$1-2009,FALSE))</f>
        <v>0.248132976943612</v>
      </c>
      <c r="G42">
        <f>IF(Capacity_wind!$AB43=0,Capacity_wind!U43*CostRed_wind!G$15,Capacity_wind!U43*VLOOKUP($A42,CostRed_wind!$A$2:$M$15,G$1-2009,FALSE))</f>
        <v>0.101153710757048</v>
      </c>
      <c r="H42">
        <f>IF(Capacity_wind!$AB43=0,Capacity_wind!V43*CostRed_wind!H$15,Capacity_wind!V43*VLOOKUP($A42,CostRed_wind!$A$2:$M$15,H$1-2009,FALSE))</f>
        <v>2.97500148770811</v>
      </c>
      <c r="I42">
        <f>IF(Capacity_wind!$AB43=0,Capacity_wind!W43*CostRed_wind!I$15,Capacity_wind!W43*VLOOKUP($A42,CostRed_wind!$A$2:$M$15,I$1-2009,FALSE))</f>
        <v>1.06449741533217</v>
      </c>
      <c r="J42">
        <f>IF(Capacity_wind!$AB43=0,Capacity_wind!X43*CostRed_wind!J$15,Capacity_wind!X43*VLOOKUP($A42,CostRed_wind!$A$2:$M$15,J$1-2009,FALSE))</f>
        <v>3.50692450442974</v>
      </c>
      <c r="K42">
        <f>IF(Capacity_wind!$AB43=0,Capacity_wind!Y43*CostRed_wind!K$15,Capacity_wind!Y43*VLOOKUP($A42,CostRed_wind!$A$2:$M$15,K$1-2009,FALSE))</f>
        <v>0.00175528168156094</v>
      </c>
      <c r="L42">
        <f>IF(Capacity_wind!$AB43=0,Capacity_wind!Z43*CostRed_wind!L$15,Capacity_wind!Z43*VLOOKUP($A42,CostRed_wind!$A$2:$M$15,L$1-2009,FALSE))</f>
        <v>-0.00208284981398188</v>
      </c>
      <c r="M42">
        <f>IF(Capacity_wind!$AB43=0,Capacity_wind!AA43*CostRed_wind!M$15,Capacity_wind!AA43*VLOOKUP($A42,CostRed_wind!$A$2:$M$15,M$1-2009,FALSE))</f>
        <v>0</v>
      </c>
      <c r="N42" s="2">
        <f t="shared" si="2"/>
        <v>10.4661578781554</v>
      </c>
      <c r="O42" s="1" t="s">
        <v>137</v>
      </c>
      <c r="P42">
        <f>IF(Capacity_wind!$AB43=0,Capacity_wind!P43*CostRed_wind!B$30,Capacity_wind!P43*VLOOKUP($A42,CostRed_wind!$A$17:$M$30,B$1-2009,FALSE))</f>
        <v>0</v>
      </c>
      <c r="Q42">
        <f>IF(Capacity_wind!$AB43=0,Capacity_wind!Q43*CostRed_wind!C$30,Capacity_wind!Q43*VLOOKUP($A42,CostRed_wind!$A$17:$M$30,C$1-2009,FALSE))</f>
        <v>8.97368501749095</v>
      </c>
      <c r="R42">
        <f>IF(Capacity_wind!$AB43=0,Capacity_wind!R43*CostRed_wind!D$30,Capacity_wind!R43*VLOOKUP($A42,CostRed_wind!$A$17:$M$30,D$1-2009,FALSE))</f>
        <v>0.987848261848677</v>
      </c>
      <c r="S42">
        <f>IF(Capacity_wind!$AB43=0,Capacity_wind!S43*CostRed_wind!E$30,Capacity_wind!S43*VLOOKUP($A42,CostRed_wind!$A$17:$M$30,E$1-2009,FALSE))</f>
        <v>4.98420162118919</v>
      </c>
      <c r="T42">
        <f>IF(Capacity_wind!$AB43=0,Capacity_wind!T43*CostRed_wind!F$30,Capacity_wind!T43*VLOOKUP($A42,CostRed_wind!$A$17:$M$30,F$1-2009,FALSE))</f>
        <v>1.15350533349721</v>
      </c>
      <c r="U42">
        <f>IF(Capacity_wind!$AB43=0,Capacity_wind!U43*CostRed_wind!G$30,Capacity_wind!U43*VLOOKUP($A42,CostRed_wind!$A$17:$M$30,G$1-2009,FALSE))</f>
        <v>0.423906017222343</v>
      </c>
      <c r="V42">
        <f>IF(Capacity_wind!$AB43=0,Capacity_wind!V43*CostRed_wind!H$30,Capacity_wind!V43*VLOOKUP($A42,CostRed_wind!$A$17:$M$30,H$1-2009,FALSE))</f>
        <v>12.0301217512498</v>
      </c>
      <c r="W42">
        <f>IF(Capacity_wind!$AB43=0,Capacity_wind!W43*CostRed_wind!I$30,Capacity_wind!W43*VLOOKUP($A42,CostRed_wind!$A$17:$M$30,I$1-2009,FALSE))</f>
        <v>3.87112383041819</v>
      </c>
      <c r="X42">
        <f>IF(Capacity_wind!$AB43=0,Capacity_wind!X43*CostRed_wind!J$30,Capacity_wind!X43*VLOOKUP($A42,CostRed_wind!$A$17:$M$30,J$1-2009,FALSE))</f>
        <v>11.8646006341473</v>
      </c>
      <c r="Y42">
        <f>IF(Capacity_wind!$AB43=0,Capacity_wind!Y43*CostRed_wind!K$30,Capacity_wind!Y43*VLOOKUP($A42,CostRed_wind!$A$17:$M$30,K$1-2009,FALSE))</f>
        <v>0.00559608208657188</v>
      </c>
      <c r="Z42">
        <f>IF(Capacity_wind!$AB43=0,Capacity_wind!Z43*CostRed_wind!L$30,Capacity_wind!Z43*VLOOKUP($A42,CostRed_wind!$A$17:$M$30,L$1-2009,FALSE))</f>
        <v>-0.00579486705900556</v>
      </c>
      <c r="AA42">
        <f>IF(Capacity_wind!$AB43=0,Capacity_wind!AA43*CostRed_wind!M$30,Capacity_wind!AA43*VLOOKUP($A42,CostRed_wind!$A$17:$M$30,M$1-2009,FALSE))</f>
        <v>0</v>
      </c>
      <c r="AB42" s="1">
        <f t="shared" si="3"/>
        <v>44.2887936820912</v>
      </c>
    </row>
    <row r="43" spans="1:28">
      <c r="A43" s="1" t="s">
        <v>145</v>
      </c>
      <c r="B43">
        <f>IF(Capacity_wind!$AB44=0,Capacity_wind!P44*CostRed_wind!B$15,Capacity_wind!P44*VLOOKUP($A43,CostRed_wind!$A$2:$M$15,B$1-2009,FALSE))</f>
        <v>0.0546844568884648</v>
      </c>
      <c r="C43">
        <f>IF(Capacity_wind!$AB44=0,Capacity_wind!Q44*CostRed_wind!C$15,Capacity_wind!Q44*VLOOKUP($A43,CostRed_wind!$A$2:$M$15,C$1-2009,FALSE))</f>
        <v>0.183266686145433</v>
      </c>
      <c r="D43">
        <f>IF(Capacity_wind!$AB44=0,Capacity_wind!R44*CostRed_wind!D$15,Capacity_wind!R44*VLOOKUP($A43,CostRed_wind!$A$2:$M$15,D$1-2009,FALSE))</f>
        <v>1.61624484140347</v>
      </c>
      <c r="E43">
        <f>IF(Capacity_wind!$AB44=0,Capacity_wind!S44*CostRed_wind!E$15,Capacity_wind!S44*VLOOKUP($A43,CostRed_wind!$A$2:$M$15,E$1-2009,FALSE))</f>
        <v>0.176983521611392</v>
      </c>
      <c r="F43">
        <f>IF(Capacity_wind!$AB44=0,Capacity_wind!T44*CostRed_wind!F$15,Capacity_wind!T44*VLOOKUP($A43,CostRed_wind!$A$2:$M$15,F$1-2009,FALSE))</f>
        <v>0.587258662980674</v>
      </c>
      <c r="G43">
        <f>IF(Capacity_wind!$AB44=0,Capacity_wind!U44*CostRed_wind!G$15,Capacity_wind!U44*VLOOKUP($A43,CostRed_wind!$A$2:$M$15,G$1-2009,FALSE))</f>
        <v>0.5863061393272</v>
      </c>
      <c r="H43">
        <f>IF(Capacity_wind!$AB44=0,Capacity_wind!V44*CostRed_wind!H$15,Capacity_wind!V44*VLOOKUP($A43,CostRed_wind!$A$2:$M$15,H$1-2009,FALSE))</f>
        <v>0.992778157874817</v>
      </c>
      <c r="I43">
        <f>IF(Capacity_wind!$AB44=0,Capacity_wind!W44*CostRed_wind!I$15,Capacity_wind!W44*VLOOKUP($A43,CostRed_wind!$A$2:$M$15,I$1-2009,FALSE))</f>
        <v>3.5425533037778</v>
      </c>
      <c r="J43">
        <f>IF(Capacity_wind!$AB44=0,Capacity_wind!X44*CostRed_wind!J$15,Capacity_wind!X44*VLOOKUP($A43,CostRed_wind!$A$2:$M$15,J$1-2009,FALSE))</f>
        <v>-0.0673866939789509</v>
      </c>
      <c r="K43">
        <f>IF(Capacity_wind!$AB44=0,Capacity_wind!Y44*CostRed_wind!K$15,Capacity_wind!Y44*VLOOKUP($A43,CostRed_wind!$A$2:$M$15,K$1-2009,FALSE))</f>
        <v>0.928799145880933</v>
      </c>
      <c r="L43">
        <f>IF(Capacity_wind!$AB44=0,Capacity_wind!Z44*CostRed_wind!L$15,Capacity_wind!Z44*VLOOKUP($A43,CostRed_wind!$A$2:$M$15,L$1-2009,FALSE))</f>
        <v>5.82803522264868</v>
      </c>
      <c r="M43">
        <f>IF(Capacity_wind!$AB44=0,Capacity_wind!AA44*CostRed_wind!M$15,Capacity_wind!AA44*VLOOKUP($A43,CostRed_wind!$A$2:$M$15,M$1-2009,FALSE))</f>
        <v>0.528678082776299</v>
      </c>
      <c r="N43" s="2">
        <f t="shared" si="2"/>
        <v>14.9582015273362</v>
      </c>
      <c r="O43" s="1" t="s">
        <v>145</v>
      </c>
      <c r="P43">
        <f>IF(Capacity_wind!$AB44=0,Capacity_wind!P44*CostRed_wind!B$30,Capacity_wind!P44*VLOOKUP($A43,CostRed_wind!$A$17:$M$30,B$1-2009,FALSE))</f>
        <v>12.6526192079417</v>
      </c>
      <c r="Q43">
        <f>IF(Capacity_wind!$AB44=0,Capacity_wind!Q44*CostRed_wind!C$30,Capacity_wind!Q44*VLOOKUP($A43,CostRed_wind!$A$17:$M$30,C$1-2009,FALSE))</f>
        <v>34.5932884428995</v>
      </c>
      <c r="R43">
        <f>IF(Capacity_wind!$AB44=0,Capacity_wind!R44*CostRed_wind!D$30,Capacity_wind!R44*VLOOKUP($A43,CostRed_wind!$A$17:$M$30,D$1-2009,FALSE))</f>
        <v>138.148631579577</v>
      </c>
      <c r="S43">
        <f>IF(Capacity_wind!$AB44=0,Capacity_wind!S44*CostRed_wind!E$30,Capacity_wind!S44*VLOOKUP($A43,CostRed_wind!$A$17:$M$30,E$1-2009,FALSE))</f>
        <v>18.2815087761116</v>
      </c>
      <c r="T43">
        <f>IF(Capacity_wind!$AB44=0,Capacity_wind!T44*CostRed_wind!F$30,Capacity_wind!T44*VLOOKUP($A43,CostRed_wind!$A$17:$M$30,F$1-2009,FALSE))</f>
        <v>64.4806307909791</v>
      </c>
      <c r="U43">
        <f>IF(Capacity_wind!$AB44=0,Capacity_wind!U44*CostRed_wind!G$30,Capacity_wind!U44*VLOOKUP($A43,CostRed_wind!$A$17:$M$30,G$1-2009,FALSE))</f>
        <v>64.1491861405696</v>
      </c>
      <c r="V43">
        <f>IF(Capacity_wind!$AB44=0,Capacity_wind!V44*CostRed_wind!H$30,Capacity_wind!V44*VLOOKUP($A43,CostRed_wind!$A$17:$M$30,H$1-2009,FALSE))</f>
        <v>101.616985839159</v>
      </c>
      <c r="W43">
        <f>IF(Capacity_wind!$AB44=0,Capacity_wind!W44*CostRed_wind!I$30,Capacity_wind!W44*VLOOKUP($A43,CostRed_wind!$A$17:$M$30,I$1-2009,FALSE))</f>
        <v>284.712809613168</v>
      </c>
      <c r="X43">
        <f>IF(Capacity_wind!$AB44=0,Capacity_wind!X44*CostRed_wind!J$30,Capacity_wind!X44*VLOOKUP($A43,CostRed_wind!$A$17:$M$30,J$1-2009,FALSE))</f>
        <v>-5.85955538696957</v>
      </c>
      <c r="Y43">
        <f>IF(Capacity_wind!$AB44=0,Capacity_wind!Y44*CostRed_wind!K$30,Capacity_wind!Y44*VLOOKUP($A43,CostRed_wind!$A$17:$M$30,K$1-2009,FALSE))</f>
        <v>84.6745160350875</v>
      </c>
      <c r="Z43">
        <f>IF(Capacity_wind!$AB44=0,Capacity_wind!Z44*CostRed_wind!L$30,Capacity_wind!Z44*VLOOKUP($A43,CostRed_wind!$A$17:$M$30,L$1-2009,FALSE))</f>
        <v>437.412238598156</v>
      </c>
      <c r="AA43">
        <f>IF(Capacity_wind!$AB44=0,Capacity_wind!AA44*CostRed_wind!M$30,Capacity_wind!AA44*VLOOKUP($A43,CostRed_wind!$A$17:$M$30,M$1-2009,FALSE))</f>
        <v>40.8328963381011</v>
      </c>
      <c r="AB43" s="1">
        <f t="shared" si="3"/>
        <v>1275.69575597478</v>
      </c>
    </row>
    <row r="44" spans="1:28">
      <c r="A44" s="1" t="s">
        <v>141</v>
      </c>
      <c r="B44">
        <f>IF(Capacity_wind!$AB45=0,Capacity_wind!P45*CostRed_wind!B$15,Capacity_wind!P45*VLOOKUP($A44,CostRed_wind!$A$2:$M$15,B$1-2009,FALSE))</f>
        <v>0</v>
      </c>
      <c r="C44">
        <f>IF(Capacity_wind!$AB45=0,Capacity_wind!Q45*CostRed_wind!C$15,Capacity_wind!Q45*VLOOKUP($A44,CostRed_wind!$A$2:$M$15,C$1-2009,FALSE))</f>
        <v>0</v>
      </c>
      <c r="D44">
        <f>IF(Capacity_wind!$AB45=0,Capacity_wind!R45*CostRed_wind!D$15,Capacity_wind!R45*VLOOKUP($A44,CostRed_wind!$A$2:$M$15,D$1-2009,FALSE))</f>
        <v>0</v>
      </c>
      <c r="E44">
        <f>IF(Capacity_wind!$AB45=0,Capacity_wind!S45*CostRed_wind!E$15,Capacity_wind!S45*VLOOKUP($A44,CostRed_wind!$A$2:$M$15,E$1-2009,FALSE))</f>
        <v>0</v>
      </c>
      <c r="F44">
        <f>IF(Capacity_wind!$AB45=0,Capacity_wind!T45*CostRed_wind!F$15,Capacity_wind!T45*VLOOKUP($A44,CostRed_wind!$A$2:$M$15,F$1-2009,FALSE))</f>
        <v>0</v>
      </c>
      <c r="G44">
        <f>IF(Capacity_wind!$AB45=0,Capacity_wind!U45*CostRed_wind!G$15,Capacity_wind!U45*VLOOKUP($A44,CostRed_wind!$A$2:$M$15,G$1-2009,FALSE))</f>
        <v>0</v>
      </c>
      <c r="H44">
        <f>IF(Capacity_wind!$AB45=0,Capacity_wind!V45*CostRed_wind!H$15,Capacity_wind!V45*VLOOKUP($A44,CostRed_wind!$A$2:$M$15,H$1-2009,FALSE))</f>
        <v>0</v>
      </c>
      <c r="I44">
        <f>IF(Capacity_wind!$AB45=0,Capacity_wind!W45*CostRed_wind!I$15,Capacity_wind!W45*VLOOKUP($A44,CostRed_wind!$A$2:$M$15,I$1-2009,FALSE))</f>
        <v>0</v>
      </c>
      <c r="J44">
        <f>IF(Capacity_wind!$AB45=0,Capacity_wind!X45*CostRed_wind!J$15,Capacity_wind!X45*VLOOKUP($A44,CostRed_wind!$A$2:$M$15,J$1-2009,FALSE))</f>
        <v>0</v>
      </c>
      <c r="K44">
        <f>IF(Capacity_wind!$AB45=0,Capacity_wind!Y45*CostRed_wind!K$15,Capacity_wind!Y45*VLOOKUP($A44,CostRed_wind!$A$2:$M$15,K$1-2009,FALSE))</f>
        <v>0</v>
      </c>
      <c r="L44">
        <f>IF(Capacity_wind!$AB45=0,Capacity_wind!Z45*CostRed_wind!L$15,Capacity_wind!Z45*VLOOKUP($A44,CostRed_wind!$A$2:$M$15,L$1-2009,FALSE))</f>
        <v>4.17823453985754</v>
      </c>
      <c r="M44">
        <f>IF(Capacity_wind!$AB45=0,Capacity_wind!AA45*CostRed_wind!M$15,Capacity_wind!AA45*VLOOKUP($A44,CostRed_wind!$A$2:$M$15,M$1-2009,FALSE))</f>
        <v>0</v>
      </c>
      <c r="N44" s="2">
        <f t="shared" si="2"/>
        <v>4.17823453985754</v>
      </c>
      <c r="O44" s="1" t="s">
        <v>141</v>
      </c>
      <c r="P44">
        <f>IF(Capacity_wind!$AB45=0,Capacity_wind!P45*CostRed_wind!B$30,Capacity_wind!P45*VLOOKUP($A44,CostRed_wind!$A$17:$M$30,B$1-2009,FALSE))</f>
        <v>0</v>
      </c>
      <c r="Q44">
        <f>IF(Capacity_wind!$AB45=0,Capacity_wind!Q45*CostRed_wind!C$30,Capacity_wind!Q45*VLOOKUP($A44,CostRed_wind!$A$17:$M$30,C$1-2009,FALSE))</f>
        <v>0</v>
      </c>
      <c r="R44">
        <f>IF(Capacity_wind!$AB45=0,Capacity_wind!R45*CostRed_wind!D$30,Capacity_wind!R45*VLOOKUP($A44,CostRed_wind!$A$17:$M$30,D$1-2009,FALSE))</f>
        <v>0</v>
      </c>
      <c r="S44">
        <f>IF(Capacity_wind!$AB45=0,Capacity_wind!S45*CostRed_wind!E$30,Capacity_wind!S45*VLOOKUP($A44,CostRed_wind!$A$17:$M$30,E$1-2009,FALSE))</f>
        <v>0</v>
      </c>
      <c r="T44">
        <f>IF(Capacity_wind!$AB45=0,Capacity_wind!T45*CostRed_wind!F$30,Capacity_wind!T45*VLOOKUP($A44,CostRed_wind!$A$17:$M$30,F$1-2009,FALSE))</f>
        <v>0</v>
      </c>
      <c r="U44">
        <f>IF(Capacity_wind!$AB45=0,Capacity_wind!U45*CostRed_wind!G$30,Capacity_wind!U45*VLOOKUP($A44,CostRed_wind!$A$17:$M$30,G$1-2009,FALSE))</f>
        <v>0</v>
      </c>
      <c r="V44">
        <f>IF(Capacity_wind!$AB45=0,Capacity_wind!V45*CostRed_wind!H$30,Capacity_wind!V45*VLOOKUP($A44,CostRed_wind!$A$17:$M$30,H$1-2009,FALSE))</f>
        <v>0</v>
      </c>
      <c r="W44">
        <f>IF(Capacity_wind!$AB45=0,Capacity_wind!W45*CostRed_wind!I$30,Capacity_wind!W45*VLOOKUP($A44,CostRed_wind!$A$17:$M$30,I$1-2009,FALSE))</f>
        <v>0</v>
      </c>
      <c r="X44">
        <f>IF(Capacity_wind!$AB45=0,Capacity_wind!X45*CostRed_wind!J$30,Capacity_wind!X45*VLOOKUP($A44,CostRed_wind!$A$17:$M$30,J$1-2009,FALSE))</f>
        <v>0</v>
      </c>
      <c r="Y44">
        <f>IF(Capacity_wind!$AB45=0,Capacity_wind!Y45*CostRed_wind!K$30,Capacity_wind!Y45*VLOOKUP($A44,CostRed_wind!$A$17:$M$30,K$1-2009,FALSE))</f>
        <v>0</v>
      </c>
      <c r="Z44">
        <f>IF(Capacity_wind!$AB45=0,Capacity_wind!Z45*CostRed_wind!L$30,Capacity_wind!Z45*VLOOKUP($A44,CostRed_wind!$A$17:$M$30,L$1-2009,FALSE))</f>
        <v>11.624608523037</v>
      </c>
      <c r="AA44">
        <f>IF(Capacity_wind!$AB45=0,Capacity_wind!AA45*CostRed_wind!M$30,Capacity_wind!AA45*VLOOKUP($A44,CostRed_wind!$A$17:$M$30,M$1-2009,FALSE))</f>
        <v>0</v>
      </c>
      <c r="AB44" s="1">
        <f t="shared" si="3"/>
        <v>11.624608523037</v>
      </c>
    </row>
    <row r="45" spans="1:28">
      <c r="A45" s="1" t="s">
        <v>143</v>
      </c>
      <c r="B45">
        <f>IF(Capacity_wind!$AB46=0,Capacity_wind!P46*CostRed_wind!B$15,Capacity_wind!P46*VLOOKUP($A45,CostRed_wind!$A$2:$M$15,B$1-2009,FALSE))</f>
        <v>0</v>
      </c>
      <c r="C45">
        <f>IF(Capacity_wind!$AB46=0,Capacity_wind!Q46*CostRed_wind!C$15,Capacity_wind!Q46*VLOOKUP($A45,CostRed_wind!$A$2:$M$15,C$1-2009,FALSE))</f>
        <v>0</v>
      </c>
      <c r="D45">
        <f>IF(Capacity_wind!$AB46=0,Capacity_wind!R46*CostRed_wind!D$15,Capacity_wind!R46*VLOOKUP($A45,CostRed_wind!$A$2:$M$15,D$1-2009,FALSE))</f>
        <v>0</v>
      </c>
      <c r="E45">
        <f>IF(Capacity_wind!$AB46=0,Capacity_wind!S46*CostRed_wind!E$15,Capacity_wind!S46*VLOOKUP($A45,CostRed_wind!$A$2:$M$15,E$1-2009,FALSE))</f>
        <v>0</v>
      </c>
      <c r="F45">
        <f>IF(Capacity_wind!$AB46=0,Capacity_wind!T46*CostRed_wind!F$15,Capacity_wind!T46*VLOOKUP($A45,CostRed_wind!$A$2:$M$15,F$1-2009,FALSE))</f>
        <v>0</v>
      </c>
      <c r="G45">
        <f>IF(Capacity_wind!$AB46=0,Capacity_wind!U46*CostRed_wind!G$15,Capacity_wind!U46*VLOOKUP($A45,CostRed_wind!$A$2:$M$15,G$1-2009,FALSE))</f>
        <v>0</v>
      </c>
      <c r="H45">
        <f>IF(Capacity_wind!$AB46=0,Capacity_wind!V46*CostRed_wind!H$15,Capacity_wind!V46*VLOOKUP($A45,CostRed_wind!$A$2:$M$15,H$1-2009,FALSE))</f>
        <v>0</v>
      </c>
      <c r="I45">
        <f>IF(Capacity_wind!$AB46=0,Capacity_wind!W46*CostRed_wind!I$15,Capacity_wind!W46*VLOOKUP($A45,CostRed_wind!$A$2:$M$15,I$1-2009,FALSE))</f>
        <v>0</v>
      </c>
      <c r="J45">
        <f>IF(Capacity_wind!$AB46=0,Capacity_wind!X46*CostRed_wind!J$15,Capacity_wind!X46*VLOOKUP($A45,CostRed_wind!$A$2:$M$15,J$1-2009,FALSE))</f>
        <v>0</v>
      </c>
      <c r="K45">
        <f>IF(Capacity_wind!$AB46=0,Capacity_wind!Y46*CostRed_wind!K$15,Capacity_wind!Y46*VLOOKUP($A45,CostRed_wind!$A$2:$M$15,K$1-2009,FALSE))</f>
        <v>0</v>
      </c>
      <c r="L45">
        <f>IF(Capacity_wind!$AB46=0,Capacity_wind!Z46*CostRed_wind!L$15,Capacity_wind!Z46*VLOOKUP($A45,CostRed_wind!$A$2:$M$15,L$1-2009,FALSE))</f>
        <v>0</v>
      </c>
      <c r="M45">
        <f>IF(Capacity_wind!$AB46=0,Capacity_wind!AA46*CostRed_wind!M$15,Capacity_wind!AA46*VLOOKUP($A45,CostRed_wind!$A$2:$M$15,M$1-2009,FALSE))</f>
        <v>0</v>
      </c>
      <c r="N45" s="2">
        <f t="shared" si="2"/>
        <v>0</v>
      </c>
      <c r="O45" s="1" t="s">
        <v>143</v>
      </c>
      <c r="P45">
        <f>IF(Capacity_wind!$AB46=0,Capacity_wind!P46*CostRed_wind!B$30,Capacity_wind!P46*VLOOKUP($A45,CostRed_wind!$A$17:$M$30,B$1-2009,FALSE))</f>
        <v>0</v>
      </c>
      <c r="Q45">
        <f>IF(Capacity_wind!$AB46=0,Capacity_wind!Q46*CostRed_wind!C$30,Capacity_wind!Q46*VLOOKUP($A45,CostRed_wind!$A$17:$M$30,C$1-2009,FALSE))</f>
        <v>0</v>
      </c>
      <c r="R45">
        <f>IF(Capacity_wind!$AB46=0,Capacity_wind!R46*CostRed_wind!D$30,Capacity_wind!R46*VLOOKUP($A45,CostRed_wind!$A$17:$M$30,D$1-2009,FALSE))</f>
        <v>0</v>
      </c>
      <c r="S45">
        <f>IF(Capacity_wind!$AB46=0,Capacity_wind!S46*CostRed_wind!E$30,Capacity_wind!S46*VLOOKUP($A45,CostRed_wind!$A$17:$M$30,E$1-2009,FALSE))</f>
        <v>0</v>
      </c>
      <c r="T45">
        <f>IF(Capacity_wind!$AB46=0,Capacity_wind!T46*CostRed_wind!F$30,Capacity_wind!T46*VLOOKUP($A45,CostRed_wind!$A$17:$M$30,F$1-2009,FALSE))</f>
        <v>0</v>
      </c>
      <c r="U45">
        <f>IF(Capacity_wind!$AB46=0,Capacity_wind!U46*CostRed_wind!G$30,Capacity_wind!U46*VLOOKUP($A45,CostRed_wind!$A$17:$M$30,G$1-2009,FALSE))</f>
        <v>0</v>
      </c>
      <c r="V45">
        <f>IF(Capacity_wind!$AB46=0,Capacity_wind!V46*CostRed_wind!H$30,Capacity_wind!V46*VLOOKUP($A45,CostRed_wind!$A$17:$M$30,H$1-2009,FALSE))</f>
        <v>0</v>
      </c>
      <c r="W45">
        <f>IF(Capacity_wind!$AB46=0,Capacity_wind!W46*CostRed_wind!I$30,Capacity_wind!W46*VLOOKUP($A45,CostRed_wind!$A$17:$M$30,I$1-2009,FALSE))</f>
        <v>0</v>
      </c>
      <c r="X45">
        <f>IF(Capacity_wind!$AB46=0,Capacity_wind!X46*CostRed_wind!J$30,Capacity_wind!X46*VLOOKUP($A45,CostRed_wind!$A$17:$M$30,J$1-2009,FALSE))</f>
        <v>0</v>
      </c>
      <c r="Y45">
        <f>IF(Capacity_wind!$AB46=0,Capacity_wind!Y46*CostRed_wind!K$30,Capacity_wind!Y46*VLOOKUP($A45,CostRed_wind!$A$17:$M$30,K$1-2009,FALSE))</f>
        <v>0</v>
      </c>
      <c r="Z45">
        <f>IF(Capacity_wind!$AB46=0,Capacity_wind!Z46*CostRed_wind!L$30,Capacity_wind!Z46*VLOOKUP($A45,CostRed_wind!$A$17:$M$30,L$1-2009,FALSE))</f>
        <v>0</v>
      </c>
      <c r="AA45">
        <f>IF(Capacity_wind!$AB46=0,Capacity_wind!AA46*CostRed_wind!M$30,Capacity_wind!AA46*VLOOKUP($A45,CostRed_wind!$A$17:$M$30,M$1-2009,FALSE))</f>
        <v>0</v>
      </c>
      <c r="AB45" s="1">
        <f t="shared" si="3"/>
        <v>0</v>
      </c>
    </row>
    <row r="46" spans="1:28">
      <c r="A46" s="1" t="s">
        <v>147</v>
      </c>
      <c r="B46">
        <f>IF(Capacity_wind!$AB47=0,Capacity_wind!P47*CostRed_wind!B$15,Capacity_wind!P47*VLOOKUP($A46,CostRed_wind!$A$2:$M$15,B$1-2009,FALSE))</f>
        <v>0.412453301884288</v>
      </c>
      <c r="C46">
        <f>IF(Capacity_wind!$AB47=0,Capacity_wind!Q47*CostRed_wind!C$15,Capacity_wind!Q47*VLOOKUP($A46,CostRed_wind!$A$2:$M$15,C$1-2009,FALSE))</f>
        <v>1.56062779596103</v>
      </c>
      <c r="D46">
        <f>IF(Capacity_wind!$AB47=0,Capacity_wind!R47*CostRed_wind!D$15,Capacity_wind!R47*VLOOKUP($A46,CostRed_wind!$A$2:$M$15,D$1-2009,FALSE))</f>
        <v>0</v>
      </c>
      <c r="E46">
        <f>IF(Capacity_wind!$AB47=0,Capacity_wind!S47*CostRed_wind!E$15,Capacity_wind!S47*VLOOKUP($A46,CostRed_wind!$A$2:$M$15,E$1-2009,FALSE))</f>
        <v>0</v>
      </c>
      <c r="F46">
        <f>IF(Capacity_wind!$AB47=0,Capacity_wind!T47*CostRed_wind!F$15,Capacity_wind!T47*VLOOKUP($A46,CostRed_wind!$A$2:$M$15,F$1-2009,FALSE))</f>
        <v>0</v>
      </c>
      <c r="G46">
        <f>IF(Capacity_wind!$AB47=0,Capacity_wind!U47*CostRed_wind!G$15,Capacity_wind!U47*VLOOKUP($A46,CostRed_wind!$A$2:$M$15,G$1-2009,FALSE))</f>
        <v>5.00720882665063</v>
      </c>
      <c r="H46">
        <f>IF(Capacity_wind!$AB47=0,Capacity_wind!V47*CostRed_wind!H$15,Capacity_wind!V47*VLOOKUP($A46,CostRed_wind!$A$2:$M$15,H$1-2009,FALSE))</f>
        <v>0</v>
      </c>
      <c r="I46">
        <f>IF(Capacity_wind!$AB47=0,Capacity_wind!W47*CostRed_wind!I$15,Capacity_wind!W47*VLOOKUP($A46,CostRed_wind!$A$2:$M$15,I$1-2009,FALSE))</f>
        <v>6.39096286637731</v>
      </c>
      <c r="J46">
        <f>IF(Capacity_wind!$AB47=0,Capacity_wind!X47*CostRed_wind!J$15,Capacity_wind!X47*VLOOKUP($A46,CostRed_wind!$A$2:$M$15,J$1-2009,FALSE))</f>
        <v>28.2499657549944</v>
      </c>
      <c r="K46">
        <f>IF(Capacity_wind!$AB47=0,Capacity_wind!Y47*CostRed_wind!K$15,Capacity_wind!Y47*VLOOKUP($A46,CostRed_wind!$A$2:$M$15,K$1-2009,FALSE))</f>
        <v>0.0616144363183901</v>
      </c>
      <c r="L46">
        <f>IF(Capacity_wind!$AB47=0,Capacity_wind!Z47*CostRed_wind!L$15,Capacity_wind!Z47*VLOOKUP($A46,CostRed_wind!$A$2:$M$15,L$1-2009,FALSE))</f>
        <v>0</v>
      </c>
      <c r="M46">
        <f>IF(Capacity_wind!$AB47=0,Capacity_wind!AA47*CostRed_wind!M$15,Capacity_wind!AA47*VLOOKUP($A46,CostRed_wind!$A$2:$M$15,M$1-2009,FALSE))</f>
        <v>10.7335995785367</v>
      </c>
      <c r="N46" s="2">
        <f t="shared" si="2"/>
        <v>52.4164325607228</v>
      </c>
      <c r="O46" s="1" t="s">
        <v>147</v>
      </c>
      <c r="P46">
        <f>IF(Capacity_wind!$AB47=0,Capacity_wind!P47*CostRed_wind!B$30,Capacity_wind!P47*VLOOKUP($A46,CostRed_wind!$A$17:$M$30,B$1-2009,FALSE))</f>
        <v>3.53014652164625</v>
      </c>
      <c r="Q46">
        <f>IF(Capacity_wind!$AB47=0,Capacity_wind!Q47*CostRed_wind!C$30,Capacity_wind!Q47*VLOOKUP($A46,CostRed_wind!$A$17:$M$30,C$1-2009,FALSE))</f>
        <v>10.3695884737534</v>
      </c>
      <c r="R46">
        <f>IF(Capacity_wind!$AB47=0,Capacity_wind!R47*CostRed_wind!D$30,Capacity_wind!R47*VLOOKUP($A46,CostRed_wind!$A$17:$M$30,D$1-2009,FALSE))</f>
        <v>0</v>
      </c>
      <c r="S46">
        <f>IF(Capacity_wind!$AB47=0,Capacity_wind!S47*CostRed_wind!E$30,Capacity_wind!S47*VLOOKUP($A46,CostRed_wind!$A$17:$M$30,E$1-2009,FALSE))</f>
        <v>0</v>
      </c>
      <c r="T46">
        <f>IF(Capacity_wind!$AB47=0,Capacity_wind!T47*CostRed_wind!F$30,Capacity_wind!T47*VLOOKUP($A46,CostRed_wind!$A$17:$M$30,F$1-2009,FALSE))</f>
        <v>0</v>
      </c>
      <c r="U46">
        <f>IF(Capacity_wind!$AB47=0,Capacity_wind!U47*CostRed_wind!G$30,Capacity_wind!U47*VLOOKUP($A46,CostRed_wind!$A$17:$M$30,G$1-2009,FALSE))</f>
        <v>20.9837675278575</v>
      </c>
      <c r="V46">
        <f>IF(Capacity_wind!$AB47=0,Capacity_wind!V47*CostRed_wind!H$30,Capacity_wind!V47*VLOOKUP($A46,CostRed_wind!$A$17:$M$30,H$1-2009,FALSE))</f>
        <v>0</v>
      </c>
      <c r="W46">
        <f>IF(Capacity_wind!$AB47=0,Capacity_wind!W47*CostRed_wind!I$30,Capacity_wind!W47*VLOOKUP($A46,CostRed_wind!$A$17:$M$30,I$1-2009,FALSE))</f>
        <v>23.2412106361301</v>
      </c>
      <c r="X46">
        <f>IF(Capacity_wind!$AB47=0,Capacity_wind!X47*CostRed_wind!J$30,Capacity_wind!X47*VLOOKUP($A46,CostRed_wind!$A$17:$M$30,J$1-2009,FALSE))</f>
        <v>95.5750718864842</v>
      </c>
      <c r="Y46">
        <f>IF(Capacity_wind!$AB47=0,Capacity_wind!Y47*CostRed_wind!K$30,Capacity_wind!Y47*VLOOKUP($A46,CostRed_wind!$A$17:$M$30,K$1-2009,FALSE))</f>
        <v>0.196435390956136</v>
      </c>
      <c r="Z46">
        <f>IF(Capacity_wind!$AB47=0,Capacity_wind!Z47*CostRed_wind!L$30,Capacity_wind!Z47*VLOOKUP($A46,CostRed_wind!$A$17:$M$30,L$1-2009,FALSE))</f>
        <v>0</v>
      </c>
      <c r="AA46">
        <f>IF(Capacity_wind!$AB47=0,Capacity_wind!AA47*CostRed_wind!M$30,Capacity_wind!AA47*VLOOKUP($A46,CostRed_wind!$A$17:$M$30,M$1-2009,FALSE))</f>
        <v>27.9617100348213</v>
      </c>
      <c r="AB46" s="1">
        <f t="shared" si="3"/>
        <v>181.857930471649</v>
      </c>
    </row>
    <row r="47" spans="1:28">
      <c r="A47" s="1" t="s">
        <v>151</v>
      </c>
      <c r="B47">
        <f>IF(Capacity_wind!$AB48=0,Capacity_wind!P48*CostRed_wind!B$15,Capacity_wind!P48*VLOOKUP($A47,CostRed_wind!$A$2:$M$15,B$1-2009,FALSE))</f>
        <v>0</v>
      </c>
      <c r="C47">
        <f>IF(Capacity_wind!$AB48=0,Capacity_wind!Q48*CostRed_wind!C$15,Capacity_wind!Q48*VLOOKUP($A47,CostRed_wind!$A$2:$M$15,C$1-2009,FALSE))</f>
        <v>0</v>
      </c>
      <c r="D47">
        <f>IF(Capacity_wind!$AB48=0,Capacity_wind!R48*CostRed_wind!D$15,Capacity_wind!R48*VLOOKUP($A47,CostRed_wind!$A$2:$M$15,D$1-2009,FALSE))</f>
        <v>0.77158671572453</v>
      </c>
      <c r="E47">
        <f>IF(Capacity_wind!$AB48=0,Capacity_wind!S48*CostRed_wind!E$15,Capacity_wind!S48*VLOOKUP($A47,CostRed_wind!$A$2:$M$15,E$1-2009,FALSE))</f>
        <v>0.145290831120872</v>
      </c>
      <c r="F47">
        <f>IF(Capacity_wind!$AB48=0,Capacity_wind!T48*CostRed_wind!F$15,Capacity_wind!T48*VLOOKUP($A47,CostRed_wind!$A$2:$M$15,F$1-2009,FALSE))</f>
        <v>0</v>
      </c>
      <c r="G47">
        <f>IF(Capacity_wind!$AB48=0,Capacity_wind!U48*CostRed_wind!G$15,Capacity_wind!U48*VLOOKUP($A47,CostRed_wind!$A$2:$M$15,G$1-2009,FALSE))</f>
        <v>0</v>
      </c>
      <c r="H47">
        <f>IF(Capacity_wind!$AB48=0,Capacity_wind!V48*CostRed_wind!H$15,Capacity_wind!V48*VLOOKUP($A47,CostRed_wind!$A$2:$M$15,H$1-2009,FALSE))</f>
        <v>0</v>
      </c>
      <c r="I47">
        <f>IF(Capacity_wind!$AB48=0,Capacity_wind!W48*CostRed_wind!I$15,Capacity_wind!W48*VLOOKUP($A47,CostRed_wind!$A$2:$M$15,I$1-2009,FALSE))</f>
        <v>0</v>
      </c>
      <c r="J47">
        <f>IF(Capacity_wind!$AB48=0,Capacity_wind!X48*CostRed_wind!J$15,Capacity_wind!X48*VLOOKUP($A47,CostRed_wind!$A$2:$M$15,J$1-2009,FALSE))</f>
        <v>0</v>
      </c>
      <c r="K47">
        <f>IF(Capacity_wind!$AB48=0,Capacity_wind!Y48*CostRed_wind!K$15,Capacity_wind!Y48*VLOOKUP($A47,CostRed_wind!$A$2:$M$15,K$1-2009,FALSE))</f>
        <v>0</v>
      </c>
      <c r="L47">
        <f>IF(Capacity_wind!$AB48=0,Capacity_wind!Z48*CostRed_wind!L$15,Capacity_wind!Z48*VLOOKUP($A47,CostRed_wind!$A$2:$M$15,L$1-2009,FALSE))</f>
        <v>0</v>
      </c>
      <c r="M47">
        <f>IF(Capacity_wind!$AB48=0,Capacity_wind!AA48*CostRed_wind!M$15,Capacity_wind!AA48*VLOOKUP($A47,CostRed_wind!$A$2:$M$15,M$1-2009,FALSE))</f>
        <v>0</v>
      </c>
      <c r="N47" s="2">
        <f t="shared" si="2"/>
        <v>0.916877546845401</v>
      </c>
      <c r="O47" s="1" t="s">
        <v>151</v>
      </c>
      <c r="P47">
        <f>IF(Capacity_wind!$AB48=0,Capacity_wind!P48*CostRed_wind!B$30,Capacity_wind!P48*VLOOKUP($A47,CostRed_wind!$A$17:$M$30,B$1-2009,FALSE))</f>
        <v>0</v>
      </c>
      <c r="Q47">
        <f>IF(Capacity_wind!$AB48=0,Capacity_wind!Q48*CostRed_wind!C$30,Capacity_wind!Q48*VLOOKUP($A47,CostRed_wind!$A$17:$M$30,C$1-2009,FALSE))</f>
        <v>0</v>
      </c>
      <c r="R47">
        <f>IF(Capacity_wind!$AB48=0,Capacity_wind!R48*CostRed_wind!D$30,Capacity_wind!R48*VLOOKUP($A47,CostRed_wind!$A$17:$M$30,D$1-2009,FALSE))</f>
        <v>4.07487432708785</v>
      </c>
      <c r="S47">
        <f>IF(Capacity_wind!$AB48=0,Capacity_wind!S48*CostRed_wind!E$30,Capacity_wind!S48*VLOOKUP($A47,CostRed_wind!$A$17:$M$30,E$1-2009,FALSE))</f>
        <v>0.700902603403</v>
      </c>
      <c r="T47">
        <f>IF(Capacity_wind!$AB48=0,Capacity_wind!T48*CostRed_wind!F$30,Capacity_wind!T48*VLOOKUP($A47,CostRed_wind!$A$17:$M$30,F$1-2009,FALSE))</f>
        <v>0</v>
      </c>
      <c r="U47">
        <f>IF(Capacity_wind!$AB48=0,Capacity_wind!U48*CostRed_wind!G$30,Capacity_wind!U48*VLOOKUP($A47,CostRed_wind!$A$17:$M$30,G$1-2009,FALSE))</f>
        <v>0</v>
      </c>
      <c r="V47">
        <f>IF(Capacity_wind!$AB48=0,Capacity_wind!V48*CostRed_wind!H$30,Capacity_wind!V48*VLOOKUP($A47,CostRed_wind!$A$17:$M$30,H$1-2009,FALSE))</f>
        <v>0</v>
      </c>
      <c r="W47">
        <f>IF(Capacity_wind!$AB48=0,Capacity_wind!W48*CostRed_wind!I$30,Capacity_wind!W48*VLOOKUP($A47,CostRed_wind!$A$17:$M$30,I$1-2009,FALSE))</f>
        <v>0</v>
      </c>
      <c r="X47">
        <f>IF(Capacity_wind!$AB48=0,Capacity_wind!X48*CostRed_wind!J$30,Capacity_wind!X48*VLOOKUP($A47,CostRed_wind!$A$17:$M$30,J$1-2009,FALSE))</f>
        <v>0</v>
      </c>
      <c r="Y47">
        <f>IF(Capacity_wind!$AB48=0,Capacity_wind!Y48*CostRed_wind!K$30,Capacity_wind!Y48*VLOOKUP($A47,CostRed_wind!$A$17:$M$30,K$1-2009,FALSE))</f>
        <v>0</v>
      </c>
      <c r="Z47">
        <f>IF(Capacity_wind!$AB48=0,Capacity_wind!Z48*CostRed_wind!L$30,Capacity_wind!Z48*VLOOKUP($A47,CostRed_wind!$A$17:$M$30,L$1-2009,FALSE))</f>
        <v>0</v>
      </c>
      <c r="AA47">
        <f>IF(Capacity_wind!$AB48=0,Capacity_wind!AA48*CostRed_wind!M$30,Capacity_wind!AA48*VLOOKUP($A47,CostRed_wind!$A$17:$M$30,M$1-2009,FALSE))</f>
        <v>0</v>
      </c>
      <c r="AB47" s="1">
        <f t="shared" si="3"/>
        <v>4.77577693049085</v>
      </c>
    </row>
    <row r="48" spans="1:28">
      <c r="A48" s="1" t="s">
        <v>153</v>
      </c>
      <c r="B48">
        <f>IF(Capacity_wind!$AB49=0,Capacity_wind!P49*CostRed_wind!B$15,Capacity_wind!P49*VLOOKUP($A48,CostRed_wind!$A$2:$M$15,B$1-2009,FALSE))</f>
        <v>0</v>
      </c>
      <c r="C48">
        <f>IF(Capacity_wind!$AB49=0,Capacity_wind!Q49*CostRed_wind!C$15,Capacity_wind!Q49*VLOOKUP($A48,CostRed_wind!$A$2:$M$15,C$1-2009,FALSE))</f>
        <v>0</v>
      </c>
      <c r="D48">
        <f>IF(Capacity_wind!$AB49=0,Capacity_wind!R49*CostRed_wind!D$15,Capacity_wind!R49*VLOOKUP($A48,CostRed_wind!$A$2:$M$15,D$1-2009,FALSE))</f>
        <v>0</v>
      </c>
      <c r="E48">
        <f>IF(Capacity_wind!$AB49=0,Capacity_wind!S49*CostRed_wind!E$15,Capacity_wind!S49*VLOOKUP($A48,CostRed_wind!$A$2:$M$15,E$1-2009,FALSE))</f>
        <v>0</v>
      </c>
      <c r="F48">
        <f>IF(Capacity_wind!$AB49=0,Capacity_wind!T49*CostRed_wind!F$15,Capacity_wind!T49*VLOOKUP($A48,CostRed_wind!$A$2:$M$15,F$1-2009,FALSE))</f>
        <v>16.5422577393162</v>
      </c>
      <c r="G48">
        <f>IF(Capacity_wind!$AB49=0,Capacity_wind!U49*CostRed_wind!G$15,Capacity_wind!U49*VLOOKUP($A48,CostRed_wind!$A$2:$M$15,G$1-2009,FALSE))</f>
        <v>0</v>
      </c>
      <c r="H48">
        <f>IF(Capacity_wind!$AB49=0,Capacity_wind!V49*CostRed_wind!H$15,Capacity_wind!V49*VLOOKUP($A48,CostRed_wind!$A$2:$M$15,H$1-2009,FALSE))</f>
        <v>0</v>
      </c>
      <c r="I48">
        <f>IF(Capacity_wind!$AB49=0,Capacity_wind!W49*CostRed_wind!I$15,Capacity_wind!W49*VLOOKUP($A48,CostRed_wind!$A$2:$M$15,I$1-2009,FALSE))</f>
        <v>49.9293907363197</v>
      </c>
      <c r="J48">
        <f>IF(Capacity_wind!$AB49=0,Capacity_wind!X49*CostRed_wind!J$15,Capacity_wind!X49*VLOOKUP($A48,CostRed_wind!$A$2:$M$15,J$1-2009,FALSE))</f>
        <v>0.302153729636118</v>
      </c>
      <c r="K48">
        <f>IF(Capacity_wind!$AB49=0,Capacity_wind!Y49*CostRed_wind!K$15,Capacity_wind!Y49*VLOOKUP($A48,CostRed_wind!$A$2:$M$15,K$1-2009,FALSE))</f>
        <v>43.661971617451</v>
      </c>
      <c r="L48">
        <f>IF(Capacity_wind!$AB49=0,Capacity_wind!Z49*CostRed_wind!L$15,Capacity_wind!Z49*VLOOKUP($A48,CostRed_wind!$A$2:$M$15,L$1-2009,FALSE))</f>
        <v>54.3170463022957</v>
      </c>
      <c r="M48">
        <f>IF(Capacity_wind!$AB49=0,Capacity_wind!AA49*CostRed_wind!M$15,Capacity_wind!AA49*VLOOKUP($A48,CostRed_wind!$A$2:$M$15,M$1-2009,FALSE))</f>
        <v>0.573966322703424</v>
      </c>
      <c r="N48" s="2">
        <f t="shared" si="2"/>
        <v>165.326786447722</v>
      </c>
      <c r="O48" s="1" t="s">
        <v>153</v>
      </c>
      <c r="P48">
        <f>IF(Capacity_wind!$AB49=0,Capacity_wind!P49*CostRed_wind!B$30,Capacity_wind!P49*VLOOKUP($A48,CostRed_wind!$A$17:$M$30,B$1-2009,FALSE))</f>
        <v>0</v>
      </c>
      <c r="Q48">
        <f>IF(Capacity_wind!$AB49=0,Capacity_wind!Q49*CostRed_wind!C$30,Capacity_wind!Q49*VLOOKUP($A48,CostRed_wind!$A$17:$M$30,C$1-2009,FALSE))</f>
        <v>0</v>
      </c>
      <c r="R48">
        <f>IF(Capacity_wind!$AB49=0,Capacity_wind!R49*CostRed_wind!D$30,Capacity_wind!R49*VLOOKUP($A48,CostRed_wind!$A$17:$M$30,D$1-2009,FALSE))</f>
        <v>0</v>
      </c>
      <c r="S48">
        <f>IF(Capacity_wind!$AB49=0,Capacity_wind!S49*CostRed_wind!E$30,Capacity_wind!S49*VLOOKUP($A48,CostRed_wind!$A$17:$M$30,E$1-2009,FALSE))</f>
        <v>0</v>
      </c>
      <c r="T48">
        <f>IF(Capacity_wind!$AB49=0,Capacity_wind!T49*CostRed_wind!F$30,Capacity_wind!T49*VLOOKUP($A48,CostRed_wind!$A$17:$M$30,F$1-2009,FALSE))</f>
        <v>76.9006311270062</v>
      </c>
      <c r="U48">
        <f>IF(Capacity_wind!$AB49=0,Capacity_wind!U49*CostRed_wind!G$30,Capacity_wind!U49*VLOOKUP($A48,CostRed_wind!$A$17:$M$30,G$1-2009,FALSE))</f>
        <v>0</v>
      </c>
      <c r="V48">
        <f>IF(Capacity_wind!$AB49=0,Capacity_wind!V49*CostRed_wind!H$30,Capacity_wind!V49*VLOOKUP($A48,CostRed_wind!$A$17:$M$30,H$1-2009,FALSE))</f>
        <v>0</v>
      </c>
      <c r="W48">
        <f>IF(Capacity_wind!$AB49=0,Capacity_wind!W49*CostRed_wind!I$30,Capacity_wind!W49*VLOOKUP($A48,CostRed_wind!$A$17:$M$30,I$1-2009,FALSE))</f>
        <v>181.571933885172</v>
      </c>
      <c r="X48">
        <f>IF(Capacity_wind!$AB49=0,Capacity_wind!X49*CostRed_wind!J$30,Capacity_wind!X49*VLOOKUP($A48,CostRed_wind!$A$17:$M$30,J$1-2009,FALSE))</f>
        <v>1.02224422787613</v>
      </c>
      <c r="Y48">
        <f>IF(Capacity_wind!$AB49=0,Capacity_wind!Y49*CostRed_wind!K$30,Capacity_wind!Y49*VLOOKUP($A48,CostRed_wind!$A$17:$M$30,K$1-2009,FALSE))</f>
        <v>139.200437057797</v>
      </c>
      <c r="Z48">
        <f>IF(Capacity_wind!$AB49=0,Capacity_wind!Z49*CostRed_wind!L$30,Capacity_wind!Z49*VLOOKUP($A48,CostRed_wind!$A$17:$M$30,L$1-2009,FALSE))</f>
        <v>151.119903243485</v>
      </c>
      <c r="AA48">
        <f>IF(Capacity_wind!$AB49=0,Capacity_wind!AA49*CostRed_wind!M$30,Capacity_wind!AA49*VLOOKUP($A48,CostRed_wind!$A$17:$M$30,M$1-2009,FALSE))</f>
        <v>1.49521880034338</v>
      </c>
      <c r="AB48" s="1">
        <f t="shared" si="3"/>
        <v>551.31036834168</v>
      </c>
    </row>
    <row r="49" spans="1:28">
      <c r="A49" s="1" t="s">
        <v>360</v>
      </c>
      <c r="B49">
        <f>IF(Capacity_wind!$AB50=0,Capacity_wind!P50*CostRed_wind!B$15,Capacity_wind!P50*VLOOKUP($A49,CostRed_wind!$A$2:$M$15,B$1-2009,FALSE))</f>
        <v>0</v>
      </c>
      <c r="C49">
        <f>IF(Capacity_wind!$AB50=0,Capacity_wind!Q50*CostRed_wind!C$15,Capacity_wind!Q50*VLOOKUP($A49,CostRed_wind!$A$2:$M$15,C$1-2009,FALSE))</f>
        <v>0</v>
      </c>
      <c r="D49">
        <f>IF(Capacity_wind!$AB50=0,Capacity_wind!R50*CostRed_wind!D$15,Capacity_wind!R50*VLOOKUP($A49,CostRed_wind!$A$2:$M$15,D$1-2009,FALSE))</f>
        <v>0</v>
      </c>
      <c r="E49">
        <f>IF(Capacity_wind!$AB50=0,Capacity_wind!S50*CostRed_wind!E$15,Capacity_wind!S50*VLOOKUP($A49,CostRed_wind!$A$2:$M$15,E$1-2009,FALSE))</f>
        <v>0</v>
      </c>
      <c r="F49">
        <f>IF(Capacity_wind!$AB50=0,Capacity_wind!T50*CostRed_wind!F$15,Capacity_wind!T50*VLOOKUP($A49,CostRed_wind!$A$2:$M$15,F$1-2009,FALSE))</f>
        <v>0</v>
      </c>
      <c r="G49">
        <f>IF(Capacity_wind!$AB50=0,Capacity_wind!U50*CostRed_wind!G$15,Capacity_wind!U50*VLOOKUP($A49,CostRed_wind!$A$2:$M$15,G$1-2009,FALSE))</f>
        <v>0</v>
      </c>
      <c r="H49">
        <f>IF(Capacity_wind!$AB50=0,Capacity_wind!V50*CostRed_wind!H$15,Capacity_wind!V50*VLOOKUP($A49,CostRed_wind!$A$2:$M$15,H$1-2009,FALSE))</f>
        <v>0</v>
      </c>
      <c r="I49">
        <f>IF(Capacity_wind!$AB50=0,Capacity_wind!W50*CostRed_wind!I$15,Capacity_wind!W50*VLOOKUP($A49,CostRed_wind!$A$2:$M$15,I$1-2009,FALSE))</f>
        <v>0</v>
      </c>
      <c r="J49">
        <f>IF(Capacity_wind!$AB50=0,Capacity_wind!X50*CostRed_wind!J$15,Capacity_wind!X50*VLOOKUP($A49,CostRed_wind!$A$2:$M$15,J$1-2009,FALSE))</f>
        <v>0</v>
      </c>
      <c r="K49">
        <f>IF(Capacity_wind!$AB50=0,Capacity_wind!Y50*CostRed_wind!K$15,Capacity_wind!Y50*VLOOKUP($A49,CostRed_wind!$A$2:$M$15,K$1-2009,FALSE))</f>
        <v>6.33802849012975</v>
      </c>
      <c r="L49">
        <f>IF(Capacity_wind!$AB50=0,Capacity_wind!Z50*CostRed_wind!L$15,Capacity_wind!Z50*VLOOKUP($A49,CostRed_wind!$A$2:$M$15,L$1-2009,FALSE))</f>
        <v>3.7604104800278</v>
      </c>
      <c r="M49">
        <f>IF(Capacity_wind!$AB50=0,Capacity_wind!AA50*CostRed_wind!M$15,Capacity_wind!AA50*VLOOKUP($A49,CostRed_wind!$A$2:$M$15,M$1-2009,FALSE))</f>
        <v>0</v>
      </c>
      <c r="N49" s="2">
        <f t="shared" si="2"/>
        <v>10.0984389701576</v>
      </c>
      <c r="O49" s="1" t="s">
        <v>360</v>
      </c>
      <c r="P49">
        <f>IF(Capacity_wind!$AB50=0,Capacity_wind!P50*CostRed_wind!B$30,Capacity_wind!P50*VLOOKUP($A49,CostRed_wind!$A$17:$M$30,B$1-2009,FALSE))</f>
        <v>0</v>
      </c>
      <c r="Q49">
        <f>IF(Capacity_wind!$AB50=0,Capacity_wind!Q50*CostRed_wind!C$30,Capacity_wind!Q50*VLOOKUP($A49,CostRed_wind!$A$17:$M$30,C$1-2009,FALSE))</f>
        <v>0</v>
      </c>
      <c r="R49">
        <f>IF(Capacity_wind!$AB50=0,Capacity_wind!R50*CostRed_wind!D$30,Capacity_wind!R50*VLOOKUP($A49,CostRed_wind!$A$17:$M$30,D$1-2009,FALSE))</f>
        <v>0</v>
      </c>
      <c r="S49">
        <f>IF(Capacity_wind!$AB50=0,Capacity_wind!S50*CostRed_wind!E$30,Capacity_wind!S50*VLOOKUP($A49,CostRed_wind!$A$17:$M$30,E$1-2009,FALSE))</f>
        <v>0</v>
      </c>
      <c r="T49">
        <f>IF(Capacity_wind!$AB50=0,Capacity_wind!T50*CostRed_wind!F$30,Capacity_wind!T50*VLOOKUP($A49,CostRed_wind!$A$17:$M$30,F$1-2009,FALSE))</f>
        <v>0</v>
      </c>
      <c r="U49">
        <f>IF(Capacity_wind!$AB50=0,Capacity_wind!U50*CostRed_wind!G$30,Capacity_wind!U50*VLOOKUP($A49,CostRed_wind!$A$17:$M$30,G$1-2009,FALSE))</f>
        <v>0</v>
      </c>
      <c r="V49">
        <f>IF(Capacity_wind!$AB50=0,Capacity_wind!V50*CostRed_wind!H$30,Capacity_wind!V50*VLOOKUP($A49,CostRed_wind!$A$17:$M$30,H$1-2009,FALSE))</f>
        <v>0</v>
      </c>
      <c r="W49">
        <f>IF(Capacity_wind!$AB50=0,Capacity_wind!W50*CostRed_wind!I$30,Capacity_wind!W50*VLOOKUP($A49,CostRed_wind!$A$17:$M$30,I$1-2009,FALSE))</f>
        <v>0</v>
      </c>
      <c r="X49">
        <f>IF(Capacity_wind!$AB50=0,Capacity_wind!X50*CostRed_wind!J$30,Capacity_wind!X50*VLOOKUP($A49,CostRed_wind!$A$17:$M$30,J$1-2009,FALSE))</f>
        <v>0</v>
      </c>
      <c r="Y49">
        <f>IF(Capacity_wind!$AB50=0,Capacity_wind!Y50*CostRed_wind!K$30,Capacity_wind!Y50*VLOOKUP($A49,CostRed_wind!$A$17:$M$30,K$1-2009,FALSE))</f>
        <v>20.2065161793612</v>
      </c>
      <c r="Z49">
        <f>IF(Capacity_wind!$AB50=0,Capacity_wind!Z50*CostRed_wind!L$30,Capacity_wind!Z50*VLOOKUP($A49,CostRed_wind!$A$17:$M$30,L$1-2009,FALSE))</f>
        <v>10.4621459851651</v>
      </c>
      <c r="AA49">
        <f>IF(Capacity_wind!$AB50=0,Capacity_wind!AA50*CostRed_wind!M$30,Capacity_wind!AA50*VLOOKUP($A49,CostRed_wind!$A$17:$M$30,M$1-2009,FALSE))</f>
        <v>0</v>
      </c>
      <c r="AB49" s="1">
        <f t="shared" si="3"/>
        <v>30.6686621645263</v>
      </c>
    </row>
    <row r="50" spans="1:28">
      <c r="A50" s="1" t="s">
        <v>155</v>
      </c>
      <c r="B50">
        <f>IF(Capacity_wind!$AB51=0,Capacity_wind!P51*CostRed_wind!B$15,Capacity_wind!P51*VLOOKUP($A50,CostRed_wind!$A$2:$M$15,B$1-2009,FALSE))</f>
        <v>0</v>
      </c>
      <c r="C50">
        <f>IF(Capacity_wind!$AB51=0,Capacity_wind!Q51*CostRed_wind!C$15,Capacity_wind!Q51*VLOOKUP($A50,CostRed_wind!$A$2:$M$15,C$1-2009,FALSE))</f>
        <v>0</v>
      </c>
      <c r="D50">
        <f>IF(Capacity_wind!$AB51=0,Capacity_wind!R51*CostRed_wind!D$15,Capacity_wind!R51*VLOOKUP($A50,CostRed_wind!$A$2:$M$15,D$1-2009,FALSE))</f>
        <v>0</v>
      </c>
      <c r="E50">
        <f>IF(Capacity_wind!$AB51=0,Capacity_wind!S51*CostRed_wind!E$15,Capacity_wind!S51*VLOOKUP($A50,CostRed_wind!$A$2:$M$15,E$1-2009,FALSE))</f>
        <v>0</v>
      </c>
      <c r="F50">
        <f>IF(Capacity_wind!$AB51=0,Capacity_wind!T51*CostRed_wind!F$15,Capacity_wind!T51*VLOOKUP($A50,CostRed_wind!$A$2:$M$15,F$1-2009,FALSE))</f>
        <v>0</v>
      </c>
      <c r="G50">
        <f>IF(Capacity_wind!$AB51=0,Capacity_wind!U51*CostRed_wind!G$15,Capacity_wind!U51*VLOOKUP($A50,CostRed_wind!$A$2:$M$15,G$1-2009,FALSE))</f>
        <v>0</v>
      </c>
      <c r="H50">
        <f>IF(Capacity_wind!$AB51=0,Capacity_wind!V51*CostRed_wind!H$15,Capacity_wind!V51*VLOOKUP($A50,CostRed_wind!$A$2:$M$15,H$1-2009,FALSE))</f>
        <v>0</v>
      </c>
      <c r="I50">
        <f>IF(Capacity_wind!$AB51=0,Capacity_wind!W51*CostRed_wind!I$15,Capacity_wind!W51*VLOOKUP($A50,CostRed_wind!$A$2:$M$15,I$1-2009,FALSE))</f>
        <v>0</v>
      </c>
      <c r="J50">
        <f>IF(Capacity_wind!$AB51=0,Capacity_wind!X51*CostRed_wind!J$15,Capacity_wind!X51*VLOOKUP($A50,CostRed_wind!$A$2:$M$15,J$1-2009,FALSE))</f>
        <v>0</v>
      </c>
      <c r="K50">
        <f>IF(Capacity_wind!$AB51=0,Capacity_wind!Y51*CostRed_wind!K$15,Capacity_wind!Y51*VLOOKUP($A50,CostRed_wind!$A$2:$M$15,K$1-2009,FALSE))</f>
        <v>0</v>
      </c>
      <c r="L50">
        <f>IF(Capacity_wind!$AB51=0,Capacity_wind!Z51*CostRed_wind!L$15,Capacity_wind!Z51*VLOOKUP($A50,CostRed_wind!$A$2:$M$15,L$1-2009,FALSE))</f>
        <v>0</v>
      </c>
      <c r="M50">
        <f>IF(Capacity_wind!$AB51=0,Capacity_wind!AA51*CostRed_wind!M$15,Capacity_wind!AA51*VLOOKUP($A50,CostRed_wind!$A$2:$M$15,M$1-2009,FALSE))</f>
        <v>0</v>
      </c>
      <c r="N50" s="2">
        <f t="shared" si="2"/>
        <v>0</v>
      </c>
      <c r="O50" s="1" t="s">
        <v>155</v>
      </c>
      <c r="P50">
        <f>IF(Capacity_wind!$AB51=0,Capacity_wind!P51*CostRed_wind!B$30,Capacity_wind!P51*VLOOKUP($A50,CostRed_wind!$A$17:$M$30,B$1-2009,FALSE))</f>
        <v>0</v>
      </c>
      <c r="Q50">
        <f>IF(Capacity_wind!$AB51=0,Capacity_wind!Q51*CostRed_wind!C$30,Capacity_wind!Q51*VLOOKUP($A50,CostRed_wind!$A$17:$M$30,C$1-2009,FALSE))</f>
        <v>0</v>
      </c>
      <c r="R50">
        <f>IF(Capacity_wind!$AB51=0,Capacity_wind!R51*CostRed_wind!D$30,Capacity_wind!R51*VLOOKUP($A50,CostRed_wind!$A$17:$M$30,D$1-2009,FALSE))</f>
        <v>0</v>
      </c>
      <c r="S50">
        <f>IF(Capacity_wind!$AB51=0,Capacity_wind!S51*CostRed_wind!E$30,Capacity_wind!S51*VLOOKUP($A50,CostRed_wind!$A$17:$M$30,E$1-2009,FALSE))</f>
        <v>0</v>
      </c>
      <c r="T50">
        <f>IF(Capacity_wind!$AB51=0,Capacity_wind!T51*CostRed_wind!F$30,Capacity_wind!T51*VLOOKUP($A50,CostRed_wind!$A$17:$M$30,F$1-2009,FALSE))</f>
        <v>0</v>
      </c>
      <c r="U50">
        <f>IF(Capacity_wind!$AB51=0,Capacity_wind!U51*CostRed_wind!G$30,Capacity_wind!U51*VLOOKUP($A50,CostRed_wind!$A$17:$M$30,G$1-2009,FALSE))</f>
        <v>0</v>
      </c>
      <c r="V50">
        <f>IF(Capacity_wind!$AB51=0,Capacity_wind!V51*CostRed_wind!H$30,Capacity_wind!V51*VLOOKUP($A50,CostRed_wind!$A$17:$M$30,H$1-2009,FALSE))</f>
        <v>0</v>
      </c>
      <c r="W50">
        <f>IF(Capacity_wind!$AB51=0,Capacity_wind!W51*CostRed_wind!I$30,Capacity_wind!W51*VLOOKUP($A50,CostRed_wind!$A$17:$M$30,I$1-2009,FALSE))</f>
        <v>0</v>
      </c>
      <c r="X50">
        <f>IF(Capacity_wind!$AB51=0,Capacity_wind!X51*CostRed_wind!J$30,Capacity_wind!X51*VLOOKUP($A50,CostRed_wind!$A$17:$M$30,J$1-2009,FALSE))</f>
        <v>0</v>
      </c>
      <c r="Y50">
        <f>IF(Capacity_wind!$AB51=0,Capacity_wind!Y51*CostRed_wind!K$30,Capacity_wind!Y51*VLOOKUP($A50,CostRed_wind!$A$17:$M$30,K$1-2009,FALSE))</f>
        <v>0</v>
      </c>
      <c r="Z50">
        <f>IF(Capacity_wind!$AB51=0,Capacity_wind!Z51*CostRed_wind!L$30,Capacity_wind!Z51*VLOOKUP($A50,CostRed_wind!$A$17:$M$30,L$1-2009,FALSE))</f>
        <v>0</v>
      </c>
      <c r="AA50">
        <f>IF(Capacity_wind!$AB51=0,Capacity_wind!AA51*CostRed_wind!M$30,Capacity_wind!AA51*VLOOKUP($A50,CostRed_wind!$A$17:$M$30,M$1-2009,FALSE))</f>
        <v>0</v>
      </c>
      <c r="AB50" s="1">
        <f t="shared" si="3"/>
        <v>0</v>
      </c>
    </row>
    <row r="51" spans="1:28">
      <c r="A51" s="1" t="s">
        <v>159</v>
      </c>
      <c r="B51">
        <f>IF(Capacity_wind!$AB52=0,Capacity_wind!P52*CostRed_wind!B$15,Capacity_wind!P52*VLOOKUP($A51,CostRed_wind!$A$2:$M$15,B$1-2009,FALSE))</f>
        <v>0.88779175439467</v>
      </c>
      <c r="C51">
        <f>IF(Capacity_wind!$AB52=0,Capacity_wind!Q52*CostRed_wind!C$15,Capacity_wind!Q52*VLOOKUP($A51,CostRed_wind!$A$2:$M$15,C$1-2009,FALSE))</f>
        <v>2.58103847647697</v>
      </c>
      <c r="D51">
        <f>IF(Capacity_wind!$AB52=0,Capacity_wind!R52*CostRed_wind!D$15,Capacity_wind!R52*VLOOKUP($A51,CostRed_wind!$A$2:$M$15,D$1-2009,FALSE))</f>
        <v>-0.8417304439663</v>
      </c>
      <c r="E51">
        <f>IF(Capacity_wind!$AB52=0,Capacity_wind!S52*CostRed_wind!E$15,Capacity_wind!S52*VLOOKUP($A51,CostRed_wind!$A$2:$M$15,E$1-2009,FALSE))</f>
        <v>1.74349010259793</v>
      </c>
      <c r="F51">
        <f>IF(Capacity_wind!$AB52=0,Capacity_wind!T52*CostRed_wind!F$15,Capacity_wind!T52*VLOOKUP($A51,CostRed_wind!$A$2:$M$15,F$1-2009,FALSE))</f>
        <v>2.06778170046909</v>
      </c>
      <c r="G51">
        <f>IF(Capacity_wind!$AB52=0,Capacity_wind!U52*CostRed_wind!G$15,Capacity_wind!U52*VLOOKUP($A51,CostRed_wind!$A$2:$M$15,G$1-2009,FALSE))</f>
        <v>1.0115573387173</v>
      </c>
      <c r="H51">
        <f>IF(Capacity_wind!$AB52=0,Capacity_wind!V52*CostRed_wind!H$15,Capacity_wind!V52*VLOOKUP($A51,CostRed_wind!$A$2:$M$15,H$1-2009,FALSE))</f>
        <v>0.20435041701487</v>
      </c>
      <c r="I51">
        <f>IF(Capacity_wind!$AB52=0,Capacity_wind!W52*CostRed_wind!I$15,Capacity_wind!W52*VLOOKUP($A51,CostRed_wind!$A$2:$M$15,I$1-2009,FALSE))</f>
        <v>-0.239661107489152</v>
      </c>
      <c r="J51">
        <f>IF(Capacity_wind!$AB52=0,Capacity_wind!X52*CostRed_wind!J$15,Capacity_wind!X52*VLOOKUP($A51,CostRed_wind!$A$2:$M$15,J$1-2009,FALSE))</f>
        <v>0.906415868114923</v>
      </c>
      <c r="K51">
        <f>IF(Capacity_wind!$AB52=0,Capacity_wind!Y52*CostRed_wind!K$15,Capacity_wind!Y52*VLOOKUP($A51,CostRed_wind!$A$2:$M$15,K$1-2009,FALSE))</f>
        <v>0.176056337167141</v>
      </c>
      <c r="L51">
        <f>IF(Capacity_wind!$AB52=0,Capacity_wind!Z52*CostRed_wind!L$15,Capacity_wind!Z52*VLOOKUP($A51,CostRed_wind!$A$2:$M$15,L$1-2009,FALSE))</f>
        <v>-0.417817165743089</v>
      </c>
      <c r="M51">
        <f>IF(Capacity_wind!$AB52=0,Capacity_wind!AA52*CostRed_wind!M$15,Capacity_wind!AA52*VLOOKUP($A51,CostRed_wind!$A$2:$M$15,M$1-2009,FALSE))</f>
        <v>0</v>
      </c>
      <c r="N51" s="2">
        <f t="shared" si="2"/>
        <v>8.07927327775435</v>
      </c>
      <c r="O51" s="1" t="s">
        <v>159</v>
      </c>
      <c r="P51">
        <f>IF(Capacity_wind!$AB52=0,Capacity_wind!P52*CostRed_wind!B$30,Capacity_wind!P52*VLOOKUP($A51,CostRed_wind!$A$17:$M$30,B$1-2009,FALSE))</f>
        <v>7.59852075230035</v>
      </c>
      <c r="Q51">
        <f>IF(Capacity_wind!$AB52=0,Capacity_wind!Q52*CostRed_wind!C$30,Capacity_wind!Q52*VLOOKUP($A51,CostRed_wind!$A$17:$M$30,C$1-2009,FALSE))</f>
        <v>17.1497053334926</v>
      </c>
      <c r="R51">
        <f>IF(Capacity_wind!$AB52=0,Capacity_wind!R52*CostRed_wind!D$30,Capacity_wind!R52*VLOOKUP($A51,CostRed_wind!$A$17:$M$30,D$1-2009,FALSE))</f>
        <v>-4.44531470869839</v>
      </c>
      <c r="S51">
        <f>IF(Capacity_wind!$AB52=0,Capacity_wind!S52*CostRed_wind!E$30,Capacity_wind!S52*VLOOKUP($A51,CostRed_wind!$A$17:$M$30,E$1-2009,FALSE))</f>
        <v>8.41083186386083</v>
      </c>
      <c r="T51">
        <f>IF(Capacity_wind!$AB52=0,Capacity_wind!T52*CostRed_wind!F$30,Capacity_wind!T52*VLOOKUP($A51,CostRed_wind!$A$17:$M$30,F$1-2009,FALSE))</f>
        <v>9.61257648773164</v>
      </c>
      <c r="U51">
        <f>IF(Capacity_wind!$AB52=0,Capacity_wind!U52*CostRed_wind!G$30,Capacity_wind!U52*VLOOKUP($A51,CostRed_wind!$A$17:$M$30,G$1-2009,FALSE))</f>
        <v>4.23914495512272</v>
      </c>
      <c r="V51">
        <f>IF(Capacity_wind!$AB52=0,Capacity_wind!V52*CostRed_wind!H$30,Capacity_wind!V52*VLOOKUP($A51,CostRed_wind!$A$17:$M$30,H$1-2009,FALSE))</f>
        <v>0.82633921588437</v>
      </c>
      <c r="W51">
        <f>IF(Capacity_wind!$AB52=0,Capacity_wind!W52*CostRed_wind!I$30,Capacity_wind!W52*VLOOKUP($A51,CostRed_wind!$A$17:$M$30,I$1-2009,FALSE))</f>
        <v>-0.871545398854889</v>
      </c>
      <c r="X51">
        <f>IF(Capacity_wind!$AB52=0,Capacity_wind!X52*CostRed_wind!J$30,Capacity_wind!X52*VLOOKUP($A51,CostRed_wind!$A$17:$M$30,J$1-2009,FALSE))</f>
        <v>3.06657935466056</v>
      </c>
      <c r="Y51">
        <f>IF(Capacity_wind!$AB52=0,Capacity_wind!Y52*CostRed_wind!K$30,Capacity_wind!Y52*VLOOKUP($A51,CostRed_wind!$A$17:$M$30,K$1-2009,FALSE))</f>
        <v>0.561292084910472</v>
      </c>
      <c r="Z51">
        <f>IF(Capacity_wind!$AB52=0,Capacity_wind!Z52*CostRed_wind!L$30,Capacity_wind!Z52*VLOOKUP($A51,CostRed_wind!$A$17:$M$30,L$1-2009,FALSE))</f>
        <v>-1.16244335726875</v>
      </c>
      <c r="AA51">
        <f>IF(Capacity_wind!$AB52=0,Capacity_wind!AA52*CostRed_wind!M$30,Capacity_wind!AA52*VLOOKUP($A51,CostRed_wind!$A$17:$M$30,M$1-2009,FALSE))</f>
        <v>0</v>
      </c>
      <c r="AB51" s="1">
        <f t="shared" si="3"/>
        <v>44.9856865831415</v>
      </c>
    </row>
    <row r="52" spans="1:28">
      <c r="A52" s="1" t="s">
        <v>161</v>
      </c>
      <c r="B52">
        <f>IF(Capacity_wind!$AB53=0,Capacity_wind!P53*CostRed_wind!B$15,Capacity_wind!P53*VLOOKUP($A52,CostRed_wind!$A$2:$M$15,B$1-2009,FALSE))</f>
        <v>0.998765723694003</v>
      </c>
      <c r="C52">
        <f>IF(Capacity_wind!$AB53=0,Capacity_wind!Q53*CostRed_wind!C$15,Capacity_wind!Q53*VLOOKUP($A52,CostRed_wind!$A$2:$M$15,C$1-2009,FALSE))</f>
        <v>0</v>
      </c>
      <c r="D52">
        <f>IF(Capacity_wind!$AB53=0,Capacity_wind!R53*CostRed_wind!D$15,Capacity_wind!R53*VLOOKUP($A52,CostRed_wind!$A$2:$M$15,D$1-2009,FALSE))</f>
        <v>4.20865455797292</v>
      </c>
      <c r="E52">
        <f>IF(Capacity_wind!$AB53=0,Capacity_wind!S53*CostRed_wind!E$15,Capacity_wind!S53*VLOOKUP($A52,CostRed_wind!$A$2:$M$15,E$1-2009,FALSE))</f>
        <v>0</v>
      </c>
      <c r="F52">
        <f>IF(Capacity_wind!$AB53=0,Capacity_wind!T53*CostRed_wind!F$15,Capacity_wind!T53*VLOOKUP($A52,CostRed_wind!$A$2:$M$15,F$1-2009,FALSE))</f>
        <v>12.6548240068709</v>
      </c>
      <c r="G52">
        <f>IF(Capacity_wind!$AB53=0,Capacity_wind!U53*CostRed_wind!G$15,Capacity_wind!U53*VLOOKUP($A52,CostRed_wind!$A$2:$M$15,G$1-2009,FALSE))</f>
        <v>0.000608957517907357</v>
      </c>
      <c r="H52">
        <f>IF(Capacity_wind!$AB53=0,Capacity_wind!V53*CostRed_wind!H$15,Capacity_wind!V53*VLOOKUP($A52,CostRed_wind!$A$2:$M$15,H$1-2009,FALSE))</f>
        <v>0</v>
      </c>
      <c r="I52">
        <f>IF(Capacity_wind!$AB53=0,Capacity_wind!W53*CostRed_wind!I$15,Capacity_wind!W53*VLOOKUP($A52,CostRed_wind!$A$2:$M$15,I$1-2009,FALSE))</f>
        <v>0</v>
      </c>
      <c r="J52">
        <f>IF(Capacity_wind!$AB53=0,Capacity_wind!X53*CostRed_wind!J$15,Capacity_wind!X53*VLOOKUP($A52,CostRed_wind!$A$2:$M$15,J$1-2009,FALSE))</f>
        <v>0</v>
      </c>
      <c r="K52">
        <f>IF(Capacity_wind!$AB53=0,Capacity_wind!Y53*CostRed_wind!K$15,Capacity_wind!Y53*VLOOKUP($A52,CostRed_wind!$A$2:$M$15,K$1-2009,FALSE))</f>
        <v>0</v>
      </c>
      <c r="L52">
        <f>IF(Capacity_wind!$AB53=0,Capacity_wind!Z53*CostRed_wind!L$15,Capacity_wind!Z53*VLOOKUP($A52,CostRed_wind!$A$2:$M$15,L$1-2009,FALSE))</f>
        <v>0</v>
      </c>
      <c r="M52">
        <f>IF(Capacity_wind!$AB53=0,Capacity_wind!AA53*CostRed_wind!M$15,Capacity_wind!AA53*VLOOKUP($A52,CostRed_wind!$A$2:$M$15,M$1-2009,FALSE))</f>
        <v>18.3676593287472</v>
      </c>
      <c r="N52" s="2">
        <f t="shared" si="2"/>
        <v>36.2305125748029</v>
      </c>
      <c r="O52" s="1" t="s">
        <v>161</v>
      </c>
      <c r="P52">
        <f>IF(Capacity_wind!$AB53=0,Capacity_wind!P53*CostRed_wind!B$30,Capacity_wind!P53*VLOOKUP($A52,CostRed_wind!$A$17:$M$30,B$1-2009,FALSE))</f>
        <v>8.5483358463379</v>
      </c>
      <c r="Q52">
        <f>IF(Capacity_wind!$AB53=0,Capacity_wind!Q53*CostRed_wind!C$30,Capacity_wind!Q53*VLOOKUP($A52,CostRed_wind!$A$17:$M$30,C$1-2009,FALSE))</f>
        <v>0</v>
      </c>
      <c r="R52">
        <f>IF(Capacity_wind!$AB53=0,Capacity_wind!R53*CostRed_wind!D$30,Capacity_wind!R53*VLOOKUP($A52,CostRed_wind!$A$17:$M$30,D$1-2009,FALSE))</f>
        <v>22.2265858915952</v>
      </c>
      <c r="S52">
        <f>IF(Capacity_wind!$AB53=0,Capacity_wind!S53*CostRed_wind!E$30,Capacity_wind!S53*VLOOKUP($A52,CostRed_wind!$A$17:$M$30,E$1-2009,FALSE))</f>
        <v>0</v>
      </c>
      <c r="T52">
        <f>IF(Capacity_wind!$AB53=0,Capacity_wind!T53*CostRed_wind!F$30,Capacity_wind!T53*VLOOKUP($A52,CostRed_wind!$A$17:$M$30,F$1-2009,FALSE))</f>
        <v>58.8289681049177</v>
      </c>
      <c r="U52">
        <f>IF(Capacity_wind!$AB53=0,Capacity_wind!U53*CostRed_wind!G$30,Capacity_wind!U53*VLOOKUP($A52,CostRed_wind!$A$17:$M$30,G$1-2009,FALSE))</f>
        <v>0.00255196526298196</v>
      </c>
      <c r="V52">
        <f>IF(Capacity_wind!$AB53=0,Capacity_wind!V53*CostRed_wind!H$30,Capacity_wind!V53*VLOOKUP($A52,CostRed_wind!$A$17:$M$30,H$1-2009,FALSE))</f>
        <v>0</v>
      </c>
      <c r="W52">
        <f>IF(Capacity_wind!$AB53=0,Capacity_wind!W53*CostRed_wind!I$30,Capacity_wind!W53*VLOOKUP($A52,CostRed_wind!$A$17:$M$30,I$1-2009,FALSE))</f>
        <v>0</v>
      </c>
      <c r="X52">
        <f>IF(Capacity_wind!$AB53=0,Capacity_wind!X53*CostRed_wind!J$30,Capacity_wind!X53*VLOOKUP($A52,CostRed_wind!$A$17:$M$30,J$1-2009,FALSE))</f>
        <v>0</v>
      </c>
      <c r="Y52">
        <f>IF(Capacity_wind!$AB53=0,Capacity_wind!Y53*CostRed_wind!K$30,Capacity_wind!Y53*VLOOKUP($A52,CostRed_wind!$A$17:$M$30,K$1-2009,FALSE))</f>
        <v>0</v>
      </c>
      <c r="Z52">
        <f>IF(Capacity_wind!$AB53=0,Capacity_wind!Z53*CostRed_wind!L$30,Capacity_wind!Z53*VLOOKUP($A52,CostRed_wind!$A$17:$M$30,L$1-2009,FALSE))</f>
        <v>0</v>
      </c>
      <c r="AA52">
        <f>IF(Capacity_wind!$AB53=0,Capacity_wind!AA53*CostRed_wind!M$30,Capacity_wind!AA53*VLOOKUP($A52,CostRed_wind!$A$17:$M$30,M$1-2009,FALSE))</f>
        <v>47.8489215487232</v>
      </c>
      <c r="AB52" s="1">
        <f t="shared" si="3"/>
        <v>137.455363356837</v>
      </c>
    </row>
    <row r="53" spans="1:28">
      <c r="A53" s="1" t="s">
        <v>455</v>
      </c>
      <c r="B53">
        <f>IF(Capacity_wind!$AB54=0,Capacity_wind!P54*CostRed_wind!B$15,Capacity_wind!P54*VLOOKUP($A53,CostRed_wind!$A$2:$M$15,B$1-2009,FALSE))</f>
        <v>5.04315161564716</v>
      </c>
      <c r="C53">
        <f>IF(Capacity_wind!$AB54=0,Capacity_wind!Q54*CostRed_wind!C$15,Capacity_wind!Q54*VLOOKUP($A53,CostRed_wind!$A$2:$M$15,C$1-2009,FALSE))</f>
        <v>15.9664210625802</v>
      </c>
      <c r="D53">
        <f>IF(Capacity_wind!$AB54=0,Capacity_wind!R54*CostRed_wind!D$15,Capacity_wind!R54*VLOOKUP($A53,CostRed_wind!$A$2:$M$15,D$1-2009,FALSE))</f>
        <v>23.3673993912826</v>
      </c>
      <c r="E53">
        <f>IF(Capacity_wind!$AB54=0,Capacity_wind!S54*CostRed_wind!E$15,Capacity_wind!S54*VLOOKUP($A53,CostRed_wind!$A$2:$M$15,E$1-2009,FALSE))</f>
        <v>56.1791398778734</v>
      </c>
      <c r="F53">
        <f>IF(Capacity_wind!$AB54=0,Capacity_wind!T54*CostRed_wind!F$15,Capacity_wind!T54*VLOOKUP($A53,CostRed_wind!$A$2:$M$15,F$1-2009,FALSE))</f>
        <v>72.71645493363</v>
      </c>
      <c r="G53">
        <f>IF(Capacity_wind!$AB54=0,Capacity_wind!U54*CostRed_wind!G$15,Capacity_wind!U54*VLOOKUP($A53,CostRed_wind!$A$2:$M$15,G$1-2009,FALSE))</f>
        <v>129.077204851381</v>
      </c>
      <c r="H53">
        <f>IF(Capacity_wind!$AB54=0,Capacity_wind!V54*CostRed_wind!H$15,Capacity_wind!V54*VLOOKUP($A53,CostRed_wind!$A$2:$M$15,H$1-2009,FALSE))</f>
        <v>86.8659904911392</v>
      </c>
      <c r="I53">
        <f>IF(Capacity_wind!$AB54=0,Capacity_wind!W54*CostRed_wind!I$15,Capacity_wind!W54*VLOOKUP($A53,CostRed_wind!$A$2:$M$15,I$1-2009,FALSE))</f>
        <v>77.2954604438825</v>
      </c>
      <c r="J53">
        <f>IF(Capacity_wind!$AB54=0,Capacity_wind!X54*CostRed_wind!J$15,Capacity_wind!X54*VLOOKUP($A53,CostRed_wind!$A$2:$M$15,J$1-2009,FALSE))</f>
        <v>96.1964658176476</v>
      </c>
      <c r="K53">
        <f>IF(Capacity_wind!$AB54=0,Capacity_wind!Y54*CostRed_wind!K$15,Capacity_wind!Y54*VLOOKUP($A53,CostRed_wind!$A$2:$M$15,K$1-2009,FALSE))</f>
        <v>367.013836233237</v>
      </c>
      <c r="L53">
        <f>IF(Capacity_wind!$AB54=0,Capacity_wind!Z54*CostRed_wind!L$15,Capacity_wind!Z54*VLOOKUP($A53,CostRed_wind!$A$2:$M$15,L$1-2009,FALSE))</f>
        <v>581.672892382622</v>
      </c>
      <c r="M53">
        <f>IF(Capacity_wind!$AB54=0,Capacity_wind!AA54*CostRed_wind!M$15,Capacity_wind!AA54*VLOOKUP($A53,CostRed_wind!$A$2:$M$15,M$1-2009,FALSE))</f>
        <v>243.417604422763</v>
      </c>
      <c r="N53" s="2">
        <f t="shared" si="2"/>
        <v>1754.81202152369</v>
      </c>
      <c r="O53" s="1" t="s">
        <v>455</v>
      </c>
      <c r="P53">
        <f>IF(Capacity_wind!$AB54=0,Capacity_wind!P54*CostRed_wind!B$30,Capacity_wind!P54*VLOOKUP($A53,CostRed_wind!$A$17:$M$30,B$1-2009,FALSE))</f>
        <v>43.163829826985</v>
      </c>
      <c r="Q53">
        <f>IF(Capacity_wind!$AB54=0,Capacity_wind!Q54*CostRed_wind!C$30,Capacity_wind!Q54*VLOOKUP($A53,CostRed_wind!$A$17:$M$30,C$1-2009,FALSE))</f>
        <v>106.088854912181</v>
      </c>
      <c r="R53">
        <f>IF(Capacity_wind!$AB54=0,Capacity_wind!R54*CostRed_wind!D$30,Capacity_wind!R54*VLOOKUP($A53,CostRed_wind!$A$17:$M$30,D$1-2009,FALSE))</f>
        <v>123.407018200065</v>
      </c>
      <c r="S53">
        <f>IF(Capacity_wind!$AB54=0,Capacity_wind!S54*CostRed_wind!E$30,Capacity_wind!S54*VLOOKUP($A53,CostRed_wind!$A$17:$M$30,E$1-2009,FALSE))</f>
        <v>271.01576261605</v>
      </c>
      <c r="T53">
        <f>IF(Capacity_wind!$AB54=0,Capacity_wind!T54*CostRed_wind!F$30,Capacity_wind!T54*VLOOKUP($A53,CostRed_wind!$A$17:$M$30,F$1-2009,FALSE))</f>
        <v>338.039786698778</v>
      </c>
      <c r="U53">
        <f>IF(Capacity_wind!$AB54=0,Capacity_wind!U54*CostRed_wind!G$30,Capacity_wind!U54*VLOOKUP($A53,CostRed_wind!$A$17:$M$30,G$1-2009,FALSE))</f>
        <v>540.925324570249</v>
      </c>
      <c r="V53">
        <f>IF(Capacity_wind!$AB54=0,Capacity_wind!V54*CostRed_wind!H$30,Capacity_wind!V54*VLOOKUP($A53,CostRed_wind!$A$17:$M$30,H$1-2009,FALSE))</f>
        <v>351.263166075378</v>
      </c>
      <c r="W53">
        <f>IF(Capacity_wind!$AB54=0,Capacity_wind!W54*CostRed_wind!I$30,Capacity_wind!W54*VLOOKUP($A53,CostRed_wind!$A$17:$M$30,I$1-2009,FALSE))</f>
        <v>281.090676781109</v>
      </c>
      <c r="X53">
        <f>IF(Capacity_wind!$AB54=0,Capacity_wind!X54*CostRed_wind!J$30,Capacity_wind!X54*VLOOKUP($A53,CostRed_wind!$A$17:$M$30,J$1-2009,FALSE))</f>
        <v>325.451160383157</v>
      </c>
      <c r="Y53">
        <f>IF(Capacity_wind!$AB54=0,Capacity_wind!Y54*CostRed_wind!K$30,Capacity_wind!Y54*VLOOKUP($A53,CostRed_wind!$A$17:$M$30,K$1-2009,FALSE))</f>
        <v>1170.09114607885</v>
      </c>
      <c r="Z53">
        <f>IF(Capacity_wind!$AB54=0,Capacity_wind!Z54*CostRed_wind!L$30,Capacity_wind!Z54*VLOOKUP($A53,CostRed_wind!$A$17:$M$30,L$1-2009,FALSE))</f>
        <v>1618.3197946186</v>
      </c>
      <c r="AA53">
        <f>IF(Capacity_wind!$AB54=0,Capacity_wind!AA54*CostRed_wind!M$30,Capacity_wind!AA54*VLOOKUP($A53,CostRed_wind!$A$17:$M$30,M$1-2009,FALSE))</f>
        <v>634.118351671179</v>
      </c>
      <c r="AB53" s="1">
        <f t="shared" si="3"/>
        <v>5802.97487243258</v>
      </c>
    </row>
    <row r="54" spans="1:28">
      <c r="A54" s="1" t="s">
        <v>456</v>
      </c>
      <c r="B54">
        <f>IF(Capacity_wind!$AB55=0,Capacity_wind!P55*CostRed_wind!B$15,Capacity_wind!P55*VLOOKUP($A54,CostRed_wind!$A$2:$M$15,B$1-2009,FALSE))</f>
        <v>120.763427027105</v>
      </c>
      <c r="C54">
        <f>IF(Capacity_wind!$AB55=0,Capacity_wind!Q55*CostRed_wind!C$15,Capacity_wind!Q55*VLOOKUP($A54,CostRed_wind!$A$2:$M$15,C$1-2009,FALSE))</f>
        <v>374.506101898331</v>
      </c>
      <c r="D54">
        <f>IF(Capacity_wind!$AB55=0,Capacity_wind!R55*CostRed_wind!D$15,Capacity_wind!R55*VLOOKUP($A54,CostRed_wind!$A$2:$M$15,D$1-2009,FALSE))</f>
        <v>513.323704319575</v>
      </c>
      <c r="E54">
        <f>IF(Capacity_wind!$AB55=0,Capacity_wind!S55*CostRed_wind!E$15,Capacity_wind!S55*VLOOKUP($A54,CostRed_wind!$A$2:$M$15,E$1-2009,FALSE))</f>
        <v>776.729390249623</v>
      </c>
      <c r="F54">
        <f>IF(Capacity_wind!$AB55=0,Capacity_wind!T55*CostRed_wind!F$15,Capacity_wind!T55*VLOOKUP($A54,CostRed_wind!$A$2:$M$15,F$1-2009,FALSE))</f>
        <v>1060.20130459132</v>
      </c>
      <c r="G54">
        <f>IF(Capacity_wind!$AB55=0,Capacity_wind!U55*CostRed_wind!G$15,Capacity_wind!U55*VLOOKUP($A54,CostRed_wind!$A$2:$M$15,G$1-2009,FALSE))</f>
        <v>1285.86336537195</v>
      </c>
      <c r="H54">
        <f>IF(Capacity_wind!$AB55=0,Capacity_wind!V55*CostRed_wind!H$15,Capacity_wind!V55*VLOOKUP($A54,CostRed_wind!$A$2:$M$15,H$1-2009,FALSE))</f>
        <v>1690.33556194273</v>
      </c>
      <c r="I54">
        <f>IF(Capacity_wind!$AB55=0,Capacity_wind!W55*CostRed_wind!I$15,Capacity_wind!W55*VLOOKUP($A54,CostRed_wind!$A$2:$M$15,I$1-2009,FALSE))</f>
        <v>1492.79977487781</v>
      </c>
      <c r="J54">
        <f>IF(Capacity_wind!$AB55=0,Capacity_wind!X55*CostRed_wind!J$15,Capacity_wind!X55*VLOOKUP($A54,CostRed_wind!$A$2:$M$15,J$1-2009,FALSE))</f>
        <v>2170.35236847664</v>
      </c>
      <c r="K54">
        <f>IF(Capacity_wind!$AB55=0,Capacity_wind!Y55*CostRed_wind!K$15,Capacity_wind!Y55*VLOOKUP($A54,CostRed_wind!$A$2:$M$15,K$1-2009,FALSE))</f>
        <v>2227.12498910794</v>
      </c>
      <c r="L54">
        <f>IF(Capacity_wind!$AB55=0,Capacity_wind!Z55*CostRed_wind!L$15,Capacity_wind!Z55*VLOOKUP($A54,CostRed_wind!$A$2:$M$15,L$1-2009,FALSE))</f>
        <v>3161.56546236843</v>
      </c>
      <c r="M54">
        <f>IF(Capacity_wind!$AB55=0,Capacity_wind!AA55*CostRed_wind!M$15,Capacity_wind!AA55*VLOOKUP($A54,CostRed_wind!$A$2:$M$15,M$1-2009,FALSE))</f>
        <v>4328.46465741908</v>
      </c>
      <c r="N54" s="2">
        <f t="shared" si="2"/>
        <v>19202.0301076505</v>
      </c>
      <c r="O54" s="1" t="s">
        <v>456</v>
      </c>
      <c r="P54">
        <f>IF(Capacity_wind!$AB55=0,Capacity_wind!P55*CostRed_wind!B$30,Capacity_wind!P55*VLOOKUP($A54,CostRed_wind!$A$17:$M$30,B$1-2009,FALSE))</f>
        <v>1033.60208274297</v>
      </c>
      <c r="Q54">
        <f>IF(Capacity_wind!$AB55=0,Capacity_wind!Q55*CostRed_wind!C$30,Capacity_wind!Q55*VLOOKUP($A54,CostRed_wind!$A$17:$M$30,C$1-2009,FALSE))</f>
        <v>2488.40509418445</v>
      </c>
      <c r="R54">
        <f>IF(Capacity_wind!$AB55=0,Capacity_wind!R55*CostRed_wind!D$30,Capacity_wind!R55*VLOOKUP($A54,CostRed_wind!$A$17:$M$30,D$1-2009,FALSE))</f>
        <v>2710.94556397762</v>
      </c>
      <c r="S54">
        <f>IF(Capacity_wind!$AB55=0,Capacity_wind!S55*CostRed_wind!E$30,Capacity_wind!S55*VLOOKUP($A54,CostRed_wind!$A$17:$M$30,E$1-2009,FALSE))</f>
        <v>3747.04754295661</v>
      </c>
      <c r="T54">
        <f>IF(Capacity_wind!$AB55=0,Capacity_wind!T55*CostRed_wind!F$30,Capacity_wind!T55*VLOOKUP($A54,CostRed_wind!$A$17:$M$30,F$1-2009,FALSE))</f>
        <v>4928.59866709572</v>
      </c>
      <c r="U54">
        <f>IF(Capacity_wind!$AB55=0,Capacity_wind!U55*CostRed_wind!G$30,Capacity_wind!U55*VLOOKUP($A54,CostRed_wind!$A$17:$M$30,G$1-2009,FALSE))</f>
        <v>5388.68237089326</v>
      </c>
      <c r="V54">
        <f>IF(Capacity_wind!$AB55=0,Capacity_wind!V55*CostRed_wind!H$30,Capacity_wind!V55*VLOOKUP($A54,CostRed_wind!$A$17:$M$30,H$1-2009,FALSE))</f>
        <v>6835.27140899144</v>
      </c>
      <c r="W54">
        <f>IF(Capacity_wind!$AB55=0,Capacity_wind!W55*CostRed_wind!I$30,Capacity_wind!W55*VLOOKUP($A54,CostRed_wind!$A$17:$M$30,I$1-2009,FALSE))</f>
        <v>5428.67713846838</v>
      </c>
      <c r="X54">
        <f>IF(Capacity_wind!$AB55=0,Capacity_wind!X55*CostRed_wind!J$30,Capacity_wind!X55*VLOOKUP($A54,CostRed_wind!$A$17:$M$30,J$1-2009,FALSE))</f>
        <v>7342.71982611106</v>
      </c>
      <c r="Y54">
        <f>IF(Capacity_wind!$AB55=0,Capacity_wind!Y55*CostRed_wind!K$30,Capacity_wind!Y55*VLOOKUP($A54,CostRed_wind!$A$17:$M$30,K$1-2009,FALSE))</f>
        <v>7100.38416456341</v>
      </c>
      <c r="Z54">
        <f>IF(Capacity_wind!$AB55=0,Capacity_wind!Z55*CostRed_wind!L$30,Capacity_wind!Z55*VLOOKUP($A54,CostRed_wind!$A$17:$M$30,L$1-2009,FALSE))</f>
        <v>8796.05021436648</v>
      </c>
      <c r="AA54">
        <f>IF(Capacity_wind!$AB55=0,Capacity_wind!AA55*CostRed_wind!M$30,Capacity_wind!AA55*VLOOKUP($A54,CostRed_wind!$A$17:$M$30,M$1-2009,FALSE))</f>
        <v>11275.9259148015</v>
      </c>
      <c r="AB54" s="1">
        <f t="shared" si="3"/>
        <v>67076.3099891529</v>
      </c>
    </row>
    <row r="55" spans="1:28">
      <c r="A55" s="1" t="s">
        <v>457</v>
      </c>
      <c r="B55">
        <f>IF(Capacity_wind!$AB56=0,Capacity_wind!P56*CostRed_wind!B$15,Capacity_wind!P56*VLOOKUP($A55,CostRed_wind!$A$2:$M$15,B$1-2009,FALSE))</f>
        <v>120.763353044459</v>
      </c>
      <c r="C55">
        <f>IF(Capacity_wind!$AB56=0,Capacity_wind!Q56*CostRed_wind!C$15,Capacity_wind!Q56*VLOOKUP($A55,CostRed_wind!$A$2:$M$15,C$1-2009,FALSE))</f>
        <v>374.506281970783</v>
      </c>
      <c r="D55">
        <f>IF(Capacity_wind!$AB56=0,Capacity_wind!R56*CostRed_wind!D$15,Capacity_wind!R56*VLOOKUP($A55,CostRed_wind!$A$2:$M$15,D$1-2009,FALSE))</f>
        <v>513.323517268262</v>
      </c>
      <c r="E55">
        <f>IF(Capacity_wind!$AB56=0,Capacity_wind!S56*CostRed_wind!E$15,Capacity_wind!S56*VLOOKUP($A55,CostRed_wind!$A$2:$M$15,E$1-2009,FALSE))</f>
        <v>776.730294281861</v>
      </c>
      <c r="F55">
        <f>IF(Capacity_wind!$AB56=0,Capacity_wind!T56*CostRed_wind!F$15,Capacity_wind!T56*VLOOKUP($A55,CostRed_wind!$A$2:$M$15,F$1-2009,FALSE))</f>
        <v>1060.1268644501</v>
      </c>
      <c r="G55">
        <f>IF(Capacity_wind!$AB56=0,Capacity_wind!U56*CostRed_wind!G$15,Capacity_wind!U56*VLOOKUP($A55,CostRed_wind!$A$2:$M$15,G$1-2009,FALSE))</f>
        <v>1285.86134225727</v>
      </c>
      <c r="H55">
        <f>IF(Capacity_wind!$AB56=0,Capacity_wind!V56*CostRed_wind!H$15,Capacity_wind!V56*VLOOKUP($A55,CostRed_wind!$A$2:$M$15,H$1-2009,FALSE))</f>
        <v>1690.33669722282</v>
      </c>
      <c r="I55">
        <f>IF(Capacity_wind!$AB56=0,Capacity_wind!W56*CostRed_wind!I$15,Capacity_wind!W56*VLOOKUP($A55,CostRed_wind!$A$2:$M$15,I$1-2009,FALSE))</f>
        <v>1487.34215888005</v>
      </c>
      <c r="J55">
        <f>IF(Capacity_wind!$AB56=0,Capacity_wind!X56*CostRed_wind!J$15,Capacity_wind!X56*VLOOKUP($A55,CostRed_wind!$A$2:$M$15,J$1-2009,FALSE))</f>
        <v>2162.7973922159</v>
      </c>
      <c r="K55">
        <f>IF(Capacity_wind!$AB56=0,Capacity_wind!Y56*CostRed_wind!K$15,Capacity_wind!Y56*VLOOKUP($A55,CostRed_wind!$A$2:$M$15,K$1-2009,FALSE))</f>
        <v>2078.63907434117</v>
      </c>
      <c r="L55">
        <f>IF(Capacity_wind!$AB56=0,Capacity_wind!Z56*CostRed_wind!L$15,Capacity_wind!Z56*VLOOKUP($A55,CostRed_wind!$A$2:$M$15,L$1-2009,FALSE))</f>
        <v>2950.62521305347</v>
      </c>
      <c r="M55">
        <f>IF(Capacity_wind!$AB56=0,Capacity_wind!AA56*CostRed_wind!M$15,Capacity_wind!AA56*VLOOKUP($A55,CostRed_wind!$A$2:$M$15,M$1-2009,FALSE))</f>
        <v>4268.08328088091</v>
      </c>
      <c r="N55" s="2">
        <f t="shared" si="2"/>
        <v>18769.1354698671</v>
      </c>
      <c r="O55" s="1" t="s">
        <v>457</v>
      </c>
      <c r="P55">
        <f>IF(Capacity_wind!$AB56=0,Capacity_wind!P56*CostRed_wind!B$30,Capacity_wind!P56*VLOOKUP($A55,CostRed_wind!$A$17:$M$30,B$1-2009,FALSE))</f>
        <v>1033.60144953291</v>
      </c>
      <c r="Q55">
        <f>IF(Capacity_wind!$AB56=0,Capacity_wind!Q56*CostRed_wind!C$30,Capacity_wind!Q56*VLOOKUP($A55,CostRed_wind!$A$17:$M$30,C$1-2009,FALSE))</f>
        <v>2488.40629067552</v>
      </c>
      <c r="R55">
        <f>IF(Capacity_wind!$AB56=0,Capacity_wind!R56*CostRed_wind!D$30,Capacity_wind!R56*VLOOKUP($A55,CostRed_wind!$A$17:$M$30,D$1-2009,FALSE))</f>
        <v>2710.94457612936</v>
      </c>
      <c r="S55">
        <f>IF(Capacity_wind!$AB56=0,Capacity_wind!S56*CostRed_wind!E$30,Capacity_wind!S56*VLOOKUP($A55,CostRed_wind!$A$17:$M$30,E$1-2009,FALSE))</f>
        <v>3747.0519041303</v>
      </c>
      <c r="T55">
        <f>IF(Capacity_wind!$AB56=0,Capacity_wind!T56*CostRed_wind!F$30,Capacity_wind!T56*VLOOKUP($A55,CostRed_wind!$A$17:$M$30,F$1-2009,FALSE))</f>
        <v>4928.25261434217</v>
      </c>
      <c r="U55">
        <f>IF(Capacity_wind!$AB56=0,Capacity_wind!U56*CostRed_wind!G$30,Capacity_wind!U56*VLOOKUP($A55,CostRed_wind!$A$17:$M$30,G$1-2009,FALSE))</f>
        <v>5388.67389260335</v>
      </c>
      <c r="V55">
        <f>IF(Capacity_wind!$AB56=0,Capacity_wind!V56*CostRed_wind!H$30,Capacity_wind!V56*VLOOKUP($A55,CostRed_wind!$A$17:$M$30,H$1-2009,FALSE))</f>
        <v>6835.27599976485</v>
      </c>
      <c r="W55">
        <f>IF(Capacity_wind!$AB56=0,Capacity_wind!W56*CostRed_wind!I$30,Capacity_wind!W56*VLOOKUP($A55,CostRed_wind!$A$17:$M$30,I$1-2009,FALSE))</f>
        <v>5408.83011296892</v>
      </c>
      <c r="X55">
        <f>IF(Capacity_wind!$AB56=0,Capacity_wind!X56*CostRed_wind!J$30,Capacity_wind!X56*VLOOKUP($A55,CostRed_wind!$A$17:$M$30,J$1-2009,FALSE))</f>
        <v>7317.15988718996</v>
      </c>
      <c r="Y55">
        <f>IF(Capacity_wind!$AB56=0,Capacity_wind!Y56*CostRed_wind!K$30,Capacity_wind!Y56*VLOOKUP($A55,CostRed_wind!$A$17:$M$30,K$1-2009,FALSE))</f>
        <v>6626.99042014992</v>
      </c>
      <c r="Z55">
        <f>IF(Capacity_wind!$AB56=0,Capacity_wind!Z56*CostRed_wind!L$30,Capacity_wind!Z56*VLOOKUP($A55,CostRed_wind!$A$17:$M$30,L$1-2009,FALSE))</f>
        <v>8209.17607012041</v>
      </c>
      <c r="AA55">
        <f>IF(Capacity_wind!$AB56=0,Capacity_wind!AA56*CostRed_wind!M$30,Capacity_wind!AA56*VLOOKUP($A55,CostRed_wind!$A$17:$M$30,M$1-2009,FALSE))</f>
        <v>11118.6285859874</v>
      </c>
      <c r="AB55" s="1">
        <f t="shared" si="3"/>
        <v>65812.9918035951</v>
      </c>
    </row>
    <row r="56" spans="1:28">
      <c r="A56" s="1" t="s">
        <v>458</v>
      </c>
      <c r="B56">
        <f>IF(Capacity_wind!$AB57=0,Capacity_wind!P57*CostRed_wind!B$15,Capacity_wind!P57*VLOOKUP($A56,CostRed_wind!$A$2:$M$15,B$1-2009,FALSE))</f>
        <v>104.43291694001</v>
      </c>
      <c r="C56">
        <f>IF(Capacity_wind!$AB57=0,Capacity_wind!Q57*CostRed_wind!C$15,Capacity_wind!Q57*VLOOKUP($A56,CostRed_wind!$A$2:$M$15,C$1-2009,FALSE))</f>
        <v>292.272895506462</v>
      </c>
      <c r="D56">
        <f>IF(Capacity_wind!$AB57=0,Capacity_wind!R57*CostRed_wind!D$15,Capacity_wind!R57*VLOOKUP($A56,CostRed_wind!$A$2:$M$15,D$1-2009,FALSE))</f>
        <v>396.650727983852</v>
      </c>
      <c r="E56">
        <f>IF(Capacity_wind!$AB57=0,Capacity_wind!S57*CostRed_wind!E$15,Capacity_wind!S57*VLOOKUP($A56,CostRed_wind!$A$2:$M$15,E$1-2009,FALSE))</f>
        <v>645.219432872249</v>
      </c>
      <c r="F56">
        <f>IF(Capacity_wind!$AB57=0,Capacity_wind!T57*CostRed_wind!F$15,Capacity_wind!T57*VLOOKUP($A56,CostRed_wind!$A$2:$M$15,F$1-2009,FALSE))</f>
        <v>955.989242451075</v>
      </c>
      <c r="G56">
        <f>IF(Capacity_wind!$AB57=0,Capacity_wind!U57*CostRed_wind!G$15,Capacity_wind!U57*VLOOKUP($A56,CostRed_wind!$A$2:$M$15,G$1-2009,FALSE))</f>
        <v>1092.69637597049</v>
      </c>
      <c r="H56">
        <f>IF(Capacity_wind!$AB57=0,Capacity_wind!V57*CostRed_wind!H$15,Capacity_wind!V57*VLOOKUP($A56,CostRed_wind!$A$2:$M$15,H$1-2009,FALSE))</f>
        <v>1241.71033282876</v>
      </c>
      <c r="I56">
        <f>IF(Capacity_wind!$AB57=0,Capacity_wind!W57*CostRed_wind!I$15,Capacity_wind!W57*VLOOKUP($A56,CostRed_wind!$A$2:$M$15,I$1-2009,FALSE))</f>
        <v>1105.00014249783</v>
      </c>
      <c r="J56">
        <f>IF(Capacity_wind!$AB57=0,Capacity_wind!X57*CostRed_wind!J$15,Capacity_wind!X57*VLOOKUP($A56,CostRed_wind!$A$2:$M$15,J$1-2009,FALSE))</f>
        <v>1503.96750778346</v>
      </c>
      <c r="K56">
        <f>IF(Capacity_wind!$AB57=0,Capacity_wind!Y57*CostRed_wind!K$15,Capacity_wind!Y57*VLOOKUP($A56,CostRed_wind!$A$2:$M$15,K$1-2009,FALSE))</f>
        <v>1746.68132948578</v>
      </c>
      <c r="L56">
        <f>IF(Capacity_wind!$AB57=0,Capacity_wind!Z57*CostRed_wind!L$15,Capacity_wind!Z57*VLOOKUP($A56,CostRed_wind!$A$2:$M$15,L$1-2009,FALSE))</f>
        <v>2365.03104775125</v>
      </c>
      <c r="M56">
        <f>IF(Capacity_wind!$AB57=0,Capacity_wind!AA57*CostRed_wind!M$15,Capacity_wind!AA57*VLOOKUP($A56,CostRed_wind!$A$2:$M$15,M$1-2009,FALSE))</f>
        <v>3597.57425685604</v>
      </c>
      <c r="N56" s="2">
        <f t="shared" si="2"/>
        <v>15047.2262089273</v>
      </c>
      <c r="O56" s="1" t="s">
        <v>458</v>
      </c>
      <c r="P56">
        <f>IF(Capacity_wind!$AB57=0,Capacity_wind!P57*CostRed_wind!B$30,Capacity_wind!P57*VLOOKUP($A56,CostRed_wind!$A$17:$M$30,B$1-2009,FALSE))</f>
        <v>893.830881694763</v>
      </c>
      <c r="Q56">
        <f>IF(Capacity_wind!$AB57=0,Capacity_wind!Q57*CostRed_wind!C$30,Capacity_wind!Q57*VLOOKUP($A56,CostRed_wind!$A$17:$M$30,C$1-2009,FALSE))</f>
        <v>1942.00670799153</v>
      </c>
      <c r="R56">
        <f>IF(Capacity_wind!$AB57=0,Capacity_wind!R57*CostRed_wind!D$30,Capacity_wind!R57*VLOOKUP($A56,CostRed_wind!$A$17:$M$30,D$1-2009,FALSE))</f>
        <v>2094.7766924219</v>
      </c>
      <c r="S56">
        <f>IF(Capacity_wind!$AB57=0,Capacity_wind!S57*CostRed_wind!E$30,Capacity_wind!S57*VLOOKUP($A56,CostRed_wind!$A$17:$M$30,E$1-2009,FALSE))</f>
        <v>3112.62573678953</v>
      </c>
      <c r="T56">
        <f>IF(Capacity_wind!$AB57=0,Capacity_wind!T57*CostRed_wind!F$30,Capacity_wind!T57*VLOOKUP($A56,CostRed_wind!$A$17:$M$30,F$1-2009,FALSE))</f>
        <v>4444.14403726702</v>
      </c>
      <c r="U56">
        <f>IF(Capacity_wind!$AB57=0,Capacity_wind!U57*CostRed_wind!G$30,Capacity_wind!U57*VLOOKUP($A56,CostRed_wind!$A$17:$M$30,G$1-2009,FALSE))</f>
        <v>4579.17525026303</v>
      </c>
      <c r="V56">
        <f>IF(Capacity_wind!$AB57=0,Capacity_wind!V57*CostRed_wind!H$30,Capacity_wind!V57*VLOOKUP($A56,CostRed_wind!$A$17:$M$30,H$1-2009,FALSE))</f>
        <v>5021.14924830603</v>
      </c>
      <c r="W56">
        <f>IF(Capacity_wind!$AB57=0,Capacity_wind!W57*CostRed_wind!I$30,Capacity_wind!W57*VLOOKUP($A56,CostRed_wind!$A$17:$M$30,I$1-2009,FALSE))</f>
        <v>4018.41500282467</v>
      </c>
      <c r="X56">
        <f>IF(Capacity_wind!$AB57=0,Capacity_wind!X57*CostRed_wind!J$30,Capacity_wind!X57*VLOOKUP($A56,CostRed_wind!$A$17:$M$30,J$1-2009,FALSE))</f>
        <v>5088.21157228935</v>
      </c>
      <c r="Y56">
        <f>IF(Capacity_wind!$AB57=0,Capacity_wind!Y57*CostRed_wind!K$30,Capacity_wind!Y57*VLOOKUP($A56,CostRed_wind!$A$17:$M$30,K$1-2009,FALSE))</f>
        <v>5568.66296820952</v>
      </c>
      <c r="Z56">
        <f>IF(Capacity_wind!$AB57=0,Capacity_wind!Z57*CostRed_wind!L$30,Capacity_wind!Z57*VLOOKUP($A56,CostRed_wind!$A$17:$M$30,L$1-2009,FALSE))</f>
        <v>6579.94658094843</v>
      </c>
      <c r="AA56">
        <f>IF(Capacity_wind!$AB57=0,Capacity_wind!AA57*CostRed_wind!M$30,Capacity_wind!AA57*VLOOKUP($A56,CostRed_wind!$A$17:$M$30,M$1-2009,FALSE))</f>
        <v>9371.90990430633</v>
      </c>
      <c r="AB56" s="1">
        <f t="shared" si="3"/>
        <v>52714.8545833121</v>
      </c>
    </row>
    <row r="57" spans="1:28">
      <c r="A57" s="1" t="s">
        <v>459</v>
      </c>
      <c r="B57">
        <f>IF(Capacity_wind!$AB58=0,Capacity_wind!P58*CostRed_wind!B$15,Capacity_wind!P58*VLOOKUP($A57,CostRed_wind!$A$2:$M$15,B$1-2009,FALSE))</f>
        <v>0</v>
      </c>
      <c r="C57">
        <f>IF(Capacity_wind!$AB58=0,Capacity_wind!Q58*CostRed_wind!C$15,Capacity_wind!Q58*VLOOKUP($A57,CostRed_wind!$A$2:$M$15,C$1-2009,FALSE))</f>
        <v>0</v>
      </c>
      <c r="D57">
        <f>IF(Capacity_wind!$AB58=0,Capacity_wind!R58*CostRed_wind!D$15,Capacity_wind!R58*VLOOKUP($A57,CostRed_wind!$A$2:$M$15,D$1-2009,FALSE))</f>
        <v>0</v>
      </c>
      <c r="E57">
        <f>IF(Capacity_wind!$AB58=0,Capacity_wind!S58*CostRed_wind!E$15,Capacity_wind!S58*VLOOKUP($A57,CostRed_wind!$A$2:$M$15,E$1-2009,FALSE))</f>
        <v>0</v>
      </c>
      <c r="F57">
        <f>IF(Capacity_wind!$AB58=0,Capacity_wind!T58*CostRed_wind!F$15,Capacity_wind!T58*VLOOKUP($A57,CostRed_wind!$A$2:$M$15,F$1-2009,FALSE))</f>
        <v>0</v>
      </c>
      <c r="G57">
        <f>IF(Capacity_wind!$AB58=0,Capacity_wind!U58*CostRed_wind!G$15,Capacity_wind!U58*VLOOKUP($A57,CostRed_wind!$A$2:$M$15,G$1-2009,FALSE))</f>
        <v>0</v>
      </c>
      <c r="H57">
        <f>IF(Capacity_wind!$AB58=0,Capacity_wind!V58*CostRed_wind!H$15,Capacity_wind!V58*VLOOKUP($A57,CostRed_wind!$A$2:$M$15,H$1-2009,FALSE))</f>
        <v>0</v>
      </c>
      <c r="I57">
        <f>IF(Capacity_wind!$AB58=0,Capacity_wind!W58*CostRed_wind!I$15,Capacity_wind!W58*VLOOKUP($A57,CostRed_wind!$A$2:$M$15,I$1-2009,FALSE))</f>
        <v>0</v>
      </c>
      <c r="J57">
        <f>IF(Capacity_wind!$AB58=0,Capacity_wind!X58*CostRed_wind!J$15,Capacity_wind!X58*VLOOKUP($A57,CostRed_wind!$A$2:$M$15,J$1-2009,FALSE))</f>
        <v>0.299117236477924</v>
      </c>
      <c r="K57">
        <f>IF(Capacity_wind!$AB58=0,Capacity_wind!Y58*CostRed_wind!K$15,Capacity_wind!Y58*VLOOKUP($A57,CostRed_wind!$A$2:$M$15,K$1-2009,FALSE))</f>
        <v>0</v>
      </c>
      <c r="L57">
        <f>IF(Capacity_wind!$AB58=0,Capacity_wind!Z58*CostRed_wind!L$15,Capacity_wind!Z58*VLOOKUP($A57,CostRed_wind!$A$2:$M$15,L$1-2009,FALSE))</f>
        <v>0</v>
      </c>
      <c r="M57">
        <f>IF(Capacity_wind!$AB58=0,Capacity_wind!AA58*CostRed_wind!M$15,Capacity_wind!AA58*VLOOKUP($A57,CostRed_wind!$A$2:$M$15,M$1-2009,FALSE))</f>
        <v>0</v>
      </c>
      <c r="N57" s="2">
        <f t="shared" si="2"/>
        <v>0.299117236477924</v>
      </c>
      <c r="O57" s="1" t="s">
        <v>459</v>
      </c>
      <c r="P57">
        <f>IF(Capacity_wind!$AB58=0,Capacity_wind!P58*CostRed_wind!B$30,Capacity_wind!P58*VLOOKUP($A57,CostRed_wind!$A$17:$M$30,B$1-2009,FALSE))</f>
        <v>0</v>
      </c>
      <c r="Q57">
        <f>IF(Capacity_wind!$AB58=0,Capacity_wind!Q58*CostRed_wind!C$30,Capacity_wind!Q58*VLOOKUP($A57,CostRed_wind!$A$17:$M$30,C$1-2009,FALSE))</f>
        <v>0</v>
      </c>
      <c r="R57">
        <f>IF(Capacity_wind!$AB58=0,Capacity_wind!R58*CostRed_wind!D$30,Capacity_wind!R58*VLOOKUP($A57,CostRed_wind!$A$17:$M$30,D$1-2009,FALSE))</f>
        <v>0</v>
      </c>
      <c r="S57">
        <f>IF(Capacity_wind!$AB58=0,Capacity_wind!S58*CostRed_wind!E$30,Capacity_wind!S58*VLOOKUP($A57,CostRed_wind!$A$17:$M$30,E$1-2009,FALSE))</f>
        <v>0</v>
      </c>
      <c r="T57">
        <f>IF(Capacity_wind!$AB58=0,Capacity_wind!T58*CostRed_wind!F$30,Capacity_wind!T58*VLOOKUP($A57,CostRed_wind!$A$17:$M$30,F$1-2009,FALSE))</f>
        <v>0</v>
      </c>
      <c r="U57">
        <f>IF(Capacity_wind!$AB58=0,Capacity_wind!U58*CostRed_wind!G$30,Capacity_wind!U58*VLOOKUP($A57,CostRed_wind!$A$17:$M$30,G$1-2009,FALSE))</f>
        <v>0</v>
      </c>
      <c r="V57">
        <f>IF(Capacity_wind!$AB58=0,Capacity_wind!V58*CostRed_wind!H$30,Capacity_wind!V58*VLOOKUP($A57,CostRed_wind!$A$17:$M$30,H$1-2009,FALSE))</f>
        <v>0</v>
      </c>
      <c r="W57">
        <f>IF(Capacity_wind!$AB58=0,Capacity_wind!W58*CostRed_wind!I$30,Capacity_wind!W58*VLOOKUP($A57,CostRed_wind!$A$17:$M$30,I$1-2009,FALSE))</f>
        <v>0</v>
      </c>
      <c r="X57">
        <f>IF(Capacity_wind!$AB58=0,Capacity_wind!X58*CostRed_wind!J$30,Capacity_wind!X58*VLOOKUP($A57,CostRed_wind!$A$17:$M$30,J$1-2009,FALSE))</f>
        <v>1.01197118703798</v>
      </c>
      <c r="Y57">
        <f>IF(Capacity_wind!$AB58=0,Capacity_wind!Y58*CostRed_wind!K$30,Capacity_wind!Y58*VLOOKUP($A57,CostRed_wind!$A$17:$M$30,K$1-2009,FALSE))</f>
        <v>0</v>
      </c>
      <c r="Z57">
        <f>IF(Capacity_wind!$AB58=0,Capacity_wind!Z58*CostRed_wind!L$30,Capacity_wind!Z58*VLOOKUP($A57,CostRed_wind!$A$17:$M$30,L$1-2009,FALSE))</f>
        <v>0</v>
      </c>
      <c r="AA57">
        <f>IF(Capacity_wind!$AB58=0,Capacity_wind!AA58*CostRed_wind!M$30,Capacity_wind!AA58*VLOOKUP($A57,CostRed_wind!$A$17:$M$30,M$1-2009,FALSE))</f>
        <v>0</v>
      </c>
      <c r="AB57" s="1">
        <f t="shared" si="3"/>
        <v>1.01197118703798</v>
      </c>
    </row>
    <row r="58" spans="1:28">
      <c r="A58" s="1" t="s">
        <v>460</v>
      </c>
      <c r="B58">
        <f>IF(Capacity_wind!$AB59=0,Capacity_wind!P59*CostRed_wind!B$15,Capacity_wind!P59*VLOOKUP($A58,CostRed_wind!$A$2:$M$15,B$1-2009,FALSE))</f>
        <v>0</v>
      </c>
      <c r="C58">
        <f>IF(Capacity_wind!$AB59=0,Capacity_wind!Q59*CostRed_wind!C$15,Capacity_wind!Q59*VLOOKUP($A58,CostRed_wind!$A$2:$M$15,C$1-2009,FALSE))</f>
        <v>0.135054338885423</v>
      </c>
      <c r="D58">
        <f>IF(Capacity_wind!$AB59=0,Capacity_wind!R59*CostRed_wind!D$15,Capacity_wind!R59*VLOOKUP($A58,CostRed_wind!$A$2:$M$15,D$1-2009,FALSE))</f>
        <v>0</v>
      </c>
      <c r="E58">
        <f>IF(Capacity_wind!$AB59=0,Capacity_wind!S59*CostRed_wind!E$15,Capacity_wind!S59*VLOOKUP($A58,CostRed_wind!$A$2:$M$15,E$1-2009,FALSE))</f>
        <v>0.755512657611936</v>
      </c>
      <c r="F58">
        <f>IF(Capacity_wind!$AB59=0,Capacity_wind!T59*CostRed_wind!F$15,Capacity_wind!T59*VLOOKUP($A58,CostRed_wind!$A$2:$M$15,F$1-2009,FALSE))</f>
        <v>0</v>
      </c>
      <c r="G58">
        <f>IF(Capacity_wind!$AB59=0,Capacity_wind!U59*CostRed_wind!G$15,Capacity_wind!U59*VLOOKUP($A58,CostRed_wind!$A$2:$M$15,G$1-2009,FALSE))</f>
        <v>0</v>
      </c>
      <c r="H58">
        <f>IF(Capacity_wind!$AB59=0,Capacity_wind!V59*CostRed_wind!H$15,Capacity_wind!V59*VLOOKUP($A58,CostRed_wind!$A$2:$M$15,H$1-2009,FALSE))</f>
        <v>0</v>
      </c>
      <c r="I58">
        <f>IF(Capacity_wind!$AB59=0,Capacity_wind!W59*CostRed_wind!I$15,Capacity_wind!W59*VLOOKUP($A58,CostRed_wind!$A$2:$M$15,I$1-2009,FALSE))</f>
        <v>-0.527254303331069</v>
      </c>
      <c r="J58">
        <f>IF(Capacity_wind!$AB59=0,Capacity_wind!X59*CostRed_wind!J$15,Capacity_wind!X59*VLOOKUP($A58,CostRed_wind!$A$2:$M$15,J$1-2009,FALSE))</f>
        <v>-0.543849520868953</v>
      </c>
      <c r="K58">
        <f>IF(Capacity_wind!$AB59=0,Capacity_wind!Y59*CostRed_wind!K$15,Capacity_wind!Y59*VLOOKUP($A58,CostRed_wind!$A$2:$M$15,K$1-2009,FALSE))</f>
        <v>1.10915474809665</v>
      </c>
      <c r="L58">
        <f>IF(Capacity_wind!$AB59=0,Capacity_wind!Z59*CostRed_wind!L$15,Capacity_wind!Z59*VLOOKUP($A58,CostRed_wind!$A$2:$M$15,L$1-2009,FALSE))</f>
        <v>0.720745422088154</v>
      </c>
      <c r="M58">
        <f>IF(Capacity_wind!$AB59=0,Capacity_wind!AA59*CostRed_wind!M$15,Capacity_wind!AA59*VLOOKUP($A58,CostRed_wind!$A$2:$M$15,M$1-2009,FALSE))</f>
        <v>0</v>
      </c>
      <c r="N58" s="2">
        <f t="shared" si="2"/>
        <v>1.64936334248214</v>
      </c>
      <c r="O58" s="1" t="s">
        <v>460</v>
      </c>
      <c r="P58">
        <f>IF(Capacity_wind!$AB59=0,Capacity_wind!P59*CostRed_wind!B$30,Capacity_wind!P59*VLOOKUP($A58,CostRed_wind!$A$17:$M$30,B$1-2009,FALSE))</f>
        <v>0</v>
      </c>
      <c r="Q58">
        <f>IF(Capacity_wind!$AB59=0,Capacity_wind!Q59*CostRed_wind!C$30,Capacity_wind!Q59*VLOOKUP($A58,CostRed_wind!$A$17:$M$30,C$1-2009,FALSE))</f>
        <v>0.897368302333917</v>
      </c>
      <c r="R58">
        <f>IF(Capacity_wind!$AB59=0,Capacity_wind!R59*CostRed_wind!D$30,Capacity_wind!R59*VLOOKUP($A58,CostRed_wind!$A$17:$M$30,D$1-2009,FALSE))</f>
        <v>0</v>
      </c>
      <c r="S58">
        <f>IF(Capacity_wind!$AB59=0,Capacity_wind!S59*CostRed_wind!E$30,Capacity_wind!S59*VLOOKUP($A58,CostRed_wind!$A$17:$M$30,E$1-2009,FALSE))</f>
        <v>3.64469515756012</v>
      </c>
      <c r="T58">
        <f>IF(Capacity_wind!$AB59=0,Capacity_wind!T59*CostRed_wind!F$30,Capacity_wind!T59*VLOOKUP($A58,CostRed_wind!$A$17:$M$30,F$1-2009,FALSE))</f>
        <v>0</v>
      </c>
      <c r="U58">
        <f>IF(Capacity_wind!$AB59=0,Capacity_wind!U59*CostRed_wind!G$30,Capacity_wind!U59*VLOOKUP($A58,CostRed_wind!$A$17:$M$30,G$1-2009,FALSE))</f>
        <v>0</v>
      </c>
      <c r="V58">
        <f>IF(Capacity_wind!$AB59=0,Capacity_wind!V59*CostRed_wind!H$30,Capacity_wind!V59*VLOOKUP($A58,CostRed_wind!$A$17:$M$30,H$1-2009,FALSE))</f>
        <v>0</v>
      </c>
      <c r="W58">
        <f>IF(Capacity_wind!$AB59=0,Capacity_wind!W59*CostRed_wind!I$30,Capacity_wind!W59*VLOOKUP($A58,CostRed_wind!$A$17:$M$30,I$1-2009,FALSE))</f>
        <v>-1.91739939328884</v>
      </c>
      <c r="X58">
        <f>IF(Capacity_wind!$AB59=0,Capacity_wind!X59*CostRed_wind!J$30,Capacity_wind!X59*VLOOKUP($A58,CostRed_wind!$A$17:$M$30,J$1-2009,FALSE))</f>
        <v>-1.83994761279633</v>
      </c>
      <c r="Y58">
        <f>IF(Capacity_wind!$AB59=0,Capacity_wind!Y59*CostRed_wind!K$30,Capacity_wind!Y59*VLOOKUP($A58,CostRed_wind!$A$17:$M$30,K$1-2009,FALSE))</f>
        <v>3.53613957364389</v>
      </c>
      <c r="Z58">
        <f>IF(Capacity_wind!$AB59=0,Capacity_wind!Z59*CostRed_wind!L$30,Capacity_wind!Z59*VLOOKUP($A58,CostRed_wind!$A$17:$M$30,L$1-2009,FALSE))</f>
        <v>2.00524486996163</v>
      </c>
      <c r="AA58">
        <f>IF(Capacity_wind!$AB59=0,Capacity_wind!AA59*CostRed_wind!M$30,Capacity_wind!AA59*VLOOKUP($A58,CostRed_wind!$A$17:$M$30,M$1-2009,FALSE))</f>
        <v>0</v>
      </c>
      <c r="AB58" s="1">
        <f t="shared" si="3"/>
        <v>6.32610089741438</v>
      </c>
    </row>
    <row r="59" spans="1:28">
      <c r="A59" s="1" t="s">
        <v>165</v>
      </c>
      <c r="B59">
        <f>IF(Capacity_wind!$AB60=0,Capacity_wind!P60*CostRed_wind!B$15,Capacity_wind!P60*VLOOKUP($A59,CostRed_wind!$A$2:$M$15,B$1-2009,FALSE))</f>
        <v>0</v>
      </c>
      <c r="C59">
        <f>IF(Capacity_wind!$AB60=0,Capacity_wind!Q60*CostRed_wind!C$15,Capacity_wind!Q60*VLOOKUP($A59,CostRed_wind!$A$2:$M$15,C$1-2009,FALSE))</f>
        <v>0</v>
      </c>
      <c r="D59">
        <f>IF(Capacity_wind!$AB60=0,Capacity_wind!R60*CostRed_wind!D$15,Capacity_wind!R60*VLOOKUP($A59,CostRed_wind!$A$2:$M$15,D$1-2009,FALSE))</f>
        <v>0</v>
      </c>
      <c r="E59">
        <f>IF(Capacity_wind!$AB60=0,Capacity_wind!S60*CostRed_wind!E$15,Capacity_wind!S60*VLOOKUP($A59,CostRed_wind!$A$2:$M$15,E$1-2009,FALSE))</f>
        <v>0</v>
      </c>
      <c r="F59">
        <f>IF(Capacity_wind!$AB60=0,Capacity_wind!T60*CostRed_wind!F$15,Capacity_wind!T60*VLOOKUP($A59,CostRed_wind!$A$2:$M$15,F$1-2009,FALSE))</f>
        <v>0</v>
      </c>
      <c r="G59">
        <f>IF(Capacity_wind!$AB60=0,Capacity_wind!U60*CostRed_wind!G$15,Capacity_wind!U60*VLOOKUP($A59,CostRed_wind!$A$2:$M$15,G$1-2009,FALSE))</f>
        <v>0</v>
      </c>
      <c r="H59">
        <f>IF(Capacity_wind!$AB60=0,Capacity_wind!V60*CostRed_wind!H$15,Capacity_wind!V60*VLOOKUP($A59,CostRed_wind!$A$2:$M$15,H$1-2009,FALSE))</f>
        <v>0</v>
      </c>
      <c r="I59">
        <f>IF(Capacity_wind!$AB60=0,Capacity_wind!W60*CostRed_wind!I$15,Capacity_wind!W60*VLOOKUP($A59,CostRed_wind!$A$2:$M$15,I$1-2009,FALSE))</f>
        <v>0</v>
      </c>
      <c r="J59">
        <f>IF(Capacity_wind!$AB60=0,Capacity_wind!X60*CostRed_wind!J$15,Capacity_wind!X60*VLOOKUP($A59,CostRed_wind!$A$2:$M$15,J$1-2009,FALSE))</f>
        <v>0</v>
      </c>
      <c r="K59">
        <f>IF(Capacity_wind!$AB60=0,Capacity_wind!Y60*CostRed_wind!K$15,Capacity_wind!Y60*VLOOKUP($A59,CostRed_wind!$A$2:$M$15,K$1-2009,FALSE))</f>
        <v>0</v>
      </c>
      <c r="L59">
        <f>IF(Capacity_wind!$AB60=0,Capacity_wind!Z60*CostRed_wind!L$15,Capacity_wind!Z60*VLOOKUP($A59,CostRed_wind!$A$2:$M$15,L$1-2009,FALSE))</f>
        <v>0</v>
      </c>
      <c r="M59">
        <f>IF(Capacity_wind!$AB60=0,Capacity_wind!AA60*CostRed_wind!M$15,Capacity_wind!AA60*VLOOKUP($A59,CostRed_wind!$A$2:$M$15,M$1-2009,FALSE))</f>
        <v>0</v>
      </c>
      <c r="N59" s="2">
        <f t="shared" si="2"/>
        <v>0</v>
      </c>
      <c r="O59" s="1" t="s">
        <v>165</v>
      </c>
      <c r="P59">
        <f>IF(Capacity_wind!$AB60=0,Capacity_wind!P60*CostRed_wind!B$30,Capacity_wind!P60*VLOOKUP($A59,CostRed_wind!$A$17:$M$30,B$1-2009,FALSE))</f>
        <v>0</v>
      </c>
      <c r="Q59">
        <f>IF(Capacity_wind!$AB60=0,Capacity_wind!Q60*CostRed_wind!C$30,Capacity_wind!Q60*VLOOKUP($A59,CostRed_wind!$A$17:$M$30,C$1-2009,FALSE))</f>
        <v>0</v>
      </c>
      <c r="R59">
        <f>IF(Capacity_wind!$AB60=0,Capacity_wind!R60*CostRed_wind!D$30,Capacity_wind!R60*VLOOKUP($A59,CostRed_wind!$A$17:$M$30,D$1-2009,FALSE))</f>
        <v>0</v>
      </c>
      <c r="S59">
        <f>IF(Capacity_wind!$AB60=0,Capacity_wind!S60*CostRed_wind!E$30,Capacity_wind!S60*VLOOKUP($A59,CostRed_wind!$A$17:$M$30,E$1-2009,FALSE))</f>
        <v>0</v>
      </c>
      <c r="T59">
        <f>IF(Capacity_wind!$AB60=0,Capacity_wind!T60*CostRed_wind!F$30,Capacity_wind!T60*VLOOKUP($A59,CostRed_wind!$A$17:$M$30,F$1-2009,FALSE))</f>
        <v>0</v>
      </c>
      <c r="U59">
        <f>IF(Capacity_wind!$AB60=0,Capacity_wind!U60*CostRed_wind!G$30,Capacity_wind!U60*VLOOKUP($A59,CostRed_wind!$A$17:$M$30,G$1-2009,FALSE))</f>
        <v>0</v>
      </c>
      <c r="V59">
        <f>IF(Capacity_wind!$AB60=0,Capacity_wind!V60*CostRed_wind!H$30,Capacity_wind!V60*VLOOKUP($A59,CostRed_wind!$A$17:$M$30,H$1-2009,FALSE))</f>
        <v>0</v>
      </c>
      <c r="W59">
        <f>IF(Capacity_wind!$AB60=0,Capacity_wind!W60*CostRed_wind!I$30,Capacity_wind!W60*VLOOKUP($A59,CostRed_wind!$A$17:$M$30,I$1-2009,FALSE))</f>
        <v>0</v>
      </c>
      <c r="X59">
        <f>IF(Capacity_wind!$AB60=0,Capacity_wind!X60*CostRed_wind!J$30,Capacity_wind!X60*VLOOKUP($A59,CostRed_wind!$A$17:$M$30,J$1-2009,FALSE))</f>
        <v>0</v>
      </c>
      <c r="Y59">
        <f>IF(Capacity_wind!$AB60=0,Capacity_wind!Y60*CostRed_wind!K$30,Capacity_wind!Y60*VLOOKUP($A59,CostRed_wind!$A$17:$M$30,K$1-2009,FALSE))</f>
        <v>0</v>
      </c>
      <c r="Z59">
        <f>IF(Capacity_wind!$AB60=0,Capacity_wind!Z60*CostRed_wind!L$30,Capacity_wind!Z60*VLOOKUP($A59,CostRed_wind!$A$17:$M$30,L$1-2009,FALSE))</f>
        <v>0</v>
      </c>
      <c r="AA59">
        <f>IF(Capacity_wind!$AB60=0,Capacity_wind!AA60*CostRed_wind!M$30,Capacity_wind!AA60*VLOOKUP($A59,CostRed_wind!$A$17:$M$30,M$1-2009,FALSE))</f>
        <v>0</v>
      </c>
      <c r="AB59" s="1">
        <f t="shared" si="3"/>
        <v>0</v>
      </c>
    </row>
    <row r="60" spans="1:28">
      <c r="A60" s="1" t="s">
        <v>163</v>
      </c>
      <c r="B60">
        <f>IF(Capacity_wind!$AB61=0,Capacity_wind!P61*CostRed_wind!B$15,Capacity_wind!P61*VLOOKUP($A60,CostRed_wind!$A$2:$M$15,B$1-2009,FALSE))</f>
        <v>0.0246610053709289</v>
      </c>
      <c r="C60">
        <f>IF(Capacity_wind!$AB61=0,Capacity_wind!Q61*CostRed_wind!C$15,Capacity_wind!Q61*VLOOKUP($A60,CostRed_wind!$A$2:$M$15,C$1-2009,FALSE))</f>
        <v>1.74069976761505</v>
      </c>
      <c r="D60">
        <f>IF(Capacity_wind!$AB61=0,Capacity_wind!R61*CostRed_wind!D$15,Capacity_wind!R61*VLOOKUP($A60,CostRed_wind!$A$2:$M$15,D$1-2009,FALSE))</f>
        <v>8.8849388030499</v>
      </c>
      <c r="E60">
        <f>IF(Capacity_wind!$AB61=0,Capacity_wind!S61*CostRed_wind!E$15,Capacity_wind!S61*VLOOKUP($A60,CostRed_wind!$A$2:$M$15,E$1-2009,FALSE))</f>
        <v>11.6232716555683</v>
      </c>
      <c r="F60">
        <f>IF(Capacity_wind!$AB61=0,Capacity_wind!T61*CostRed_wind!F$15,Capacity_wind!T61*VLOOKUP($A60,CostRed_wind!$A$2:$M$15,F$1-2009,FALSE))</f>
        <v>31.2648568297547</v>
      </c>
      <c r="G60">
        <f>IF(Capacity_wind!$AB61=0,Capacity_wind!U61*CostRed_wind!G$15,Capacity_wind!U61*VLOOKUP($A60,CostRed_wind!$A$2:$M$15,G$1-2009,FALSE))</f>
        <v>56.6472109681688</v>
      </c>
      <c r="H60">
        <f>IF(Capacity_wind!$AB61=0,Capacity_wind!V61*CostRed_wind!H$15,Capacity_wind!V61*VLOOKUP($A60,CostRed_wind!$A$2:$M$15,H$1-2009,FALSE))</f>
        <v>54.3799278806462</v>
      </c>
      <c r="I60">
        <f>IF(Capacity_wind!$AB61=0,Capacity_wind!W61*CostRed_wind!I$15,Capacity_wind!W61*VLOOKUP($A60,CostRed_wind!$A$2:$M$15,I$1-2009,FALSE))</f>
        <v>-0.399435179148538</v>
      </c>
      <c r="J60">
        <f>IF(Capacity_wind!$AB61=0,Capacity_wind!X61*CostRed_wind!J$15,Capacity_wind!X61*VLOOKUP($A60,CostRed_wind!$A$2:$M$15,J$1-2009,FALSE))</f>
        <v>36.7098577655854</v>
      </c>
      <c r="K60">
        <f>IF(Capacity_wind!$AB61=0,Capacity_wind!Y61*CostRed_wind!K$15,Capacity_wind!Y61*VLOOKUP($A60,CostRed_wind!$A$2:$M$15,K$1-2009,FALSE))</f>
        <v>53.1690138244766</v>
      </c>
      <c r="L60">
        <f>IF(Capacity_wind!$AB61=0,Capacity_wind!Z61*CostRed_wind!L$15,Capacity_wind!Z61*VLOOKUP($A60,CostRed_wind!$A$2:$M$15,L$1-2009,FALSE))</f>
        <v>140.179761803232</v>
      </c>
      <c r="M60">
        <f>IF(Capacity_wind!$AB61=0,Capacity_wind!AA61*CostRed_wind!M$15,Capacity_wind!AA61*VLOOKUP($A60,CostRed_wind!$A$2:$M$15,M$1-2009,FALSE))</f>
        <v>541.157118288149</v>
      </c>
      <c r="N60" s="2">
        <f t="shared" si="2"/>
        <v>935.381883412468</v>
      </c>
      <c r="O60" s="1" t="s">
        <v>163</v>
      </c>
      <c r="P60">
        <f>IF(Capacity_wind!$AB61=0,Capacity_wind!P61*CostRed_wind!B$30,Capacity_wind!P61*VLOOKUP($A60,CostRed_wind!$A$17:$M$30,B$1-2009,FALSE))</f>
        <v>0.211071076247336</v>
      </c>
      <c r="Q60">
        <f>IF(Capacity_wind!$AB61=0,Capacity_wind!Q61*CostRed_wind!C$30,Capacity_wind!Q61*VLOOKUP($A60,CostRed_wind!$A$17:$M$30,C$1-2009,FALSE))</f>
        <v>11.5660763528891</v>
      </c>
      <c r="R60">
        <f>IF(Capacity_wind!$AB61=0,Capacity_wind!R61*CostRed_wind!D$30,Capacity_wind!R61*VLOOKUP($A60,CostRed_wind!$A$17:$M$30,D$1-2009,FALSE))</f>
        <v>46.9227998466741</v>
      </c>
      <c r="S60">
        <f>IF(Capacity_wind!$AB61=0,Capacity_wind!S61*CostRed_wind!E$30,Capacity_wind!S61*VLOOKUP($A60,CostRed_wind!$A$17:$M$30,E$1-2009,FALSE))</f>
        <v>56.0722331932326</v>
      </c>
      <c r="T60">
        <f>IF(Capacity_wind!$AB61=0,Capacity_wind!T61*CostRed_wind!F$30,Capacity_wind!T61*VLOOKUP($A60,CostRed_wind!$A$17:$M$30,F$1-2009,FALSE))</f>
        <v>145.342144959411</v>
      </c>
      <c r="U60">
        <f>IF(Capacity_wind!$AB61=0,Capacity_wind!U61*CostRed_wind!G$30,Capacity_wind!U61*VLOOKUP($A60,CostRed_wind!$A$17:$M$30,G$1-2009,FALSE))</f>
        <v>237.392117486872</v>
      </c>
      <c r="V60">
        <f>IF(Capacity_wind!$AB61=0,Capacity_wind!V61*CostRed_wind!H$30,Capacity_wind!V61*VLOOKUP($A60,CostRed_wind!$A$17:$M$30,H$1-2009,FALSE))</f>
        <v>219.898092801405</v>
      </c>
      <c r="W60">
        <f>IF(Capacity_wind!$AB61=0,Capacity_wind!W61*CostRed_wind!I$30,Capacity_wind!W61*VLOOKUP($A60,CostRed_wind!$A$17:$M$30,I$1-2009,FALSE))</f>
        <v>-1.45257566475797</v>
      </c>
      <c r="X60">
        <f>IF(Capacity_wind!$AB61=0,Capacity_wind!X61*CostRed_wind!J$30,Capacity_wind!X61*VLOOKUP($A60,CostRed_wind!$A$17:$M$30,J$1-2009,FALSE))</f>
        <v>124.196514973408</v>
      </c>
      <c r="Y60">
        <f>IF(Capacity_wind!$AB61=0,Capacity_wind!Y61*CostRed_wind!K$30,Capacity_wind!Y61*VLOOKUP($A60,CostRed_wind!$A$17:$M$30,K$1-2009,FALSE))</f>
        <v>169.510209642963</v>
      </c>
      <c r="Z60">
        <f>IF(Capacity_wind!$AB61=0,Capacity_wind!Z61*CostRed_wind!L$30,Capacity_wind!Z61*VLOOKUP($A60,CostRed_wind!$A$17:$M$30,L$1-2009,FALSE))</f>
        <v>390.00559644761</v>
      </c>
      <c r="AA60">
        <f>IF(Capacity_wind!$AB61=0,Capacity_wind!AA61*CostRed_wind!M$30,Capacity_wind!AA61*VLOOKUP($A60,CostRed_wind!$A$17:$M$30,M$1-2009,FALSE))</f>
        <v>1409.74873472182</v>
      </c>
      <c r="AB60" s="1">
        <f t="shared" si="3"/>
        <v>2809.41301583777</v>
      </c>
    </row>
    <row r="61" spans="1:28">
      <c r="A61" s="1" t="s">
        <v>167</v>
      </c>
      <c r="B61">
        <f>IF(Capacity_wind!$AB62=0,Capacity_wind!P62*CostRed_wind!B$15,Capacity_wind!P62*VLOOKUP($A61,CostRed_wind!$A$2:$M$15,B$1-2009,FALSE))</f>
        <v>1.53960898433621</v>
      </c>
      <c r="C61">
        <f>IF(Capacity_wind!$AB62=0,Capacity_wind!Q62*CostRed_wind!C$15,Capacity_wind!Q62*VLOOKUP($A61,CostRed_wind!$A$2:$M$15,C$1-2009,FALSE))</f>
        <v>3.08976692241883</v>
      </c>
      <c r="D61">
        <f>IF(Capacity_wind!$AB62=0,Capacity_wind!R62*CostRed_wind!D$15,Capacity_wind!R62*VLOOKUP($A61,CostRed_wind!$A$2:$M$15,D$1-2009,FALSE))</f>
        <v>2.63561853875191</v>
      </c>
      <c r="E61">
        <f>IF(Capacity_wind!$AB62=0,Capacity_wind!S62*CostRed_wind!E$15,Capacity_wind!S62*VLOOKUP($A61,CostRed_wind!$A$2:$M$15,E$1-2009,FALSE))</f>
        <v>7.34023614413277</v>
      </c>
      <c r="F61">
        <f>IF(Capacity_wind!$AB62=0,Capacity_wind!T62*CostRed_wind!F$15,Capacity_wind!T62*VLOOKUP($A61,CostRed_wind!$A$2:$M$15,F$1-2009,FALSE))</f>
        <v>10.232315405534</v>
      </c>
      <c r="G61">
        <f>IF(Capacity_wind!$AB62=0,Capacity_wind!U62*CostRed_wind!G$15,Capacity_wind!U62*VLOOKUP($A61,CostRed_wind!$A$2:$M$15,G$1-2009,FALSE))</f>
        <v>15.1950576727904</v>
      </c>
      <c r="H61">
        <f>IF(Capacity_wind!$AB62=0,Capacity_wind!V62*CostRed_wind!H$15,Capacity_wind!V62*VLOOKUP($A61,CostRed_wind!$A$2:$M$15,H$1-2009,FALSE))</f>
        <v>30.8827391495175</v>
      </c>
      <c r="I61">
        <f>IF(Capacity_wind!$AB62=0,Capacity_wind!W62*CostRed_wind!I$15,Capacity_wind!W62*VLOOKUP($A61,CostRed_wind!$A$2:$M$15,I$1-2009,FALSE))</f>
        <v>26.4001322314745</v>
      </c>
      <c r="J61">
        <f>IF(Capacity_wind!$AB62=0,Capacity_wind!X62*CostRed_wind!J$15,Capacity_wind!X62*VLOOKUP($A61,CostRed_wind!$A$2:$M$15,J$1-2009,FALSE))</f>
        <v>33.5033389857757</v>
      </c>
      <c r="K61">
        <f>IF(Capacity_wind!$AB62=0,Capacity_wind!Y62*CostRed_wind!K$15,Capacity_wind!Y62*VLOOKUP($A61,CostRed_wind!$A$2:$M$15,K$1-2009,FALSE))</f>
        <v>26.2366952526233</v>
      </c>
      <c r="L61">
        <f>IF(Capacity_wind!$AB62=0,Capacity_wind!Z62*CostRed_wind!L$15,Capacity_wind!Z62*VLOOKUP($A61,CostRed_wind!$A$2:$M$15,L$1-2009,FALSE))</f>
        <v>32.5923450953301</v>
      </c>
      <c r="M61">
        <f>IF(Capacity_wind!$AB62=0,Capacity_wind!AA62*CostRed_wind!M$15,Capacity_wind!AA62*VLOOKUP($A61,CostRed_wind!$A$2:$M$15,M$1-2009,FALSE))</f>
        <v>74.4751855450631</v>
      </c>
      <c r="N61" s="2">
        <f t="shared" si="2"/>
        <v>264.123039927748</v>
      </c>
      <c r="O61" s="1" t="s">
        <v>167</v>
      </c>
      <c r="P61">
        <f>IF(Capacity_wind!$AB62=0,Capacity_wind!P62*CostRed_wind!B$30,Capacity_wind!P62*VLOOKUP($A61,CostRed_wind!$A$17:$M$30,B$1-2009,FALSE))</f>
        <v>62.1331634592119</v>
      </c>
      <c r="Q61">
        <f>IF(Capacity_wind!$AB62=0,Capacity_wind!Q62*CostRed_wind!C$30,Capacity_wind!Q62*VLOOKUP($A61,CostRed_wind!$A$17:$M$30,C$1-2009,FALSE))</f>
        <v>122.104814868057</v>
      </c>
      <c r="R61">
        <f>IF(Capacity_wind!$AB62=0,Capacity_wind!R62*CostRed_wind!D$30,Capacity_wind!R62*VLOOKUP($A61,CostRed_wind!$A$17:$M$30,D$1-2009,FALSE))</f>
        <v>101.215778797949</v>
      </c>
      <c r="S61">
        <f>IF(Capacity_wind!$AB62=0,Capacity_wind!S62*CostRed_wind!E$30,Capacity_wind!S62*VLOOKUP($A61,CostRed_wind!$A$17:$M$30,E$1-2009,FALSE))</f>
        <v>247.300953419675</v>
      </c>
      <c r="T61">
        <f>IF(Capacity_wind!$AB62=0,Capacity_wind!T62*CostRed_wind!F$30,Capacity_wind!T62*VLOOKUP($A61,CostRed_wind!$A$17:$M$30,F$1-2009,FALSE))</f>
        <v>323.376397456678</v>
      </c>
      <c r="U61">
        <f>IF(Capacity_wind!$AB62=0,Capacity_wind!U62*CostRed_wind!G$30,Capacity_wind!U62*VLOOKUP($A61,CostRed_wind!$A$17:$M$30,G$1-2009,FALSE))</f>
        <v>419.878357028675</v>
      </c>
      <c r="V61">
        <f>IF(Capacity_wind!$AB62=0,Capacity_wind!V62*CostRed_wind!H$30,Capacity_wind!V62*VLOOKUP($A61,CostRed_wind!$A$17:$M$30,H$1-2009,FALSE))</f>
        <v>694.174214752297</v>
      </c>
      <c r="W61">
        <f>IF(Capacity_wind!$AB62=0,Capacity_wind!W62*CostRed_wind!I$30,Capacity_wind!W62*VLOOKUP($A61,CostRed_wind!$A$17:$M$30,I$1-2009,FALSE))</f>
        <v>541.680541883276</v>
      </c>
      <c r="X61">
        <f>IF(Capacity_wind!$AB62=0,Capacity_wind!X62*CostRed_wind!J$30,Capacity_wind!X62*VLOOKUP($A61,CostRed_wind!$A$17:$M$30,J$1-2009,FALSE))</f>
        <v>632.44302541351</v>
      </c>
      <c r="Y61">
        <f>IF(Capacity_wind!$AB62=0,Capacity_wind!Y62*CostRed_wind!K$30,Capacity_wind!Y62*VLOOKUP($A61,CostRed_wind!$A$17:$M$30,K$1-2009,FALSE))</f>
        <v>504.321995883518</v>
      </c>
      <c r="Z61">
        <f>IF(Capacity_wind!$AB62=0,Capacity_wind!Z62*CostRed_wind!L$30,Capacity_wind!Z62*VLOOKUP($A61,CostRed_wind!$A$17:$M$30,L$1-2009,FALSE))</f>
        <v>610.744869259311</v>
      </c>
      <c r="AA61">
        <f>IF(Capacity_wind!$AB62=0,Capacity_wind!AA62*CostRed_wind!M$30,Capacity_wind!AA62*VLOOKUP($A61,CostRed_wind!$A$17:$M$30,M$1-2009,FALSE))</f>
        <v>1237.03302857637</v>
      </c>
      <c r="AB61" s="1">
        <f t="shared" si="3"/>
        <v>5496.40714079852</v>
      </c>
    </row>
    <row r="62" spans="1:28">
      <c r="A62" s="1" t="s">
        <v>462</v>
      </c>
      <c r="B62">
        <f>IF(Capacity_wind!$AB63=0,Capacity_wind!P63*CostRed_wind!B$15,Capacity_wind!P63*VLOOKUP($A62,CostRed_wind!$A$2:$M$15,B$1-2009,FALSE))</f>
        <v>0</v>
      </c>
      <c r="C62">
        <f>IF(Capacity_wind!$AB63=0,Capacity_wind!Q63*CostRed_wind!C$15,Capacity_wind!Q63*VLOOKUP($A62,CostRed_wind!$A$2:$M$15,C$1-2009,FALSE))</f>
        <v>0</v>
      </c>
      <c r="D62">
        <f>IF(Capacity_wind!$AB63=0,Capacity_wind!R63*CostRed_wind!D$15,Capacity_wind!R63*VLOOKUP($A62,CostRed_wind!$A$2:$M$15,D$1-2009,FALSE))</f>
        <v>0</v>
      </c>
      <c r="E62">
        <f>IF(Capacity_wind!$AB63=0,Capacity_wind!S63*CostRed_wind!E$15,Capacity_wind!S63*VLOOKUP($A62,CostRed_wind!$A$2:$M$15,E$1-2009,FALSE))</f>
        <v>0</v>
      </c>
      <c r="F62">
        <f>IF(Capacity_wind!$AB63=0,Capacity_wind!T63*CostRed_wind!F$15,Capacity_wind!T63*VLOOKUP($A62,CostRed_wind!$A$2:$M$15,F$1-2009,FALSE))</f>
        <v>0</v>
      </c>
      <c r="G62">
        <f>IF(Capacity_wind!$AB63=0,Capacity_wind!U63*CostRed_wind!G$15,Capacity_wind!U63*VLOOKUP($A62,CostRed_wind!$A$2:$M$15,G$1-2009,FALSE))</f>
        <v>0</v>
      </c>
      <c r="H62">
        <f>IF(Capacity_wind!$AB63=0,Capacity_wind!V63*CostRed_wind!H$15,Capacity_wind!V63*VLOOKUP($A62,CostRed_wind!$A$2:$M$15,H$1-2009,FALSE))</f>
        <v>0</v>
      </c>
      <c r="I62">
        <f>IF(Capacity_wind!$AB63=0,Capacity_wind!W63*CostRed_wind!I$15,Capacity_wind!W63*VLOOKUP($A62,CostRed_wind!$A$2:$M$15,I$1-2009,FALSE))</f>
        <v>0</v>
      </c>
      <c r="J62">
        <f>IF(Capacity_wind!$AB63=0,Capacity_wind!X63*CostRed_wind!J$15,Capacity_wind!X63*VLOOKUP($A62,CostRed_wind!$A$2:$M$15,J$1-2009,FALSE))</f>
        <v>0</v>
      </c>
      <c r="K62">
        <f>IF(Capacity_wind!$AB63=0,Capacity_wind!Y63*CostRed_wind!K$15,Capacity_wind!Y63*VLOOKUP($A62,CostRed_wind!$A$2:$M$15,K$1-2009,FALSE))</f>
        <v>0</v>
      </c>
      <c r="L62">
        <f>IF(Capacity_wind!$AB63=0,Capacity_wind!Z63*CostRed_wind!L$15,Capacity_wind!Z63*VLOOKUP($A62,CostRed_wind!$A$2:$M$15,L$1-2009,FALSE))</f>
        <v>0</v>
      </c>
      <c r="M62">
        <f>IF(Capacity_wind!$AB63=0,Capacity_wind!AA63*CostRed_wind!M$15,Capacity_wind!AA63*VLOOKUP($A62,CostRed_wind!$A$2:$M$15,M$1-2009,FALSE))</f>
        <v>0</v>
      </c>
      <c r="N62" s="2">
        <f t="shared" si="2"/>
        <v>0</v>
      </c>
      <c r="O62" s="1" t="s">
        <v>462</v>
      </c>
      <c r="P62">
        <f>IF(Capacity_wind!$AB63=0,Capacity_wind!P63*CostRed_wind!B$30,Capacity_wind!P63*VLOOKUP($A62,CostRed_wind!$A$17:$M$30,B$1-2009,FALSE))</f>
        <v>0</v>
      </c>
      <c r="Q62">
        <f>IF(Capacity_wind!$AB63=0,Capacity_wind!Q63*CostRed_wind!C$30,Capacity_wind!Q63*VLOOKUP($A62,CostRed_wind!$A$17:$M$30,C$1-2009,FALSE))</f>
        <v>0</v>
      </c>
      <c r="R62">
        <f>IF(Capacity_wind!$AB63=0,Capacity_wind!R63*CostRed_wind!D$30,Capacity_wind!R63*VLOOKUP($A62,CostRed_wind!$A$17:$M$30,D$1-2009,FALSE))</f>
        <v>0</v>
      </c>
      <c r="S62">
        <f>IF(Capacity_wind!$AB63=0,Capacity_wind!S63*CostRed_wind!E$30,Capacity_wind!S63*VLOOKUP($A62,CostRed_wind!$A$17:$M$30,E$1-2009,FALSE))</f>
        <v>0</v>
      </c>
      <c r="T62">
        <f>IF(Capacity_wind!$AB63=0,Capacity_wind!T63*CostRed_wind!F$30,Capacity_wind!T63*VLOOKUP($A62,CostRed_wind!$A$17:$M$30,F$1-2009,FALSE))</f>
        <v>0</v>
      </c>
      <c r="U62">
        <f>IF(Capacity_wind!$AB63=0,Capacity_wind!U63*CostRed_wind!G$30,Capacity_wind!U63*VLOOKUP($A62,CostRed_wind!$A$17:$M$30,G$1-2009,FALSE))</f>
        <v>0</v>
      </c>
      <c r="V62">
        <f>IF(Capacity_wind!$AB63=0,Capacity_wind!V63*CostRed_wind!H$30,Capacity_wind!V63*VLOOKUP($A62,CostRed_wind!$A$17:$M$30,H$1-2009,FALSE))</f>
        <v>0</v>
      </c>
      <c r="W62">
        <f>IF(Capacity_wind!$AB63=0,Capacity_wind!W63*CostRed_wind!I$30,Capacity_wind!W63*VLOOKUP($A62,CostRed_wind!$A$17:$M$30,I$1-2009,FALSE))</f>
        <v>0</v>
      </c>
      <c r="X62">
        <f>IF(Capacity_wind!$AB63=0,Capacity_wind!X63*CostRed_wind!J$30,Capacity_wind!X63*VLOOKUP($A62,CostRed_wind!$A$17:$M$30,J$1-2009,FALSE))</f>
        <v>0</v>
      </c>
      <c r="Y62">
        <f>IF(Capacity_wind!$AB63=0,Capacity_wind!Y63*CostRed_wind!K$30,Capacity_wind!Y63*VLOOKUP($A62,CostRed_wind!$A$17:$M$30,K$1-2009,FALSE))</f>
        <v>0</v>
      </c>
      <c r="Z62">
        <f>IF(Capacity_wind!$AB63=0,Capacity_wind!Z63*CostRed_wind!L$30,Capacity_wind!Z63*VLOOKUP($A62,CostRed_wind!$A$17:$M$30,L$1-2009,FALSE))</f>
        <v>0</v>
      </c>
      <c r="AA62">
        <f>IF(Capacity_wind!$AB63=0,Capacity_wind!AA63*CostRed_wind!M$30,Capacity_wind!AA63*VLOOKUP($A62,CostRed_wind!$A$17:$M$30,M$1-2009,FALSE))</f>
        <v>0</v>
      </c>
      <c r="AB62" s="1">
        <f t="shared" si="3"/>
        <v>0</v>
      </c>
    </row>
    <row r="63" spans="1:28">
      <c r="A63" s="1" t="s">
        <v>181</v>
      </c>
      <c r="B63">
        <f>IF(Capacity_wind!$AB64=0,Capacity_wind!P64*CostRed_wind!B$15,Capacity_wind!P64*VLOOKUP($A63,CostRed_wind!$A$2:$M$15,B$1-2009,FALSE))</f>
        <v>0</v>
      </c>
      <c r="C63">
        <f>IF(Capacity_wind!$AB64=0,Capacity_wind!Q64*CostRed_wind!C$15,Capacity_wind!Q64*VLOOKUP($A63,CostRed_wind!$A$2:$M$15,C$1-2009,FALSE))</f>
        <v>0.0270108677770845</v>
      </c>
      <c r="D63">
        <f>IF(Capacity_wind!$AB64=0,Capacity_wind!R64*CostRed_wind!D$15,Capacity_wind!R64*VLOOKUP($A63,CostRed_wind!$A$2:$M$15,D$1-2009,FALSE))</f>
        <v>0</v>
      </c>
      <c r="E63">
        <f>IF(Capacity_wind!$AB64=0,Capacity_wind!S64*CostRed_wind!E$15,Capacity_wind!S64*VLOOKUP($A63,CostRed_wind!$A$2:$M$15,E$1-2009,FALSE))</f>
        <v>0.0105900919528511</v>
      </c>
      <c r="F63">
        <f>IF(Capacity_wind!$AB64=0,Capacity_wind!T64*CostRed_wind!F$15,Capacity_wind!T64*VLOOKUP($A63,CostRed_wind!$A$2:$M$15,F$1-2009,FALSE))</f>
        <v>0</v>
      </c>
      <c r="G63">
        <f>IF(Capacity_wind!$AB64=0,Capacity_wind!U64*CostRed_wind!G$15,Capacity_wind!U64*VLOOKUP($A63,CostRed_wind!$A$2:$M$15,G$1-2009,FALSE))</f>
        <v>0</v>
      </c>
      <c r="H63">
        <f>IF(Capacity_wind!$AB64=0,Capacity_wind!V64*CostRed_wind!H$15,Capacity_wind!V64*VLOOKUP($A63,CostRed_wind!$A$2:$M$15,H$1-2009,FALSE))</f>
        <v>0</v>
      </c>
      <c r="I63">
        <f>IF(Capacity_wind!$AB64=0,Capacity_wind!W64*CostRed_wind!I$15,Capacity_wind!W64*VLOOKUP($A63,CostRed_wind!$A$2:$M$15,I$1-2009,FALSE))</f>
        <v>0</v>
      </c>
      <c r="J63">
        <f>IF(Capacity_wind!$AB64=0,Capacity_wind!X64*CostRed_wind!J$15,Capacity_wind!X64*VLOOKUP($A63,CostRed_wind!$A$2:$M$15,J$1-2009,FALSE))</f>
        <v>0</v>
      </c>
      <c r="K63">
        <f>IF(Capacity_wind!$AB64=0,Capacity_wind!Y64*CostRed_wind!K$15,Capacity_wind!Y64*VLOOKUP($A63,CostRed_wind!$A$2:$M$15,K$1-2009,FALSE))</f>
        <v>0</v>
      </c>
      <c r="L63">
        <f>IF(Capacity_wind!$AB64=0,Capacity_wind!Z64*CostRed_wind!L$15,Capacity_wind!Z64*VLOOKUP($A63,CostRed_wind!$A$2:$M$15,L$1-2009,FALSE))</f>
        <v>0</v>
      </c>
      <c r="M63">
        <f>IF(Capacity_wind!$AB64=0,Capacity_wind!AA64*CostRed_wind!M$15,Capacity_wind!AA64*VLOOKUP($A63,CostRed_wind!$A$2:$M$15,M$1-2009,FALSE))</f>
        <v>0</v>
      </c>
      <c r="N63" s="2">
        <f t="shared" si="2"/>
        <v>0.0376009597299356</v>
      </c>
      <c r="O63" s="1" t="s">
        <v>181</v>
      </c>
      <c r="P63">
        <f>IF(Capacity_wind!$AB64=0,Capacity_wind!P64*CostRed_wind!B$30,Capacity_wind!P64*VLOOKUP($A63,CostRed_wind!$A$17:$M$30,B$1-2009,FALSE))</f>
        <v>0</v>
      </c>
      <c r="Q63">
        <f>IF(Capacity_wind!$AB64=0,Capacity_wind!Q64*CostRed_wind!C$30,Capacity_wind!Q64*VLOOKUP($A63,CostRed_wind!$A$17:$M$30,C$1-2009,FALSE))</f>
        <v>0.179473660466783</v>
      </c>
      <c r="R63">
        <f>IF(Capacity_wind!$AB64=0,Capacity_wind!R64*CostRed_wind!D$30,Capacity_wind!R64*VLOOKUP($A63,CostRed_wind!$A$17:$M$30,D$1-2009,FALSE))</f>
        <v>0</v>
      </c>
      <c r="S63">
        <f>IF(Capacity_wind!$AB64=0,Capacity_wind!S64*CostRed_wind!E$30,Capacity_wind!S64*VLOOKUP($A63,CostRed_wind!$A$17:$M$30,E$1-2009,FALSE))</f>
        <v>0.0510880346871675</v>
      </c>
      <c r="T63">
        <f>IF(Capacity_wind!$AB64=0,Capacity_wind!T64*CostRed_wind!F$30,Capacity_wind!T64*VLOOKUP($A63,CostRed_wind!$A$17:$M$30,F$1-2009,FALSE))</f>
        <v>0</v>
      </c>
      <c r="U63">
        <f>IF(Capacity_wind!$AB64=0,Capacity_wind!U64*CostRed_wind!G$30,Capacity_wind!U64*VLOOKUP($A63,CostRed_wind!$A$17:$M$30,G$1-2009,FALSE))</f>
        <v>0</v>
      </c>
      <c r="V63">
        <f>IF(Capacity_wind!$AB64=0,Capacity_wind!V64*CostRed_wind!H$30,Capacity_wind!V64*VLOOKUP($A63,CostRed_wind!$A$17:$M$30,H$1-2009,FALSE))</f>
        <v>0</v>
      </c>
      <c r="W63">
        <f>IF(Capacity_wind!$AB64=0,Capacity_wind!W64*CostRed_wind!I$30,Capacity_wind!W64*VLOOKUP($A63,CostRed_wind!$A$17:$M$30,I$1-2009,FALSE))</f>
        <v>0</v>
      </c>
      <c r="X63">
        <f>IF(Capacity_wind!$AB64=0,Capacity_wind!X64*CostRed_wind!J$30,Capacity_wind!X64*VLOOKUP($A63,CostRed_wind!$A$17:$M$30,J$1-2009,FALSE))</f>
        <v>0</v>
      </c>
      <c r="Y63">
        <f>IF(Capacity_wind!$AB64=0,Capacity_wind!Y64*CostRed_wind!K$30,Capacity_wind!Y64*VLOOKUP($A63,CostRed_wind!$A$17:$M$30,K$1-2009,FALSE))</f>
        <v>0</v>
      </c>
      <c r="Z63">
        <f>IF(Capacity_wind!$AB64=0,Capacity_wind!Z64*CostRed_wind!L$30,Capacity_wind!Z64*VLOOKUP($A63,CostRed_wind!$A$17:$M$30,L$1-2009,FALSE))</f>
        <v>0</v>
      </c>
      <c r="AA63">
        <f>IF(Capacity_wind!$AB64=0,Capacity_wind!AA64*CostRed_wind!M$30,Capacity_wind!AA64*VLOOKUP($A63,CostRed_wind!$A$17:$M$30,M$1-2009,FALSE))</f>
        <v>0</v>
      </c>
      <c r="AB63" s="1">
        <f t="shared" si="3"/>
        <v>0.230561695153951</v>
      </c>
    </row>
    <row r="64" spans="1:28">
      <c r="A64" s="1" t="s">
        <v>175</v>
      </c>
      <c r="B64">
        <f>IF(Capacity_wind!$AB65=0,Capacity_wind!P65*CostRed_wind!B$15,Capacity_wind!P65*VLOOKUP($A64,CostRed_wind!$A$2:$M$15,B$1-2009,FALSE))</f>
        <v>0</v>
      </c>
      <c r="C64">
        <f>IF(Capacity_wind!$AB65=0,Capacity_wind!Q65*CostRed_wind!C$15,Capacity_wind!Q65*VLOOKUP($A64,CostRed_wind!$A$2:$M$15,C$1-2009,FALSE))</f>
        <v>0</v>
      </c>
      <c r="D64">
        <f>IF(Capacity_wind!$AB65=0,Capacity_wind!R65*CostRed_wind!D$15,Capacity_wind!R65*VLOOKUP($A64,CostRed_wind!$A$2:$M$15,D$1-2009,FALSE))</f>
        <v>0</v>
      </c>
      <c r="E64">
        <f>IF(Capacity_wind!$AB65=0,Capacity_wind!S65*CostRed_wind!E$15,Capacity_wind!S65*VLOOKUP($A64,CostRed_wind!$A$2:$M$15,E$1-2009,FALSE))</f>
        <v>0</v>
      </c>
      <c r="F64">
        <f>IF(Capacity_wind!$AB65=0,Capacity_wind!T65*CostRed_wind!F$15,Capacity_wind!T65*VLOOKUP($A64,CostRed_wind!$A$2:$M$15,F$1-2009,FALSE))</f>
        <v>0</v>
      </c>
      <c r="G64">
        <f>IF(Capacity_wind!$AB65=0,Capacity_wind!U65*CostRed_wind!G$15,Capacity_wind!U65*VLOOKUP($A64,CostRed_wind!$A$2:$M$15,G$1-2009,FALSE))</f>
        <v>2.02311477859033</v>
      </c>
      <c r="H64">
        <f>IF(Capacity_wind!$AB65=0,Capacity_wind!V65*CostRed_wind!H$15,Capacity_wind!V65*VLOOKUP($A64,CostRed_wind!$A$2:$M$15,H$1-2009,FALSE))</f>
        <v>0</v>
      </c>
      <c r="I64">
        <f>IF(Capacity_wind!$AB65=0,Capacity_wind!W65*CostRed_wind!I$15,Capacity_wind!W65*VLOOKUP($A64,CostRed_wind!$A$2:$M$15,I$1-2009,FALSE))</f>
        <v>0</v>
      </c>
      <c r="J64">
        <f>IF(Capacity_wind!$AB65=0,Capacity_wind!X65*CostRed_wind!J$15,Capacity_wind!X65*VLOOKUP($A64,CostRed_wind!$A$2:$M$15,J$1-2009,FALSE))</f>
        <v>0.151069462421798</v>
      </c>
      <c r="K64">
        <f>IF(Capacity_wind!$AB65=0,Capacity_wind!Y65*CostRed_wind!K$15,Capacity_wind!Y65*VLOOKUP($A64,CostRed_wind!$A$2:$M$15,K$1-2009,FALSE))</f>
        <v>0</v>
      </c>
      <c r="L64">
        <f>IF(Capacity_wind!$AB65=0,Capacity_wind!Z65*CostRed_wind!L$15,Capacity_wind!Z65*VLOOKUP($A64,CostRed_wind!$A$2:$M$15,L$1-2009,FALSE))</f>
        <v>0</v>
      </c>
      <c r="M64">
        <f>IF(Capacity_wind!$AB65=0,Capacity_wind!AA65*CostRed_wind!M$15,Capacity_wind!AA65*VLOOKUP($A64,CostRed_wind!$A$2:$M$15,M$1-2009,FALSE))</f>
        <v>1.8367654736833</v>
      </c>
      <c r="N64" s="2">
        <f t="shared" si="2"/>
        <v>4.01094971469543</v>
      </c>
      <c r="O64" s="1" t="s">
        <v>175</v>
      </c>
      <c r="P64">
        <f>IF(Capacity_wind!$AB65=0,Capacity_wind!P65*CostRed_wind!B$30,Capacity_wind!P65*VLOOKUP($A64,CostRed_wind!$A$17:$M$30,B$1-2009,FALSE))</f>
        <v>0</v>
      </c>
      <c r="Q64">
        <f>IF(Capacity_wind!$AB65=0,Capacity_wind!Q65*CostRed_wind!C$30,Capacity_wind!Q65*VLOOKUP($A64,CostRed_wind!$A$17:$M$30,C$1-2009,FALSE))</f>
        <v>0</v>
      </c>
      <c r="R64">
        <f>IF(Capacity_wind!$AB65=0,Capacity_wind!R65*CostRed_wind!D$30,Capacity_wind!R65*VLOOKUP($A64,CostRed_wind!$A$17:$M$30,D$1-2009,FALSE))</f>
        <v>0</v>
      </c>
      <c r="S64">
        <f>IF(Capacity_wind!$AB65=0,Capacity_wind!S65*CostRed_wind!E$30,Capacity_wind!S65*VLOOKUP($A64,CostRed_wind!$A$17:$M$30,E$1-2009,FALSE))</f>
        <v>0</v>
      </c>
      <c r="T64">
        <f>IF(Capacity_wind!$AB65=0,Capacity_wind!T65*CostRed_wind!F$30,Capacity_wind!T65*VLOOKUP($A64,CostRed_wind!$A$17:$M$30,F$1-2009,FALSE))</f>
        <v>0</v>
      </c>
      <c r="U64">
        <f>IF(Capacity_wind!$AB65=0,Capacity_wind!U65*CostRed_wind!G$30,Capacity_wind!U65*VLOOKUP($A64,CostRed_wind!$A$17:$M$30,G$1-2009,FALSE))</f>
        <v>8.47829033415994</v>
      </c>
      <c r="V64">
        <f>IF(Capacity_wind!$AB65=0,Capacity_wind!V65*CostRed_wind!H$30,Capacity_wind!V65*VLOOKUP($A64,CostRed_wind!$A$17:$M$30,H$1-2009,FALSE))</f>
        <v>0</v>
      </c>
      <c r="W64">
        <f>IF(Capacity_wind!$AB65=0,Capacity_wind!W65*CostRed_wind!I$30,Capacity_wind!W65*VLOOKUP($A64,CostRed_wind!$A$17:$M$30,I$1-2009,FALSE))</f>
        <v>0</v>
      </c>
      <c r="X64">
        <f>IF(Capacity_wind!$AB65=0,Capacity_wind!X65*CostRed_wind!J$30,Capacity_wind!X65*VLOOKUP($A64,CostRed_wind!$A$17:$M$30,J$1-2009,FALSE))</f>
        <v>0.511097070206652</v>
      </c>
      <c r="Y64">
        <f>IF(Capacity_wind!$AB65=0,Capacity_wind!Y65*CostRed_wind!K$30,Capacity_wind!Y65*VLOOKUP($A64,CostRed_wind!$A$17:$M$30,K$1-2009,FALSE))</f>
        <v>0</v>
      </c>
      <c r="Z64">
        <f>IF(Capacity_wind!$AB65=0,Capacity_wind!Z65*CostRed_wind!L$30,Capacity_wind!Z65*VLOOKUP($A64,CostRed_wind!$A$17:$M$30,L$1-2009,FALSE))</f>
        <v>0</v>
      </c>
      <c r="AA64">
        <f>IF(Capacity_wind!$AB65=0,Capacity_wind!AA65*CostRed_wind!M$30,Capacity_wind!AA65*VLOOKUP($A64,CostRed_wind!$A$17:$M$30,M$1-2009,FALSE))</f>
        <v>4.78489095864943</v>
      </c>
      <c r="AB64" s="1">
        <f t="shared" si="3"/>
        <v>13.774278363016</v>
      </c>
    </row>
    <row r="65" spans="1:28">
      <c r="A65" s="1" t="s">
        <v>139</v>
      </c>
      <c r="B65">
        <f>IF(Capacity_wind!$AB66=0,Capacity_wind!P66*CostRed_wind!B$15,Capacity_wind!P66*VLOOKUP($A65,CostRed_wind!$A$2:$M$15,B$1-2009,FALSE))</f>
        <v>9.32680678305518</v>
      </c>
      <c r="C65">
        <f>IF(Capacity_wind!$AB66=0,Capacity_wind!Q66*CostRed_wind!C$15,Capacity_wind!Q66*VLOOKUP($A65,CostRed_wind!$A$2:$M$15,C$1-2009,FALSE))</f>
        <v>26.1410678498209</v>
      </c>
      <c r="D65">
        <f>IF(Capacity_wind!$AB66=0,Capacity_wind!R66*CostRed_wind!D$15,Capacity_wind!R66*VLOOKUP($A65,CostRed_wind!$A$2:$M$15,D$1-2009,FALSE))</f>
        <v>46.0842444529528</v>
      </c>
      <c r="E65">
        <f>IF(Capacity_wind!$AB66=0,Capacity_wind!S66*CostRed_wind!E$15,Capacity_wind!S66*VLOOKUP($A65,CostRed_wind!$A$2:$M$15,E$1-2009,FALSE))</f>
        <v>166.091882997107</v>
      </c>
      <c r="F65">
        <f>IF(Capacity_wind!$AB66=0,Capacity_wind!T66*CostRed_wind!F$15,Capacity_wind!T66*VLOOKUP($A65,CostRed_wind!$A$2:$M$15,F$1-2009,FALSE))</f>
        <v>285.83108265371</v>
      </c>
      <c r="G65">
        <f>IF(Capacity_wind!$AB66=0,Capacity_wind!U66*CostRed_wind!G$15,Capacity_wind!U66*VLOOKUP($A65,CostRed_wind!$A$2:$M$15,G$1-2009,FALSE))</f>
        <v>292.164648770547</v>
      </c>
      <c r="H65">
        <f>IF(Capacity_wind!$AB66=0,Capacity_wind!V66*CostRed_wind!H$15,Capacity_wind!V66*VLOOKUP($A65,CostRed_wind!$A$2:$M$15,H$1-2009,FALSE))</f>
        <v>462.175676645197</v>
      </c>
      <c r="I65">
        <f>IF(Capacity_wind!$AB66=0,Capacity_wind!W66*CostRed_wind!I$15,Capacity_wind!W66*VLOOKUP($A65,CostRed_wind!$A$2:$M$15,I$1-2009,FALSE))</f>
        <v>259.73989735466</v>
      </c>
      <c r="J65">
        <f>IF(Capacity_wind!$AB66=0,Capacity_wind!X66*CostRed_wind!J$15,Capacity_wind!X66*VLOOKUP($A65,CostRed_wind!$A$2:$M$15,J$1-2009,FALSE))</f>
        <v>176.711012081285</v>
      </c>
      <c r="K65">
        <f>IF(Capacity_wind!$AB66=0,Capacity_wind!Y66*CostRed_wind!K$15,Capacity_wind!Y66*VLOOKUP($A65,CostRed_wind!$A$2:$M$15,K$1-2009,FALSE))</f>
        <v>132.51971518162</v>
      </c>
      <c r="L65">
        <f>IF(Capacity_wind!$AB66=0,Capacity_wind!Z66*CostRed_wind!L$15,Capacity_wind!Z66*VLOOKUP($A65,CostRed_wind!$A$2:$M$15,L$1-2009,FALSE))</f>
        <v>154.371954071153</v>
      </c>
      <c r="M65">
        <f>IF(Capacity_wind!$AB66=0,Capacity_wind!AA66*CostRed_wind!M$15,Capacity_wind!AA66*VLOOKUP($A65,CostRed_wind!$A$2:$M$15,M$1-2009,FALSE))</f>
        <v>248.812572322786</v>
      </c>
      <c r="N65" s="2">
        <f t="shared" si="2"/>
        <v>2259.97056116389</v>
      </c>
      <c r="O65" s="1" t="s">
        <v>139</v>
      </c>
      <c r="P65">
        <f>IF(Capacity_wind!$AB66=0,Capacity_wind!P66*CostRed_wind!B$30,Capacity_wind!P66*VLOOKUP($A65,CostRed_wind!$A$17:$M$30,B$1-2009,FALSE))</f>
        <v>170.981652713364</v>
      </c>
      <c r="Q65">
        <f>IF(Capacity_wind!$AB66=0,Capacity_wind!Q66*CostRed_wind!C$30,Capacity_wind!Q66*VLOOKUP($A65,CostRed_wind!$A$17:$M$30,C$1-2009,FALSE))</f>
        <v>414.725076433554</v>
      </c>
      <c r="R65">
        <f>IF(Capacity_wind!$AB66=0,Capacity_wind!R66*CostRed_wind!D$30,Capacity_wind!R66*VLOOKUP($A65,CostRed_wind!$A$17:$M$30,D$1-2009,FALSE))</f>
        <v>576.709885940009</v>
      </c>
      <c r="S65">
        <f>IF(Capacity_wind!$AB66=0,Capacity_wind!S66*CostRed_wind!E$30,Capacity_wind!S66*VLOOKUP($A65,CostRed_wind!$A$17:$M$30,E$1-2009,FALSE))</f>
        <v>1476.74692100378</v>
      </c>
      <c r="T65">
        <f>IF(Capacity_wind!$AB66=0,Capacity_wind!T66*CostRed_wind!F$30,Capacity_wind!T66*VLOOKUP($A65,CostRed_wind!$A$17:$M$30,F$1-2009,FALSE))</f>
        <v>2089.30677394351</v>
      </c>
      <c r="U65">
        <f>IF(Capacity_wind!$AB66=0,Capacity_wind!U66*CostRed_wind!G$30,Capacity_wind!U66*VLOOKUP($A65,CostRed_wind!$A$17:$M$30,G$1-2009,FALSE))</f>
        <v>1882.91310376813</v>
      </c>
      <c r="V65">
        <f>IF(Capacity_wind!$AB66=0,Capacity_wind!V66*CostRed_wind!H$30,Capacity_wind!V66*VLOOKUP($A65,CostRed_wind!$A$17:$M$30,H$1-2009,FALSE))</f>
        <v>2543.40509991226</v>
      </c>
      <c r="W65">
        <f>IF(Capacity_wind!$AB66=0,Capacity_wind!W66*CostRed_wind!I$30,Capacity_wind!W66*VLOOKUP($A65,CostRed_wind!$A$17:$M$30,I$1-2009,FALSE))</f>
        <v>1398.32991646107</v>
      </c>
      <c r="X65">
        <f>IF(Capacity_wind!$AB66=0,Capacity_wind!X66*CostRed_wind!J$30,Capacity_wind!X66*VLOOKUP($A65,CostRed_wind!$A$17:$M$30,J$1-2009,FALSE))</f>
        <v>968.837787752306</v>
      </c>
      <c r="Y65">
        <f>IF(Capacity_wind!$AB66=0,Capacity_wind!Y66*CostRed_wind!K$30,Capacity_wind!Y66*VLOOKUP($A65,CostRed_wind!$A$17:$M$30,K$1-2009,FALSE))</f>
        <v>790.071545443394</v>
      </c>
      <c r="Z65">
        <f>IF(Capacity_wind!$AB66=0,Capacity_wind!Z66*CostRed_wind!L$30,Capacity_wind!Z66*VLOOKUP($A65,CostRed_wind!$A$17:$M$30,L$1-2009,FALSE))</f>
        <v>952.967690710897</v>
      </c>
      <c r="AA65">
        <f>IF(Capacity_wind!$AB66=0,Capacity_wind!AA66*CostRed_wind!M$30,Capacity_wind!AA66*VLOOKUP($A65,CostRed_wind!$A$17:$M$30,M$1-2009,FALSE))</f>
        <v>1517.01402504113</v>
      </c>
      <c r="AB65" s="1">
        <f t="shared" si="3"/>
        <v>14782.0094791234</v>
      </c>
    </row>
    <row r="66" spans="1:28">
      <c r="A66" s="1" t="s">
        <v>177</v>
      </c>
      <c r="B66">
        <f>IF(Capacity_wind!$AB67=0,Capacity_wind!P67*CostRed_wind!B$15,Capacity_wind!P67*VLOOKUP($A66,CostRed_wind!$A$2:$M$15,B$1-2009,FALSE))</f>
        <v>0</v>
      </c>
      <c r="C66">
        <f>IF(Capacity_wind!$AB67=0,Capacity_wind!Q67*CostRed_wind!C$15,Capacity_wind!Q67*VLOOKUP($A66,CostRed_wind!$A$2:$M$15,C$1-2009,FALSE))</f>
        <v>0</v>
      </c>
      <c r="D66">
        <f>IF(Capacity_wind!$AB67=0,Capacity_wind!R67*CostRed_wind!D$15,Capacity_wind!R67*VLOOKUP($A66,CostRed_wind!$A$2:$M$15,D$1-2009,FALSE))</f>
        <v>0</v>
      </c>
      <c r="E66">
        <f>IF(Capacity_wind!$AB67=0,Capacity_wind!S67*CostRed_wind!E$15,Capacity_wind!S67*VLOOKUP($A66,CostRed_wind!$A$2:$M$15,E$1-2009,FALSE))</f>
        <v>0</v>
      </c>
      <c r="F66">
        <f>IF(Capacity_wind!$AB67=0,Capacity_wind!T67*CostRed_wind!F$15,Capacity_wind!T67*VLOOKUP($A66,CostRed_wind!$A$2:$M$15,F$1-2009,FALSE))</f>
        <v>0.00165422536037528</v>
      </c>
      <c r="G66">
        <f>IF(Capacity_wind!$AB67=0,Capacity_wind!U67*CostRed_wind!G$15,Capacity_wind!U67*VLOOKUP($A66,CostRed_wind!$A$2:$M$15,G$1-2009,FALSE))</f>
        <v>0</v>
      </c>
      <c r="H66">
        <f>IF(Capacity_wind!$AB67=0,Capacity_wind!V67*CostRed_wind!H$15,Capacity_wind!V67*VLOOKUP($A66,CostRed_wind!$A$2:$M$15,H$1-2009,FALSE))</f>
        <v>0</v>
      </c>
      <c r="I66">
        <f>IF(Capacity_wind!$AB67=0,Capacity_wind!W67*CostRed_wind!I$15,Capacity_wind!W67*VLOOKUP($A66,CostRed_wind!$A$2:$M$15,I$1-2009,FALSE))</f>
        <v>0</v>
      </c>
      <c r="J66">
        <f>IF(Capacity_wind!$AB67=0,Capacity_wind!X67*CostRed_wind!J$15,Capacity_wind!X67*VLOOKUP($A66,CostRed_wind!$A$2:$M$15,J$1-2009,FALSE))</f>
        <v>0</v>
      </c>
      <c r="K66">
        <f>IF(Capacity_wind!$AB67=0,Capacity_wind!Y67*CostRed_wind!K$15,Capacity_wind!Y67*VLOOKUP($A66,CostRed_wind!$A$2:$M$15,K$1-2009,FALSE))</f>
        <v>0</v>
      </c>
      <c r="L66">
        <f>IF(Capacity_wind!$AB67=0,Capacity_wind!Z67*CostRed_wind!L$15,Capacity_wind!Z67*VLOOKUP($A66,CostRed_wind!$A$2:$M$15,L$1-2009,FALSE))</f>
        <v>0</v>
      </c>
      <c r="M66">
        <f>IF(Capacity_wind!$AB67=0,Capacity_wind!AA67*CostRed_wind!M$15,Capacity_wind!AA67*VLOOKUP($A66,CostRed_wind!$A$2:$M$15,M$1-2009,FALSE))</f>
        <v>0</v>
      </c>
      <c r="N66" s="2">
        <f t="shared" si="2"/>
        <v>0.00165422536037528</v>
      </c>
      <c r="O66" s="1" t="s">
        <v>177</v>
      </c>
      <c r="P66">
        <f>IF(Capacity_wind!$AB67=0,Capacity_wind!P67*CostRed_wind!B$30,Capacity_wind!P67*VLOOKUP($A66,CostRed_wind!$A$17:$M$30,B$1-2009,FALSE))</f>
        <v>0</v>
      </c>
      <c r="Q66">
        <f>IF(Capacity_wind!$AB67=0,Capacity_wind!Q67*CostRed_wind!C$30,Capacity_wind!Q67*VLOOKUP($A66,CostRed_wind!$A$17:$M$30,C$1-2009,FALSE))</f>
        <v>0</v>
      </c>
      <c r="R66">
        <f>IF(Capacity_wind!$AB67=0,Capacity_wind!R67*CostRed_wind!D$30,Capacity_wind!R67*VLOOKUP($A66,CostRed_wind!$A$17:$M$30,D$1-2009,FALSE))</f>
        <v>0</v>
      </c>
      <c r="S66">
        <f>IF(Capacity_wind!$AB67=0,Capacity_wind!S67*CostRed_wind!E$30,Capacity_wind!S67*VLOOKUP($A66,CostRed_wind!$A$17:$M$30,E$1-2009,FALSE))</f>
        <v>0</v>
      </c>
      <c r="T66">
        <f>IF(Capacity_wind!$AB67=0,Capacity_wind!T67*CostRed_wind!F$30,Capacity_wind!T67*VLOOKUP($A66,CostRed_wind!$A$17:$M$30,F$1-2009,FALSE))</f>
        <v>0.00769006119018532</v>
      </c>
      <c r="U66">
        <f>IF(Capacity_wind!$AB67=0,Capacity_wind!U67*CostRed_wind!G$30,Capacity_wind!U67*VLOOKUP($A66,CostRed_wind!$A$17:$M$30,G$1-2009,FALSE))</f>
        <v>0</v>
      </c>
      <c r="V66">
        <f>IF(Capacity_wind!$AB67=0,Capacity_wind!V67*CostRed_wind!H$30,Capacity_wind!V67*VLOOKUP($A66,CostRed_wind!$A$17:$M$30,H$1-2009,FALSE))</f>
        <v>0</v>
      </c>
      <c r="W66">
        <f>IF(Capacity_wind!$AB67=0,Capacity_wind!W67*CostRed_wind!I$30,Capacity_wind!W67*VLOOKUP($A66,CostRed_wind!$A$17:$M$30,I$1-2009,FALSE))</f>
        <v>0</v>
      </c>
      <c r="X66">
        <f>IF(Capacity_wind!$AB67=0,Capacity_wind!X67*CostRed_wind!J$30,Capacity_wind!X67*VLOOKUP($A66,CostRed_wind!$A$17:$M$30,J$1-2009,FALSE))</f>
        <v>0</v>
      </c>
      <c r="Y66">
        <f>IF(Capacity_wind!$AB67=0,Capacity_wind!Y67*CostRed_wind!K$30,Capacity_wind!Y67*VLOOKUP($A66,CostRed_wind!$A$17:$M$30,K$1-2009,FALSE))</f>
        <v>0</v>
      </c>
      <c r="Z66">
        <f>IF(Capacity_wind!$AB67=0,Capacity_wind!Z67*CostRed_wind!L$30,Capacity_wind!Z67*VLOOKUP($A66,CostRed_wind!$A$17:$M$30,L$1-2009,FALSE))</f>
        <v>0</v>
      </c>
      <c r="AA66">
        <f>IF(Capacity_wind!$AB67=0,Capacity_wind!AA67*CostRed_wind!M$30,Capacity_wind!AA67*VLOOKUP($A66,CostRed_wind!$A$17:$M$30,M$1-2009,FALSE))</f>
        <v>0</v>
      </c>
      <c r="AB66" s="1">
        <f t="shared" si="3"/>
        <v>0.00769006119018532</v>
      </c>
    </row>
    <row r="67" spans="1:28">
      <c r="A67" s="1" t="s">
        <v>187</v>
      </c>
      <c r="B67">
        <f>IF(Capacity_wind!$AB68=0,Capacity_wind!P68*CostRed_wind!B$15,Capacity_wind!P68*VLOOKUP($A67,CostRed_wind!$A$2:$M$15,B$1-2009,FALSE))</f>
        <v>4.21701083337468</v>
      </c>
      <c r="C67">
        <f>IF(Capacity_wind!$AB68=0,Capacity_wind!Q68*CostRed_wind!C$15,Capacity_wind!Q68*VLOOKUP($A67,CostRed_wind!$A$2:$M$15,C$1-2009,FALSE))</f>
        <v>3.3913645097895</v>
      </c>
      <c r="D67">
        <f>IF(Capacity_wind!$AB68=0,Capacity_wind!R68*CostRed_wind!D$15,Capacity_wind!R68*VLOOKUP($A67,CostRed_wind!$A$2:$M$15,D$1-2009,FALSE))</f>
        <v>2.61871839162759</v>
      </c>
      <c r="E67">
        <f>IF(Capacity_wind!$AB68=0,Capacity_wind!S68*CostRed_wind!E$15,Capacity_wind!S68*VLOOKUP($A67,CostRed_wind!$A$2:$M$15,E$1-2009,FALSE))</f>
        <v>10.912954152577</v>
      </c>
      <c r="F67">
        <f>IF(Capacity_wind!$AB68=0,Capacity_wind!T68*CostRed_wind!F$15,Capacity_wind!T68*VLOOKUP($A67,CostRed_wind!$A$2:$M$15,F$1-2009,FALSE))</f>
        <v>9.34637328612033</v>
      </c>
      <c r="G67">
        <f>IF(Capacity_wind!$AB68=0,Capacity_wind!U68*CostRed_wind!G$15,Capacity_wind!U68*VLOOKUP($A67,CostRed_wind!$A$2:$M$15,G$1-2009,FALSE))</f>
        <v>28.222459865786</v>
      </c>
      <c r="H67">
        <f>IF(Capacity_wind!$AB68=0,Capacity_wind!V68*CostRed_wind!H$15,Capacity_wind!V68*VLOOKUP($A67,CostRed_wind!$A$2:$M$15,H$1-2009,FALSE))</f>
        <v>28.8361030481859</v>
      </c>
      <c r="I67">
        <f>IF(Capacity_wind!$AB68=0,Capacity_wind!W68*CostRed_wind!I$15,Capacity_wind!W68*VLOOKUP($A67,CostRed_wind!$A$2:$M$15,I$1-2009,FALSE))</f>
        <v>33.7516468562745</v>
      </c>
      <c r="J67">
        <f>IF(Capacity_wind!$AB68=0,Capacity_wind!X68*CostRed_wind!J$15,Capacity_wind!X68*VLOOKUP($A67,CostRed_wind!$A$2:$M$15,J$1-2009,FALSE))</f>
        <v>107.48655526692</v>
      </c>
      <c r="K67">
        <f>IF(Capacity_wind!$AB68=0,Capacity_wind!Y68*CostRed_wind!K$15,Capacity_wind!Y68*VLOOKUP($A67,CostRed_wind!$A$2:$M$15,K$1-2009,FALSE))</f>
        <v>93.3538903885102</v>
      </c>
      <c r="L67">
        <f>IF(Capacity_wind!$AB68=0,Capacity_wind!Z68*CostRed_wind!L$15,Capacity_wind!Z68*VLOOKUP($A67,CostRed_wind!$A$2:$M$15,L$1-2009,FALSE))</f>
        <v>110.698077690564</v>
      </c>
      <c r="M67">
        <f>IF(Capacity_wind!$AB68=0,Capacity_wind!AA68*CostRed_wind!M$15,Capacity_wind!AA68*VLOOKUP($A67,CostRed_wind!$A$2:$M$15,M$1-2009,FALSE))</f>
        <v>52.8070139692714</v>
      </c>
      <c r="N67" s="2">
        <f t="shared" ref="N67:N98" si="4">SUM(B67:M67)</f>
        <v>485.642168259001</v>
      </c>
      <c r="O67" s="1" t="s">
        <v>187</v>
      </c>
      <c r="P67">
        <f>IF(Capacity_wind!$AB68=0,Capacity_wind!P68*CostRed_wind!B$30,Capacity_wind!P68*VLOOKUP($A67,CostRed_wind!$A$17:$M$30,B$1-2009,FALSE))</f>
        <v>36.0929735734267</v>
      </c>
      <c r="Q67">
        <f>IF(Capacity_wind!$AB68=0,Capacity_wind!Q68*CostRed_wind!C$30,Capacity_wind!Q68*VLOOKUP($A67,CostRed_wind!$A$17:$M$30,C$1-2009,FALSE))</f>
        <v>22.5339151474961</v>
      </c>
      <c r="R67">
        <f>IF(Capacity_wind!$AB68=0,Capacity_wind!R68*CostRed_wind!D$30,Capacity_wind!R68*VLOOKUP($A67,CostRed_wind!$A$17:$M$30,D$1-2009,FALSE))</f>
        <v>13.8298756658815</v>
      </c>
      <c r="S67">
        <f>IF(Capacity_wind!$AB68=0,Capacity_wind!S68*CostRed_wind!E$30,Capacity_wind!S68*VLOOKUP($A67,CostRed_wind!$A$17:$M$30,E$1-2009,FALSE))</f>
        <v>52.6455655690722</v>
      </c>
      <c r="T67">
        <f>IF(Capacity_wind!$AB68=0,Capacity_wind!T68*CostRed_wind!F$30,Capacity_wind!T68*VLOOKUP($A67,CostRed_wind!$A$17:$M$30,F$1-2009,FALSE))</f>
        <v>43.4488457245471</v>
      </c>
      <c r="U67">
        <f>IF(Capacity_wind!$AB68=0,Capacity_wind!U68*CostRed_wind!G$30,Capacity_wind!U68*VLOOKUP($A67,CostRed_wind!$A$17:$M$30,G$1-2009,FALSE))</f>
        <v>118.272186639373</v>
      </c>
      <c r="V67">
        <f>IF(Capacity_wind!$AB68=0,Capacity_wind!V68*CostRed_wind!H$30,Capacity_wind!V68*VLOOKUP($A67,CostRed_wind!$A$17:$M$30,H$1-2009,FALSE))</f>
        <v>116.605599000392</v>
      </c>
      <c r="W67">
        <f>IF(Capacity_wind!$AB68=0,Capacity_wind!W68*CostRed_wind!I$30,Capacity_wind!W68*VLOOKUP($A67,CostRed_wind!$A$17:$M$30,I$1-2009,FALSE))</f>
        <v>122.740367970187</v>
      </c>
      <c r="X67">
        <f>IF(Capacity_wind!$AB68=0,Capacity_wind!X68*CostRed_wind!J$30,Capacity_wind!X68*VLOOKUP($A67,CostRed_wind!$A$17:$M$30,J$1-2009,FALSE))</f>
        <v>363.647706179971</v>
      </c>
      <c r="Y67">
        <f>IF(Capacity_wind!$AB68=0,Capacity_wind!Y68*CostRed_wind!K$30,Capacity_wind!Y68*VLOOKUP($A67,CostRed_wind!$A$17:$M$30,K$1-2009,FALSE))</f>
        <v>297.625184152986</v>
      </c>
      <c r="Z67">
        <f>IF(Capacity_wind!$AB68=0,Capacity_wind!Z68*CostRed_wind!L$30,Capacity_wind!Z68*VLOOKUP($A67,CostRed_wind!$A$17:$M$30,L$1-2009,FALSE))</f>
        <v>307.982188441104</v>
      </c>
      <c r="AA67">
        <f>IF(Capacity_wind!$AB68=0,Capacity_wind!AA68*CostRed_wind!M$30,Capacity_wind!AA68*VLOOKUP($A67,CostRed_wind!$A$17:$M$30,M$1-2009,FALSE))</f>
        <v>137.565632256875</v>
      </c>
      <c r="AB67" s="1">
        <f t="shared" ref="AB67:AB98" si="5">SUM(P67:AA67)</f>
        <v>1632.99004032131</v>
      </c>
    </row>
    <row r="68" spans="1:28">
      <c r="A68" s="1" t="s">
        <v>463</v>
      </c>
      <c r="B68">
        <f>IF(Capacity_wind!$AB69=0,Capacity_wind!P69*CostRed_wind!B$15,Capacity_wind!P69*VLOOKUP($A68,CostRed_wind!$A$2:$M$15,B$1-2009,FALSE))</f>
        <v>0</v>
      </c>
      <c r="C68">
        <f>IF(Capacity_wind!$AB69=0,Capacity_wind!Q69*CostRed_wind!C$15,Capacity_wind!Q69*VLOOKUP($A68,CostRed_wind!$A$2:$M$15,C$1-2009,FALSE))</f>
        <v>0</v>
      </c>
      <c r="D68">
        <f>IF(Capacity_wind!$AB69=0,Capacity_wind!R69*CostRed_wind!D$15,Capacity_wind!R69*VLOOKUP($A68,CostRed_wind!$A$2:$M$15,D$1-2009,FALSE))</f>
        <v>0</v>
      </c>
      <c r="E68">
        <f>IF(Capacity_wind!$AB69=0,Capacity_wind!S69*CostRed_wind!E$15,Capacity_wind!S69*VLOOKUP($A68,CostRed_wind!$A$2:$M$15,E$1-2009,FALSE))</f>
        <v>0</v>
      </c>
      <c r="F68">
        <f>IF(Capacity_wind!$AB69=0,Capacity_wind!T69*CostRed_wind!F$15,Capacity_wind!T69*VLOOKUP($A68,CostRed_wind!$A$2:$M$15,F$1-2009,FALSE))</f>
        <v>0</v>
      </c>
      <c r="G68">
        <f>IF(Capacity_wind!$AB69=0,Capacity_wind!U69*CostRed_wind!G$15,Capacity_wind!U69*VLOOKUP($A68,CostRed_wind!$A$2:$M$15,G$1-2009,FALSE))</f>
        <v>0</v>
      </c>
      <c r="H68">
        <f>IF(Capacity_wind!$AB69=0,Capacity_wind!V69*CostRed_wind!H$15,Capacity_wind!V69*VLOOKUP($A68,CostRed_wind!$A$2:$M$15,H$1-2009,FALSE))</f>
        <v>0</v>
      </c>
      <c r="I68">
        <f>IF(Capacity_wind!$AB69=0,Capacity_wind!W69*CostRed_wind!I$15,Capacity_wind!W69*VLOOKUP($A68,CostRed_wind!$A$2:$M$15,I$1-2009,FALSE))</f>
        <v>0.0066572529858097</v>
      </c>
      <c r="J68">
        <f>IF(Capacity_wind!$AB69=0,Capacity_wind!X69*CostRed_wind!J$15,Capacity_wind!X69*VLOOKUP($A68,CostRed_wind!$A$2:$M$15,J$1-2009,FALSE))</f>
        <v>0</v>
      </c>
      <c r="K68">
        <f>IF(Capacity_wind!$AB69=0,Capacity_wind!Y69*CostRed_wind!K$15,Capacity_wind!Y69*VLOOKUP($A68,CostRed_wind!$A$2:$M$15,K$1-2009,FALSE))</f>
        <v>0</v>
      </c>
      <c r="L68">
        <f>IF(Capacity_wind!$AB69=0,Capacity_wind!Z69*CostRed_wind!L$15,Capacity_wind!Z69*VLOOKUP($A68,CostRed_wind!$A$2:$M$15,L$1-2009,FALSE))</f>
        <v>0</v>
      </c>
      <c r="M68">
        <f>IF(Capacity_wind!$AB69=0,Capacity_wind!AA69*CostRed_wind!M$15,Capacity_wind!AA69*VLOOKUP($A68,CostRed_wind!$A$2:$M$15,M$1-2009,FALSE))</f>
        <v>0</v>
      </c>
      <c r="N68" s="2">
        <f t="shared" si="4"/>
        <v>0.0066572529858097</v>
      </c>
      <c r="O68" s="1" t="s">
        <v>463</v>
      </c>
      <c r="P68">
        <f>IF(Capacity_wind!$AB69=0,Capacity_wind!P69*CostRed_wind!B$30,Capacity_wind!P69*VLOOKUP($A68,CostRed_wind!$A$17:$M$30,B$1-2009,FALSE))</f>
        <v>0</v>
      </c>
      <c r="Q68">
        <f>IF(Capacity_wind!$AB69=0,Capacity_wind!Q69*CostRed_wind!C$30,Capacity_wind!Q69*VLOOKUP($A68,CostRed_wind!$A$17:$M$30,C$1-2009,FALSE))</f>
        <v>0</v>
      </c>
      <c r="R68">
        <f>IF(Capacity_wind!$AB69=0,Capacity_wind!R69*CostRed_wind!D$30,Capacity_wind!R69*VLOOKUP($A68,CostRed_wind!$A$17:$M$30,D$1-2009,FALSE))</f>
        <v>0</v>
      </c>
      <c r="S68">
        <f>IF(Capacity_wind!$AB69=0,Capacity_wind!S69*CostRed_wind!E$30,Capacity_wind!S69*VLOOKUP($A68,CostRed_wind!$A$17:$M$30,E$1-2009,FALSE))</f>
        <v>0</v>
      </c>
      <c r="T68">
        <f>IF(Capacity_wind!$AB69=0,Capacity_wind!T69*CostRed_wind!F$30,Capacity_wind!T69*VLOOKUP($A68,CostRed_wind!$A$17:$M$30,F$1-2009,FALSE))</f>
        <v>0</v>
      </c>
      <c r="U68">
        <f>IF(Capacity_wind!$AB69=0,Capacity_wind!U69*CostRed_wind!G$30,Capacity_wind!U69*VLOOKUP($A68,CostRed_wind!$A$17:$M$30,G$1-2009,FALSE))</f>
        <v>0</v>
      </c>
      <c r="V68">
        <f>IF(Capacity_wind!$AB69=0,Capacity_wind!V69*CostRed_wind!H$30,Capacity_wind!V69*VLOOKUP($A68,CostRed_wind!$A$17:$M$30,H$1-2009,FALSE))</f>
        <v>0</v>
      </c>
      <c r="W68">
        <f>IF(Capacity_wind!$AB69=0,Capacity_wind!W69*CostRed_wind!I$30,Capacity_wind!W69*VLOOKUP($A68,CostRed_wind!$A$17:$M$30,I$1-2009,FALSE))</f>
        <v>0.0242095944126355</v>
      </c>
      <c r="X68">
        <f>IF(Capacity_wind!$AB69=0,Capacity_wind!X69*CostRed_wind!J$30,Capacity_wind!X69*VLOOKUP($A68,CostRed_wind!$A$17:$M$30,J$1-2009,FALSE))</f>
        <v>0</v>
      </c>
      <c r="Y68">
        <f>IF(Capacity_wind!$AB69=0,Capacity_wind!Y69*CostRed_wind!K$30,Capacity_wind!Y69*VLOOKUP($A68,CostRed_wind!$A$17:$M$30,K$1-2009,FALSE))</f>
        <v>0</v>
      </c>
      <c r="Z68">
        <f>IF(Capacity_wind!$AB69=0,Capacity_wind!Z69*CostRed_wind!L$30,Capacity_wind!Z69*VLOOKUP($A68,CostRed_wind!$A$17:$M$30,L$1-2009,FALSE))</f>
        <v>0</v>
      </c>
      <c r="AA68">
        <f>IF(Capacity_wind!$AB69=0,Capacity_wind!AA69*CostRed_wind!M$30,Capacity_wind!AA69*VLOOKUP($A68,CostRed_wind!$A$17:$M$30,M$1-2009,FALSE))</f>
        <v>0</v>
      </c>
      <c r="AB68" s="1">
        <f t="shared" si="5"/>
        <v>0.0242095944126355</v>
      </c>
    </row>
    <row r="69" spans="1:28">
      <c r="A69" s="1" t="s">
        <v>189</v>
      </c>
      <c r="B69">
        <f>IF(Capacity_wind!$AB70=0,Capacity_wind!P70*CostRed_wind!B$15,Capacity_wind!P70*VLOOKUP($A69,CostRed_wind!$A$2:$M$15,B$1-2009,FALSE))</f>
        <v>0</v>
      </c>
      <c r="C69">
        <f>IF(Capacity_wind!$AB70=0,Capacity_wind!Q70*CostRed_wind!C$15,Capacity_wind!Q70*VLOOKUP($A69,CostRed_wind!$A$2:$M$15,C$1-2009,FALSE))</f>
        <v>0</v>
      </c>
      <c r="D69">
        <f>IF(Capacity_wind!$AB70=0,Capacity_wind!R70*CostRed_wind!D$15,Capacity_wind!R70*VLOOKUP($A69,CostRed_wind!$A$2:$M$15,D$1-2009,FALSE))</f>
        <v>0</v>
      </c>
      <c r="E69">
        <f>IF(Capacity_wind!$AB70=0,Capacity_wind!S70*CostRed_wind!E$15,Capacity_wind!S70*VLOOKUP($A69,CostRed_wind!$A$2:$M$15,E$1-2009,FALSE))</f>
        <v>0</v>
      </c>
      <c r="F69">
        <f>IF(Capacity_wind!$AB70=0,Capacity_wind!T70*CostRed_wind!F$15,Capacity_wind!T70*VLOOKUP($A69,CostRed_wind!$A$2:$M$15,F$1-2009,FALSE))</f>
        <v>0</v>
      </c>
      <c r="G69">
        <f>IF(Capacity_wind!$AB70=0,Capacity_wind!U70*CostRed_wind!G$15,Capacity_wind!U70*VLOOKUP($A69,CostRed_wind!$A$2:$M$15,G$1-2009,FALSE))</f>
        <v>0</v>
      </c>
      <c r="H69">
        <f>IF(Capacity_wind!$AB70=0,Capacity_wind!V70*CostRed_wind!H$15,Capacity_wind!V70*VLOOKUP($A69,CostRed_wind!$A$2:$M$15,H$1-2009,FALSE))</f>
        <v>0</v>
      </c>
      <c r="I69">
        <f>IF(Capacity_wind!$AB70=0,Capacity_wind!W70*CostRed_wind!I$15,Capacity_wind!W70*VLOOKUP($A69,CostRed_wind!$A$2:$M$15,I$1-2009,FALSE))</f>
        <v>0</v>
      </c>
      <c r="J69">
        <f>IF(Capacity_wind!$AB70=0,Capacity_wind!X70*CostRed_wind!J$15,Capacity_wind!X70*VLOOKUP($A69,CostRed_wind!$A$2:$M$15,J$1-2009,FALSE))</f>
        <v>0</v>
      </c>
      <c r="K69">
        <f>IF(Capacity_wind!$AB70=0,Capacity_wind!Y70*CostRed_wind!K$15,Capacity_wind!Y70*VLOOKUP($A69,CostRed_wind!$A$2:$M$15,K$1-2009,FALSE))</f>
        <v>0</v>
      </c>
      <c r="L69">
        <f>IF(Capacity_wind!$AB70=0,Capacity_wind!Z70*CostRed_wind!L$15,Capacity_wind!Z70*VLOOKUP($A69,CostRed_wind!$A$2:$M$15,L$1-2009,FALSE))</f>
        <v>0</v>
      </c>
      <c r="M69">
        <f>IF(Capacity_wind!$AB70=0,Capacity_wind!AA70*CostRed_wind!M$15,Capacity_wind!AA70*VLOOKUP($A69,CostRed_wind!$A$2:$M$15,M$1-2009,FALSE))</f>
        <v>0</v>
      </c>
      <c r="N69" s="2">
        <f t="shared" si="4"/>
        <v>0</v>
      </c>
      <c r="O69" s="1" t="s">
        <v>189</v>
      </c>
      <c r="P69">
        <f>IF(Capacity_wind!$AB70=0,Capacity_wind!P70*CostRed_wind!B$30,Capacity_wind!P70*VLOOKUP($A69,CostRed_wind!$A$17:$M$30,B$1-2009,FALSE))</f>
        <v>0</v>
      </c>
      <c r="Q69">
        <f>IF(Capacity_wind!$AB70=0,Capacity_wind!Q70*CostRed_wind!C$30,Capacity_wind!Q70*VLOOKUP($A69,CostRed_wind!$A$17:$M$30,C$1-2009,FALSE))</f>
        <v>0</v>
      </c>
      <c r="R69">
        <f>IF(Capacity_wind!$AB70=0,Capacity_wind!R70*CostRed_wind!D$30,Capacity_wind!R70*VLOOKUP($A69,CostRed_wind!$A$17:$M$30,D$1-2009,FALSE))</f>
        <v>0</v>
      </c>
      <c r="S69">
        <f>IF(Capacity_wind!$AB70=0,Capacity_wind!S70*CostRed_wind!E$30,Capacity_wind!S70*VLOOKUP($A69,CostRed_wind!$A$17:$M$30,E$1-2009,FALSE))</f>
        <v>0</v>
      </c>
      <c r="T69">
        <f>IF(Capacity_wind!$AB70=0,Capacity_wind!T70*CostRed_wind!F$30,Capacity_wind!T70*VLOOKUP($A69,CostRed_wind!$A$17:$M$30,F$1-2009,FALSE))</f>
        <v>0</v>
      </c>
      <c r="U69">
        <f>IF(Capacity_wind!$AB70=0,Capacity_wind!U70*CostRed_wind!G$30,Capacity_wind!U70*VLOOKUP($A69,CostRed_wind!$A$17:$M$30,G$1-2009,FALSE))</f>
        <v>0</v>
      </c>
      <c r="V69">
        <f>IF(Capacity_wind!$AB70=0,Capacity_wind!V70*CostRed_wind!H$30,Capacity_wind!V70*VLOOKUP($A69,CostRed_wind!$A$17:$M$30,H$1-2009,FALSE))</f>
        <v>0</v>
      </c>
      <c r="W69">
        <f>IF(Capacity_wind!$AB70=0,Capacity_wind!W70*CostRed_wind!I$30,Capacity_wind!W70*VLOOKUP($A69,CostRed_wind!$A$17:$M$30,I$1-2009,FALSE))</f>
        <v>0</v>
      </c>
      <c r="X69">
        <f>IF(Capacity_wind!$AB70=0,Capacity_wind!X70*CostRed_wind!J$30,Capacity_wind!X70*VLOOKUP($A69,CostRed_wind!$A$17:$M$30,J$1-2009,FALSE))</f>
        <v>0</v>
      </c>
      <c r="Y69">
        <f>IF(Capacity_wind!$AB70=0,Capacity_wind!Y70*CostRed_wind!K$30,Capacity_wind!Y70*VLOOKUP($A69,CostRed_wind!$A$17:$M$30,K$1-2009,FALSE))</f>
        <v>0</v>
      </c>
      <c r="Z69">
        <f>IF(Capacity_wind!$AB70=0,Capacity_wind!Z70*CostRed_wind!L$30,Capacity_wind!Z70*VLOOKUP($A69,CostRed_wind!$A$17:$M$30,L$1-2009,FALSE))</f>
        <v>0</v>
      </c>
      <c r="AA69">
        <f>IF(Capacity_wind!$AB70=0,Capacity_wind!AA70*CostRed_wind!M$30,Capacity_wind!AA70*VLOOKUP($A69,CostRed_wind!$A$17:$M$30,M$1-2009,FALSE))</f>
        <v>0</v>
      </c>
      <c r="AB69" s="1">
        <f t="shared" si="5"/>
        <v>0</v>
      </c>
    </row>
    <row r="70" spans="1:28">
      <c r="A70" s="1" t="s">
        <v>464</v>
      </c>
      <c r="B70">
        <f>IF(Capacity_wind!$AB71=0,Capacity_wind!P71*CostRed_wind!B$15,Capacity_wind!P71*VLOOKUP($A70,CostRed_wind!$A$2:$M$15,B$1-2009,FALSE))</f>
        <v>0</v>
      </c>
      <c r="C70">
        <f>IF(Capacity_wind!$AB71=0,Capacity_wind!Q71*CostRed_wind!C$15,Capacity_wind!Q71*VLOOKUP($A70,CostRed_wind!$A$2:$M$15,C$1-2009,FALSE))</f>
        <v>0</v>
      </c>
      <c r="D70">
        <f>IF(Capacity_wind!$AB71=0,Capacity_wind!R71*CostRed_wind!D$15,Capacity_wind!R71*VLOOKUP($A70,CostRed_wind!$A$2:$M$15,D$1-2009,FALSE))</f>
        <v>0</v>
      </c>
      <c r="E70">
        <f>IF(Capacity_wind!$AB71=0,Capacity_wind!S71*CostRed_wind!E$15,Capacity_wind!S71*VLOOKUP($A70,CostRed_wind!$A$2:$M$15,E$1-2009,FALSE))</f>
        <v>0</v>
      </c>
      <c r="F70">
        <f>IF(Capacity_wind!$AB71=0,Capacity_wind!T71*CostRed_wind!F$15,Capacity_wind!T71*VLOOKUP($A70,CostRed_wind!$A$2:$M$15,F$1-2009,FALSE))</f>
        <v>0.297760482156282</v>
      </c>
      <c r="G70">
        <f>IF(Capacity_wind!$AB71=0,Capacity_wind!U71*CostRed_wind!G$15,Capacity_wind!U71*VLOOKUP($A70,CostRed_wind!$A$2:$M$15,G$1-2009,FALSE))</f>
        <v>-0.0606932380115704</v>
      </c>
      <c r="H70">
        <f>IF(Capacity_wind!$AB71=0,Capacity_wind!V71*CostRed_wind!H$15,Capacity_wind!V71*VLOOKUP($A70,CostRed_wind!$A$2:$M$15,H$1-2009,FALSE))</f>
        <v>0</v>
      </c>
      <c r="I70">
        <f>IF(Capacity_wind!$AB71=0,Capacity_wind!W71*CostRed_wind!I$15,Capacity_wind!W71*VLOOKUP($A70,CostRed_wind!$A$2:$M$15,I$1-2009,FALSE))</f>
        <v>0</v>
      </c>
      <c r="J70">
        <f>IF(Capacity_wind!$AB71=0,Capacity_wind!X71*CostRed_wind!J$15,Capacity_wind!X71*VLOOKUP($A70,CostRed_wind!$A$2:$M$15,J$1-2009,FALSE))</f>
        <v>2.41710898163979</v>
      </c>
      <c r="K70">
        <f>IF(Capacity_wind!$AB71=0,Capacity_wind!Y71*CostRed_wind!K$15,Capacity_wind!Y71*VLOOKUP($A70,CostRed_wind!$A$2:$M$15,K$1-2009,FALSE))</f>
        <v>-0.127641196558852</v>
      </c>
      <c r="L70">
        <f>IF(Capacity_wind!$AB71=0,Capacity_wind!Z71*CostRed_wind!L$15,Capacity_wind!Z71*VLOOKUP($A70,CostRed_wind!$A$2:$M$15,L$1-2009,FALSE))</f>
        <v>2.06822703837676</v>
      </c>
      <c r="M70">
        <f>IF(Capacity_wind!$AB71=0,Capacity_wind!AA71*CostRed_wind!M$15,Capacity_wind!AA71*VLOOKUP($A70,CostRed_wind!$A$2:$M$15,M$1-2009,FALSE))</f>
        <v>0</v>
      </c>
      <c r="N70" s="2">
        <f t="shared" si="4"/>
        <v>4.59476206760242</v>
      </c>
      <c r="O70" s="1" t="s">
        <v>464</v>
      </c>
      <c r="P70">
        <f>IF(Capacity_wind!$AB71=0,Capacity_wind!P71*CostRed_wind!B$30,Capacity_wind!P71*VLOOKUP($A70,CostRed_wind!$A$17:$M$30,B$1-2009,FALSE))</f>
        <v>0</v>
      </c>
      <c r="Q70">
        <f>IF(Capacity_wind!$AB71=0,Capacity_wind!Q71*CostRed_wind!C$30,Capacity_wind!Q71*VLOOKUP($A70,CostRed_wind!$A$17:$M$30,C$1-2009,FALSE))</f>
        <v>0</v>
      </c>
      <c r="R70">
        <f>IF(Capacity_wind!$AB71=0,Capacity_wind!R71*CostRed_wind!D$30,Capacity_wind!R71*VLOOKUP($A70,CostRed_wind!$A$17:$M$30,D$1-2009,FALSE))</f>
        <v>0</v>
      </c>
      <c r="S70">
        <f>IF(Capacity_wind!$AB71=0,Capacity_wind!S71*CostRed_wind!E$30,Capacity_wind!S71*VLOOKUP($A70,CostRed_wind!$A$17:$M$30,E$1-2009,FALSE))</f>
        <v>0</v>
      </c>
      <c r="T70">
        <f>IF(Capacity_wind!$AB71=0,Capacity_wind!T71*CostRed_wind!F$30,Capacity_wind!T71*VLOOKUP($A70,CostRed_wind!$A$17:$M$30,F$1-2009,FALSE))</f>
        <v>1.3842106297303</v>
      </c>
      <c r="U70">
        <f>IF(Capacity_wind!$AB71=0,Capacity_wind!U71*CostRed_wind!G$30,Capacity_wind!U71*VLOOKUP($A70,CostRed_wind!$A$17:$M$30,G$1-2009,FALSE))</f>
        <v>-0.254347849478373</v>
      </c>
      <c r="V70">
        <f>IF(Capacity_wind!$AB71=0,Capacity_wind!V71*CostRed_wind!H$30,Capacity_wind!V71*VLOOKUP($A70,CostRed_wind!$A$17:$M$30,H$1-2009,FALSE))</f>
        <v>0</v>
      </c>
      <c r="W70">
        <f>IF(Capacity_wind!$AB71=0,Capacity_wind!W71*CostRed_wind!I$30,Capacity_wind!W71*VLOOKUP($A70,CostRed_wind!$A$17:$M$30,I$1-2009,FALSE))</f>
        <v>0</v>
      </c>
      <c r="X70">
        <f>IF(Capacity_wind!$AB71=0,Capacity_wind!X71*CostRed_wind!J$30,Capacity_wind!X71*VLOOKUP($A70,CostRed_wind!$A$17:$M$30,J$1-2009,FALSE))</f>
        <v>8.17754494576149</v>
      </c>
      <c r="Y70">
        <f>IF(Capacity_wind!$AB71=0,Capacity_wind!Y71*CostRed_wind!K$30,Capacity_wind!Y71*VLOOKUP($A70,CostRed_wind!$A$17:$M$30,K$1-2009,FALSE))</f>
        <v>-0.406937884144263</v>
      </c>
      <c r="Z70">
        <f>IF(Capacity_wind!$AB71=0,Capacity_wind!Z71*CostRed_wind!L$30,Capacity_wind!Z71*VLOOKUP($A70,CostRed_wind!$A$17:$M$30,L$1-2009,FALSE))</f>
        <v>5.75418383734623</v>
      </c>
      <c r="AA70">
        <f>IF(Capacity_wind!$AB71=0,Capacity_wind!AA71*CostRed_wind!M$30,Capacity_wind!AA71*VLOOKUP($A70,CostRed_wind!$A$17:$M$30,M$1-2009,FALSE))</f>
        <v>0</v>
      </c>
      <c r="AB70" s="1">
        <f t="shared" si="5"/>
        <v>14.6546536792154</v>
      </c>
    </row>
    <row r="71" spans="1:28">
      <c r="A71" s="1" t="s">
        <v>465</v>
      </c>
      <c r="B71">
        <f>IF(Capacity_wind!$AB72=0,Capacity_wind!P72*CostRed_wind!B$15,Capacity_wind!P72*VLOOKUP($A71,CostRed_wind!$A$2:$M$15,B$1-2009,FALSE))</f>
        <v>0</v>
      </c>
      <c r="C71">
        <f>IF(Capacity_wind!$AB72=0,Capacity_wind!Q72*CostRed_wind!C$15,Capacity_wind!Q72*VLOOKUP($A71,CostRed_wind!$A$2:$M$15,C$1-2009,FALSE))</f>
        <v>0</v>
      </c>
      <c r="D71">
        <f>IF(Capacity_wind!$AB72=0,Capacity_wind!R72*CostRed_wind!D$15,Capacity_wind!R72*VLOOKUP($A71,CostRed_wind!$A$2:$M$15,D$1-2009,FALSE))</f>
        <v>0</v>
      </c>
      <c r="E71">
        <f>IF(Capacity_wind!$AB72=0,Capacity_wind!S72*CostRed_wind!E$15,Capacity_wind!S72*VLOOKUP($A71,CostRed_wind!$A$2:$M$15,E$1-2009,FALSE))</f>
        <v>0</v>
      </c>
      <c r="F71">
        <f>IF(Capacity_wind!$AB72=0,Capacity_wind!T72*CostRed_wind!F$15,Capacity_wind!T72*VLOOKUP($A71,CostRed_wind!$A$2:$M$15,F$1-2009,FALSE))</f>
        <v>0</v>
      </c>
      <c r="G71">
        <f>IF(Capacity_wind!$AB72=0,Capacity_wind!U72*CostRed_wind!G$15,Capacity_wind!U72*VLOOKUP($A71,CostRed_wind!$A$2:$M$15,G$1-2009,FALSE))</f>
        <v>0.0278178268147258</v>
      </c>
      <c r="H71">
        <f>IF(Capacity_wind!$AB72=0,Capacity_wind!V72*CostRed_wind!H$15,Capacity_wind!V72*VLOOKUP($A71,CostRed_wind!$A$2:$M$15,H$1-2009,FALSE))</f>
        <v>0</v>
      </c>
      <c r="I71">
        <f>IF(Capacity_wind!$AB72=0,Capacity_wind!W72*CostRed_wind!I$15,Capacity_wind!W72*VLOOKUP($A71,CostRed_wind!$A$2:$M$15,I$1-2009,FALSE))</f>
        <v>0</v>
      </c>
      <c r="J71">
        <f>IF(Capacity_wind!$AB72=0,Capacity_wind!X72*CostRed_wind!J$15,Capacity_wind!X72*VLOOKUP($A71,CostRed_wind!$A$2:$M$15,J$1-2009,FALSE))</f>
        <v>0</v>
      </c>
      <c r="K71">
        <f>IF(Capacity_wind!$AB72=0,Capacity_wind!Y72*CostRed_wind!K$15,Capacity_wind!Y72*VLOOKUP($A71,CostRed_wind!$A$2:$M$15,K$1-2009,FALSE))</f>
        <v>0</v>
      </c>
      <c r="L71">
        <f>IF(Capacity_wind!$AB72=0,Capacity_wind!Z72*CostRed_wind!L$15,Capacity_wind!Z72*VLOOKUP($A71,CostRed_wind!$A$2:$M$15,L$1-2009,FALSE))</f>
        <v>0</v>
      </c>
      <c r="M71">
        <f>IF(Capacity_wind!$AB72=0,Capacity_wind!AA72*CostRed_wind!M$15,Capacity_wind!AA72*VLOOKUP($A71,CostRed_wind!$A$2:$M$15,M$1-2009,FALSE))</f>
        <v>0</v>
      </c>
      <c r="N71" s="2">
        <f t="shared" si="4"/>
        <v>0.0278178268147258</v>
      </c>
      <c r="O71" s="1" t="s">
        <v>465</v>
      </c>
      <c r="P71">
        <f>IF(Capacity_wind!$AB72=0,Capacity_wind!P72*CostRed_wind!B$30,Capacity_wind!P72*VLOOKUP($A71,CostRed_wind!$A$17:$M$30,B$1-2009,FALSE))</f>
        <v>0</v>
      </c>
      <c r="Q71">
        <f>IF(Capacity_wind!$AB72=0,Capacity_wind!Q72*CostRed_wind!C$30,Capacity_wind!Q72*VLOOKUP($A71,CostRed_wind!$A$17:$M$30,C$1-2009,FALSE))</f>
        <v>0</v>
      </c>
      <c r="R71">
        <f>IF(Capacity_wind!$AB72=0,Capacity_wind!R72*CostRed_wind!D$30,Capacity_wind!R72*VLOOKUP($A71,CostRed_wind!$A$17:$M$30,D$1-2009,FALSE))</f>
        <v>0</v>
      </c>
      <c r="S71">
        <f>IF(Capacity_wind!$AB72=0,Capacity_wind!S72*CostRed_wind!E$30,Capacity_wind!S72*VLOOKUP($A71,CostRed_wind!$A$17:$M$30,E$1-2009,FALSE))</f>
        <v>0</v>
      </c>
      <c r="T71">
        <f>IF(Capacity_wind!$AB72=0,Capacity_wind!T72*CostRed_wind!F$30,Capacity_wind!T72*VLOOKUP($A71,CostRed_wind!$A$17:$M$30,F$1-2009,FALSE))</f>
        <v>0</v>
      </c>
      <c r="U71">
        <f>IF(Capacity_wind!$AB72=0,Capacity_wind!U72*CostRed_wind!G$30,Capacity_wind!U72*VLOOKUP($A71,CostRed_wind!$A$17:$M$30,G$1-2009,FALSE))</f>
        <v>0.116576486265875</v>
      </c>
      <c r="V71">
        <f>IF(Capacity_wind!$AB72=0,Capacity_wind!V72*CostRed_wind!H$30,Capacity_wind!V72*VLOOKUP($A71,CostRed_wind!$A$17:$M$30,H$1-2009,FALSE))</f>
        <v>0</v>
      </c>
      <c r="W71">
        <f>IF(Capacity_wind!$AB72=0,Capacity_wind!W72*CostRed_wind!I$30,Capacity_wind!W72*VLOOKUP($A71,CostRed_wind!$A$17:$M$30,I$1-2009,FALSE))</f>
        <v>0</v>
      </c>
      <c r="X71">
        <f>IF(Capacity_wind!$AB72=0,Capacity_wind!X72*CostRed_wind!J$30,Capacity_wind!X72*VLOOKUP($A71,CostRed_wind!$A$17:$M$30,J$1-2009,FALSE))</f>
        <v>0</v>
      </c>
      <c r="Y71">
        <f>IF(Capacity_wind!$AB72=0,Capacity_wind!Y72*CostRed_wind!K$30,Capacity_wind!Y72*VLOOKUP($A71,CostRed_wind!$A$17:$M$30,K$1-2009,FALSE))</f>
        <v>0</v>
      </c>
      <c r="Z71">
        <f>IF(Capacity_wind!$AB72=0,Capacity_wind!Z72*CostRed_wind!L$30,Capacity_wind!Z72*VLOOKUP($A71,CostRed_wind!$A$17:$M$30,L$1-2009,FALSE))</f>
        <v>0</v>
      </c>
      <c r="AA71">
        <f>IF(Capacity_wind!$AB72=0,Capacity_wind!AA72*CostRed_wind!M$30,Capacity_wind!AA72*VLOOKUP($A71,CostRed_wind!$A$17:$M$30,M$1-2009,FALSE))</f>
        <v>0</v>
      </c>
      <c r="AB71" s="1">
        <f t="shared" si="5"/>
        <v>0.116576486265875</v>
      </c>
    </row>
    <row r="72" spans="1:28">
      <c r="A72" s="1" t="s">
        <v>191</v>
      </c>
      <c r="B72">
        <f>IF(Capacity_wind!$AB73=0,Capacity_wind!P73*CostRed_wind!B$15,Capacity_wind!P73*VLOOKUP($A72,CostRed_wind!$A$2:$M$15,B$1-2009,FALSE))</f>
        <v>0</v>
      </c>
      <c r="C72">
        <f>IF(Capacity_wind!$AB73=0,Capacity_wind!Q73*CostRed_wind!C$15,Capacity_wind!Q73*VLOOKUP($A72,CostRed_wind!$A$2:$M$15,C$1-2009,FALSE))</f>
        <v>0</v>
      </c>
      <c r="D72">
        <f>IF(Capacity_wind!$AB73=0,Capacity_wind!R73*CostRed_wind!D$15,Capacity_wind!R73*VLOOKUP($A72,CostRed_wind!$A$2:$M$15,D$1-2009,FALSE))</f>
        <v>0</v>
      </c>
      <c r="E72">
        <f>IF(Capacity_wind!$AB73=0,Capacity_wind!S73*CostRed_wind!E$15,Capacity_wind!S73*VLOOKUP($A72,CostRed_wind!$A$2:$M$15,E$1-2009,FALSE))</f>
        <v>0</v>
      </c>
      <c r="F72">
        <f>IF(Capacity_wind!$AB73=0,Capacity_wind!T73*CostRed_wind!F$15,Capacity_wind!T73*VLOOKUP($A72,CostRed_wind!$A$2:$M$15,F$1-2009,FALSE))</f>
        <v>6.27778524262417</v>
      </c>
      <c r="G72">
        <f>IF(Capacity_wind!$AB73=0,Capacity_wind!U73*CostRed_wind!G$15,Capacity_wind!U73*VLOOKUP($A72,CostRed_wind!$A$2:$M$15,G$1-2009,FALSE))</f>
        <v>0</v>
      </c>
      <c r="H72">
        <f>IF(Capacity_wind!$AB73=0,Capacity_wind!V73*CostRed_wind!H$15,Capacity_wind!V73*VLOOKUP($A72,CostRed_wind!$A$2:$M$15,H$1-2009,FALSE))</f>
        <v>0</v>
      </c>
      <c r="I72">
        <f>IF(Capacity_wind!$AB73=0,Capacity_wind!W73*CostRed_wind!I$15,Capacity_wind!W73*VLOOKUP($A72,CostRed_wind!$A$2:$M$15,I$1-2009,FALSE))</f>
        <v>4.19407071251071</v>
      </c>
      <c r="J72">
        <f>IF(Capacity_wind!$AB73=0,Capacity_wind!X73*CostRed_wind!J$15,Capacity_wind!X73*VLOOKUP($A72,CostRed_wind!$A$2:$M$15,J$1-2009,FALSE))</f>
        <v>0</v>
      </c>
      <c r="K72">
        <f>IF(Capacity_wind!$AB73=0,Capacity_wind!Y73*CostRed_wind!K$15,Capacity_wind!Y73*VLOOKUP($A72,CostRed_wind!$A$2:$M$15,K$1-2009,FALSE))</f>
        <v>0</v>
      </c>
      <c r="L72">
        <f>IF(Capacity_wind!$AB73=0,Capacity_wind!Z73*CostRed_wind!L$15,Capacity_wind!Z73*VLOOKUP($A72,CostRed_wind!$A$2:$M$15,L$1-2009,FALSE))</f>
        <v>0</v>
      </c>
      <c r="M72">
        <f>IF(Capacity_wind!$AB73=0,Capacity_wind!AA73*CostRed_wind!M$15,Capacity_wind!AA73*VLOOKUP($A72,CostRed_wind!$A$2:$M$15,M$1-2009,FALSE))</f>
        <v>0</v>
      </c>
      <c r="N72" s="2">
        <f t="shared" si="4"/>
        <v>10.4718559551349</v>
      </c>
      <c r="O72" s="1" t="s">
        <v>191</v>
      </c>
      <c r="P72">
        <f>IF(Capacity_wind!$AB73=0,Capacity_wind!P73*CostRed_wind!B$30,Capacity_wind!P73*VLOOKUP($A72,CostRed_wind!$A$17:$M$30,B$1-2009,FALSE))</f>
        <v>0</v>
      </c>
      <c r="Q72">
        <f>IF(Capacity_wind!$AB73=0,Capacity_wind!Q73*CostRed_wind!C$30,Capacity_wind!Q73*VLOOKUP($A72,CostRed_wind!$A$17:$M$30,C$1-2009,FALSE))</f>
        <v>0</v>
      </c>
      <c r="R72">
        <f>IF(Capacity_wind!$AB73=0,Capacity_wind!R73*CostRed_wind!D$30,Capacity_wind!R73*VLOOKUP($A72,CostRed_wind!$A$17:$M$30,D$1-2009,FALSE))</f>
        <v>0</v>
      </c>
      <c r="S72">
        <f>IF(Capacity_wind!$AB73=0,Capacity_wind!S73*CostRed_wind!E$30,Capacity_wind!S73*VLOOKUP($A72,CostRed_wind!$A$17:$M$30,E$1-2009,FALSE))</f>
        <v>0</v>
      </c>
      <c r="T72">
        <f>IF(Capacity_wind!$AB73=0,Capacity_wind!T73*CostRed_wind!F$30,Capacity_wind!T73*VLOOKUP($A72,CostRed_wind!$A$17:$M$30,F$1-2009,FALSE))</f>
        <v>29.1837822167533</v>
      </c>
      <c r="U72">
        <f>IF(Capacity_wind!$AB73=0,Capacity_wind!U73*CostRed_wind!G$30,Capacity_wind!U73*VLOOKUP($A72,CostRed_wind!$A$17:$M$30,G$1-2009,FALSE))</f>
        <v>0</v>
      </c>
      <c r="V72">
        <f>IF(Capacity_wind!$AB73=0,Capacity_wind!V73*CostRed_wind!H$30,Capacity_wind!V73*VLOOKUP($A72,CostRed_wind!$A$17:$M$30,H$1-2009,FALSE))</f>
        <v>0</v>
      </c>
      <c r="W72">
        <f>IF(Capacity_wind!$AB73=0,Capacity_wind!W73*CostRed_wind!I$30,Capacity_wind!W73*VLOOKUP($A72,CostRed_wind!$A$17:$M$30,I$1-2009,FALSE))</f>
        <v>15.2520493218793</v>
      </c>
      <c r="X72">
        <f>IF(Capacity_wind!$AB73=0,Capacity_wind!X73*CostRed_wind!J$30,Capacity_wind!X73*VLOOKUP($A72,CostRed_wind!$A$17:$M$30,J$1-2009,FALSE))</f>
        <v>0</v>
      </c>
      <c r="Y72">
        <f>IF(Capacity_wind!$AB73=0,Capacity_wind!Y73*CostRed_wind!K$30,Capacity_wind!Y73*VLOOKUP($A72,CostRed_wind!$A$17:$M$30,K$1-2009,FALSE))</f>
        <v>0</v>
      </c>
      <c r="Z72">
        <f>IF(Capacity_wind!$AB73=0,Capacity_wind!Z73*CostRed_wind!L$30,Capacity_wind!Z73*VLOOKUP($A72,CostRed_wind!$A$17:$M$30,L$1-2009,FALSE))</f>
        <v>0</v>
      </c>
      <c r="AA72">
        <f>IF(Capacity_wind!$AB73=0,Capacity_wind!AA73*CostRed_wind!M$30,Capacity_wind!AA73*VLOOKUP($A72,CostRed_wind!$A$17:$M$30,M$1-2009,FALSE))</f>
        <v>0</v>
      </c>
      <c r="AB72" s="1">
        <f t="shared" si="5"/>
        <v>44.4358315386325</v>
      </c>
    </row>
    <row r="73" spans="1:28">
      <c r="A73" s="1" t="s">
        <v>193</v>
      </c>
      <c r="B73">
        <f>IF(Capacity_wind!$AB74=0,Capacity_wind!P74*CostRed_wind!B$15,Capacity_wind!P74*VLOOKUP($A73,CostRed_wind!$A$2:$M$15,B$1-2009,FALSE))</f>
        <v>0</v>
      </c>
      <c r="C73">
        <f>IF(Capacity_wind!$AB74=0,Capacity_wind!Q74*CostRed_wind!C$15,Capacity_wind!Q74*VLOOKUP($A73,CostRed_wind!$A$2:$M$15,C$1-2009,FALSE))</f>
        <v>0</v>
      </c>
      <c r="D73">
        <f>IF(Capacity_wind!$AB74=0,Capacity_wind!R74*CostRed_wind!D$15,Capacity_wind!R74*VLOOKUP($A73,CostRed_wind!$A$2:$M$15,D$1-2009,FALSE))</f>
        <v>0.000935256568438426</v>
      </c>
      <c r="E73">
        <f>IF(Capacity_wind!$AB74=0,Capacity_wind!S74*CostRed_wind!E$15,Capacity_wind!S74*VLOOKUP($A73,CostRed_wind!$A$2:$M$15,E$1-2009,FALSE))</f>
        <v>0.000645737314198236</v>
      </c>
      <c r="F73">
        <f>IF(Capacity_wind!$AB74=0,Capacity_wind!T74*CostRed_wind!F$15,Capacity_wind!T74*VLOOKUP($A73,CostRed_wind!$A$2:$M$15,F$1-2009,FALSE))</f>
        <v>0.00330845072075055</v>
      </c>
      <c r="G73">
        <f>IF(Capacity_wind!$AB74=0,Capacity_wind!U74*CostRed_wind!G$15,Capacity_wind!U74*VLOOKUP($A73,CostRed_wind!$A$2:$M$15,G$1-2009,FALSE))</f>
        <v>0</v>
      </c>
      <c r="H73">
        <f>IF(Capacity_wind!$AB74=0,Capacity_wind!V74*CostRed_wind!H$15,Capacity_wind!V74*VLOOKUP($A73,CostRed_wind!$A$2:$M$15,H$1-2009,FALSE))</f>
        <v>0</v>
      </c>
      <c r="I73">
        <f>IF(Capacity_wind!$AB74=0,Capacity_wind!W74*CostRed_wind!I$15,Capacity_wind!W74*VLOOKUP($A73,CostRed_wind!$A$2:$M$15,I$1-2009,FALSE))</f>
        <v>0</v>
      </c>
      <c r="J73">
        <f>IF(Capacity_wind!$AB74=0,Capacity_wind!X74*CostRed_wind!J$15,Capacity_wind!X74*VLOOKUP($A73,CostRed_wind!$A$2:$M$15,J$1-2009,FALSE))</f>
        <v>0</v>
      </c>
      <c r="K73">
        <f>IF(Capacity_wind!$AB74=0,Capacity_wind!Y74*CostRed_wind!K$15,Capacity_wind!Y74*VLOOKUP($A73,CostRed_wind!$A$2:$M$15,K$1-2009,FALSE))</f>
        <v>0</v>
      </c>
      <c r="L73">
        <f>IF(Capacity_wind!$AB74=0,Capacity_wind!Z74*CostRed_wind!L$15,Capacity_wind!Z74*VLOOKUP($A73,CostRed_wind!$A$2:$M$15,L$1-2009,FALSE))</f>
        <v>0</v>
      </c>
      <c r="M73">
        <f>IF(Capacity_wind!$AB74=0,Capacity_wind!AA74*CostRed_wind!M$15,Capacity_wind!AA74*VLOOKUP($A73,CostRed_wind!$A$2:$M$15,M$1-2009,FALSE))</f>
        <v>0</v>
      </c>
      <c r="N73" s="2">
        <f t="shared" si="4"/>
        <v>0.00488944460338721</v>
      </c>
      <c r="O73" s="1" t="s">
        <v>193</v>
      </c>
      <c r="P73">
        <f>IF(Capacity_wind!$AB74=0,Capacity_wind!P74*CostRed_wind!B$30,Capacity_wind!P74*VLOOKUP($A73,CostRed_wind!$A$17:$M$30,B$1-2009,FALSE))</f>
        <v>0</v>
      </c>
      <c r="Q73">
        <f>IF(Capacity_wind!$AB74=0,Capacity_wind!Q74*CostRed_wind!C$30,Capacity_wind!Q74*VLOOKUP($A73,CostRed_wind!$A$17:$M$30,C$1-2009,FALSE))</f>
        <v>0</v>
      </c>
      <c r="R73">
        <f>IF(Capacity_wind!$AB74=0,Capacity_wind!R74*CostRed_wind!D$30,Capacity_wind!R74*VLOOKUP($A73,CostRed_wind!$A$17:$M$30,D$1-2009,FALSE))</f>
        <v>0.00493924130924338</v>
      </c>
      <c r="S73">
        <f>IF(Capacity_wind!$AB74=0,Capacity_wind!S74*CostRed_wind!E$30,Capacity_wind!S74*VLOOKUP($A73,CostRed_wind!$A$17:$M$30,E$1-2009,FALSE))</f>
        <v>0.0031151240662907</v>
      </c>
      <c r="T73">
        <f>IF(Capacity_wind!$AB74=0,Capacity_wind!T74*CostRed_wind!F$30,Capacity_wind!T74*VLOOKUP($A73,CostRed_wind!$A$17:$M$30,F$1-2009,FALSE))</f>
        <v>0.0153801223803706</v>
      </c>
      <c r="U73">
        <f>IF(Capacity_wind!$AB74=0,Capacity_wind!U74*CostRed_wind!G$30,Capacity_wind!U74*VLOOKUP($A73,CostRed_wind!$A$17:$M$30,G$1-2009,FALSE))</f>
        <v>0</v>
      </c>
      <c r="V73">
        <f>IF(Capacity_wind!$AB74=0,Capacity_wind!V74*CostRed_wind!H$30,Capacity_wind!V74*VLOOKUP($A73,CostRed_wind!$A$17:$M$30,H$1-2009,FALSE))</f>
        <v>0</v>
      </c>
      <c r="W73">
        <f>IF(Capacity_wind!$AB74=0,Capacity_wind!W74*CostRed_wind!I$30,Capacity_wind!W74*VLOOKUP($A73,CostRed_wind!$A$17:$M$30,I$1-2009,FALSE))</f>
        <v>0</v>
      </c>
      <c r="X73">
        <f>IF(Capacity_wind!$AB74=0,Capacity_wind!X74*CostRed_wind!J$30,Capacity_wind!X74*VLOOKUP($A73,CostRed_wind!$A$17:$M$30,J$1-2009,FALSE))</f>
        <v>0</v>
      </c>
      <c r="Y73">
        <f>IF(Capacity_wind!$AB74=0,Capacity_wind!Y74*CostRed_wind!K$30,Capacity_wind!Y74*VLOOKUP($A73,CostRed_wind!$A$17:$M$30,K$1-2009,FALSE))</f>
        <v>0</v>
      </c>
      <c r="Z73">
        <f>IF(Capacity_wind!$AB74=0,Capacity_wind!Z74*CostRed_wind!L$30,Capacity_wind!Z74*VLOOKUP($A73,CostRed_wind!$A$17:$M$30,L$1-2009,FALSE))</f>
        <v>0</v>
      </c>
      <c r="AA73">
        <f>IF(Capacity_wind!$AB74=0,Capacity_wind!AA74*CostRed_wind!M$30,Capacity_wind!AA74*VLOOKUP($A73,CostRed_wind!$A$17:$M$30,M$1-2009,FALSE))</f>
        <v>0</v>
      </c>
      <c r="AB73" s="1">
        <f t="shared" si="5"/>
        <v>0.0234344877559047</v>
      </c>
    </row>
    <row r="74" spans="1:28">
      <c r="A74" s="1" t="s">
        <v>199</v>
      </c>
      <c r="B74">
        <f>IF(Capacity_wind!$AB75=0,Capacity_wind!P75*CostRed_wind!B$15,Capacity_wind!P75*VLOOKUP($A74,CostRed_wind!$A$2:$M$15,B$1-2009,FALSE))</f>
        <v>0</v>
      </c>
      <c r="C74">
        <f>IF(Capacity_wind!$AB75=0,Capacity_wind!Q75*CostRed_wind!C$15,Capacity_wind!Q75*VLOOKUP($A74,CostRed_wind!$A$2:$M$15,C$1-2009,FALSE))</f>
        <v>0</v>
      </c>
      <c r="D74">
        <f>IF(Capacity_wind!$AB75=0,Capacity_wind!R75*CostRed_wind!D$15,Capacity_wind!R75*VLOOKUP($A74,CostRed_wind!$A$2:$M$15,D$1-2009,FALSE))</f>
        <v>0</v>
      </c>
      <c r="E74">
        <f>IF(Capacity_wind!$AB75=0,Capacity_wind!S75*CostRed_wind!E$15,Capacity_wind!S75*VLOOKUP($A74,CostRed_wind!$A$2:$M$15,E$1-2009,FALSE))</f>
        <v>0</v>
      </c>
      <c r="F74">
        <f>IF(Capacity_wind!$AB75=0,Capacity_wind!T75*CostRed_wind!F$15,Capacity_wind!T75*VLOOKUP($A74,CostRed_wind!$A$2:$M$15,F$1-2009,FALSE))</f>
        <v>0</v>
      </c>
      <c r="G74">
        <f>IF(Capacity_wind!$AB75=0,Capacity_wind!U75*CostRed_wind!G$15,Capacity_wind!U75*VLOOKUP($A74,CostRed_wind!$A$2:$M$15,G$1-2009,FALSE))</f>
        <v>0</v>
      </c>
      <c r="H74">
        <f>IF(Capacity_wind!$AB75=0,Capacity_wind!V75*CostRed_wind!H$15,Capacity_wind!V75*VLOOKUP($A74,CostRed_wind!$A$2:$M$15,H$1-2009,FALSE))</f>
        <v>0</v>
      </c>
      <c r="I74">
        <f>IF(Capacity_wind!$AB75=0,Capacity_wind!W75*CostRed_wind!I$15,Capacity_wind!W75*VLOOKUP($A74,CostRed_wind!$A$2:$M$15,I$1-2009,FALSE))</f>
        <v>0.00319548143318866</v>
      </c>
      <c r="J74">
        <f>IF(Capacity_wind!$AB75=0,Capacity_wind!X75*CostRed_wind!J$15,Capacity_wind!X75*VLOOKUP($A74,CostRed_wind!$A$2:$M$15,J$1-2009,FALSE))</f>
        <v>0</v>
      </c>
      <c r="K74">
        <f>IF(Capacity_wind!$AB75=0,Capacity_wind!Y75*CostRed_wind!K$15,Capacity_wind!Y75*VLOOKUP($A74,CostRed_wind!$A$2:$M$15,K$1-2009,FALSE))</f>
        <v>0</v>
      </c>
      <c r="L74">
        <f>IF(Capacity_wind!$AB75=0,Capacity_wind!Z75*CostRed_wind!L$15,Capacity_wind!Z75*VLOOKUP($A74,CostRed_wind!$A$2:$M$15,L$1-2009,FALSE))</f>
        <v>0</v>
      </c>
      <c r="M74">
        <f>IF(Capacity_wind!$AB75=0,Capacity_wind!AA75*CostRed_wind!M$15,Capacity_wind!AA75*VLOOKUP($A74,CostRed_wind!$A$2:$M$15,M$1-2009,FALSE))</f>
        <v>0</v>
      </c>
      <c r="N74" s="2">
        <f t="shared" si="4"/>
        <v>0.00319548143318866</v>
      </c>
      <c r="O74" s="1" t="s">
        <v>199</v>
      </c>
      <c r="P74">
        <f>IF(Capacity_wind!$AB75=0,Capacity_wind!P75*CostRed_wind!B$30,Capacity_wind!P75*VLOOKUP($A74,CostRed_wind!$A$17:$M$30,B$1-2009,FALSE))</f>
        <v>0</v>
      </c>
      <c r="Q74">
        <f>IF(Capacity_wind!$AB75=0,Capacity_wind!Q75*CostRed_wind!C$30,Capacity_wind!Q75*VLOOKUP($A74,CostRed_wind!$A$17:$M$30,C$1-2009,FALSE))</f>
        <v>0</v>
      </c>
      <c r="R74">
        <f>IF(Capacity_wind!$AB75=0,Capacity_wind!R75*CostRed_wind!D$30,Capacity_wind!R75*VLOOKUP($A74,CostRed_wind!$A$17:$M$30,D$1-2009,FALSE))</f>
        <v>0</v>
      </c>
      <c r="S74">
        <f>IF(Capacity_wind!$AB75=0,Capacity_wind!S75*CostRed_wind!E$30,Capacity_wind!S75*VLOOKUP($A74,CostRed_wind!$A$17:$M$30,E$1-2009,FALSE))</f>
        <v>0</v>
      </c>
      <c r="T74">
        <f>IF(Capacity_wind!$AB75=0,Capacity_wind!T75*CostRed_wind!F$30,Capacity_wind!T75*VLOOKUP($A74,CostRed_wind!$A$17:$M$30,F$1-2009,FALSE))</f>
        <v>0</v>
      </c>
      <c r="U74">
        <f>IF(Capacity_wind!$AB75=0,Capacity_wind!U75*CostRed_wind!G$30,Capacity_wind!U75*VLOOKUP($A74,CostRed_wind!$A$17:$M$30,G$1-2009,FALSE))</f>
        <v>0</v>
      </c>
      <c r="V74">
        <f>IF(Capacity_wind!$AB75=0,Capacity_wind!V75*CostRed_wind!H$30,Capacity_wind!V75*VLOOKUP($A74,CostRed_wind!$A$17:$M$30,H$1-2009,FALSE))</f>
        <v>0</v>
      </c>
      <c r="W74">
        <f>IF(Capacity_wind!$AB75=0,Capacity_wind!W75*CostRed_wind!I$30,Capacity_wind!W75*VLOOKUP($A74,CostRed_wind!$A$17:$M$30,I$1-2009,FALSE))</f>
        <v>0.011620605318065</v>
      </c>
      <c r="X74">
        <f>IF(Capacity_wind!$AB75=0,Capacity_wind!X75*CostRed_wind!J$30,Capacity_wind!X75*VLOOKUP($A74,CostRed_wind!$A$17:$M$30,J$1-2009,FALSE))</f>
        <v>0</v>
      </c>
      <c r="Y74">
        <f>IF(Capacity_wind!$AB75=0,Capacity_wind!Y75*CostRed_wind!K$30,Capacity_wind!Y75*VLOOKUP($A74,CostRed_wind!$A$17:$M$30,K$1-2009,FALSE))</f>
        <v>0</v>
      </c>
      <c r="Z74">
        <f>IF(Capacity_wind!$AB75=0,Capacity_wind!Z75*CostRed_wind!L$30,Capacity_wind!Z75*VLOOKUP($A74,CostRed_wind!$A$17:$M$30,L$1-2009,FALSE))</f>
        <v>0</v>
      </c>
      <c r="AA74">
        <f>IF(Capacity_wind!$AB75=0,Capacity_wind!AA75*CostRed_wind!M$30,Capacity_wind!AA75*VLOOKUP($A74,CostRed_wind!$A$17:$M$30,M$1-2009,FALSE))</f>
        <v>0</v>
      </c>
      <c r="AB74" s="1">
        <f t="shared" si="5"/>
        <v>0.011620605318065</v>
      </c>
    </row>
    <row r="75" spans="1:28">
      <c r="A75" s="1" t="s">
        <v>466</v>
      </c>
      <c r="B75">
        <f>IF(Capacity_wind!$AB76=0,Capacity_wind!P76*CostRed_wind!B$15,Capacity_wind!P76*VLOOKUP($A75,CostRed_wind!$A$2:$M$15,B$1-2009,FALSE))</f>
        <v>222.081847188289</v>
      </c>
      <c r="C75">
        <f>IF(Capacity_wind!$AB76=0,Capacity_wind!Q76*CostRed_wind!C$15,Capacity_wind!Q76*VLOOKUP($A75,CostRed_wind!$A$2:$M$15,C$1-2009,FALSE))</f>
        <v>829.547567064215</v>
      </c>
      <c r="D75">
        <f>IF(Capacity_wind!$AB76=0,Capacity_wind!R76*CostRed_wind!D$15,Capacity_wind!R76*VLOOKUP($A75,CostRed_wind!$A$2:$M$15,D$1-2009,FALSE))</f>
        <v>665.59357443229</v>
      </c>
      <c r="E75">
        <f>IF(Capacity_wind!$AB76=0,Capacity_wind!S76*CostRed_wind!E$15,Capacity_wind!S76*VLOOKUP($A75,CostRed_wind!$A$2:$M$15,E$1-2009,FALSE))</f>
        <v>1268.2035470674</v>
      </c>
      <c r="F75">
        <f>IF(Capacity_wind!$AB76=0,Capacity_wind!T76*CostRed_wind!F$15,Capacity_wind!T76*VLOOKUP($A75,CostRed_wind!$A$2:$M$15,F$1-2009,FALSE))</f>
        <v>1992.5359515017</v>
      </c>
      <c r="G75">
        <f>IF(Capacity_wind!$AB76=0,Capacity_wind!U76*CostRed_wind!G$15,Capacity_wind!U76*VLOOKUP($A75,CostRed_wind!$A$2:$M$15,G$1-2009,FALSE))</f>
        <v>2377.60584277203</v>
      </c>
      <c r="H75">
        <f>IF(Capacity_wind!$AB76=0,Capacity_wind!V76*CostRed_wind!H$15,Capacity_wind!V76*VLOOKUP($A75,CostRed_wind!$A$2:$M$15,H$1-2009,FALSE))</f>
        <v>2588.94267988362</v>
      </c>
      <c r="I75">
        <f>IF(Capacity_wind!$AB76=0,Capacity_wind!W76*CostRed_wind!I$15,Capacity_wind!W76*VLOOKUP($A75,CostRed_wind!$A$2:$M$15,I$1-2009,FALSE))</f>
        <v>2570.92991287432</v>
      </c>
      <c r="J75">
        <f>IF(Capacity_wind!$AB76=0,Capacity_wind!X76*CostRed_wind!J$15,Capacity_wind!X76*VLOOKUP($A75,CostRed_wind!$A$2:$M$15,J$1-2009,FALSE))</f>
        <v>3748.93300913709</v>
      </c>
      <c r="K75">
        <f>IF(Capacity_wind!$AB76=0,Capacity_wind!Y76*CostRed_wind!K$15,Capacity_wind!Y76*VLOOKUP($A75,CostRed_wind!$A$2:$M$15,K$1-2009,FALSE))</f>
        <v>5317.31687540337</v>
      </c>
      <c r="L75">
        <f>IF(Capacity_wind!$AB76=0,Capacity_wind!Z76*CostRed_wind!L$15,Capacity_wind!Z76*VLOOKUP($A75,CostRed_wind!$A$2:$M$15,L$1-2009,FALSE))</f>
        <v>6358.77544181415</v>
      </c>
      <c r="M75">
        <f>IF(Capacity_wind!$AB76=0,Capacity_wind!AA76*CostRed_wind!M$15,Capacity_wind!AA76*VLOOKUP($A75,CostRed_wind!$A$2:$M$15,M$1-2009,FALSE))</f>
        <v>6914.2657104524</v>
      </c>
      <c r="N75" s="2">
        <f t="shared" si="4"/>
        <v>34854.7319595909</v>
      </c>
      <c r="O75" s="1" t="s">
        <v>466</v>
      </c>
      <c r="P75">
        <f>IF(Capacity_wind!$AB76=0,Capacity_wind!P76*CostRed_wind!B$30,Capacity_wind!P76*VLOOKUP($A75,CostRed_wind!$A$17:$M$30,B$1-2009,FALSE))</f>
        <v>1900.77629828856</v>
      </c>
      <c r="Q75">
        <f>IF(Capacity_wind!$AB76=0,Capacity_wind!Q76*CostRed_wind!C$30,Capacity_wind!Q76*VLOOKUP($A75,CostRed_wind!$A$17:$M$30,C$1-2009,FALSE))</f>
        <v>5511.92725909523</v>
      </c>
      <c r="R75">
        <f>IF(Capacity_wind!$AB76=0,Capacity_wind!R76*CostRed_wind!D$30,Capacity_wind!R76*VLOOKUP($A75,CostRed_wind!$A$17:$M$30,D$1-2009,FALSE))</f>
        <v>3515.10739292858</v>
      </c>
      <c r="S75">
        <f>IF(Capacity_wind!$AB76=0,Capacity_wind!S76*CostRed_wind!E$30,Capacity_wind!S76*VLOOKUP($A75,CostRed_wind!$A$17:$M$30,E$1-2009,FALSE))</f>
        <v>6117.98529148042</v>
      </c>
      <c r="T75">
        <f>IF(Capacity_wind!$AB76=0,Capacity_wind!T76*CostRed_wind!F$30,Capacity_wind!T76*VLOOKUP($A75,CostRed_wind!$A$17:$M$30,F$1-2009,FALSE))</f>
        <v>9262.77867437369</v>
      </c>
      <c r="U75">
        <f>IF(Capacity_wind!$AB76=0,Capacity_wind!U76*CostRed_wind!G$30,Capacity_wind!U76*VLOOKUP($A75,CostRed_wind!$A$17:$M$30,G$1-2009,FALSE))</f>
        <v>9963.8601074636</v>
      </c>
      <c r="V75">
        <f>IF(Capacity_wind!$AB76=0,Capacity_wind!V76*CostRed_wind!H$30,Capacity_wind!V76*VLOOKUP($A75,CostRed_wind!$A$17:$M$30,H$1-2009,FALSE))</f>
        <v>10469.0017046011</v>
      </c>
      <c r="W75">
        <f>IF(Capacity_wind!$AB76=0,Capacity_wind!W76*CostRed_wind!I$30,Capacity_wind!W76*VLOOKUP($A75,CostRed_wind!$A$17:$M$30,I$1-2009,FALSE))</f>
        <v>9349.37737632475</v>
      </c>
      <c r="X75">
        <f>IF(Capacity_wind!$AB76=0,Capacity_wind!X76*CostRed_wind!J$30,Capacity_wind!X76*VLOOKUP($A75,CostRed_wind!$A$17:$M$30,J$1-2009,FALSE))</f>
        <v>12683.3619889449</v>
      </c>
      <c r="Y75">
        <f>IF(Capacity_wind!$AB76=0,Capacity_wind!Y76*CostRed_wind!K$30,Capacity_wind!Y76*VLOOKUP($A75,CostRed_wind!$A$17:$M$30,K$1-2009,FALSE))</f>
        <v>16952.3456136166</v>
      </c>
      <c r="Z75">
        <f>IF(Capacity_wind!$AB76=0,Capacity_wind!Z76*CostRed_wind!L$30,Capacity_wind!Z76*VLOOKUP($A75,CostRed_wind!$A$17:$M$30,L$1-2009,FALSE))</f>
        <v>17691.2699590845</v>
      </c>
      <c r="AA75">
        <f>IF(Capacity_wind!$AB76=0,Capacity_wind!AA76*CostRed_wind!M$30,Capacity_wind!AA76*VLOOKUP($A75,CostRed_wind!$A$17:$M$30,M$1-2009,FALSE))</f>
        <v>18012.1022295239</v>
      </c>
      <c r="AB75" s="1">
        <f t="shared" si="5"/>
        <v>121429.893895726</v>
      </c>
    </row>
    <row r="76" spans="1:28">
      <c r="A76" s="1" t="s">
        <v>195</v>
      </c>
      <c r="B76">
        <f>IF(Capacity_wind!$AB77=0,Capacity_wind!P77*CostRed_wind!B$15,Capacity_wind!P77*VLOOKUP($A76,CostRed_wind!$A$2:$M$15,B$1-2009,FALSE))</f>
        <v>1.25770505937509</v>
      </c>
      <c r="C76">
        <f>IF(Capacity_wind!$AB77=0,Capacity_wind!Q77*CostRed_wind!C$15,Capacity_wind!Q77*VLOOKUP($A76,CostRed_wind!$A$2:$M$15,C$1-2009,FALSE))</f>
        <v>0</v>
      </c>
      <c r="D76">
        <f>IF(Capacity_wind!$AB77=0,Capacity_wind!R77*CostRed_wind!D$15,Capacity_wind!R77*VLOOKUP($A76,CostRed_wind!$A$2:$M$15,D$1-2009,FALSE))</f>
        <v>2.33814160814738</v>
      </c>
      <c r="E76">
        <f>IF(Capacity_wind!$AB77=0,Capacity_wind!S77*CostRed_wind!E$15,Capacity_wind!S77*VLOOKUP($A76,CostRed_wind!$A$2:$M$15,E$1-2009,FALSE))</f>
        <v>0</v>
      </c>
      <c r="F76">
        <f>IF(Capacity_wind!$AB77=0,Capacity_wind!T77*CostRed_wind!F$15,Capacity_wind!T77*VLOOKUP($A76,CostRed_wind!$A$2:$M$15,F$1-2009,FALSE))</f>
        <v>0.3225731181605</v>
      </c>
      <c r="G76">
        <f>IF(Capacity_wind!$AB77=0,Capacity_wind!U77*CostRed_wind!G$15,Capacity_wind!U77*VLOOKUP($A76,CostRed_wind!$A$2:$M$15,G$1-2009,FALSE))</f>
        <v>2.32658187904979</v>
      </c>
      <c r="H76">
        <f>IF(Capacity_wind!$AB77=0,Capacity_wind!V77*CostRed_wind!H$15,Capacity_wind!V77*VLOOKUP($A76,CostRed_wind!$A$2:$M$15,H$1-2009,FALSE))</f>
        <v>5.6764004726352</v>
      </c>
      <c r="I76">
        <f>IF(Capacity_wind!$AB77=0,Capacity_wind!W77*CostRed_wind!I$15,Capacity_wind!W77*VLOOKUP($A76,CostRed_wind!$A$2:$M$15,I$1-2009,FALSE))</f>
        <v>0</v>
      </c>
      <c r="J76">
        <f>IF(Capacity_wind!$AB77=0,Capacity_wind!X77*CostRed_wind!J$15,Capacity_wind!X77*VLOOKUP($A76,CostRed_wind!$A$2:$M$15,J$1-2009,FALSE))</f>
        <v>1.51069311352487</v>
      </c>
      <c r="K76">
        <f>IF(Capacity_wind!$AB77=0,Capacity_wind!Y77*CostRed_wind!K$15,Capacity_wind!Y77*VLOOKUP($A76,CostRed_wind!$A$2:$M$15,K$1-2009,FALSE))</f>
        <v>0</v>
      </c>
      <c r="L76">
        <f>IF(Capacity_wind!$AB77=0,Capacity_wind!Z77*CostRed_wind!L$15,Capacity_wind!Z77*VLOOKUP($A76,CostRed_wind!$A$2:$M$15,L$1-2009,FALSE))</f>
        <v>0</v>
      </c>
      <c r="M76">
        <f>IF(Capacity_wind!$AB77=0,Capacity_wind!AA77*CostRed_wind!M$15,Capacity_wind!AA77*VLOOKUP($A76,CostRed_wind!$A$2:$M$15,M$1-2009,FALSE))</f>
        <v>0</v>
      </c>
      <c r="N76" s="2">
        <f t="shared" si="4"/>
        <v>13.4320952508928</v>
      </c>
      <c r="O76" s="1" t="s">
        <v>195</v>
      </c>
      <c r="P76">
        <f>IF(Capacity_wind!$AB77=0,Capacity_wind!P77*CostRed_wind!B$30,Capacity_wind!P77*VLOOKUP($A76,CostRed_wind!$A$17:$M$30,B$1-2009,FALSE))</f>
        <v>10.7645716989689</v>
      </c>
      <c r="Q76">
        <f>IF(Capacity_wind!$AB77=0,Capacity_wind!Q77*CostRed_wind!C$30,Capacity_wind!Q77*VLOOKUP($A76,CostRed_wind!$A$17:$M$30,C$1-2009,FALSE))</f>
        <v>0</v>
      </c>
      <c r="R76">
        <f>IF(Capacity_wind!$AB77=0,Capacity_wind!R77*CostRed_wind!D$30,Capacity_wind!R77*VLOOKUP($A76,CostRed_wind!$A$17:$M$30,D$1-2009,FALSE))</f>
        <v>12.3481042609567</v>
      </c>
      <c r="S76">
        <f>IF(Capacity_wind!$AB77=0,Capacity_wind!S77*CostRed_wind!E$30,Capacity_wind!S77*VLOOKUP($A76,CostRed_wind!$A$17:$M$30,E$1-2009,FALSE))</f>
        <v>0</v>
      </c>
      <c r="T76">
        <f>IF(Capacity_wind!$AB77=0,Capacity_wind!T77*CostRed_wind!F$30,Capacity_wind!T77*VLOOKUP($A76,CostRed_wind!$A$17:$M$30,F$1-2009,FALSE))</f>
        <v>1.49955808705555</v>
      </c>
      <c r="U76">
        <f>IF(Capacity_wind!$AB77=0,Capacity_wind!U77*CostRed_wind!G$30,Capacity_wind!U77*VLOOKUP($A76,CostRed_wind!$A$17:$M$30,G$1-2009,FALSE))</f>
        <v>9.75003339678225</v>
      </c>
      <c r="V76">
        <f>IF(Capacity_wind!$AB77=0,Capacity_wind!V77*CostRed_wind!H$30,Capacity_wind!V77*VLOOKUP($A76,CostRed_wind!$A$17:$M$30,H$1-2009,FALSE))</f>
        <v>22.9538671078988</v>
      </c>
      <c r="W76">
        <f>IF(Capacity_wind!$AB77=0,Capacity_wind!W77*CostRed_wind!I$30,Capacity_wind!W77*VLOOKUP($A76,CostRed_wind!$A$17:$M$30,I$1-2009,FALSE))</f>
        <v>0</v>
      </c>
      <c r="X76">
        <f>IF(Capacity_wind!$AB77=0,Capacity_wind!X77*CostRed_wind!J$30,Capacity_wind!X77*VLOOKUP($A76,CostRed_wind!$A$17:$M$30,J$1-2009,FALSE))</f>
        <v>5.11096559110093</v>
      </c>
      <c r="Y76">
        <f>IF(Capacity_wind!$AB77=0,Capacity_wind!Y77*CostRed_wind!K$30,Capacity_wind!Y77*VLOOKUP($A76,CostRed_wind!$A$17:$M$30,K$1-2009,FALSE))</f>
        <v>0</v>
      </c>
      <c r="Z76">
        <f>IF(Capacity_wind!$AB77=0,Capacity_wind!Z77*CostRed_wind!L$30,Capacity_wind!Z77*VLOOKUP($A76,CostRed_wind!$A$17:$M$30,L$1-2009,FALSE))</f>
        <v>0</v>
      </c>
      <c r="AA76">
        <f>IF(Capacity_wind!$AB77=0,Capacity_wind!AA77*CostRed_wind!M$30,Capacity_wind!AA77*VLOOKUP($A76,CostRed_wind!$A$17:$M$30,M$1-2009,FALSE))</f>
        <v>0</v>
      </c>
      <c r="AB76" s="1">
        <f t="shared" si="5"/>
        <v>62.4271001427632</v>
      </c>
    </row>
    <row r="77" spans="1:28">
      <c r="A77" s="1" t="s">
        <v>467</v>
      </c>
      <c r="B77">
        <f>IF(Capacity_wind!$AB78=0,Capacity_wind!P78*CostRed_wind!B$15,Capacity_wind!P78*VLOOKUP($A77,CostRed_wind!$A$2:$M$15,B$1-2009,FALSE))</f>
        <v>0</v>
      </c>
      <c r="C77">
        <f>IF(Capacity_wind!$AB78=0,Capacity_wind!Q78*CostRed_wind!C$15,Capacity_wind!Q78*VLOOKUP($A77,CostRed_wind!$A$2:$M$15,C$1-2009,FALSE))</f>
        <v>0</v>
      </c>
      <c r="D77">
        <f>IF(Capacity_wind!$AB78=0,Capacity_wind!R78*CostRed_wind!D$15,Capacity_wind!R78*VLOOKUP($A77,CostRed_wind!$A$2:$M$15,D$1-2009,FALSE))</f>
        <v>0</v>
      </c>
      <c r="E77">
        <f>IF(Capacity_wind!$AB78=0,Capacity_wind!S78*CostRed_wind!E$15,Capacity_wind!S78*VLOOKUP($A77,CostRed_wind!$A$2:$M$15,E$1-2009,FALSE))</f>
        <v>0</v>
      </c>
      <c r="F77">
        <f>IF(Capacity_wind!$AB78=0,Capacity_wind!T78*CostRed_wind!F$15,Capacity_wind!T78*VLOOKUP($A77,CostRed_wind!$A$2:$M$15,F$1-2009,FALSE))</f>
        <v>0</v>
      </c>
      <c r="G77">
        <f>IF(Capacity_wind!$AB78=0,Capacity_wind!U78*CostRed_wind!G$15,Capacity_wind!U78*VLOOKUP($A77,CostRed_wind!$A$2:$M$15,G$1-2009,FALSE))</f>
        <v>0</v>
      </c>
      <c r="H77">
        <f>IF(Capacity_wind!$AB78=0,Capacity_wind!V78*CostRed_wind!H$15,Capacity_wind!V78*VLOOKUP($A77,CostRed_wind!$A$2:$M$15,H$1-2009,FALSE))</f>
        <v>0.0911629915905213</v>
      </c>
      <c r="I77">
        <f>IF(Capacity_wind!$AB78=0,Capacity_wind!W78*CostRed_wind!I$15,Capacity_wind!W78*VLOOKUP($A77,CostRed_wind!$A$2:$M$15,I$1-2009,FALSE))</f>
        <v>0</v>
      </c>
      <c r="J77">
        <f>IF(Capacity_wind!$AB78=0,Capacity_wind!X78*CostRed_wind!J$15,Capacity_wind!X78*VLOOKUP($A77,CostRed_wind!$A$2:$M$15,J$1-2009,FALSE))</f>
        <v>0</v>
      </c>
      <c r="K77">
        <f>IF(Capacity_wind!$AB78=0,Capacity_wind!Y78*CostRed_wind!K$15,Capacity_wind!Y78*VLOOKUP($A77,CostRed_wind!$A$2:$M$15,K$1-2009,FALSE))</f>
        <v>0</v>
      </c>
      <c r="L77">
        <f>IF(Capacity_wind!$AB78=0,Capacity_wind!Z78*CostRed_wind!L$15,Capacity_wind!Z78*VLOOKUP($A77,CostRed_wind!$A$2:$M$15,L$1-2009,FALSE))</f>
        <v>0</v>
      </c>
      <c r="M77">
        <f>IF(Capacity_wind!$AB78=0,Capacity_wind!AA78*CostRed_wind!M$15,Capacity_wind!AA78*VLOOKUP($A77,CostRed_wind!$A$2:$M$15,M$1-2009,FALSE))</f>
        <v>0</v>
      </c>
      <c r="N77" s="2">
        <f t="shared" si="4"/>
        <v>0.0911629915905213</v>
      </c>
      <c r="O77" s="1" t="s">
        <v>467</v>
      </c>
      <c r="P77">
        <f>IF(Capacity_wind!$AB78=0,Capacity_wind!P78*CostRed_wind!B$30,Capacity_wind!P78*VLOOKUP($A77,CostRed_wind!$A$17:$M$30,B$1-2009,FALSE))</f>
        <v>0</v>
      </c>
      <c r="Q77">
        <f>IF(Capacity_wind!$AB78=0,Capacity_wind!Q78*CostRed_wind!C$30,Capacity_wind!Q78*VLOOKUP($A77,CostRed_wind!$A$17:$M$30,C$1-2009,FALSE))</f>
        <v>0</v>
      </c>
      <c r="R77">
        <f>IF(Capacity_wind!$AB78=0,Capacity_wind!R78*CostRed_wind!D$30,Capacity_wind!R78*VLOOKUP($A77,CostRed_wind!$A$17:$M$30,D$1-2009,FALSE))</f>
        <v>0</v>
      </c>
      <c r="S77">
        <f>IF(Capacity_wind!$AB78=0,Capacity_wind!S78*CostRed_wind!E$30,Capacity_wind!S78*VLOOKUP($A77,CostRed_wind!$A$17:$M$30,E$1-2009,FALSE))</f>
        <v>0</v>
      </c>
      <c r="T77">
        <f>IF(Capacity_wind!$AB78=0,Capacity_wind!T78*CostRed_wind!F$30,Capacity_wind!T78*VLOOKUP($A77,CostRed_wind!$A$17:$M$30,F$1-2009,FALSE))</f>
        <v>0</v>
      </c>
      <c r="U77">
        <f>IF(Capacity_wind!$AB78=0,Capacity_wind!U78*CostRed_wind!G$30,Capacity_wind!U78*VLOOKUP($A77,CostRed_wind!$A$17:$M$30,G$1-2009,FALSE))</f>
        <v>0</v>
      </c>
      <c r="V77">
        <f>IF(Capacity_wind!$AB78=0,Capacity_wind!V78*CostRed_wind!H$30,Capacity_wind!V78*VLOOKUP($A77,CostRed_wind!$A$17:$M$30,H$1-2009,FALSE))</f>
        <v>0.368639105752856</v>
      </c>
      <c r="W77">
        <f>IF(Capacity_wind!$AB78=0,Capacity_wind!W78*CostRed_wind!I$30,Capacity_wind!W78*VLOOKUP($A77,CostRed_wind!$A$17:$M$30,I$1-2009,FALSE))</f>
        <v>0</v>
      </c>
      <c r="X77">
        <f>IF(Capacity_wind!$AB78=0,Capacity_wind!X78*CostRed_wind!J$30,Capacity_wind!X78*VLOOKUP($A77,CostRed_wind!$A$17:$M$30,J$1-2009,FALSE))</f>
        <v>0</v>
      </c>
      <c r="Y77">
        <f>IF(Capacity_wind!$AB78=0,Capacity_wind!Y78*CostRed_wind!K$30,Capacity_wind!Y78*VLOOKUP($A77,CostRed_wind!$A$17:$M$30,K$1-2009,FALSE))</f>
        <v>0</v>
      </c>
      <c r="Z77">
        <f>IF(Capacity_wind!$AB78=0,Capacity_wind!Z78*CostRed_wind!L$30,Capacity_wind!Z78*VLOOKUP($A77,CostRed_wind!$A$17:$M$30,L$1-2009,FALSE))</f>
        <v>0</v>
      </c>
      <c r="AA77">
        <f>IF(Capacity_wind!$AB78=0,Capacity_wind!AA78*CostRed_wind!M$30,Capacity_wind!AA78*VLOOKUP($A77,CostRed_wind!$A$17:$M$30,M$1-2009,FALSE))</f>
        <v>0</v>
      </c>
      <c r="AB77" s="1">
        <f t="shared" si="5"/>
        <v>0.368639105752856</v>
      </c>
    </row>
    <row r="78" spans="1:28">
      <c r="A78" s="1" t="s">
        <v>201</v>
      </c>
      <c r="B78">
        <f>IF(Capacity_wind!$AB79=0,Capacity_wind!P79*CostRed_wind!B$15,Capacity_wind!P79*VLOOKUP($A78,CostRed_wind!$A$2:$M$15,B$1-2009,FALSE))</f>
        <v>0.468557129177085</v>
      </c>
      <c r="C78">
        <f>IF(Capacity_wind!$AB79=0,Capacity_wind!Q79*CostRed_wind!C$15,Capacity_wind!Q79*VLOOKUP($A78,CostRed_wind!$A$2:$M$15,C$1-2009,FALSE))</f>
        <v>-0.180072751967983</v>
      </c>
      <c r="D78">
        <f>IF(Capacity_wind!$AB79=0,Capacity_wind!R79*CostRed_wind!D$15,Capacity_wind!R79*VLOOKUP($A78,CostRed_wind!$A$2:$M$15,D$1-2009,FALSE))</f>
        <v>0.187051781315969</v>
      </c>
      <c r="E78">
        <f>IF(Capacity_wind!$AB79=0,Capacity_wind!S79*CostRed_wind!E$15,Capacity_wind!S79*VLOOKUP($A78,CostRed_wind!$A$2:$M$15,E$1-2009,FALSE))</f>
        <v>0</v>
      </c>
      <c r="F78">
        <f>IF(Capacity_wind!$AB79=0,Capacity_wind!T79*CostRed_wind!F$15,Capacity_wind!T79*VLOOKUP($A78,CostRed_wind!$A$2:$M$15,F$1-2009,FALSE))</f>
        <v>0</v>
      </c>
      <c r="G78">
        <f>IF(Capacity_wind!$AB79=0,Capacity_wind!U79*CostRed_wind!G$15,Capacity_wind!U79*VLOOKUP($A78,CostRed_wind!$A$2:$M$15,G$1-2009,FALSE))</f>
        <v>0</v>
      </c>
      <c r="H78">
        <f>IF(Capacity_wind!$AB79=0,Capacity_wind!V79*CostRed_wind!H$15,Capacity_wind!V79*VLOOKUP($A78,CostRed_wind!$A$2:$M$15,H$1-2009,FALSE))</f>
        <v>0</v>
      </c>
      <c r="I78">
        <f>IF(Capacity_wind!$AB79=0,Capacity_wind!W79*CostRed_wind!I$15,Capacity_wind!W79*VLOOKUP($A78,CostRed_wind!$A$2:$M$15,I$1-2009,FALSE))</f>
        <v>0</v>
      </c>
      <c r="J78">
        <f>IF(Capacity_wind!$AB79=0,Capacity_wind!X79*CostRed_wind!J$15,Capacity_wind!X79*VLOOKUP($A78,CostRed_wind!$A$2:$M$15,J$1-2009,FALSE))</f>
        <v>-0.906420400194261</v>
      </c>
      <c r="K78">
        <f>IF(Capacity_wind!$AB79=0,Capacity_wind!Y79*CostRed_wind!K$15,Capacity_wind!Y79*VLOOKUP($A78,CostRed_wind!$A$2:$M$15,K$1-2009,FALSE))</f>
        <v>0</v>
      </c>
      <c r="L78">
        <f>IF(Capacity_wind!$AB79=0,Capacity_wind!Z79*CostRed_wind!L$15,Capacity_wind!Z79*VLOOKUP($A78,CostRed_wind!$A$2:$M$15,L$1-2009,FALSE))</f>
        <v>0.208911716547291</v>
      </c>
      <c r="M78">
        <f>IF(Capacity_wind!$AB79=0,Capacity_wind!AA79*CostRed_wind!M$15,Capacity_wind!AA79*VLOOKUP($A78,CostRed_wind!$A$2:$M$15,M$1-2009,FALSE))</f>
        <v>0</v>
      </c>
      <c r="N78" s="2">
        <f t="shared" si="4"/>
        <v>-0.221972525121899</v>
      </c>
      <c r="O78" s="1" t="s">
        <v>201</v>
      </c>
      <c r="P78">
        <f>IF(Capacity_wind!$AB79=0,Capacity_wind!P79*CostRed_wind!B$30,Capacity_wind!P79*VLOOKUP($A78,CostRed_wind!$A$17:$M$30,B$1-2009,FALSE))</f>
        <v>4.01033356309772</v>
      </c>
      <c r="Q78">
        <f>IF(Capacity_wind!$AB79=0,Capacity_wind!Q79*CostRed_wind!C$30,Capacity_wind!Q79*VLOOKUP($A78,CostRed_wind!$A$17:$M$30,C$1-2009,FALSE))</f>
        <v>-1.19649306393034</v>
      </c>
      <c r="R78">
        <f>IF(Capacity_wind!$AB79=0,Capacity_wind!R79*CostRed_wind!D$30,Capacity_wind!R79*VLOOKUP($A78,CostRed_wind!$A$17:$M$30,D$1-2009,FALSE))</f>
        <v>0.98785073146933</v>
      </c>
      <c r="S78">
        <f>IF(Capacity_wind!$AB79=0,Capacity_wind!S79*CostRed_wind!E$30,Capacity_wind!S79*VLOOKUP($A78,CostRed_wind!$A$17:$M$30,E$1-2009,FALSE))</f>
        <v>0</v>
      </c>
      <c r="T78">
        <f>IF(Capacity_wind!$AB79=0,Capacity_wind!T79*CostRed_wind!F$30,Capacity_wind!T79*VLOOKUP($A78,CostRed_wind!$A$17:$M$30,F$1-2009,FALSE))</f>
        <v>0</v>
      </c>
      <c r="U78">
        <f>IF(Capacity_wind!$AB79=0,Capacity_wind!U79*CostRed_wind!G$30,Capacity_wind!U79*VLOOKUP($A78,CostRed_wind!$A$17:$M$30,G$1-2009,FALSE))</f>
        <v>0</v>
      </c>
      <c r="V78">
        <f>IF(Capacity_wind!$AB79=0,Capacity_wind!V79*CostRed_wind!H$30,Capacity_wind!V79*VLOOKUP($A78,CostRed_wind!$A$17:$M$30,H$1-2009,FALSE))</f>
        <v>0</v>
      </c>
      <c r="W78">
        <f>IF(Capacity_wind!$AB79=0,Capacity_wind!W79*CostRed_wind!I$30,Capacity_wind!W79*VLOOKUP($A78,CostRed_wind!$A$17:$M$30,I$1-2009,FALSE))</f>
        <v>0</v>
      </c>
      <c r="X78">
        <f>IF(Capacity_wind!$AB79=0,Capacity_wind!X79*CostRed_wind!J$30,Capacity_wind!X79*VLOOKUP($A78,CostRed_wind!$A$17:$M$30,J$1-2009,FALSE))</f>
        <v>-3.06659468755733</v>
      </c>
      <c r="Y78">
        <f>IF(Capacity_wind!$AB79=0,Capacity_wind!Y79*CostRed_wind!K$30,Capacity_wind!Y79*VLOOKUP($A78,CostRed_wind!$A$17:$M$30,K$1-2009,FALSE))</f>
        <v>0</v>
      </c>
      <c r="Z78">
        <f>IF(Capacity_wind!$AB79=0,Capacity_wind!Z79*CostRed_wind!L$30,Capacity_wind!Z79*VLOOKUP($A78,CostRed_wind!$A$17:$M$30,L$1-2009,FALSE))</f>
        <v>0.581230397090329</v>
      </c>
      <c r="AA78">
        <f>IF(Capacity_wind!$AB79=0,Capacity_wind!AA79*CostRed_wind!M$30,Capacity_wind!AA79*VLOOKUP($A78,CostRed_wind!$A$17:$M$30,M$1-2009,FALSE))</f>
        <v>0</v>
      </c>
      <c r="AB78" s="1">
        <f t="shared" si="5"/>
        <v>1.31632694016972</v>
      </c>
    </row>
    <row r="79" spans="1:28">
      <c r="A79" s="1" t="s">
        <v>212</v>
      </c>
      <c r="B79">
        <f>IF(Capacity_wind!$AB80=0,Capacity_wind!P80*CostRed_wind!B$15,Capacity_wind!P80*VLOOKUP($A79,CostRed_wind!$A$2:$M$15,B$1-2009,FALSE))</f>
        <v>0</v>
      </c>
      <c r="C79">
        <f>IF(Capacity_wind!$AB80=0,Capacity_wind!Q80*CostRed_wind!C$15,Capacity_wind!Q80*VLOOKUP($A79,CostRed_wind!$A$2:$M$15,C$1-2009,FALSE))</f>
        <v>0</v>
      </c>
      <c r="D79">
        <f>IF(Capacity_wind!$AB80=0,Capacity_wind!R80*CostRed_wind!D$15,Capacity_wind!R80*VLOOKUP($A79,CostRed_wind!$A$2:$M$15,D$1-2009,FALSE))</f>
        <v>0.0935256568438426</v>
      </c>
      <c r="E79">
        <f>IF(Capacity_wind!$AB80=0,Capacity_wind!S80*CostRed_wind!E$15,Capacity_wind!S80*VLOOKUP($A79,CostRed_wind!$A$2:$M$15,E$1-2009,FALSE))</f>
        <v>0.0645737314198236</v>
      </c>
      <c r="F79">
        <f>IF(Capacity_wind!$AB80=0,Capacity_wind!T80*CostRed_wind!F$15,Capacity_wind!T80*VLOOKUP($A79,CostRed_wind!$A$2:$M$15,F$1-2009,FALSE))</f>
        <v>0</v>
      </c>
      <c r="G79">
        <f>IF(Capacity_wind!$AB80=0,Capacity_wind!U80*CostRed_wind!G$15,Capacity_wind!U80*VLOOKUP($A79,CostRed_wind!$A$2:$M$15,G$1-2009,FALSE))</f>
        <v>0</v>
      </c>
      <c r="H79">
        <f>IF(Capacity_wind!$AB80=0,Capacity_wind!V80*CostRed_wind!H$15,Capacity_wind!V80*VLOOKUP($A79,CostRed_wind!$A$2:$M$15,H$1-2009,FALSE))</f>
        <v>-0.0647109653880413</v>
      </c>
      <c r="I79">
        <f>IF(Capacity_wind!$AB80=0,Capacity_wind!W80*CostRed_wind!I$15,Capacity_wind!W80*VLOOKUP($A79,CostRed_wind!$A$2:$M$15,I$1-2009,FALSE))</f>
        <v>-0.00399435179148583</v>
      </c>
      <c r="J79">
        <f>IF(Capacity_wind!$AB80=0,Capacity_wind!X80*CostRed_wind!J$15,Capacity_wind!X80*VLOOKUP($A79,CostRed_wind!$A$2:$M$15,J$1-2009,FALSE))</f>
        <v>0</v>
      </c>
      <c r="K79">
        <f>IF(Capacity_wind!$AB80=0,Capacity_wind!Y80*CostRed_wind!K$15,Capacity_wind!Y80*VLOOKUP($A79,CostRed_wind!$A$2:$M$15,K$1-2009,FALSE))</f>
        <v>-0.105633802300285</v>
      </c>
      <c r="L79">
        <f>IF(Capacity_wind!$AB80=0,Capacity_wind!Z80*CostRed_wind!L$15,Capacity_wind!Z80*VLOOKUP($A79,CostRed_wind!$A$2:$M$15,L$1-2009,FALSE))</f>
        <v>0</v>
      </c>
      <c r="M79">
        <f>IF(Capacity_wind!$AB80=0,Capacity_wind!AA80*CostRed_wind!M$15,Capacity_wind!AA80*VLOOKUP($A79,CostRed_wind!$A$2:$M$15,M$1-2009,FALSE))</f>
        <v>0</v>
      </c>
      <c r="N79" s="2">
        <f t="shared" si="4"/>
        <v>-0.0162397312161455</v>
      </c>
      <c r="O79" s="1" t="s">
        <v>212</v>
      </c>
      <c r="P79">
        <f>IF(Capacity_wind!$AB80=0,Capacity_wind!P80*CostRed_wind!B$30,Capacity_wind!P80*VLOOKUP($A79,CostRed_wind!$A$17:$M$30,B$1-2009,FALSE))</f>
        <v>0</v>
      </c>
      <c r="Q79">
        <f>IF(Capacity_wind!$AB80=0,Capacity_wind!Q80*CostRed_wind!C$30,Capacity_wind!Q80*VLOOKUP($A79,CostRed_wind!$A$17:$M$30,C$1-2009,FALSE))</f>
        <v>0</v>
      </c>
      <c r="R79">
        <f>IF(Capacity_wind!$AB80=0,Capacity_wind!R80*CostRed_wind!D$30,Capacity_wind!R80*VLOOKUP($A79,CostRed_wind!$A$17:$M$30,D$1-2009,FALSE))</f>
        <v>0.493924130924338</v>
      </c>
      <c r="S79">
        <f>IF(Capacity_wind!$AB80=0,Capacity_wind!S80*CostRed_wind!E$30,Capacity_wind!S80*VLOOKUP($A79,CostRed_wind!$A$17:$M$30,E$1-2009,FALSE))</f>
        <v>0.31151240662907</v>
      </c>
      <c r="T79">
        <f>IF(Capacity_wind!$AB80=0,Capacity_wind!T80*CostRed_wind!F$30,Capacity_wind!T80*VLOOKUP($A79,CostRed_wind!$A$17:$M$30,F$1-2009,FALSE))</f>
        <v>0</v>
      </c>
      <c r="U79">
        <f>IF(Capacity_wind!$AB80=0,Capacity_wind!U80*CostRed_wind!G$30,Capacity_wind!U80*VLOOKUP($A79,CostRed_wind!$A$17:$M$30,G$1-2009,FALSE))</f>
        <v>0</v>
      </c>
      <c r="V79">
        <f>IF(Capacity_wind!$AB80=0,Capacity_wind!V80*CostRed_wind!H$30,Capacity_wind!V80*VLOOKUP($A79,CostRed_wind!$A$17:$M$30,H$1-2009,FALSE))</f>
        <v>-0.261674085030047</v>
      </c>
      <c r="W79">
        <f>IF(Capacity_wind!$AB80=0,Capacity_wind!W80*CostRed_wind!I$30,Capacity_wind!W80*VLOOKUP($A79,CostRed_wind!$A$17:$M$30,I$1-2009,FALSE))</f>
        <v>-0.0145257566475813</v>
      </c>
      <c r="X79">
        <f>IF(Capacity_wind!$AB80=0,Capacity_wind!X80*CostRed_wind!J$30,Capacity_wind!X80*VLOOKUP($A79,CostRed_wind!$A$17:$M$30,J$1-2009,FALSE))</f>
        <v>0</v>
      </c>
      <c r="Y79">
        <f>IF(Capacity_wind!$AB80=0,Capacity_wind!Y80*CostRed_wind!K$30,Capacity_wind!Y80*VLOOKUP($A79,CostRed_wind!$A$17:$M$30,K$1-2009,FALSE))</f>
        <v>-0.336775250946283</v>
      </c>
      <c r="Z79">
        <f>IF(Capacity_wind!$AB80=0,Capacity_wind!Z80*CostRed_wind!L$30,Capacity_wind!Z80*VLOOKUP($A79,CostRed_wind!$A$17:$M$30,L$1-2009,FALSE))</f>
        <v>0</v>
      </c>
      <c r="AA79">
        <f>IF(Capacity_wind!$AB80=0,Capacity_wind!AA80*CostRed_wind!M$30,Capacity_wind!AA80*VLOOKUP($A79,CostRed_wind!$A$17:$M$30,M$1-2009,FALSE))</f>
        <v>0</v>
      </c>
      <c r="AB79" s="1">
        <f t="shared" si="5"/>
        <v>0.192461444929497</v>
      </c>
    </row>
    <row r="80" spans="1:28">
      <c r="A80" s="1" t="s">
        <v>13</v>
      </c>
      <c r="B80">
        <f>IF(Capacity_wind!$AB81=0,Capacity_wind!P81*CostRed_wind!B$15,Capacity_wind!P81*VLOOKUP($A80,CostRed_wind!$A$2:$M$15,B$1-2009,FALSE))</f>
        <v>25.9038752290819</v>
      </c>
      <c r="C80">
        <f>IF(Capacity_wind!$AB81=0,Capacity_wind!Q81*CostRed_wind!C$15,Capacity_wind!Q81*VLOOKUP($A80,CostRed_wind!$A$2:$M$15,C$1-2009,FALSE))</f>
        <v>13.2674267029963</v>
      </c>
      <c r="D80">
        <f>IF(Capacity_wind!$AB81=0,Capacity_wind!R81*CostRed_wind!D$15,Capacity_wind!R81*VLOOKUP($A80,CostRed_wind!$A$2:$M$15,D$1-2009,FALSE))</f>
        <v>16.8138561427527</v>
      </c>
      <c r="E80">
        <f>IF(Capacity_wind!$AB81=0,Capacity_wind!S81*CostRed_wind!E$15,Capacity_wind!S81*VLOOKUP($A80,CostRed_wind!$A$2:$M$15,E$1-2009,FALSE))</f>
        <v>106.064559803941</v>
      </c>
      <c r="F80">
        <f>IF(Capacity_wind!$AB81=0,Capacity_wind!T81*CostRed_wind!F$15,Capacity_wind!T81*VLOOKUP($A80,CostRed_wind!$A$2:$M$15,F$1-2009,FALSE))</f>
        <v>87.4266198983463</v>
      </c>
      <c r="G80">
        <f>IF(Capacity_wind!$AB81=0,Capacity_wind!U81*CostRed_wind!G$15,Capacity_wind!U81*VLOOKUP($A80,CostRed_wind!$A$2:$M$15,G$1-2009,FALSE))</f>
        <v>155.043509442128</v>
      </c>
      <c r="H80">
        <f>IF(Capacity_wind!$AB81=0,Capacity_wind!V81*CostRed_wind!H$15,Capacity_wind!V81*VLOOKUP($A80,CostRed_wind!$A$2:$M$15,H$1-2009,FALSE))</f>
        <v>222.560149254017</v>
      </c>
      <c r="I80">
        <f>IF(Capacity_wind!$AB81=0,Capacity_wind!W81*CostRed_wind!I$15,Capacity_wind!W81*VLOOKUP($A80,CostRed_wind!$A$2:$M$15,I$1-2009,FALSE))</f>
        <v>145.972210151309</v>
      </c>
      <c r="J80">
        <f>IF(Capacity_wind!$AB81=0,Capacity_wind!X81*CostRed_wind!J$15,Capacity_wind!X81*VLOOKUP($A80,CostRed_wind!$A$2:$M$15,J$1-2009,FALSE))</f>
        <v>144.920028522483</v>
      </c>
      <c r="K80">
        <f>IF(Capacity_wind!$AB81=0,Capacity_wind!Y81*CostRed_wind!K$15,Capacity_wind!Y81*VLOOKUP($A80,CostRed_wind!$A$2:$M$15,K$1-2009,FALSE))</f>
        <v>71.597904511969</v>
      </c>
      <c r="L80">
        <f>IF(Capacity_wind!$AB81=0,Capacity_wind!Z81*CostRed_wind!L$15,Capacity_wind!Z81*VLOOKUP($A80,CostRed_wind!$A$2:$M$15,L$1-2009,FALSE))</f>
        <v>108.114585674695</v>
      </c>
      <c r="M80">
        <f>IF(Capacity_wind!$AB81=0,Capacity_wind!AA81*CostRed_wind!M$15,Capacity_wind!AA81*VLOOKUP($A80,CostRed_wind!$A$2:$M$15,M$1-2009,FALSE))</f>
        <v>141.880758074449</v>
      </c>
      <c r="N80" s="2">
        <f t="shared" si="4"/>
        <v>1239.56548340817</v>
      </c>
      <c r="O80" s="1" t="s">
        <v>13</v>
      </c>
      <c r="P80">
        <f>IF(Capacity_wind!$AB81=0,Capacity_wind!P81*CostRed_wind!B$30,Capacity_wind!P81*VLOOKUP($A80,CostRed_wind!$A$17:$M$30,B$1-2009,FALSE))</f>
        <v>275.067672476484</v>
      </c>
      <c r="Q80">
        <f>IF(Capacity_wind!$AB81=0,Capacity_wind!Q81*CostRed_wind!C$30,Capacity_wind!Q81*VLOOKUP($A80,CostRed_wind!$A$17:$M$30,C$1-2009,FALSE))</f>
        <v>204.404804737405</v>
      </c>
      <c r="R80">
        <f>IF(Capacity_wind!$AB81=0,Capacity_wind!R81*CostRed_wind!D$30,Capacity_wind!R81*VLOOKUP($A80,CostRed_wind!$A$17:$M$30,D$1-2009,FALSE))</f>
        <v>260.703376341472</v>
      </c>
      <c r="S80">
        <f>IF(Capacity_wind!$AB81=0,Capacity_wind!S81*CostRed_wind!E$30,Capacity_wind!S81*VLOOKUP($A80,CostRed_wind!$A$17:$M$30,E$1-2009,FALSE))</f>
        <v>1169.48202844009</v>
      </c>
      <c r="T80">
        <f>IF(Capacity_wind!$AB81=0,Capacity_wind!T81*CostRed_wind!F$30,Capacity_wind!T81*VLOOKUP($A80,CostRed_wind!$A$17:$M$30,F$1-2009,FALSE))</f>
        <v>933.81786939994</v>
      </c>
      <c r="U80">
        <f>IF(Capacity_wind!$AB81=0,Capacity_wind!U81*CostRed_wind!G$30,Capacity_wind!U81*VLOOKUP($A80,CostRed_wind!$A$17:$M$30,G$1-2009,FALSE))</f>
        <v>1419.31334380088</v>
      </c>
      <c r="V80">
        <f>IF(Capacity_wind!$AB81=0,Capacity_wind!V81*CostRed_wind!H$30,Capacity_wind!V81*VLOOKUP($A80,CostRed_wind!$A$17:$M$30,H$1-2009,FALSE))</f>
        <v>1742.45647911645</v>
      </c>
      <c r="W80">
        <f>IF(Capacity_wind!$AB81=0,Capacity_wind!W81*CostRed_wind!I$30,Capacity_wind!W81*VLOOKUP($A80,CostRed_wind!$A$17:$M$30,I$1-2009,FALSE))</f>
        <v>1096.10700573432</v>
      </c>
      <c r="X80">
        <f>IF(Capacity_wind!$AB81=0,Capacity_wind!X81*CostRed_wind!J$30,Capacity_wind!X81*VLOOKUP($A80,CostRed_wind!$A$17:$M$30,J$1-2009,FALSE))</f>
        <v>1061.94347348682</v>
      </c>
      <c r="Y80">
        <f>IF(Capacity_wind!$AB81=0,Capacity_wind!Y81*CostRed_wind!K$30,Capacity_wind!Y81*VLOOKUP($A80,CostRed_wind!$A$17:$M$30,K$1-2009,FALSE))</f>
        <v>563.46720920424</v>
      </c>
      <c r="Z80">
        <f>IF(Capacity_wind!$AB81=0,Capacity_wind!Z81*CostRed_wind!L$30,Capacity_wind!Z81*VLOOKUP($A80,CostRed_wind!$A$17:$M$30,L$1-2009,FALSE))</f>
        <v>862.721876009577</v>
      </c>
      <c r="AA80">
        <f>IF(Capacity_wind!$AB81=0,Capacity_wind!AA81*CostRed_wind!M$30,Capacity_wind!AA81*VLOOKUP($A80,CostRed_wind!$A$17:$M$30,M$1-2009,FALSE))</f>
        <v>1110.115704245</v>
      </c>
      <c r="AB80" s="1">
        <f t="shared" si="5"/>
        <v>10699.6008429927</v>
      </c>
    </row>
    <row r="81" spans="1:28">
      <c r="A81" s="1" t="s">
        <v>203</v>
      </c>
      <c r="B81">
        <f>IF(Capacity_wind!$AB82=0,Capacity_wind!P82*CostRed_wind!B$15,Capacity_wind!P82*VLOOKUP($A81,CostRed_wind!$A$2:$M$15,B$1-2009,FALSE))</f>
        <v>0.00727496020962299</v>
      </c>
      <c r="C81">
        <f>IF(Capacity_wind!$AB82=0,Capacity_wind!Q82*CostRed_wind!C$15,Capacity_wind!Q82*VLOOKUP($A81,CostRed_wind!$A$2:$M$15,C$1-2009,FALSE))</f>
        <v>0</v>
      </c>
      <c r="D81">
        <f>IF(Capacity_wind!$AB82=0,Capacity_wind!R82*CostRed_wind!D$15,Capacity_wind!R82*VLOOKUP($A81,CostRed_wind!$A$2:$M$15,D$1-2009,FALSE))</f>
        <v>-0.0140288485265764</v>
      </c>
      <c r="E81">
        <f>IF(Capacity_wind!$AB82=0,Capacity_wind!S82*CostRed_wind!E$15,Capacity_wind!S82*VLOOKUP($A81,CostRed_wind!$A$2:$M$15,E$1-2009,FALSE))</f>
        <v>0.0316411283957136</v>
      </c>
      <c r="F81">
        <f>IF(Capacity_wind!$AB82=0,Capacity_wind!T82*CostRed_wind!F$15,Capacity_wind!T82*VLOOKUP($A81,CostRed_wind!$A$2:$M$15,F$1-2009,FALSE))</f>
        <v>0.0281218311263797</v>
      </c>
      <c r="G81">
        <f>IF(Capacity_wind!$AB82=0,Capacity_wind!U82*CostRed_wind!G$15,Capacity_wind!U82*VLOOKUP($A81,CostRed_wind!$A$2:$M$15,G$1-2009,FALSE))</f>
        <v>0</v>
      </c>
      <c r="H81">
        <f>IF(Capacity_wind!$AB82=0,Capacity_wind!V82*CostRed_wind!H$15,Capacity_wind!V82*VLOOKUP($A81,CostRed_wind!$A$2:$M$15,H$1-2009,FALSE))</f>
        <v>0</v>
      </c>
      <c r="I81">
        <f>IF(Capacity_wind!$AB82=0,Capacity_wind!W82*CostRed_wind!I$15,Capacity_wind!W82*VLOOKUP($A81,CostRed_wind!$A$2:$M$15,I$1-2009,FALSE))</f>
        <v>18.9132557326854</v>
      </c>
      <c r="J81">
        <f>IF(Capacity_wind!$AB82=0,Capacity_wind!X82*CostRed_wind!J$15,Capacity_wind!X82*VLOOKUP($A81,CostRed_wind!$A$2:$M$15,J$1-2009,FALSE))</f>
        <v>1.63154856260686</v>
      </c>
      <c r="K81">
        <f>IF(Capacity_wind!$AB82=0,Capacity_wind!Y82*CostRed_wind!K$15,Capacity_wind!Y82*VLOOKUP($A81,CostRed_wind!$A$2:$M$15,K$1-2009,FALSE))</f>
        <v>0</v>
      </c>
      <c r="L81">
        <f>IF(Capacity_wind!$AB82=0,Capacity_wind!Z82*CostRed_wind!L$15,Capacity_wind!Z82*VLOOKUP($A81,CostRed_wind!$A$2:$M$15,L$1-2009,FALSE))</f>
        <v>0</v>
      </c>
      <c r="M81">
        <f>IF(Capacity_wind!$AB82=0,Capacity_wind!AA82*CostRed_wind!M$15,Capacity_wind!AA82*VLOOKUP($A81,CostRed_wind!$A$2:$M$15,M$1-2009,FALSE))</f>
        <v>0</v>
      </c>
      <c r="N81" s="2">
        <f t="shared" si="4"/>
        <v>20.5978133664974</v>
      </c>
      <c r="O81" s="1" t="s">
        <v>203</v>
      </c>
      <c r="P81">
        <f>IF(Capacity_wind!$AB82=0,Capacity_wind!P82*CostRed_wind!B$30,Capacity_wind!P82*VLOOKUP($A81,CostRed_wind!$A$17:$M$30,B$1-2009,FALSE))</f>
        <v>0.0622656561646835</v>
      </c>
      <c r="Q81">
        <f>IF(Capacity_wind!$AB82=0,Capacity_wind!Q82*CostRed_wind!C$30,Capacity_wind!Q82*VLOOKUP($A81,CostRed_wind!$A$17:$M$30,C$1-2009,FALSE))</f>
        <v>0</v>
      </c>
      <c r="R81">
        <f>IF(Capacity_wind!$AB82=0,Capacity_wind!R82*CostRed_wind!D$30,Capacity_wind!R82*VLOOKUP($A81,CostRed_wind!$A$17:$M$30,D$1-2009,FALSE))</f>
        <v>-0.0740886196386507</v>
      </c>
      <c r="S81">
        <f>IF(Capacity_wind!$AB82=0,Capacity_wind!S82*CostRed_wind!E$30,Capacity_wind!S82*VLOOKUP($A81,CostRed_wind!$A$17:$M$30,E$1-2009,FALSE))</f>
        <v>0.152641079248244</v>
      </c>
      <c r="T81">
        <f>IF(Capacity_wind!$AB82=0,Capacity_wind!T82*CostRed_wind!F$30,Capacity_wind!T82*VLOOKUP($A81,CostRed_wind!$A$17:$M$30,F$1-2009,FALSE))</f>
        <v>0.13073104023315</v>
      </c>
      <c r="U81">
        <f>IF(Capacity_wind!$AB82=0,Capacity_wind!U82*CostRed_wind!G$30,Capacity_wind!U82*VLOOKUP($A81,CostRed_wind!$A$17:$M$30,G$1-2009,FALSE))</f>
        <v>0</v>
      </c>
      <c r="V81">
        <f>IF(Capacity_wind!$AB82=0,Capacity_wind!V82*CostRed_wind!H$30,Capacity_wind!V82*VLOOKUP($A81,CostRed_wind!$A$17:$M$30,H$1-2009,FALSE))</f>
        <v>0</v>
      </c>
      <c r="W81">
        <f>IF(Capacity_wind!$AB82=0,Capacity_wind!W82*CostRed_wind!I$30,Capacity_wind!W82*VLOOKUP($A81,CostRed_wind!$A$17:$M$30,I$1-2009,FALSE))</f>
        <v>68.7794577262975</v>
      </c>
      <c r="X81">
        <f>IF(Capacity_wind!$AB82=0,Capacity_wind!X82*CostRed_wind!J$30,Capacity_wind!X82*VLOOKUP($A81,CostRed_wind!$A$17:$M$30,J$1-2009,FALSE))</f>
        <v>5.51984283838901</v>
      </c>
      <c r="Y81">
        <f>IF(Capacity_wind!$AB82=0,Capacity_wind!Y82*CostRed_wind!K$30,Capacity_wind!Y82*VLOOKUP($A81,CostRed_wind!$A$17:$M$30,K$1-2009,FALSE))</f>
        <v>0</v>
      </c>
      <c r="Z81">
        <f>IF(Capacity_wind!$AB82=0,Capacity_wind!Z82*CostRed_wind!L$30,Capacity_wind!Z82*VLOOKUP($A81,CostRed_wind!$A$17:$M$30,L$1-2009,FALSE))</f>
        <v>0</v>
      </c>
      <c r="AA81">
        <f>IF(Capacity_wind!$AB82=0,Capacity_wind!AA82*CostRed_wind!M$30,Capacity_wind!AA82*VLOOKUP($A81,CostRed_wind!$A$17:$M$30,M$1-2009,FALSE))</f>
        <v>0</v>
      </c>
      <c r="AB81" s="1">
        <f t="shared" si="5"/>
        <v>74.5708497206939</v>
      </c>
    </row>
    <row r="82" spans="1:28">
      <c r="A82" s="1" t="s">
        <v>208</v>
      </c>
      <c r="B82">
        <f>IF(Capacity_wind!$AB83=0,Capacity_wind!P83*CostRed_wind!B$15,Capacity_wind!P83*VLOOKUP($A82,CostRed_wind!$A$2:$M$15,B$1-2009,FALSE))</f>
        <v>0.0395807650385265</v>
      </c>
      <c r="C82">
        <f>IF(Capacity_wind!$AB83=0,Capacity_wind!Q83*CostRed_wind!C$15,Capacity_wind!Q83*VLOOKUP($A82,CostRed_wind!$A$2:$M$15,C$1-2009,FALSE))</f>
        <v>0.237695456365892</v>
      </c>
      <c r="D82">
        <f>IF(Capacity_wind!$AB83=0,Capacity_wind!R83*CostRed_wind!D$15,Capacity_wind!R83*VLOOKUP($A82,CostRed_wind!$A$2:$M$15,D$1-2009,FALSE))</f>
        <v>0.0701440555815684</v>
      </c>
      <c r="E82">
        <f>IF(Capacity_wind!$AB83=0,Capacity_wind!S83*CostRed_wind!E$15,Capacity_wind!S83*VLOOKUP($A82,CostRed_wind!$A$2:$M$15,E$1-2009,FALSE))</f>
        <v>2.65720904792574</v>
      </c>
      <c r="F82">
        <f>IF(Capacity_wind!$AB83=0,Capacity_wind!T83*CostRed_wind!F$15,Capacity_wind!T83*VLOOKUP($A82,CostRed_wind!$A$2:$M$15,F$1-2009,FALSE))</f>
        <v>0.385435336080119</v>
      </c>
      <c r="G82">
        <f>IF(Capacity_wind!$AB83=0,Capacity_wind!U83*CostRed_wind!G$15,Capacity_wind!U83*VLOOKUP($A82,CostRed_wind!$A$2:$M$15,G$1-2009,FALSE))</f>
        <v>3.79334002018988</v>
      </c>
      <c r="H82">
        <f>IF(Capacity_wind!$AB83=0,Capacity_wind!V83*CostRed_wind!H$15,Capacity_wind!V83*VLOOKUP($A82,CostRed_wind!$A$2:$M$15,H$1-2009,FALSE))</f>
        <v>7.72671518807094</v>
      </c>
      <c r="I82">
        <f>IF(Capacity_wind!$AB83=0,Capacity_wind!W83*CostRed_wind!I$15,Capacity_wind!W83*VLOOKUP($A82,CostRed_wind!$A$2:$M$15,I$1-2009,FALSE))</f>
        <v>3.06233637347246</v>
      </c>
      <c r="J82">
        <f>IF(Capacity_wind!$AB83=0,Capacity_wind!X83*CostRed_wind!J$15,Capacity_wind!X83*VLOOKUP($A82,CostRed_wind!$A$2:$M$15,J$1-2009,FALSE))</f>
        <v>3.46251163758524</v>
      </c>
      <c r="K82">
        <f>IF(Capacity_wind!$AB83=0,Capacity_wind!Y83*CostRed_wind!K$15,Capacity_wind!Y83*VLOOKUP($A82,CostRed_wind!$A$2:$M$15,K$1-2009,FALSE))</f>
        <v>0.556334504321423</v>
      </c>
      <c r="L82">
        <f>IF(Capacity_wind!$AB83=0,Capacity_wind!Z83*CostRed_wind!L$15,Capacity_wind!Z83*VLOOKUP($A82,CostRed_wind!$A$2:$M$15,L$1-2009,FALSE))</f>
        <v>0.442901195548917</v>
      </c>
      <c r="M82">
        <f>IF(Capacity_wind!$AB83=0,Capacity_wind!AA83*CostRed_wind!M$15,Capacity_wind!AA83*VLOOKUP($A82,CostRed_wind!$A$2:$M$15,M$1-2009,FALSE))</f>
        <v>7.30113448670554</v>
      </c>
      <c r="N82" s="2">
        <f t="shared" si="4"/>
        <v>29.7353380668862</v>
      </c>
      <c r="O82" s="1" t="s">
        <v>208</v>
      </c>
      <c r="P82">
        <f>IF(Capacity_wind!$AB83=0,Capacity_wind!P83*CostRed_wind!B$30,Capacity_wind!P83*VLOOKUP($A82,CostRed_wind!$A$17:$M$30,B$1-2009,FALSE))</f>
        <v>0.338767805680099</v>
      </c>
      <c r="Q82">
        <f>IF(Capacity_wind!$AB83=0,Capacity_wind!Q83*CostRed_wind!C$30,Capacity_wind!Q83*VLOOKUP($A82,CostRed_wind!$A$17:$M$30,C$1-2009,FALSE))</f>
        <v>1.57936701561662</v>
      </c>
      <c r="R82">
        <f>IF(Capacity_wind!$AB83=0,Capacity_wind!R83*CostRed_wind!D$30,Capacity_wind!R83*VLOOKUP($A82,CostRed_wind!$A$17:$M$30,D$1-2009,FALSE))</f>
        <v>0.370442110344992</v>
      </c>
      <c r="S82">
        <f>IF(Capacity_wind!$AB83=0,Capacity_wind!S83*CostRed_wind!E$30,Capacity_wind!S83*VLOOKUP($A82,CostRed_wind!$A$17:$M$30,E$1-2009,FALSE))</f>
        <v>12.8187355327862</v>
      </c>
      <c r="T82">
        <f>IF(Capacity_wind!$AB83=0,Capacity_wind!T83*CostRed_wind!F$30,Capacity_wind!T83*VLOOKUP($A82,CostRed_wind!$A$17:$M$30,F$1-2009,FALSE))</f>
        <v>1.79178810234377</v>
      </c>
      <c r="U82">
        <f>IF(Capacity_wind!$AB83=0,Capacity_wind!U83*CostRed_wind!G$30,Capacity_wind!U83*VLOOKUP($A82,CostRed_wind!$A$17:$M$30,G$1-2009,FALSE))</f>
        <v>15.8967935817102</v>
      </c>
      <c r="V82">
        <f>IF(Capacity_wind!$AB83=0,Capacity_wind!V83*CostRed_wind!H$30,Capacity_wind!V83*VLOOKUP($A82,CostRed_wind!$A$17:$M$30,H$1-2009,FALSE))</f>
        <v>31.2447993164985</v>
      </c>
      <c r="W82">
        <f>IF(Capacity_wind!$AB83=0,Capacity_wind!W83*CostRed_wind!I$30,Capacity_wind!W83*VLOOKUP($A82,CostRed_wind!$A$17:$M$30,I$1-2009,FALSE))</f>
        <v>11.1364134298123</v>
      </c>
      <c r="X82">
        <f>IF(Capacity_wind!$AB83=0,Capacity_wind!X83*CostRed_wind!J$30,Capacity_wind!X83*VLOOKUP($A82,CostRed_wind!$A$17:$M$30,J$1-2009,FALSE))</f>
        <v>11.7143433567345</v>
      </c>
      <c r="Y82">
        <f>IF(Capacity_wind!$AB83=0,Capacity_wind!Y83*CostRed_wind!K$30,Capacity_wind!Y83*VLOOKUP($A82,CostRed_wind!$A$17:$M$30,K$1-2009,FALSE))</f>
        <v>1.7736717624754</v>
      </c>
      <c r="Z82">
        <f>IF(Capacity_wind!$AB83=0,Capacity_wind!Z83*CostRed_wind!L$30,Capacity_wind!Z83*VLOOKUP($A82,CostRed_wind!$A$17:$M$30,L$1-2009,FALSE))</f>
        <v>1.23223169104737</v>
      </c>
      <c r="AA82">
        <f>IF(Capacity_wind!$AB83=0,Capacity_wind!AA83*CostRed_wind!M$30,Capacity_wind!AA83*VLOOKUP($A82,CostRed_wind!$A$17:$M$30,M$1-2009,FALSE))</f>
        <v>19.0199200136667</v>
      </c>
      <c r="AB82" s="1">
        <f t="shared" si="5"/>
        <v>108.917273718717</v>
      </c>
    </row>
    <row r="83" spans="1:28">
      <c r="A83" s="1" t="s">
        <v>206</v>
      </c>
      <c r="B83">
        <f>IF(Capacity_wind!$AB84=0,Capacity_wind!P84*CostRed_wind!B$15,Capacity_wind!P84*VLOOKUP($A83,CostRed_wind!$A$2:$M$15,B$1-2009,FALSE))</f>
        <v>2.39457288170306</v>
      </c>
      <c r="C83">
        <f>IF(Capacity_wind!$AB84=0,Capacity_wind!Q84*CostRed_wind!C$15,Capacity_wind!Q84*VLOOKUP($A83,CostRed_wind!$A$2:$M$15,C$1-2009,FALSE))</f>
        <v>3.59394601811764</v>
      </c>
      <c r="D83">
        <f>IF(Capacity_wind!$AB84=0,Capacity_wind!R84*CostRed_wind!D$15,Capacity_wind!R84*VLOOKUP($A83,CostRed_wind!$A$2:$M$15,D$1-2009,FALSE))</f>
        <v>10.2387212829797</v>
      </c>
      <c r="E83">
        <f>IF(Capacity_wind!$AB84=0,Capacity_wind!S84*CostRed_wind!E$15,Capacity_wind!S84*VLOOKUP($A83,CostRed_wind!$A$2:$M$15,E$1-2009,FALSE))</f>
        <v>23.2433081671923</v>
      </c>
      <c r="F83">
        <f>IF(Capacity_wind!$AB84=0,Capacity_wind!T84*CostRed_wind!F$15,Capacity_wind!T84*VLOOKUP($A83,CostRed_wind!$A$2:$M$15,F$1-2009,FALSE))</f>
        <v>13.8872219003505</v>
      </c>
      <c r="G83">
        <f>IF(Capacity_wind!$AB84=0,Capacity_wind!U84*CostRed_wind!G$15,Capacity_wind!U84*VLOOKUP($A83,CostRed_wind!$A$2:$M$15,G$1-2009,FALSE))</f>
        <v>35.4550847220413</v>
      </c>
      <c r="H83">
        <f>IF(Capacity_wind!$AB84=0,Capacity_wind!V84*CostRed_wind!H$15,Capacity_wind!V84*VLOOKUP($A83,CostRed_wind!$A$2:$M$15,H$1-2009,FALSE))</f>
        <v>58.7507448917743</v>
      </c>
      <c r="I83">
        <f>IF(Capacity_wind!$AB84=0,Capacity_wind!W84*CostRed_wind!I$15,Capacity_wind!W84*VLOOKUP($A83,CostRed_wind!$A$2:$M$15,I$1-2009,FALSE))</f>
        <v>47.2265926248519</v>
      </c>
      <c r="J83">
        <f>IF(Capacity_wind!$AB84=0,Capacity_wind!X84*CostRed_wind!J$15,Capacity_wind!X84*VLOOKUP($A83,CostRed_wind!$A$2:$M$15,J$1-2009,FALSE))</f>
        <v>68.3740005319979</v>
      </c>
      <c r="K83">
        <f>IF(Capacity_wind!$AB84=0,Capacity_wind!Y84*CostRed_wind!K$15,Capacity_wind!Y84*VLOOKUP($A83,CostRed_wind!$A$2:$M$15,K$1-2009,FALSE))</f>
        <v>31.7340667462087</v>
      </c>
      <c r="L83">
        <f>IF(Capacity_wind!$AB84=0,Capacity_wind!Z84*CostRed_wind!L$15,Capacity_wind!Z84*VLOOKUP($A83,CostRed_wind!$A$2:$M$15,L$1-2009,FALSE))</f>
        <v>6.75641382485588</v>
      </c>
      <c r="M83">
        <f>IF(Capacity_wind!$AB84=0,Capacity_wind!AA84*CostRed_wind!M$15,Capacity_wind!AA84*VLOOKUP($A83,CostRed_wind!$A$2:$M$15,M$1-2009,FALSE))</f>
        <v>64.2868914530506</v>
      </c>
      <c r="N83" s="2">
        <f t="shared" si="4"/>
        <v>365.941565045124</v>
      </c>
      <c r="O83" s="1" t="s">
        <v>206</v>
      </c>
      <c r="P83">
        <f>IF(Capacity_wind!$AB84=0,Capacity_wind!P84*CostRed_wind!B$30,Capacity_wind!P84*VLOOKUP($A83,CostRed_wind!$A$17:$M$30,B$1-2009,FALSE))</f>
        <v>20.4949095826223</v>
      </c>
      <c r="Q83">
        <f>IF(Capacity_wind!$AB84=0,Capacity_wind!Q84*CostRed_wind!C$30,Capacity_wind!Q84*VLOOKUP($A83,CostRed_wind!$A$17:$M$30,C$1-2009,FALSE))</f>
        <v>23.879967600997</v>
      </c>
      <c r="R83">
        <f>IF(Capacity_wind!$AB84=0,Capacity_wind!R84*CostRed_wind!D$30,Capacity_wind!R84*VLOOKUP($A83,CostRed_wind!$A$17:$M$30,D$1-2009,FALSE))</f>
        <v>54.0723442329419</v>
      </c>
      <c r="S83">
        <f>IF(Capacity_wind!$AB84=0,Capacity_wind!S84*CostRed_wind!E$30,Capacity_wind!S84*VLOOKUP($A83,CostRed_wind!$A$17:$M$30,E$1-2009,FALSE))</f>
        <v>112.128859614893</v>
      </c>
      <c r="T83">
        <f>IF(Capacity_wind!$AB84=0,Capacity_wind!T84*CostRed_wind!F$30,Capacity_wind!T84*VLOOKUP($A83,CostRed_wind!$A$17:$M$30,F$1-2009,FALSE))</f>
        <v>64.5580636916059</v>
      </c>
      <c r="U83">
        <f>IF(Capacity_wind!$AB84=0,Capacity_wind!U84*CostRed_wind!G$30,Capacity_wind!U84*VLOOKUP($A83,CostRed_wind!$A$17:$M$30,G$1-2009,FALSE))</f>
        <v>148.582030677051</v>
      </c>
      <c r="V83">
        <f>IF(Capacity_wind!$AB84=0,Capacity_wind!V84*CostRed_wind!H$30,Capacity_wind!V84*VLOOKUP($A83,CostRed_wind!$A$17:$M$30,H$1-2009,FALSE))</f>
        <v>237.572524566753</v>
      </c>
      <c r="W83">
        <f>IF(Capacity_wind!$AB84=0,Capacity_wind!W84*CostRed_wind!I$30,Capacity_wind!W84*VLOOKUP($A83,CostRed_wind!$A$17:$M$30,I$1-2009,FALSE))</f>
        <v>171.743008020803</v>
      </c>
      <c r="X83">
        <f>IF(Capacity_wind!$AB84=0,Capacity_wind!X84*CostRed_wind!J$30,Capacity_wind!X84*VLOOKUP($A83,CostRed_wind!$A$17:$M$30,J$1-2009,FALSE))</f>
        <v>231.32240487254</v>
      </c>
      <c r="Y83">
        <f>IF(Capacity_wind!$AB84=0,Capacity_wind!Y84*CostRed_wind!K$30,Capacity_wind!Y84*VLOOKUP($A83,CostRed_wind!$A$17:$M$30,K$1-2009,FALSE))</f>
        <v>101.17261765907</v>
      </c>
      <c r="Z83">
        <f>IF(Capacity_wind!$AB84=0,Capacity_wind!Z84*CostRed_wind!L$30,Capacity_wind!Z84*VLOOKUP($A83,CostRed_wind!$A$17:$M$30,L$1-2009,FALSE))</f>
        <v>18.7975722722981</v>
      </c>
      <c r="AA83">
        <f>IF(Capacity_wind!$AB84=0,Capacity_wind!AA84*CostRed_wind!M$30,Capacity_wind!AA84*VLOOKUP($A83,CostRed_wind!$A$17:$M$30,M$1-2009,FALSE))</f>
        <v>167.471443731209</v>
      </c>
      <c r="AB83" s="1">
        <f t="shared" si="5"/>
        <v>1351.79574652278</v>
      </c>
    </row>
    <row r="84" spans="1:28">
      <c r="A84" s="1" t="s">
        <v>214</v>
      </c>
      <c r="B84">
        <f>IF(Capacity_wind!$AB85=0,Capacity_wind!P85*CostRed_wind!B$15,Capacity_wind!P85*VLOOKUP($A84,CostRed_wind!$A$2:$M$15,B$1-2009,FALSE))</f>
        <v>0</v>
      </c>
      <c r="C84">
        <f>IF(Capacity_wind!$AB85=0,Capacity_wind!Q85*CostRed_wind!C$15,Capacity_wind!Q85*VLOOKUP($A84,CostRed_wind!$A$2:$M$15,C$1-2009,FALSE))</f>
        <v>0</v>
      </c>
      <c r="D84">
        <f>IF(Capacity_wind!$AB85=0,Capacity_wind!R85*CostRed_wind!D$15,Capacity_wind!R85*VLOOKUP($A84,CostRed_wind!$A$2:$M$15,D$1-2009,FALSE))</f>
        <v>0</v>
      </c>
      <c r="E84">
        <f>IF(Capacity_wind!$AB85=0,Capacity_wind!S85*CostRed_wind!E$15,Capacity_wind!S85*VLOOKUP($A84,CostRed_wind!$A$2:$M$15,E$1-2009,FALSE))</f>
        <v>0</v>
      </c>
      <c r="F84">
        <f>IF(Capacity_wind!$AB85=0,Capacity_wind!T85*CostRed_wind!F$15,Capacity_wind!T85*VLOOKUP($A84,CostRed_wind!$A$2:$M$15,F$1-2009,FALSE))</f>
        <v>0</v>
      </c>
      <c r="G84">
        <f>IF(Capacity_wind!$AB85=0,Capacity_wind!U85*CostRed_wind!G$15,Capacity_wind!U85*VLOOKUP($A84,CostRed_wind!$A$2:$M$15,G$1-2009,FALSE))</f>
        <v>2.14955944593</v>
      </c>
      <c r="H84">
        <f>IF(Capacity_wind!$AB85=0,Capacity_wind!V85*CostRed_wind!H$15,Capacity_wind!V85*VLOOKUP($A84,CostRed_wind!$A$2:$M$15,H$1-2009,FALSE))</f>
        <v>0</v>
      </c>
      <c r="I84">
        <f>IF(Capacity_wind!$AB85=0,Capacity_wind!W85*CostRed_wind!I$15,Capacity_wind!W85*VLOOKUP($A84,CostRed_wind!$A$2:$M$15,I$1-2009,FALSE))</f>
        <v>0</v>
      </c>
      <c r="J84">
        <f>IF(Capacity_wind!$AB85=0,Capacity_wind!X85*CostRed_wind!J$15,Capacity_wind!X85*VLOOKUP($A84,CostRed_wind!$A$2:$M$15,J$1-2009,FALSE))</f>
        <v>0</v>
      </c>
      <c r="K84">
        <f>IF(Capacity_wind!$AB85=0,Capacity_wind!Y85*CostRed_wind!K$15,Capacity_wind!Y85*VLOOKUP($A84,CostRed_wind!$A$2:$M$15,K$1-2009,FALSE))</f>
        <v>0</v>
      </c>
      <c r="L84">
        <f>IF(Capacity_wind!$AB85=0,Capacity_wind!Z85*CostRed_wind!L$15,Capacity_wind!Z85*VLOOKUP($A84,CostRed_wind!$A$2:$M$15,L$1-2009,FALSE))</f>
        <v>0</v>
      </c>
      <c r="M84">
        <f>IF(Capacity_wind!$AB85=0,Capacity_wind!AA85*CostRed_wind!M$15,Capacity_wind!AA85*VLOOKUP($A84,CostRed_wind!$A$2:$M$15,M$1-2009,FALSE))</f>
        <v>0</v>
      </c>
      <c r="N84" s="2">
        <f t="shared" si="4"/>
        <v>2.14955944593</v>
      </c>
      <c r="O84" s="1" t="s">
        <v>214</v>
      </c>
      <c r="P84">
        <f>IF(Capacity_wind!$AB85=0,Capacity_wind!P85*CostRed_wind!B$30,Capacity_wind!P85*VLOOKUP($A84,CostRed_wind!$A$17:$M$30,B$1-2009,FALSE))</f>
        <v>0</v>
      </c>
      <c r="Q84">
        <f>IF(Capacity_wind!$AB85=0,Capacity_wind!Q85*CostRed_wind!C$30,Capacity_wind!Q85*VLOOKUP($A84,CostRed_wind!$A$17:$M$30,C$1-2009,FALSE))</f>
        <v>0</v>
      </c>
      <c r="R84">
        <f>IF(Capacity_wind!$AB85=0,Capacity_wind!R85*CostRed_wind!D$30,Capacity_wind!R85*VLOOKUP($A84,CostRed_wind!$A$17:$M$30,D$1-2009,FALSE))</f>
        <v>0</v>
      </c>
      <c r="S84">
        <f>IF(Capacity_wind!$AB85=0,Capacity_wind!S85*CostRed_wind!E$30,Capacity_wind!S85*VLOOKUP($A84,CostRed_wind!$A$17:$M$30,E$1-2009,FALSE))</f>
        <v>0</v>
      </c>
      <c r="T84">
        <f>IF(Capacity_wind!$AB85=0,Capacity_wind!T85*CostRed_wind!F$30,Capacity_wind!T85*VLOOKUP($A84,CostRed_wind!$A$17:$M$30,F$1-2009,FALSE))</f>
        <v>0</v>
      </c>
      <c r="U84">
        <f>IF(Capacity_wind!$AB85=0,Capacity_wind!U85*CostRed_wind!G$30,Capacity_wind!U85*VLOOKUP($A84,CostRed_wind!$A$17:$M$30,G$1-2009,FALSE))</f>
        <v>9.00818345355028</v>
      </c>
      <c r="V84">
        <f>IF(Capacity_wind!$AB85=0,Capacity_wind!V85*CostRed_wind!H$30,Capacity_wind!V85*VLOOKUP($A84,CostRed_wind!$A$17:$M$30,H$1-2009,FALSE))</f>
        <v>0</v>
      </c>
      <c r="W84">
        <f>IF(Capacity_wind!$AB85=0,Capacity_wind!W85*CostRed_wind!I$30,Capacity_wind!W85*VLOOKUP($A84,CostRed_wind!$A$17:$M$30,I$1-2009,FALSE))</f>
        <v>0</v>
      </c>
      <c r="X84">
        <f>IF(Capacity_wind!$AB85=0,Capacity_wind!X85*CostRed_wind!J$30,Capacity_wind!X85*VLOOKUP($A84,CostRed_wind!$A$17:$M$30,J$1-2009,FALSE))</f>
        <v>0</v>
      </c>
      <c r="Y84">
        <f>IF(Capacity_wind!$AB85=0,Capacity_wind!Y85*CostRed_wind!K$30,Capacity_wind!Y85*VLOOKUP($A84,CostRed_wind!$A$17:$M$30,K$1-2009,FALSE))</f>
        <v>0</v>
      </c>
      <c r="Z84">
        <f>IF(Capacity_wind!$AB85=0,Capacity_wind!Z85*CostRed_wind!L$30,Capacity_wind!Z85*VLOOKUP($A84,CostRed_wind!$A$17:$M$30,L$1-2009,FALSE))</f>
        <v>0</v>
      </c>
      <c r="AA84">
        <f>IF(Capacity_wind!$AB85=0,Capacity_wind!AA85*CostRed_wind!M$30,Capacity_wind!AA85*VLOOKUP($A84,CostRed_wind!$A$17:$M$30,M$1-2009,FALSE))</f>
        <v>0</v>
      </c>
      <c r="AB84" s="1">
        <f t="shared" si="5"/>
        <v>9.00818345355028</v>
      </c>
    </row>
    <row r="85" spans="1:28">
      <c r="A85" s="1" t="s">
        <v>216</v>
      </c>
      <c r="B85">
        <f>IF(Capacity_wind!$AB86=0,Capacity_wind!P86*CostRed_wind!B$15,Capacity_wind!P86*VLOOKUP($A85,CostRed_wind!$A$2:$M$15,B$1-2009,FALSE))</f>
        <v>13.6008173052349</v>
      </c>
      <c r="C85">
        <f>IF(Capacity_wind!$AB86=0,Capacity_wind!Q86*CostRed_wind!C$15,Capacity_wind!Q86*VLOOKUP($A85,CostRed_wind!$A$2:$M$15,C$1-2009,FALSE))</f>
        <v>29.2723535826882</v>
      </c>
      <c r="D85">
        <f>IF(Capacity_wind!$AB86=0,Capacity_wind!R86*CostRed_wind!D$15,Capacity_wind!R86*VLOOKUP($A85,CostRed_wind!$A$2:$M$15,D$1-2009,FALSE))</f>
        <v>12.9282704013233</v>
      </c>
      <c r="E85">
        <f>IF(Capacity_wind!$AB86=0,Capacity_wind!S86*CostRed_wind!E$15,Capacity_wind!S86*VLOOKUP($A85,CostRed_wind!$A$2:$M$15,E$1-2009,FALSE))</f>
        <v>4.3529192422528</v>
      </c>
      <c r="F85">
        <f>IF(Capacity_wind!$AB86=0,Capacity_wind!T86*CostRed_wind!F$15,Capacity_wind!T86*VLOOKUP($A85,CostRed_wind!$A$2:$M$15,F$1-2009,FALSE))</f>
        <v>16.1875749822102</v>
      </c>
      <c r="G85">
        <f>IF(Capacity_wind!$AB86=0,Capacity_wind!U86*CostRed_wind!G$15,Capacity_wind!U86*VLOOKUP($A85,CostRed_wind!$A$2:$M$15,G$1-2009,FALSE))</f>
        <v>9.44793013851893</v>
      </c>
      <c r="H85">
        <f>IF(Capacity_wind!$AB86=0,Capacity_wind!V86*CostRed_wind!H$15,Capacity_wind!V86*VLOOKUP($A85,CostRed_wind!$A$2:$M$15,H$1-2009,FALSE))</f>
        <v>14.789098965034</v>
      </c>
      <c r="I85">
        <f>IF(Capacity_wind!$AB86=0,Capacity_wind!W86*CostRed_wind!I$15,Capacity_wind!W86*VLOOKUP($A85,CostRed_wind!$A$2:$M$15,I$1-2009,FALSE))</f>
        <v>23.2523238395799</v>
      </c>
      <c r="J85">
        <f>IF(Capacity_wind!$AB86=0,Capacity_wind!X86*CostRed_wind!J$15,Capacity_wind!X86*VLOOKUP($A85,CostRed_wind!$A$2:$M$15,J$1-2009,FALSE))</f>
        <v>23.2576669762697</v>
      </c>
      <c r="K85">
        <f>IF(Capacity_wind!$AB86=0,Capacity_wind!Y86*CostRed_wind!K$15,Capacity_wind!Y86*VLOOKUP($A85,CostRed_wind!$A$2:$M$15,K$1-2009,FALSE))</f>
        <v>10.2763845199954</v>
      </c>
      <c r="L85">
        <f>IF(Capacity_wind!$AB86=0,Capacity_wind!Z86*CostRed_wind!L$15,Capacity_wind!Z86*VLOOKUP($A85,CostRed_wind!$A$2:$M$15,L$1-2009,FALSE))</f>
        <v>22.1142719193046</v>
      </c>
      <c r="M85">
        <f>IF(Capacity_wind!$AB86=0,Capacity_wind!AA86*CostRed_wind!M$15,Capacity_wind!AA86*VLOOKUP($A85,CostRed_wind!$A$2:$M$15,M$1-2009,FALSE))</f>
        <v>33.215296598317</v>
      </c>
      <c r="N85" s="2">
        <f t="shared" si="4"/>
        <v>212.694908470729</v>
      </c>
      <c r="O85" s="1" t="s">
        <v>216</v>
      </c>
      <c r="P85">
        <f>IF(Capacity_wind!$AB86=0,Capacity_wind!P86*CostRed_wind!B$30,Capacity_wind!P86*VLOOKUP($A85,CostRed_wind!$A$17:$M$30,B$1-2009,FALSE))</f>
        <v>395.556500300698</v>
      </c>
      <c r="Q85">
        <f>IF(Capacity_wind!$AB86=0,Capacity_wind!Q86*CostRed_wind!C$30,Capacity_wind!Q86*VLOOKUP($A85,CostRed_wind!$A$17:$M$30,C$1-2009,FALSE))</f>
        <v>785.703294706823</v>
      </c>
      <c r="R85">
        <f>IF(Capacity_wind!$AB86=0,Capacity_wind!R86*CostRed_wind!D$30,Capacity_wind!R86*VLOOKUP($A85,CostRed_wind!$A$17:$M$30,D$1-2009,FALSE))</f>
        <v>368.297050263444</v>
      </c>
      <c r="S85">
        <f>IF(Capacity_wind!$AB86=0,Capacity_wind!S86*CostRed_wind!E$30,Capacity_wind!S86*VLOOKUP($A85,CostRed_wind!$A$17:$M$30,E$1-2009,FALSE))</f>
        <v>148.668048669924</v>
      </c>
      <c r="T85">
        <f>IF(Capacity_wind!$AB86=0,Capacity_wind!T86*CostRed_wind!F$30,Capacity_wind!T86*VLOOKUP($A85,CostRed_wind!$A$17:$M$30,F$1-2009,FALSE))</f>
        <v>580.991094489493</v>
      </c>
      <c r="U85">
        <f>IF(Capacity_wind!$AB86=0,Capacity_wind!U86*CostRed_wind!G$30,Capacity_wind!U86*VLOOKUP($A85,CostRed_wind!$A$17:$M$30,G$1-2009,FALSE))</f>
        <v>349.940490915006</v>
      </c>
      <c r="V85">
        <f>IF(Capacity_wind!$AB86=0,Capacity_wind!V86*CostRed_wind!H$30,Capacity_wind!V86*VLOOKUP($A85,CostRed_wind!$A$17:$M$30,H$1-2009,FALSE))</f>
        <v>537.353761321095</v>
      </c>
      <c r="W85">
        <f>IF(Capacity_wind!$AB86=0,Capacity_wind!W86*CostRed_wind!I$30,Capacity_wind!W86*VLOOKUP($A85,CostRed_wind!$A$17:$M$30,I$1-2009,FALSE))</f>
        <v>799.910564683972</v>
      </c>
      <c r="X85">
        <f>IF(Capacity_wind!$AB86=0,Capacity_wind!X86*CostRed_wind!J$30,Capacity_wind!X86*VLOOKUP($A85,CostRed_wind!$A$17:$M$30,J$1-2009,FALSE))</f>
        <v>770.126322121726</v>
      </c>
      <c r="Y85">
        <f>IF(Capacity_wind!$AB86=0,Capacity_wind!Y86*CostRed_wind!K$30,Capacity_wind!Y86*VLOOKUP($A85,CostRed_wind!$A$17:$M$30,K$1-2009,FALSE))</f>
        <v>357.749608207552</v>
      </c>
      <c r="Z85">
        <f>IF(Capacity_wind!$AB86=0,Capacity_wind!Z86*CostRed_wind!L$30,Capacity_wind!Z86*VLOOKUP($A85,CostRed_wind!$A$17:$M$30,L$1-2009,FALSE))</f>
        <v>756.39029802041</v>
      </c>
      <c r="AA85">
        <f>IF(Capacity_wind!$AB86=0,Capacity_wind!AA86*CostRed_wind!M$30,Capacity_wind!AA86*VLOOKUP($A85,CostRed_wind!$A$17:$M$30,M$1-2009,FALSE))</f>
        <v>1074.37928484115</v>
      </c>
      <c r="AB85" s="1">
        <f t="shared" si="5"/>
        <v>6925.06631854129</v>
      </c>
    </row>
    <row r="86" spans="1:28">
      <c r="A86" s="1" t="s">
        <v>218</v>
      </c>
      <c r="B86">
        <f>IF(Capacity_wind!$AB87=0,Capacity_wind!P87*CostRed_wind!B$15,Capacity_wind!P87*VLOOKUP($A86,CostRed_wind!$A$2:$M$15,B$1-2009,FALSE))</f>
        <v>0</v>
      </c>
      <c r="C86">
        <f>IF(Capacity_wind!$AB87=0,Capacity_wind!Q87*CostRed_wind!C$15,Capacity_wind!Q87*VLOOKUP($A86,CostRed_wind!$A$2:$M$15,C$1-2009,FALSE))</f>
        <v>0</v>
      </c>
      <c r="D86">
        <f>IF(Capacity_wind!$AB87=0,Capacity_wind!R87*CostRed_wind!D$15,Capacity_wind!R87*VLOOKUP($A86,CostRed_wind!$A$2:$M$15,D$1-2009,FALSE))</f>
        <v>0</v>
      </c>
      <c r="E86">
        <f>IF(Capacity_wind!$AB87=0,Capacity_wind!S87*CostRed_wind!E$15,Capacity_wind!S87*VLOOKUP($A86,CostRed_wind!$A$2:$M$15,E$1-2009,FALSE))</f>
        <v>0</v>
      </c>
      <c r="F86">
        <f>IF(Capacity_wind!$AB87=0,Capacity_wind!T87*CostRed_wind!F$15,Capacity_wind!T87*VLOOKUP($A86,CostRed_wind!$A$2:$M$15,F$1-2009,FALSE))</f>
        <v>0</v>
      </c>
      <c r="G86">
        <f>IF(Capacity_wind!$AB87=0,Capacity_wind!U87*CostRed_wind!G$15,Capacity_wind!U87*VLOOKUP($A86,CostRed_wind!$A$2:$M$15,G$1-2009,FALSE))</f>
        <v>6.07946031378111</v>
      </c>
      <c r="H86">
        <f>IF(Capacity_wind!$AB87=0,Capacity_wind!V87*CostRed_wind!H$15,Capacity_wind!V87*VLOOKUP($A86,CostRed_wind!$A$2:$M$15,H$1-2009,FALSE))</f>
        <v>0</v>
      </c>
      <c r="I86">
        <f>IF(Capacity_wind!$AB87=0,Capacity_wind!W87*CostRed_wind!I$15,Capacity_wind!W87*VLOOKUP($A86,CostRed_wind!$A$2:$M$15,I$1-2009,FALSE))</f>
        <v>0</v>
      </c>
      <c r="J86">
        <f>IF(Capacity_wind!$AB87=0,Capacity_wind!X87*CostRed_wind!J$15,Capacity_wind!X87*VLOOKUP($A86,CostRed_wind!$A$2:$M$15,J$1-2009,FALSE))</f>
        <v>0</v>
      </c>
      <c r="K86">
        <f>IF(Capacity_wind!$AB87=0,Capacity_wind!Y87*CostRed_wind!K$15,Capacity_wind!Y87*VLOOKUP($A86,CostRed_wind!$A$2:$M$15,K$1-2009,FALSE))</f>
        <v>0</v>
      </c>
      <c r="L86">
        <f>IF(Capacity_wind!$AB87=0,Capacity_wind!Z87*CostRed_wind!L$15,Capacity_wind!Z87*VLOOKUP($A86,CostRed_wind!$A$2:$M$15,L$1-2009,FALSE))</f>
        <v>0</v>
      </c>
      <c r="M86">
        <f>IF(Capacity_wind!$AB87=0,Capacity_wind!AA87*CostRed_wind!M$15,Capacity_wind!AA87*VLOOKUP($A86,CostRed_wind!$A$2:$M$15,M$1-2009,FALSE))</f>
        <v>0</v>
      </c>
      <c r="N86" s="2">
        <f t="shared" si="4"/>
        <v>6.07946031378111</v>
      </c>
      <c r="O86" s="1" t="s">
        <v>218</v>
      </c>
      <c r="P86">
        <f>IF(Capacity_wind!$AB87=0,Capacity_wind!P87*CostRed_wind!B$30,Capacity_wind!P87*VLOOKUP($A86,CostRed_wind!$A$17:$M$30,B$1-2009,FALSE))</f>
        <v>0</v>
      </c>
      <c r="Q86">
        <f>IF(Capacity_wind!$AB87=0,Capacity_wind!Q87*CostRed_wind!C$30,Capacity_wind!Q87*VLOOKUP($A86,CostRed_wind!$A$17:$M$30,C$1-2009,FALSE))</f>
        <v>0</v>
      </c>
      <c r="R86">
        <f>IF(Capacity_wind!$AB87=0,Capacity_wind!R87*CostRed_wind!D$30,Capacity_wind!R87*VLOOKUP($A86,CostRed_wind!$A$17:$M$30,D$1-2009,FALSE))</f>
        <v>0</v>
      </c>
      <c r="S86">
        <f>IF(Capacity_wind!$AB87=0,Capacity_wind!S87*CostRed_wind!E$30,Capacity_wind!S87*VLOOKUP($A86,CostRed_wind!$A$17:$M$30,E$1-2009,FALSE))</f>
        <v>0</v>
      </c>
      <c r="T86">
        <f>IF(Capacity_wind!$AB87=0,Capacity_wind!T87*CostRed_wind!F$30,Capacity_wind!T87*VLOOKUP($A86,CostRed_wind!$A$17:$M$30,F$1-2009,FALSE))</f>
        <v>0</v>
      </c>
      <c r="U86">
        <f>IF(Capacity_wind!$AB87=0,Capacity_wind!U87*CostRed_wind!G$30,Capacity_wind!U87*VLOOKUP($A86,CostRed_wind!$A$17:$M$30,G$1-2009,FALSE))</f>
        <v>25.477264147689</v>
      </c>
      <c r="V86">
        <f>IF(Capacity_wind!$AB87=0,Capacity_wind!V87*CostRed_wind!H$30,Capacity_wind!V87*VLOOKUP($A86,CostRed_wind!$A$17:$M$30,H$1-2009,FALSE))</f>
        <v>0</v>
      </c>
      <c r="W86">
        <f>IF(Capacity_wind!$AB87=0,Capacity_wind!W87*CostRed_wind!I$30,Capacity_wind!W87*VLOOKUP($A86,CostRed_wind!$A$17:$M$30,I$1-2009,FALSE))</f>
        <v>0</v>
      </c>
      <c r="X86">
        <f>IF(Capacity_wind!$AB87=0,Capacity_wind!X87*CostRed_wind!J$30,Capacity_wind!X87*VLOOKUP($A86,CostRed_wind!$A$17:$M$30,J$1-2009,FALSE))</f>
        <v>0</v>
      </c>
      <c r="Y86">
        <f>IF(Capacity_wind!$AB87=0,Capacity_wind!Y87*CostRed_wind!K$30,Capacity_wind!Y87*VLOOKUP($A86,CostRed_wind!$A$17:$M$30,K$1-2009,FALSE))</f>
        <v>0</v>
      </c>
      <c r="Z86">
        <f>IF(Capacity_wind!$AB87=0,Capacity_wind!Z87*CostRed_wind!L$30,Capacity_wind!Z87*VLOOKUP($A86,CostRed_wind!$A$17:$M$30,L$1-2009,FALSE))</f>
        <v>0</v>
      </c>
      <c r="AA86">
        <f>IF(Capacity_wind!$AB87=0,Capacity_wind!AA87*CostRed_wind!M$30,Capacity_wind!AA87*VLOOKUP($A86,CostRed_wind!$A$17:$M$30,M$1-2009,FALSE))</f>
        <v>0</v>
      </c>
      <c r="AB86" s="1">
        <f t="shared" si="5"/>
        <v>25.477264147689</v>
      </c>
    </row>
    <row r="87" spans="1:28">
      <c r="A87" s="1" t="s">
        <v>222</v>
      </c>
      <c r="B87">
        <f>IF(Capacity_wind!$AB88=0,Capacity_wind!P88*CostRed_wind!B$15,Capacity_wind!P88*VLOOKUP($A87,CostRed_wind!$A$2:$M$15,B$1-2009,FALSE))</f>
        <v>1.54130512915741</v>
      </c>
      <c r="C87">
        <f>IF(Capacity_wind!$AB88=0,Capacity_wind!Q88*CostRed_wind!C$15,Capacity_wind!Q88*VLOOKUP($A87,CostRed_wind!$A$2:$M$15,C$1-2009,FALSE))</f>
        <v>4.29172376781812</v>
      </c>
      <c r="D87">
        <f>IF(Capacity_wind!$AB88=0,Capacity_wind!R88*CostRed_wind!D$15,Capacity_wind!R88*VLOOKUP($A87,CostRed_wind!$A$2:$M$15,D$1-2009,FALSE))</f>
        <v>3.92808226372425</v>
      </c>
      <c r="E87">
        <f>IF(Capacity_wind!$AB88=0,Capacity_wind!S88*CostRed_wind!E$15,Capacity_wind!S88*VLOOKUP($A87,CostRed_wind!$A$2:$M$15,E$1-2009,FALSE))</f>
        <v>6.90938280454798</v>
      </c>
      <c r="F87">
        <f>IF(Capacity_wind!$AB88=0,Capacity_wind!T88*CostRed_wind!F$15,Capacity_wind!T88*VLOOKUP($A87,CostRed_wind!$A$2:$M$15,F$1-2009,FALSE))</f>
        <v>4.54911974103199</v>
      </c>
      <c r="G87">
        <f>IF(Capacity_wind!$AB88=0,Capacity_wind!U88*CostRed_wind!G$15,Capacity_wind!U88*VLOOKUP($A87,CostRed_wind!$A$2:$M$15,G$1-2009,FALSE))</f>
        <v>44.4073874008363</v>
      </c>
      <c r="H87">
        <f>IF(Capacity_wind!$AB88=0,Capacity_wind!V88*CostRed_wind!H$15,Capacity_wind!V88*VLOOKUP($A87,CostRed_wind!$A$2:$M$15,H$1-2009,FALSE))</f>
        <v>26.7926215836391</v>
      </c>
      <c r="I87">
        <f>IF(Capacity_wind!$AB88=0,Capacity_wind!W88*CostRed_wind!I$15,Capacity_wind!W88*VLOOKUP($A87,CostRed_wind!$A$2:$M$15,I$1-2009,FALSE))</f>
        <v>1.99714926673097</v>
      </c>
      <c r="J87">
        <f>IF(Capacity_wind!$AB88=0,Capacity_wind!X88*CostRed_wind!J$15,Capacity_wind!X88*VLOOKUP($A87,CostRed_wind!$A$2:$M$15,J$1-2009,FALSE))</f>
        <v>68.8876210836652</v>
      </c>
      <c r="K87">
        <f>IF(Capacity_wind!$AB88=0,Capacity_wind!Y88*CostRed_wind!K$15,Capacity_wind!Y88*VLOOKUP($A87,CostRed_wind!$A$2:$M$15,K$1-2009,FALSE))</f>
        <v>72.7112320387618</v>
      </c>
      <c r="L87">
        <f>IF(Capacity_wind!$AB88=0,Capacity_wind!Z88*CostRed_wind!L$15,Capacity_wind!Z88*VLOOKUP($A87,CostRed_wind!$A$2:$M$15,L$1-2009,FALSE))</f>
        <v>20.891171654729</v>
      </c>
      <c r="M87">
        <f>IF(Capacity_wind!$AB88=0,Capacity_wind!AA88*CostRed_wind!M$15,Capacity_wind!AA88*VLOOKUP($A87,CostRed_wind!$A$2:$M$15,M$1-2009,FALSE))</f>
        <v>25.2555284200864</v>
      </c>
      <c r="N87" s="2">
        <f t="shared" si="4"/>
        <v>282.162325154728</v>
      </c>
      <c r="O87" s="1" t="s">
        <v>222</v>
      </c>
      <c r="P87">
        <f>IF(Capacity_wind!$AB88=0,Capacity_wind!P88*CostRed_wind!B$30,Capacity_wind!P88*VLOOKUP($A87,CostRed_wind!$A$17:$M$30,B$1-2009,FALSE))</f>
        <v>13.191876306077</v>
      </c>
      <c r="Q87">
        <f>IF(Capacity_wind!$AB88=0,Capacity_wind!Q88*CostRed_wind!C$30,Capacity_wind!Q88*VLOOKUP($A87,CostRed_wind!$A$17:$M$30,C$1-2009,FALSE))</f>
        <v>28.5163505548711</v>
      </c>
      <c r="R87">
        <f>IF(Capacity_wind!$AB88=0,Capacity_wind!R88*CostRed_wind!D$30,Capacity_wind!R88*VLOOKUP($A87,CostRed_wind!$A$17:$M$30,D$1-2009,FALSE))</f>
        <v>20.7448381950288</v>
      </c>
      <c r="S87">
        <f>IF(Capacity_wind!$AB88=0,Capacity_wind!S88*CostRed_wind!E$30,Capacity_wind!S88*VLOOKUP($A87,CostRed_wind!$A$17:$M$30,E$1-2009,FALSE))</f>
        <v>33.3317963580698</v>
      </c>
      <c r="T87">
        <f>IF(Capacity_wind!$AB88=0,Capacity_wind!T88*CostRed_wind!F$30,Capacity_wind!T88*VLOOKUP($A87,CostRed_wind!$A$17:$M$30,F$1-2009,FALSE))</f>
        <v>21.1476682730095</v>
      </c>
      <c r="U87">
        <f>IF(Capacity_wind!$AB88=0,Capacity_wind!U88*CostRed_wind!G$30,Capacity_wind!U88*VLOOKUP($A87,CostRed_wind!$A$17:$M$30,G$1-2009,FALSE))</f>
        <v>186.098548312787</v>
      </c>
      <c r="V87">
        <f>IF(Capacity_wind!$AB88=0,Capacity_wind!V88*CostRed_wind!H$30,Capacity_wind!V88*VLOOKUP($A87,CostRed_wind!$A$17:$M$30,H$1-2009,FALSE))</f>
        <v>108.342298657017</v>
      </c>
      <c r="W87">
        <f>IF(Capacity_wind!$AB88=0,Capacity_wind!W88*CostRed_wind!I$30,Capacity_wind!W88*VLOOKUP($A87,CostRed_wind!$A$17:$M$30,I$1-2009,FALSE))</f>
        <v>7.262781485413</v>
      </c>
      <c r="X87">
        <f>IF(Capacity_wind!$AB88=0,Capacity_wind!X88*CostRed_wind!J$30,Capacity_wind!X88*VLOOKUP($A87,CostRed_wind!$A$17:$M$30,J$1-2009,FALSE))</f>
        <v>233.060082063858</v>
      </c>
      <c r="Y87">
        <f>IF(Capacity_wind!$AB88=0,Capacity_wind!Y88*CostRed_wind!K$30,Capacity_wind!Y88*VLOOKUP($A87,CostRed_wind!$A$17:$M$30,K$1-2009,FALSE))</f>
        <v>231.813518809608</v>
      </c>
      <c r="Z87">
        <f>IF(Capacity_wind!$AB88=0,Capacity_wind!Z88*CostRed_wind!L$30,Capacity_wind!Z88*VLOOKUP($A87,CostRed_wind!$A$17:$M$30,L$1-2009,FALSE))</f>
        <v>58.1230397090326</v>
      </c>
      <c r="AA87">
        <f>IF(Capacity_wind!$AB88=0,Capacity_wind!AA88*CostRed_wind!M$30,Capacity_wind!AA88*VLOOKUP($A87,CostRed_wind!$A$17:$M$30,M$1-2009,FALSE))</f>
        <v>65.7922589054622</v>
      </c>
      <c r="AB87" s="1">
        <f t="shared" si="5"/>
        <v>1007.42505763023</v>
      </c>
    </row>
    <row r="88" spans="1:28">
      <c r="A88" s="1" t="s">
        <v>220</v>
      </c>
      <c r="B88">
        <f>IF(Capacity_wind!$AB89=0,Capacity_wind!P89*CostRed_wind!B$15,Capacity_wind!P89*VLOOKUP($A88,CostRed_wind!$A$2:$M$15,B$1-2009,FALSE))</f>
        <v>0</v>
      </c>
      <c r="C88">
        <f>IF(Capacity_wind!$AB89=0,Capacity_wind!Q89*CostRed_wind!C$15,Capacity_wind!Q89*VLOOKUP($A88,CostRed_wind!$A$2:$M$15,C$1-2009,FALSE))</f>
        <v>0</v>
      </c>
      <c r="D88">
        <f>IF(Capacity_wind!$AB89=0,Capacity_wind!R89*CostRed_wind!D$15,Capacity_wind!R89*VLOOKUP($A88,CostRed_wind!$A$2:$M$15,D$1-2009,FALSE))</f>
        <v>0</v>
      </c>
      <c r="E88">
        <f>IF(Capacity_wind!$AB89=0,Capacity_wind!S89*CostRed_wind!E$15,Capacity_wind!S89*VLOOKUP($A88,CostRed_wind!$A$2:$M$15,E$1-2009,FALSE))</f>
        <v>0</v>
      </c>
      <c r="F88">
        <f>IF(Capacity_wind!$AB89=0,Capacity_wind!T89*CostRed_wind!F$15,Capacity_wind!T89*VLOOKUP($A88,CostRed_wind!$A$2:$M$15,F$1-2009,FALSE))</f>
        <v>9.67721918530805</v>
      </c>
      <c r="G88">
        <f>IF(Capacity_wind!$AB89=0,Capacity_wind!U89*CostRed_wind!G$15,Capacity_wind!U89*VLOOKUP($A88,CostRed_wind!$A$2:$M$15,G$1-2009,FALSE))</f>
        <v>8.09245769818106</v>
      </c>
      <c r="H88">
        <f>IF(Capacity_wind!$AB89=0,Capacity_wind!V89*CostRed_wind!H$15,Capacity_wind!V89*VLOOKUP($A88,CostRed_wind!$A$2:$M$15,H$1-2009,FALSE))</f>
        <v>0</v>
      </c>
      <c r="I88">
        <f>IF(Capacity_wind!$AB89=0,Capacity_wind!W89*CostRed_wind!I$15,Capacity_wind!W89*VLOOKUP($A88,CostRed_wind!$A$2:$M$15,I$1-2009,FALSE))</f>
        <v>10.9178948967279</v>
      </c>
      <c r="J88">
        <f>IF(Capacity_wind!$AB89=0,Capacity_wind!X89*CostRed_wind!J$15,Capacity_wind!X89*VLOOKUP($A88,CostRed_wind!$A$2:$M$15,J$1-2009,FALSE))</f>
        <v>13.9890227633196</v>
      </c>
      <c r="K88">
        <f>IF(Capacity_wind!$AB89=0,Capacity_wind!Y89*CostRed_wind!K$15,Capacity_wind!Y89*VLOOKUP($A88,CostRed_wind!$A$2:$M$15,K$1-2009,FALSE))</f>
        <v>25.529924170917</v>
      </c>
      <c r="L88">
        <f>IF(Capacity_wind!$AB89=0,Capacity_wind!Z89*CostRed_wind!L$15,Capacity_wind!Z89*VLOOKUP($A88,CostRed_wind!$A$2:$M$15,L$1-2009,FALSE))</f>
        <v>21.6223626626446</v>
      </c>
      <c r="M88">
        <f>IF(Capacity_wind!$AB89=0,Capacity_wind!AA89*CostRed_wind!M$15,Capacity_wind!AA89*VLOOKUP($A88,CostRed_wind!$A$2:$M$15,M$1-2009,FALSE))</f>
        <v>-1.72195866299555</v>
      </c>
      <c r="N88" s="2">
        <f t="shared" si="4"/>
        <v>88.1069227141027</v>
      </c>
      <c r="O88" s="1" t="s">
        <v>220</v>
      </c>
      <c r="P88">
        <f>IF(Capacity_wind!$AB89=0,Capacity_wind!P89*CostRed_wind!B$30,Capacity_wind!P89*VLOOKUP($A88,CostRed_wind!$A$17:$M$30,B$1-2009,FALSE))</f>
        <v>0</v>
      </c>
      <c r="Q88">
        <f>IF(Capacity_wind!$AB89=0,Capacity_wind!Q89*CostRed_wind!C$30,Capacity_wind!Q89*VLOOKUP($A88,CostRed_wind!$A$17:$M$30,C$1-2009,FALSE))</f>
        <v>0</v>
      </c>
      <c r="R88">
        <f>IF(Capacity_wind!$AB89=0,Capacity_wind!R89*CostRed_wind!D$30,Capacity_wind!R89*VLOOKUP($A88,CostRed_wind!$A$17:$M$30,D$1-2009,FALSE))</f>
        <v>0</v>
      </c>
      <c r="S88">
        <f>IF(Capacity_wind!$AB89=0,Capacity_wind!S89*CostRed_wind!E$30,Capacity_wind!S89*VLOOKUP($A88,CostRed_wind!$A$17:$M$30,E$1-2009,FALSE))</f>
        <v>0</v>
      </c>
      <c r="T88">
        <f>IF(Capacity_wind!$AB89=0,Capacity_wind!T89*CostRed_wind!F$30,Capacity_wind!T89*VLOOKUP($A88,CostRed_wind!$A$17:$M$30,F$1-2009,FALSE))</f>
        <v>44.9868618076147</v>
      </c>
      <c r="U88">
        <f>IF(Capacity_wind!$AB89=0,Capacity_wind!U89*CostRed_wind!G$30,Capacity_wind!U89*VLOOKUP($A88,CostRed_wind!$A$17:$M$30,G$1-2009,FALSE))</f>
        <v>33.9131554018368</v>
      </c>
      <c r="V88">
        <f>IF(Capacity_wind!$AB89=0,Capacity_wind!V89*CostRed_wind!H$30,Capacity_wind!V89*VLOOKUP($A88,CostRed_wind!$A$17:$M$30,H$1-2009,FALSE))</f>
        <v>0</v>
      </c>
      <c r="W88">
        <f>IF(Capacity_wind!$AB89=0,Capacity_wind!W89*CostRed_wind!I$30,Capacity_wind!W89*VLOOKUP($A88,CostRed_wind!$A$17:$M$30,I$1-2009,FALSE))</f>
        <v>39.7037348367222</v>
      </c>
      <c r="X88">
        <f>IF(Capacity_wind!$AB89=0,Capacity_wind!X89*CostRed_wind!J$30,Capacity_wind!X89*VLOOKUP($A88,CostRed_wind!$A$17:$M$30,J$1-2009,FALSE))</f>
        <v>47.3275567064914</v>
      </c>
      <c r="Y88">
        <f>IF(Capacity_wind!$AB89=0,Capacity_wind!Y89*CostRed_wind!K$30,Capacity_wind!Y89*VLOOKUP($A88,CostRed_wind!$A$17:$M$30,K$1-2009,FALSE))</f>
        <v>81.392948394105</v>
      </c>
      <c r="Z88">
        <f>IF(Capacity_wind!$AB89=0,Capacity_wind!Z89*CostRed_wind!L$30,Capacity_wind!Z89*VLOOKUP($A88,CostRed_wind!$A$17:$M$30,L$1-2009,FALSE))</f>
        <v>60.157346098849</v>
      </c>
      <c r="AA88">
        <f>IF(Capacity_wind!$AB89=0,Capacity_wind!AA89*CostRed_wind!M$30,Capacity_wind!AA89*VLOOKUP($A88,CostRed_wind!$A$17:$M$30,M$1-2009,FALSE))</f>
        <v>-4.48581191000552</v>
      </c>
      <c r="AB88" s="1">
        <f t="shared" si="5"/>
        <v>302.995791335614</v>
      </c>
    </row>
    <row r="89" spans="1:28">
      <c r="A89" s="1" t="s">
        <v>224</v>
      </c>
      <c r="B89">
        <f>IF(Capacity_wind!$AB90=0,Capacity_wind!P90*CostRed_wind!B$15,Capacity_wind!P90*VLOOKUP($A89,CostRed_wind!$A$2:$M$15,B$1-2009,FALSE))</f>
        <v>0</v>
      </c>
      <c r="C89">
        <f>IF(Capacity_wind!$AB90=0,Capacity_wind!Q90*CostRed_wind!C$15,Capacity_wind!Q90*VLOOKUP($A89,CostRed_wind!$A$2:$M$15,C$1-2009,FALSE))</f>
        <v>0.0450181129618075</v>
      </c>
      <c r="D89">
        <f>IF(Capacity_wind!$AB90=0,Capacity_wind!R90*CostRed_wind!D$15,Capacity_wind!R90*VLOOKUP($A89,CostRed_wind!$A$2:$M$15,D$1-2009,FALSE))</f>
        <v>0.116907071054803</v>
      </c>
      <c r="E89">
        <f>IF(Capacity_wind!$AB90=0,Capacity_wind!S90*CostRed_wind!E$15,Capacity_wind!S90*VLOOKUP($A89,CostRed_wind!$A$2:$M$15,E$1-2009,FALSE))</f>
        <v>3.15184395974905</v>
      </c>
      <c r="F89">
        <f>IF(Capacity_wind!$AB90=0,Capacity_wind!T90*CostRed_wind!F$15,Capacity_wind!T90*VLOOKUP($A89,CostRed_wind!$A$2:$M$15,F$1-2009,FALSE))</f>
        <v>1.56696480719294</v>
      </c>
      <c r="G89">
        <f>IF(Capacity_wind!$AB90=0,Capacity_wind!U90*CostRed_wind!G$15,Capacity_wind!U90*VLOOKUP($A89,CostRed_wind!$A$2:$M$15,G$1-2009,FALSE))</f>
        <v>2.67101775981743</v>
      </c>
      <c r="H89">
        <f>IF(Capacity_wind!$AB90=0,Capacity_wind!V90*CostRed_wind!H$15,Capacity_wind!V90*VLOOKUP($A89,CostRed_wind!$A$2:$M$15,H$1-2009,FALSE))</f>
        <v>1.61663930871854</v>
      </c>
      <c r="I89">
        <f>IF(Capacity_wind!$AB90=0,Capacity_wind!W90*CostRed_wind!I$15,Capacity_wind!W90*VLOOKUP($A89,CostRed_wind!$A$2:$M$15,I$1-2009,FALSE))</f>
        <v>1.20496145898096</v>
      </c>
      <c r="J89">
        <f>IF(Capacity_wind!$AB90=0,Capacity_wind!X90*CostRed_wind!J$15,Capacity_wind!X90*VLOOKUP($A89,CostRed_wind!$A$2:$M$15,J$1-2009,FALSE))</f>
        <v>24.5261026980763</v>
      </c>
      <c r="K89">
        <f>IF(Capacity_wind!$AB90=0,Capacity_wind!Y90*CostRed_wind!K$15,Capacity_wind!Y90*VLOOKUP($A89,CostRed_wind!$A$2:$M$15,K$1-2009,FALSE))</f>
        <v>35.6514117974728</v>
      </c>
      <c r="L89">
        <f>IF(Capacity_wind!$AB90=0,Capacity_wind!Z90*CostRed_wind!L$15,Capacity_wind!Z90*VLOOKUP($A89,CostRed_wind!$A$2:$M$15,L$1-2009,FALSE))</f>
        <v>41.2914112211579</v>
      </c>
      <c r="M89">
        <f>IF(Capacity_wind!$AB90=0,Capacity_wind!AA90*CostRed_wind!M$15,Capacity_wind!AA90*VLOOKUP($A89,CostRed_wind!$A$2:$M$15,M$1-2009,FALSE))</f>
        <v>97.3026470595056</v>
      </c>
      <c r="N89" s="2">
        <f t="shared" si="4"/>
        <v>209.144925254688</v>
      </c>
      <c r="O89" s="1" t="s">
        <v>224</v>
      </c>
      <c r="P89">
        <f>IF(Capacity_wind!$AB90=0,Capacity_wind!P90*CostRed_wind!B$30,Capacity_wind!P90*VLOOKUP($A89,CostRed_wind!$A$17:$M$30,B$1-2009,FALSE))</f>
        <v>0</v>
      </c>
      <c r="Q89">
        <f>IF(Capacity_wind!$AB90=0,Capacity_wind!Q90*CostRed_wind!C$30,Capacity_wind!Q90*VLOOKUP($A89,CostRed_wind!$A$17:$M$30,C$1-2009,FALSE))</f>
        <v>0.299122767444639</v>
      </c>
      <c r="R89">
        <f>IF(Capacity_wind!$AB90=0,Capacity_wind!R90*CostRed_wind!D$30,Capacity_wind!R90*VLOOKUP($A89,CostRed_wind!$A$17:$M$30,D$1-2009,FALSE))</f>
        <v>0.617405163655423</v>
      </c>
      <c r="S89">
        <f>IF(Capacity_wind!$AB90=0,Capacity_wind!S90*CostRed_wind!E$30,Capacity_wind!S90*VLOOKUP($A89,CostRed_wind!$A$17:$M$30,E$1-2009,FALSE))</f>
        <v>15.2049211905897</v>
      </c>
      <c r="T89">
        <f>IF(Capacity_wind!$AB90=0,Capacity_wind!T90*CostRed_wind!F$30,Capacity_wind!T90*VLOOKUP($A89,CostRed_wind!$A$17:$M$30,F$1-2009,FALSE))</f>
        <v>7.28440969339692</v>
      </c>
      <c r="U89">
        <f>IF(Capacity_wind!$AB90=0,Capacity_wind!U90*CostRed_wind!G$30,Capacity_wind!U90*VLOOKUP($A89,CostRed_wind!$A$17:$M$30,G$1-2009,FALSE))</f>
        <v>11.1934647974885</v>
      </c>
      <c r="V89">
        <f>IF(Capacity_wind!$AB90=0,Capacity_wind!V90*CostRed_wind!H$30,Capacity_wind!V90*VLOOKUP($A89,CostRed_wind!$A$17:$M$30,H$1-2009,FALSE))</f>
        <v>6.53726318863896</v>
      </c>
      <c r="W89">
        <f>IF(Capacity_wind!$AB90=0,Capacity_wind!W90*CostRed_wind!I$30,Capacity_wind!W90*VLOOKUP($A89,CostRed_wind!$A$17:$M$30,I$1-2009,FALSE))</f>
        <v>4.38193174676815</v>
      </c>
      <c r="X89">
        <f>IF(Capacity_wind!$AB90=0,Capacity_wind!X90*CostRed_wind!J$30,Capacity_wind!X90*VLOOKUP($A89,CostRed_wind!$A$17:$M$30,J$1-2009,FALSE))</f>
        <v>82.9765263715236</v>
      </c>
      <c r="Y89">
        <f>IF(Capacity_wind!$AB90=0,Capacity_wind!Y90*CostRed_wind!K$30,Capacity_wind!Y90*VLOOKUP($A89,CostRed_wind!$A$17:$M$30,K$1-2009,FALSE))</f>
        <v>113.661658420212</v>
      </c>
      <c r="Z89">
        <f>IF(Capacity_wind!$AB90=0,Capacity_wind!Z90*CostRed_wind!L$30,Capacity_wind!Z90*VLOOKUP($A89,CostRed_wind!$A$17:$M$30,L$1-2009,FALSE))</f>
        <v>114.880217046423</v>
      </c>
      <c r="AA89">
        <f>IF(Capacity_wind!$AB90=0,Capacity_wind!AA90*CostRed_wind!M$30,Capacity_wind!AA90*VLOOKUP($A89,CostRed_wind!$A$17:$M$30,M$1-2009,FALSE))</f>
        <v>253.479588351606</v>
      </c>
      <c r="AB89" s="1">
        <f t="shared" si="5"/>
        <v>610.516508737747</v>
      </c>
    </row>
    <row r="90" spans="1:28">
      <c r="A90" s="1" t="s">
        <v>226</v>
      </c>
      <c r="B90">
        <f>IF(Capacity_wind!$AB91=0,Capacity_wind!P91*CostRed_wind!B$15,Capacity_wind!P91*VLOOKUP($A90,CostRed_wind!$A$2:$M$15,B$1-2009,FALSE))</f>
        <v>0</v>
      </c>
      <c r="C90">
        <f>IF(Capacity_wind!$AB91=0,Capacity_wind!Q91*CostRed_wind!C$15,Capacity_wind!Q91*VLOOKUP($A90,CostRed_wind!$A$2:$M$15,C$1-2009,FALSE))</f>
        <v>0</v>
      </c>
      <c r="D90">
        <f>IF(Capacity_wind!$AB91=0,Capacity_wind!R91*CostRed_wind!D$15,Capacity_wind!R91*VLOOKUP($A90,CostRed_wind!$A$2:$M$15,D$1-2009,FALSE))</f>
        <v>0</v>
      </c>
      <c r="E90">
        <f>IF(Capacity_wind!$AB91=0,Capacity_wind!S91*CostRed_wind!E$15,Capacity_wind!S91*VLOOKUP($A90,CostRed_wind!$A$2:$M$15,E$1-2009,FALSE))</f>
        <v>0.0129147462839648</v>
      </c>
      <c r="F90">
        <f>IF(Capacity_wind!$AB91=0,Capacity_wind!T91*CostRed_wind!F$15,Capacity_wind!T91*VLOOKUP($A90,CostRed_wind!$A$2:$M$15,F$1-2009,FALSE))</f>
        <v>1.6749033428025</v>
      </c>
      <c r="G90">
        <f>IF(Capacity_wind!$AB91=0,Capacity_wind!U91*CostRed_wind!G$15,Capacity_wind!U91*VLOOKUP($A90,CostRed_wind!$A$2:$M$15,G$1-2009,FALSE))</f>
        <v>0</v>
      </c>
      <c r="H90">
        <f>IF(Capacity_wind!$AB91=0,Capacity_wind!V91*CostRed_wind!H$15,Capacity_wind!V91*VLOOKUP($A90,CostRed_wind!$A$2:$M$15,H$1-2009,FALSE))</f>
        <v>0.0124878539837785</v>
      </c>
      <c r="I90">
        <f>IF(Capacity_wind!$AB91=0,Capacity_wind!W91*CostRed_wind!I$15,Capacity_wind!W91*VLOOKUP($A90,CostRed_wind!$A$2:$M$15,I$1-2009,FALSE))</f>
        <v>41.2603225554514</v>
      </c>
      <c r="J90">
        <f>IF(Capacity_wind!$AB91=0,Capacity_wind!X91*CostRed_wind!J$15,Capacity_wind!X91*VLOOKUP($A90,CostRed_wind!$A$2:$M$15,J$1-2009,FALSE))</f>
        <v>0</v>
      </c>
      <c r="K90">
        <f>IF(Capacity_wind!$AB91=0,Capacity_wind!Y91*CostRed_wind!K$15,Capacity_wind!Y91*VLOOKUP($A90,CostRed_wind!$A$2:$M$15,K$1-2009,FALSE))</f>
        <v>0</v>
      </c>
      <c r="L90">
        <f>IF(Capacity_wind!$AB91=0,Capacity_wind!Z91*CostRed_wind!L$15,Capacity_wind!Z91*VLOOKUP($A90,CostRed_wind!$A$2:$M$15,L$1-2009,FALSE))</f>
        <v>20.8911800111978</v>
      </c>
      <c r="M90">
        <f>IF(Capacity_wind!$AB91=0,Capacity_wind!AA91*CostRed_wind!M$15,Capacity_wind!AA91*VLOOKUP($A90,CostRed_wind!$A$2:$M$15,M$1-2009,FALSE))</f>
        <v>0</v>
      </c>
      <c r="N90" s="2">
        <f t="shared" si="4"/>
        <v>63.8518085097194</v>
      </c>
      <c r="O90" s="1" t="s">
        <v>226</v>
      </c>
      <c r="P90">
        <f>IF(Capacity_wind!$AB91=0,Capacity_wind!P91*CostRed_wind!B$30,Capacity_wind!P91*VLOOKUP($A90,CostRed_wind!$A$17:$M$30,B$1-2009,FALSE))</f>
        <v>0</v>
      </c>
      <c r="Q90">
        <f>IF(Capacity_wind!$AB91=0,Capacity_wind!Q91*CostRed_wind!C$30,Capacity_wind!Q91*VLOOKUP($A90,CostRed_wind!$A$17:$M$30,C$1-2009,FALSE))</f>
        <v>0</v>
      </c>
      <c r="R90">
        <f>IF(Capacity_wind!$AB91=0,Capacity_wind!R91*CostRed_wind!D$30,Capacity_wind!R91*VLOOKUP($A90,CostRed_wind!$A$17:$M$30,D$1-2009,FALSE))</f>
        <v>0</v>
      </c>
      <c r="S90">
        <f>IF(Capacity_wind!$AB91=0,Capacity_wind!S91*CostRed_wind!E$30,Capacity_wind!S91*VLOOKUP($A90,CostRed_wind!$A$17:$M$30,E$1-2009,FALSE))</f>
        <v>0.0623024813258142</v>
      </c>
      <c r="T90">
        <f>IF(Capacity_wind!$AB91=0,Capacity_wind!T91*CostRed_wind!F$30,Capacity_wind!T91*VLOOKUP($A90,CostRed_wind!$A$17:$M$30,F$1-2009,FALSE))</f>
        <v>7.78618772406876</v>
      </c>
      <c r="U90">
        <f>IF(Capacity_wind!$AB91=0,Capacity_wind!U91*CostRed_wind!G$30,Capacity_wind!U91*VLOOKUP($A90,CostRed_wind!$A$17:$M$30,G$1-2009,FALSE))</f>
        <v>0</v>
      </c>
      <c r="V90">
        <f>IF(Capacity_wind!$AB91=0,Capacity_wind!V91*CostRed_wind!H$30,Capacity_wind!V91*VLOOKUP($A90,CostRed_wind!$A$17:$M$30,H$1-2009,FALSE))</f>
        <v>0.0504975894826932</v>
      </c>
      <c r="W90">
        <f>IF(Capacity_wind!$AB91=0,Capacity_wind!W91*CostRed_wind!I$30,Capacity_wind!W91*VLOOKUP($A90,CostRed_wind!$A$17:$M$30,I$1-2009,FALSE))</f>
        <v>150.046224250632</v>
      </c>
      <c r="X90">
        <f>IF(Capacity_wind!$AB91=0,Capacity_wind!X91*CostRed_wind!J$30,Capacity_wind!X91*VLOOKUP($A90,CostRed_wind!$A$17:$M$30,J$1-2009,FALSE))</f>
        <v>0</v>
      </c>
      <c r="Y90">
        <f>IF(Capacity_wind!$AB91=0,Capacity_wind!Y91*CostRed_wind!K$30,Capacity_wind!Y91*VLOOKUP($A90,CostRed_wind!$A$17:$M$30,K$1-2009,FALSE))</f>
        <v>0</v>
      </c>
      <c r="Z90">
        <f>IF(Capacity_wind!$AB91=0,Capacity_wind!Z91*CostRed_wind!L$30,Capacity_wind!Z91*VLOOKUP($A90,CostRed_wind!$A$17:$M$30,L$1-2009,FALSE))</f>
        <v>58.1230629582487</v>
      </c>
      <c r="AA90">
        <f>IF(Capacity_wind!$AB91=0,Capacity_wind!AA91*CostRed_wind!M$30,Capacity_wind!AA91*VLOOKUP($A90,CostRed_wind!$A$17:$M$30,M$1-2009,FALSE))</f>
        <v>0</v>
      </c>
      <c r="AB90" s="1">
        <f t="shared" si="5"/>
        <v>216.068275003758</v>
      </c>
    </row>
    <row r="91" spans="1:28">
      <c r="A91" s="1" t="s">
        <v>468</v>
      </c>
      <c r="B91">
        <f>IF(Capacity_wind!$AB92=0,Capacity_wind!P92*CostRed_wind!B$15,Capacity_wind!P92*VLOOKUP($A91,CostRed_wind!$A$2:$M$15,B$1-2009,FALSE))</f>
        <v>0</v>
      </c>
      <c r="C91">
        <f>IF(Capacity_wind!$AB92=0,Capacity_wind!Q92*CostRed_wind!C$15,Capacity_wind!Q92*VLOOKUP($A91,CostRed_wind!$A$2:$M$15,C$1-2009,FALSE))</f>
        <v>0</v>
      </c>
      <c r="D91">
        <f>IF(Capacity_wind!$AB92=0,Capacity_wind!R92*CostRed_wind!D$15,Capacity_wind!R92*VLOOKUP($A91,CostRed_wind!$A$2:$M$15,D$1-2009,FALSE))</f>
        <v>0</v>
      </c>
      <c r="E91">
        <f>IF(Capacity_wind!$AB92=0,Capacity_wind!S92*CostRed_wind!E$15,Capacity_wind!S92*VLOOKUP($A91,CostRed_wind!$A$2:$M$15,E$1-2009,FALSE))</f>
        <v>0</v>
      </c>
      <c r="F91">
        <f>IF(Capacity_wind!$AB92=0,Capacity_wind!T92*CostRed_wind!F$15,Capacity_wind!T92*VLOOKUP($A91,CostRed_wind!$A$2:$M$15,F$1-2009,FALSE))</f>
        <v>0</v>
      </c>
      <c r="G91">
        <f>IF(Capacity_wind!$AB92=0,Capacity_wind!U92*CostRed_wind!G$15,Capacity_wind!U92*VLOOKUP($A91,CostRed_wind!$A$2:$M$15,G$1-2009,FALSE))</f>
        <v>0</v>
      </c>
      <c r="H91">
        <f>IF(Capacity_wind!$AB92=0,Capacity_wind!V92*CostRed_wind!H$15,Capacity_wind!V92*VLOOKUP($A91,CostRed_wind!$A$2:$M$15,H$1-2009,FALSE))</f>
        <v>3.71804230957606</v>
      </c>
      <c r="I91">
        <f>IF(Capacity_wind!$AB92=0,Capacity_wind!W92*CostRed_wind!I$15,Capacity_wind!W92*VLOOKUP($A91,CostRed_wind!$A$2:$M$15,I$1-2009,FALSE))</f>
        <v>0</v>
      </c>
      <c r="J91">
        <f>IF(Capacity_wind!$AB92=0,Capacity_wind!X92*CostRed_wind!J$15,Capacity_wind!X92*VLOOKUP($A91,CostRed_wind!$A$2:$M$15,J$1-2009,FALSE))</f>
        <v>0</v>
      </c>
      <c r="K91">
        <f>IF(Capacity_wind!$AB92=0,Capacity_wind!Y92*CostRed_wind!K$15,Capacity_wind!Y92*VLOOKUP($A91,CostRed_wind!$A$2:$M$15,K$1-2009,FALSE))</f>
        <v>0</v>
      </c>
      <c r="L91">
        <f>IF(Capacity_wind!$AB92=0,Capacity_wind!Z92*CostRed_wind!L$15,Capacity_wind!Z92*VLOOKUP($A91,CostRed_wind!$A$2:$M$15,L$1-2009,FALSE))</f>
        <v>21.9357302374656</v>
      </c>
      <c r="M91">
        <f>IF(Capacity_wind!$AB92=0,Capacity_wind!AA92*CostRed_wind!M$15,Capacity_wind!AA92*VLOOKUP($A91,CostRed_wind!$A$2:$M$15,M$1-2009,FALSE))</f>
        <v>0</v>
      </c>
      <c r="N91" s="2">
        <f t="shared" si="4"/>
        <v>25.6537725470416</v>
      </c>
      <c r="O91" s="1" t="s">
        <v>468</v>
      </c>
      <c r="P91">
        <f>IF(Capacity_wind!$AB92=0,Capacity_wind!P92*CostRed_wind!B$30,Capacity_wind!P92*VLOOKUP($A91,CostRed_wind!$A$17:$M$30,B$1-2009,FALSE))</f>
        <v>0</v>
      </c>
      <c r="Q91">
        <f>IF(Capacity_wind!$AB92=0,Capacity_wind!Q92*CostRed_wind!C$30,Capacity_wind!Q92*VLOOKUP($A91,CostRed_wind!$A$17:$M$30,C$1-2009,FALSE))</f>
        <v>0</v>
      </c>
      <c r="R91">
        <f>IF(Capacity_wind!$AB92=0,Capacity_wind!R92*CostRed_wind!D$30,Capacity_wind!R92*VLOOKUP($A91,CostRed_wind!$A$17:$M$30,D$1-2009,FALSE))</f>
        <v>0</v>
      </c>
      <c r="S91">
        <f>IF(Capacity_wind!$AB92=0,Capacity_wind!S92*CostRed_wind!E$30,Capacity_wind!S92*VLOOKUP($A91,CostRed_wind!$A$17:$M$30,E$1-2009,FALSE))</f>
        <v>0</v>
      </c>
      <c r="T91">
        <f>IF(Capacity_wind!$AB92=0,Capacity_wind!T92*CostRed_wind!F$30,Capacity_wind!T92*VLOOKUP($A91,CostRed_wind!$A$17:$M$30,F$1-2009,FALSE))</f>
        <v>0</v>
      </c>
      <c r="U91">
        <f>IF(Capacity_wind!$AB92=0,Capacity_wind!U92*CostRed_wind!G$30,Capacity_wind!U92*VLOOKUP($A91,CostRed_wind!$A$17:$M$30,G$1-2009,FALSE))</f>
        <v>0</v>
      </c>
      <c r="V91">
        <f>IF(Capacity_wind!$AB92=0,Capacity_wind!V92*CostRed_wind!H$30,Capacity_wind!V92*VLOOKUP($A91,CostRed_wind!$A$17:$M$30,H$1-2009,FALSE))</f>
        <v>15.0347829556737</v>
      </c>
      <c r="W91">
        <f>IF(Capacity_wind!$AB92=0,Capacity_wind!W92*CostRed_wind!I$30,Capacity_wind!W92*VLOOKUP($A91,CostRed_wind!$A$17:$M$30,I$1-2009,FALSE))</f>
        <v>0</v>
      </c>
      <c r="X91">
        <f>IF(Capacity_wind!$AB92=0,Capacity_wind!X92*CostRed_wind!J$30,Capacity_wind!X92*VLOOKUP($A91,CostRed_wind!$A$17:$M$30,J$1-2009,FALSE))</f>
        <v>0</v>
      </c>
      <c r="Y91">
        <f>IF(Capacity_wind!$AB92=0,Capacity_wind!Y92*CostRed_wind!K$30,Capacity_wind!Y92*VLOOKUP($A91,CostRed_wind!$A$17:$M$30,K$1-2009,FALSE))</f>
        <v>0</v>
      </c>
      <c r="Z91">
        <f>IF(Capacity_wind!$AB92=0,Capacity_wind!Z92*CostRed_wind!L$30,Capacity_wind!Z92*VLOOKUP($A91,CostRed_wind!$A$17:$M$30,L$1-2009,FALSE))</f>
        <v>61.0291916944844</v>
      </c>
      <c r="AA91">
        <f>IF(Capacity_wind!$AB92=0,Capacity_wind!AA92*CostRed_wind!M$30,Capacity_wind!AA92*VLOOKUP($A91,CostRed_wind!$A$17:$M$30,M$1-2009,FALSE))</f>
        <v>0</v>
      </c>
      <c r="AB91" s="1">
        <f t="shared" si="5"/>
        <v>76.0639746501582</v>
      </c>
    </row>
    <row r="92" spans="1:28">
      <c r="A92" s="1" t="s">
        <v>238</v>
      </c>
      <c r="B92">
        <f>IF(Capacity_wind!$AB93=0,Capacity_wind!P93*CostRed_wind!B$15,Capacity_wind!P93*VLOOKUP($A92,CostRed_wind!$A$2:$M$15,B$1-2009,FALSE))</f>
        <v>0</v>
      </c>
      <c r="C92">
        <f>IF(Capacity_wind!$AB93=0,Capacity_wind!Q93*CostRed_wind!C$15,Capacity_wind!Q93*VLOOKUP($A92,CostRed_wind!$A$2:$M$15,C$1-2009,FALSE))</f>
        <v>0</v>
      </c>
      <c r="D92">
        <f>IF(Capacity_wind!$AB93=0,Capacity_wind!R93*CostRed_wind!D$15,Capacity_wind!R93*VLOOKUP($A92,CostRed_wind!$A$2:$M$15,D$1-2009,FALSE))</f>
        <v>0.112230788212611</v>
      </c>
      <c r="E92">
        <f>IF(Capacity_wind!$AB93=0,Capacity_wind!S93*CostRed_wind!E$15,Capacity_wind!S93*VLOOKUP($A92,CostRed_wind!$A$2:$M$15,E$1-2009,FALSE))</f>
        <v>0</v>
      </c>
      <c r="F92">
        <f>IF(Capacity_wind!$AB93=0,Capacity_wind!T93*CostRed_wind!F$15,Capacity_wind!T93*VLOOKUP($A92,CostRed_wind!$A$2:$M$15,F$1-2009,FALSE))</f>
        <v>0</v>
      </c>
      <c r="G92">
        <f>IF(Capacity_wind!$AB93=0,Capacity_wind!U93*CostRed_wind!G$15,Capacity_wind!U93*VLOOKUP($A92,CostRed_wind!$A$2:$M$15,G$1-2009,FALSE))</f>
        <v>0</v>
      </c>
      <c r="H92">
        <f>IF(Capacity_wind!$AB93=0,Capacity_wind!V93*CostRed_wind!H$15,Capacity_wind!V93*VLOOKUP($A92,CostRed_wind!$A$2:$M$15,H$1-2009,FALSE))</f>
        <v>1.13528009452704</v>
      </c>
      <c r="I92">
        <f>IF(Capacity_wind!$AB93=0,Capacity_wind!W93*CostRed_wind!I$15,Capacity_wind!W93*VLOOKUP($A92,CostRed_wind!$A$2:$M$15,I$1-2009,FALSE))</f>
        <v>0</v>
      </c>
      <c r="J92">
        <f>IF(Capacity_wind!$AB93=0,Capacity_wind!X93*CostRed_wind!J$15,Capacity_wind!X93*VLOOKUP($A92,CostRed_wind!$A$2:$M$15,J$1-2009,FALSE))</f>
        <v>0</v>
      </c>
      <c r="K92">
        <f>IF(Capacity_wind!$AB93=0,Capacity_wind!Y93*CostRed_wind!K$15,Capacity_wind!Y93*VLOOKUP($A92,CostRed_wind!$A$2:$M$15,K$1-2009,FALSE))</f>
        <v>0</v>
      </c>
      <c r="L92">
        <f>IF(Capacity_wind!$AB93=0,Capacity_wind!Z93*CostRed_wind!L$15,Capacity_wind!Z93*VLOOKUP($A92,CostRed_wind!$A$2:$M$15,L$1-2009,FALSE))</f>
        <v>0</v>
      </c>
      <c r="M92">
        <f>IF(Capacity_wind!$AB93=0,Capacity_wind!AA93*CostRed_wind!M$15,Capacity_wind!AA93*VLOOKUP($A92,CostRed_wind!$A$2:$M$15,M$1-2009,FALSE))</f>
        <v>0</v>
      </c>
      <c r="N92" s="2">
        <f t="shared" si="4"/>
        <v>1.24751088273965</v>
      </c>
      <c r="O92" s="1" t="s">
        <v>238</v>
      </c>
      <c r="P92">
        <f>IF(Capacity_wind!$AB93=0,Capacity_wind!P93*CostRed_wind!B$30,Capacity_wind!P93*VLOOKUP($A92,CostRed_wind!$A$17:$M$30,B$1-2009,FALSE))</f>
        <v>0</v>
      </c>
      <c r="Q92">
        <f>IF(Capacity_wind!$AB93=0,Capacity_wind!Q93*CostRed_wind!C$30,Capacity_wind!Q93*VLOOKUP($A92,CostRed_wind!$A$17:$M$30,C$1-2009,FALSE))</f>
        <v>0</v>
      </c>
      <c r="R92">
        <f>IF(Capacity_wind!$AB93=0,Capacity_wind!R93*CostRed_wind!D$30,Capacity_wind!R93*VLOOKUP($A92,CostRed_wind!$A$17:$M$30,D$1-2009,FALSE))</f>
        <v>0.592708957109206</v>
      </c>
      <c r="S92">
        <f>IF(Capacity_wind!$AB93=0,Capacity_wind!S93*CostRed_wind!E$30,Capacity_wind!S93*VLOOKUP($A92,CostRed_wind!$A$17:$M$30,E$1-2009,FALSE))</f>
        <v>0</v>
      </c>
      <c r="T92">
        <f>IF(Capacity_wind!$AB93=0,Capacity_wind!T93*CostRed_wind!F$30,Capacity_wind!T93*VLOOKUP($A92,CostRed_wind!$A$17:$M$30,F$1-2009,FALSE))</f>
        <v>0</v>
      </c>
      <c r="U92">
        <f>IF(Capacity_wind!$AB93=0,Capacity_wind!U93*CostRed_wind!G$30,Capacity_wind!U93*VLOOKUP($A92,CostRed_wind!$A$17:$M$30,G$1-2009,FALSE))</f>
        <v>0</v>
      </c>
      <c r="V92">
        <f>IF(Capacity_wind!$AB93=0,Capacity_wind!V93*CostRed_wind!H$30,Capacity_wind!V93*VLOOKUP($A92,CostRed_wind!$A$17:$M$30,H$1-2009,FALSE))</f>
        <v>4.59077342157977</v>
      </c>
      <c r="W92">
        <f>IF(Capacity_wind!$AB93=0,Capacity_wind!W93*CostRed_wind!I$30,Capacity_wind!W93*VLOOKUP($A92,CostRed_wind!$A$17:$M$30,I$1-2009,FALSE))</f>
        <v>0</v>
      </c>
      <c r="X92">
        <f>IF(Capacity_wind!$AB93=0,Capacity_wind!X93*CostRed_wind!J$30,Capacity_wind!X93*VLOOKUP($A92,CostRed_wind!$A$17:$M$30,J$1-2009,FALSE))</f>
        <v>0</v>
      </c>
      <c r="Y92">
        <f>IF(Capacity_wind!$AB93=0,Capacity_wind!Y93*CostRed_wind!K$30,Capacity_wind!Y93*VLOOKUP($A92,CostRed_wind!$A$17:$M$30,K$1-2009,FALSE))</f>
        <v>0</v>
      </c>
      <c r="Z92">
        <f>IF(Capacity_wind!$AB93=0,Capacity_wind!Z93*CostRed_wind!L$30,Capacity_wind!Z93*VLOOKUP($A92,CostRed_wind!$A$17:$M$30,L$1-2009,FALSE))</f>
        <v>0</v>
      </c>
      <c r="AA92">
        <f>IF(Capacity_wind!$AB93=0,Capacity_wind!AA93*CostRed_wind!M$30,Capacity_wind!AA93*VLOOKUP($A92,CostRed_wind!$A$17:$M$30,M$1-2009,FALSE))</f>
        <v>0</v>
      </c>
      <c r="AB92" s="1">
        <f t="shared" si="5"/>
        <v>5.18348237868897</v>
      </c>
    </row>
    <row r="93" spans="1:28">
      <c r="A93" s="1" t="s">
        <v>260</v>
      </c>
      <c r="B93">
        <f>IF(Capacity_wind!$AB94=0,Capacity_wind!P94*CostRed_wind!B$15,Capacity_wind!P94*VLOOKUP($A93,CostRed_wind!$A$2:$M$15,B$1-2009,FALSE))</f>
        <v>0.0739826585299969</v>
      </c>
      <c r="C93">
        <f>IF(Capacity_wind!$AB94=0,Capacity_wind!Q94*CostRed_wind!C$15,Capacity_wind!Q94*VLOOKUP($A93,CostRed_wind!$A$2:$M$15,C$1-2009,FALSE))</f>
        <v>0.6902777921052</v>
      </c>
      <c r="D93">
        <f>IF(Capacity_wind!$AB94=0,Capacity_wind!R94*CostRed_wind!D$15,Capacity_wind!R94*VLOOKUP($A93,CostRed_wind!$A$2:$M$15,D$1-2009,FALSE))</f>
        <v>0.322289226432568</v>
      </c>
      <c r="E93">
        <f>IF(Capacity_wind!$AB94=0,Capacity_wind!S94*CostRed_wind!E$15,Capacity_wind!S94*VLOOKUP($A93,CostRed_wind!$A$2:$M$15,E$1-2009,FALSE))</f>
        <v>0.195206390082127</v>
      </c>
      <c r="F93">
        <f>IF(Capacity_wind!$AB94=0,Capacity_wind!T94*CostRed_wind!F$15,Capacity_wind!T94*VLOOKUP($A93,CostRed_wind!$A$2:$M$15,F$1-2009,FALSE))</f>
        <v>-0.062033120169001</v>
      </c>
      <c r="G93">
        <f>IF(Capacity_wind!$AB94=0,Capacity_wind!U94*CostRed_wind!G$15,Capacity_wind!U94*VLOOKUP($A93,CostRed_wind!$A$2:$M$15,G$1-2009,FALSE))</f>
        <v>0.176011078092545</v>
      </c>
      <c r="H93">
        <f>IF(Capacity_wind!$AB94=0,Capacity_wind!V94*CostRed_wind!H$15,Capacity_wind!V94*VLOOKUP($A93,CostRed_wind!$A$2:$M$15,H$1-2009,FALSE))</f>
        <v>0.817402235699516</v>
      </c>
      <c r="I93">
        <f>IF(Capacity_wind!$AB94=0,Capacity_wind!W94*CostRed_wind!I$15,Capacity_wind!W94*VLOOKUP($A93,CostRed_wind!$A$2:$M$15,I$1-2009,FALSE))</f>
        <v>0.142064447266582</v>
      </c>
      <c r="J93">
        <f>IF(Capacity_wind!$AB94=0,Capacity_wind!X94*CostRed_wind!J$15,Capacity_wind!X94*VLOOKUP($A93,CostRed_wind!$A$2:$M$15,J$1-2009,FALSE))</f>
        <v>-0.015106326858004</v>
      </c>
      <c r="K93">
        <f>IF(Capacity_wind!$AB94=0,Capacity_wind!Y94*CostRed_wind!K$15,Capacity_wind!Y94*VLOOKUP($A93,CostRed_wind!$A$2:$M$15,K$1-2009,FALSE))</f>
        <v>0</v>
      </c>
      <c r="L93">
        <f>IF(Capacity_wind!$AB94=0,Capacity_wind!Z94*CostRed_wind!L$15,Capacity_wind!Z94*VLOOKUP($A93,CostRed_wind!$A$2:$M$15,L$1-2009,FALSE))</f>
        <v>-0.197004584350961</v>
      </c>
      <c r="M93">
        <f>IF(Capacity_wind!$AB94=0,Capacity_wind!AA94*CostRed_wind!M$15,Capacity_wind!AA94*VLOOKUP($A93,CostRed_wind!$A$2:$M$15,M$1-2009,FALSE))</f>
        <v>13.5461470616827</v>
      </c>
      <c r="N93" s="2">
        <f t="shared" si="4"/>
        <v>15.6892368585133</v>
      </c>
      <c r="O93" s="1" t="s">
        <v>260</v>
      </c>
      <c r="P93">
        <f>IF(Capacity_wind!$AB94=0,Capacity_wind!P94*CostRed_wind!B$30,Capacity_wind!P94*VLOOKUP($A93,CostRed_wind!$A$17:$M$30,B$1-2009,FALSE))</f>
        <v>0.633210168226707</v>
      </c>
      <c r="Q93">
        <f>IF(Capacity_wind!$AB94=0,Capacity_wind!Q94*CostRed_wind!C$30,Capacity_wind!Q94*VLOOKUP($A93,CostRed_wind!$A$17:$M$30,C$1-2009,FALSE))</f>
        <v>4.58654949964815</v>
      </c>
      <c r="R93">
        <f>IF(Capacity_wind!$AB94=0,Capacity_wind!R94*CostRed_wind!D$30,Capacity_wind!R94*VLOOKUP($A93,CostRed_wind!$A$17:$M$30,D$1-2009,FALSE))</f>
        <v>1.70206156731701</v>
      </c>
      <c r="S93">
        <f>IF(Capacity_wind!$AB94=0,Capacity_wind!S94*CostRed_wind!E$30,Capacity_wind!S94*VLOOKUP($A93,CostRed_wind!$A$17:$M$30,E$1-2009,FALSE))</f>
        <v>0.941702005239678</v>
      </c>
      <c r="T93">
        <f>IF(Capacity_wind!$AB94=0,Capacity_wind!T94*CostRed_wind!F$30,Capacity_wind!T94*VLOOKUP($A93,CostRed_wind!$A$17:$M$30,F$1-2009,FALSE))</f>
        <v>-0.288375756619713</v>
      </c>
      <c r="U93">
        <f>IF(Capacity_wind!$AB94=0,Capacity_wind!U94*CostRed_wind!G$30,Capacity_wind!U94*VLOOKUP($A93,CostRed_wind!$A$17:$M$30,G$1-2009,FALSE))</f>
        <v>0.737611646105851</v>
      </c>
      <c r="V93">
        <f>IF(Capacity_wind!$AB94=0,Capacity_wind!V94*CostRed_wind!H$30,Capacity_wind!V94*VLOOKUP($A93,CostRed_wind!$A$17:$M$30,H$1-2009,FALSE))</f>
        <v>3.30535915892414</v>
      </c>
      <c r="W93">
        <f>IF(Capacity_wind!$AB94=0,Capacity_wind!W94*CostRed_wind!I$30,Capacity_wind!W94*VLOOKUP($A93,CostRed_wind!$A$17:$M$30,I$1-2009,FALSE))</f>
        <v>0.516627902846761</v>
      </c>
      <c r="X93">
        <f>IF(Capacity_wind!$AB94=0,Capacity_wind!X94*CostRed_wind!J$30,Capacity_wind!X94*VLOOKUP($A93,CostRed_wind!$A$17:$M$30,J$1-2009,FALSE))</f>
        <v>-0.0511076115247754</v>
      </c>
      <c r="Y93">
        <f>IF(Capacity_wind!$AB94=0,Capacity_wind!Y94*CostRed_wind!K$30,Capacity_wind!Y94*VLOOKUP($A93,CostRed_wind!$A$17:$M$30,K$1-2009,FALSE))</f>
        <v>0</v>
      </c>
      <c r="Z93">
        <f>IF(Capacity_wind!$AB94=0,Capacity_wind!Z94*CostRed_wind!L$30,Capacity_wind!Z94*VLOOKUP($A93,CostRed_wind!$A$17:$M$30,L$1-2009,FALSE))</f>
        <v>-0.548102589377766</v>
      </c>
      <c r="AA93">
        <f>IF(Capacity_wind!$AB94=0,Capacity_wind!AA94*CostRed_wind!M$30,Capacity_wind!AA94*VLOOKUP($A93,CostRed_wind!$A$17:$M$30,M$1-2009,FALSE))</f>
        <v>35.2885752311114</v>
      </c>
      <c r="AB93" s="1">
        <f t="shared" si="5"/>
        <v>46.8241112218975</v>
      </c>
    </row>
    <row r="94" spans="1:28">
      <c r="A94" s="1" t="s">
        <v>242</v>
      </c>
      <c r="B94">
        <f>IF(Capacity_wind!$AB95=0,Capacity_wind!P95*CostRed_wind!B$15,Capacity_wind!P95*VLOOKUP($A94,CostRed_wind!$A$2:$M$15,B$1-2009,FALSE))</f>
        <v>0</v>
      </c>
      <c r="C94">
        <f>IF(Capacity_wind!$AB95=0,Capacity_wind!Q95*CostRed_wind!C$15,Capacity_wind!Q95*VLOOKUP($A94,CostRed_wind!$A$2:$M$15,C$1-2009,FALSE))</f>
        <v>0.0150060376539359</v>
      </c>
      <c r="D94">
        <f>IF(Capacity_wind!$AB95=0,Capacity_wind!R95*CostRed_wind!D$15,Capacity_wind!R95*VLOOKUP($A94,CostRed_wind!$A$2:$M$15,D$1-2009,FALSE))</f>
        <v>0.070144242632882</v>
      </c>
      <c r="E94">
        <f>IF(Capacity_wind!$AB95=0,Capacity_wind!S95*CostRed_wind!E$15,Capacity_wind!S95*VLOOKUP($A94,CostRed_wind!$A$2:$M$15,E$1-2009,FALSE))</f>
        <v>0.0645737314198236</v>
      </c>
      <c r="F94">
        <f>IF(Capacity_wind!$AB95=0,Capacity_wind!T95*CostRed_wind!F$15,Capacity_wind!T95*VLOOKUP($A94,CostRed_wind!$A$2:$M$15,F$1-2009,FALSE))</f>
        <v>0</v>
      </c>
      <c r="G94">
        <f>IF(Capacity_wind!$AB95=0,Capacity_wind!U95*CostRed_wind!G$15,Capacity_wind!U95*VLOOKUP($A94,CostRed_wind!$A$2:$M$15,G$1-2009,FALSE))</f>
        <v>0</v>
      </c>
      <c r="H94">
        <f>IF(Capacity_wind!$AB95=0,Capacity_wind!V95*CostRed_wind!H$15,Capacity_wind!V95*VLOOKUP($A94,CostRed_wind!$A$2:$M$15,H$1-2009,FALSE))</f>
        <v>0</v>
      </c>
      <c r="I94">
        <f>IF(Capacity_wind!$AB95=0,Capacity_wind!W95*CostRed_wind!I$15,Capacity_wind!W95*VLOOKUP($A94,CostRed_wind!$A$2:$M$15,I$1-2009,FALSE))</f>
        <v>0</v>
      </c>
      <c r="J94">
        <f>IF(Capacity_wind!$AB95=0,Capacity_wind!X95*CostRed_wind!J$15,Capacity_wind!X95*VLOOKUP($A94,CostRed_wind!$A$2:$M$15,J$1-2009,FALSE))</f>
        <v>0</v>
      </c>
      <c r="K94">
        <f>IF(Capacity_wind!$AB95=0,Capacity_wind!Y95*CostRed_wind!K$15,Capacity_wind!Y95*VLOOKUP($A94,CostRed_wind!$A$2:$M$15,K$1-2009,FALSE))</f>
        <v>0</v>
      </c>
      <c r="L94">
        <f>IF(Capacity_wind!$AB95=0,Capacity_wind!Z95*CostRed_wind!L$15,Capacity_wind!Z95*VLOOKUP($A94,CostRed_wind!$A$2:$M$15,L$1-2009,FALSE))</f>
        <v>0</v>
      </c>
      <c r="M94">
        <f>IF(Capacity_wind!$AB95=0,Capacity_wind!AA95*CostRed_wind!M$15,Capacity_wind!AA95*VLOOKUP($A94,CostRed_wind!$A$2:$M$15,M$1-2009,FALSE))</f>
        <v>0</v>
      </c>
      <c r="N94" s="2">
        <f t="shared" si="4"/>
        <v>0.149724011706641</v>
      </c>
      <c r="O94" s="1" t="s">
        <v>242</v>
      </c>
      <c r="P94">
        <f>IF(Capacity_wind!$AB95=0,Capacity_wind!P95*CostRed_wind!B$30,Capacity_wind!P95*VLOOKUP($A94,CostRed_wind!$A$17:$M$30,B$1-2009,FALSE))</f>
        <v>0</v>
      </c>
      <c r="Q94">
        <f>IF(Capacity_wind!$AB95=0,Capacity_wind!Q95*CostRed_wind!C$30,Capacity_wind!Q95*VLOOKUP($A94,CostRed_wind!$A$17:$M$30,C$1-2009,FALSE))</f>
        <v>0.099707589148213</v>
      </c>
      <c r="R94">
        <f>IF(Capacity_wind!$AB95=0,Capacity_wind!R95*CostRed_wind!D$30,Capacity_wind!R95*VLOOKUP($A94,CostRed_wind!$A$17:$M$30,D$1-2009,FALSE))</f>
        <v>0.370443098193253</v>
      </c>
      <c r="S94">
        <f>IF(Capacity_wind!$AB95=0,Capacity_wind!S95*CostRed_wind!E$30,Capacity_wind!S95*VLOOKUP($A94,CostRed_wind!$A$17:$M$30,E$1-2009,FALSE))</f>
        <v>0.31151240662907</v>
      </c>
      <c r="T94">
        <f>IF(Capacity_wind!$AB95=0,Capacity_wind!T95*CostRed_wind!F$30,Capacity_wind!T95*VLOOKUP($A94,CostRed_wind!$A$17:$M$30,F$1-2009,FALSE))</f>
        <v>0</v>
      </c>
      <c r="U94">
        <f>IF(Capacity_wind!$AB95=0,Capacity_wind!U95*CostRed_wind!G$30,Capacity_wind!U95*VLOOKUP($A94,CostRed_wind!$A$17:$M$30,G$1-2009,FALSE))</f>
        <v>0</v>
      </c>
      <c r="V94">
        <f>IF(Capacity_wind!$AB95=0,Capacity_wind!V95*CostRed_wind!H$30,Capacity_wind!V95*VLOOKUP($A94,CostRed_wind!$A$17:$M$30,H$1-2009,FALSE))</f>
        <v>0</v>
      </c>
      <c r="W94">
        <f>IF(Capacity_wind!$AB95=0,Capacity_wind!W95*CostRed_wind!I$30,Capacity_wind!W95*VLOOKUP($A94,CostRed_wind!$A$17:$M$30,I$1-2009,FALSE))</f>
        <v>0</v>
      </c>
      <c r="X94">
        <f>IF(Capacity_wind!$AB95=0,Capacity_wind!X95*CostRed_wind!J$30,Capacity_wind!X95*VLOOKUP($A94,CostRed_wind!$A$17:$M$30,J$1-2009,FALSE))</f>
        <v>0</v>
      </c>
      <c r="Y94">
        <f>IF(Capacity_wind!$AB95=0,Capacity_wind!Y95*CostRed_wind!K$30,Capacity_wind!Y95*VLOOKUP($A94,CostRed_wind!$A$17:$M$30,K$1-2009,FALSE))</f>
        <v>0</v>
      </c>
      <c r="Z94">
        <f>IF(Capacity_wind!$AB95=0,Capacity_wind!Z95*CostRed_wind!L$30,Capacity_wind!Z95*VLOOKUP($A94,CostRed_wind!$A$17:$M$30,L$1-2009,FALSE))</f>
        <v>0</v>
      </c>
      <c r="AA94">
        <f>IF(Capacity_wind!$AB95=0,Capacity_wind!AA95*CostRed_wind!M$30,Capacity_wind!AA95*VLOOKUP($A94,CostRed_wind!$A$17:$M$30,M$1-2009,FALSE))</f>
        <v>0</v>
      </c>
      <c r="AB94" s="1">
        <f t="shared" si="5"/>
        <v>0.781663093970536</v>
      </c>
    </row>
    <row r="95" spans="1:28">
      <c r="A95" s="1" t="s">
        <v>256</v>
      </c>
      <c r="B95">
        <f>IF(Capacity_wind!$AB96=0,Capacity_wind!P96*CostRed_wind!B$15,Capacity_wind!P96*VLOOKUP($A95,CostRed_wind!$A$2:$M$15,B$1-2009,FALSE))</f>
        <v>0.850800431294892</v>
      </c>
      <c r="C95">
        <f>IF(Capacity_wind!$AB96=0,Capacity_wind!Q96*CostRed_wind!C$15,Capacity_wind!Q96*VLOOKUP($A95,CostRed_wind!$A$2:$M$15,C$1-2009,FALSE))</f>
        <v>2.19088149747463</v>
      </c>
      <c r="D95">
        <f>IF(Capacity_wind!$AB96=0,Capacity_wind!R96*CostRed_wind!D$15,Capacity_wind!R96*VLOOKUP($A95,CostRed_wind!$A$2:$M$15,D$1-2009,FALSE))</f>
        <v>0.187051313687685</v>
      </c>
      <c r="E95">
        <f>IF(Capacity_wind!$AB96=0,Capacity_wind!S96*CostRed_wind!E$15,Capacity_wind!S96*VLOOKUP($A95,CostRed_wind!$A$2:$M$15,E$1-2009,FALSE))</f>
        <v>0.581164874253041</v>
      </c>
      <c r="F95">
        <f>IF(Capacity_wind!$AB96=0,Capacity_wind!T96*CostRed_wind!F$15,Capacity_wind!T96*VLOOKUP($A95,CostRed_wind!$A$2:$M$15,F$1-2009,FALSE))</f>
        <v>12.241267666777</v>
      </c>
      <c r="G95">
        <f>IF(Capacity_wind!$AB96=0,Capacity_wind!U96*CostRed_wind!G$15,Capacity_wind!U96*VLOOKUP($A95,CostRed_wind!$A$2:$M$15,G$1-2009,FALSE))</f>
        <v>7.38436654952161</v>
      </c>
      <c r="H95">
        <f>IF(Capacity_wind!$AB96=0,Capacity_wind!V96*CostRed_wind!H$15,Capacity_wind!V96*VLOOKUP($A95,CostRed_wind!$A$2:$M$15,H$1-2009,FALSE))</f>
        <v>1.02175208507434</v>
      </c>
      <c r="I95">
        <f>IF(Capacity_wind!$AB96=0,Capacity_wind!W96*CostRed_wind!I$15,Capacity_wind!W96*VLOOKUP($A95,CostRed_wind!$A$2:$M$15,I$1-2009,FALSE))</f>
        <v>1.99718255299589</v>
      </c>
      <c r="J95">
        <f>IF(Capacity_wind!$AB96=0,Capacity_wind!X96*CostRed_wind!J$15,Capacity_wind!X96*VLOOKUP($A95,CostRed_wind!$A$2:$M$15,J$1-2009,FALSE))</f>
        <v>0.151067800659383</v>
      </c>
      <c r="K95">
        <f>IF(Capacity_wind!$AB96=0,Capacity_wind!Y96*CostRed_wind!K$15,Capacity_wind!Y96*VLOOKUP($A95,CostRed_wind!$A$2:$M$15,K$1-2009,FALSE))</f>
        <v>1.05633098074936</v>
      </c>
      <c r="L95">
        <f>IF(Capacity_wind!$AB96=0,Capacity_wind!Z96*CostRed_wind!L$15,Capacity_wind!Z96*VLOOKUP($A95,CostRed_wind!$A$2:$M$15,L$1-2009,FALSE))</f>
        <v>27.3674348676951</v>
      </c>
      <c r="M95">
        <f>IF(Capacity_wind!$AB96=0,Capacity_wind!AA96*CostRed_wind!M$15,Capacity_wind!AA96*VLOOKUP($A95,CostRed_wind!$A$2:$M$15,M$1-2009,FALSE))</f>
        <v>32.8321869461122</v>
      </c>
      <c r="N95" s="2">
        <f t="shared" si="4"/>
        <v>87.8614875662953</v>
      </c>
      <c r="O95" s="1" t="s">
        <v>256</v>
      </c>
      <c r="P95">
        <f>IF(Capacity_wind!$AB96=0,Capacity_wind!P96*CostRed_wind!B$30,Capacity_wind!P96*VLOOKUP($A95,CostRed_wind!$A$17:$M$30,B$1-2009,FALSE))</f>
        <v>7.2819157209545</v>
      </c>
      <c r="Q95">
        <f>IF(Capacity_wind!$AB96=0,Capacity_wind!Q96*CostRed_wind!C$30,Capacity_wind!Q96*VLOOKUP($A95,CostRed_wind!$A$17:$M$30,C$1-2009,FALSE))</f>
        <v>14.5573080156391</v>
      </c>
      <c r="R95">
        <f>IF(Capacity_wind!$AB96=0,Capacity_wind!R96*CostRed_wind!D$30,Capacity_wind!R96*VLOOKUP($A95,CostRed_wind!$A$17:$M$30,D$1-2009,FALSE))</f>
        <v>0.987848261848677</v>
      </c>
      <c r="S95">
        <f>IF(Capacity_wind!$AB96=0,Capacity_wind!S96*CostRed_wind!E$30,Capacity_wind!S96*VLOOKUP($A95,CostRed_wind!$A$17:$M$30,E$1-2009,FALSE))</f>
        <v>2.80361788990976</v>
      </c>
      <c r="T95">
        <f>IF(Capacity_wind!$AB96=0,Capacity_wind!T96*CostRed_wind!F$30,Capacity_wind!T96*VLOOKUP($A95,CostRed_wind!$A$17:$M$30,F$1-2009,FALSE))</f>
        <v>56.9064528073714</v>
      </c>
      <c r="U95">
        <f>IF(Capacity_wind!$AB96=0,Capacity_wind!U96*CostRed_wind!G$30,Capacity_wind!U96*VLOOKUP($A95,CostRed_wind!$A$17:$M$30,G$1-2009,FALSE))</f>
        <v>30.945749694106</v>
      </c>
      <c r="V95">
        <f>IF(Capacity_wind!$AB96=0,Capacity_wind!V96*CostRed_wind!H$30,Capacity_wind!V96*VLOOKUP($A95,CostRed_wind!$A$17:$M$30,H$1-2009,FALSE))</f>
        <v>4.1316960794218</v>
      </c>
      <c r="W95">
        <f>IF(Capacity_wind!$AB96=0,Capacity_wind!W96*CostRed_wind!I$30,Capacity_wind!W96*VLOOKUP($A95,CostRed_wind!$A$17:$M$30,I$1-2009,FALSE))</f>
        <v>7.26290253338503</v>
      </c>
      <c r="X95">
        <f>IF(Capacity_wind!$AB96=0,Capacity_wind!X96*CostRed_wind!J$30,Capacity_wind!X96*VLOOKUP($A95,CostRed_wind!$A$17:$M$30,J$1-2009,FALSE))</f>
        <v>0.511091448144533</v>
      </c>
      <c r="Y95">
        <f>IF(Capacity_wind!$AB96=0,Capacity_wind!Y96*CostRed_wind!K$30,Capacity_wind!Y96*VLOOKUP($A95,CostRed_wind!$A$17:$M$30,K$1-2009,FALSE))</f>
        <v>3.36773005777945</v>
      </c>
      <c r="Z95">
        <f>IF(Capacity_wind!$AB96=0,Capacity_wind!Z96*CostRed_wind!L$30,Capacity_wind!Z96*VLOOKUP($A95,CostRed_wind!$A$17:$M$30,L$1-2009,FALSE))</f>
        <v>76.141182018833</v>
      </c>
      <c r="AA95">
        <f>IF(Capacity_wind!$AB96=0,Capacity_wind!AA96*CostRed_wind!M$30,Capacity_wind!AA96*VLOOKUP($A95,CostRed_wind!$A$17:$M$30,M$1-2009,FALSE))</f>
        <v>85.5299365771005</v>
      </c>
      <c r="AB95" s="1">
        <f t="shared" si="5"/>
        <v>290.427431104494</v>
      </c>
    </row>
    <row r="96" spans="1:28">
      <c r="A96" s="1" t="s">
        <v>469</v>
      </c>
      <c r="B96">
        <f>IF(Capacity_wind!$AB97=0,Capacity_wind!P97*CostRed_wind!B$15,Capacity_wind!P97*VLOOKUP($A96,CostRed_wind!$A$2:$M$15,B$1-2009,FALSE))</f>
        <v>39.6793592450284</v>
      </c>
      <c r="C96">
        <f>IF(Capacity_wind!$AB97=0,Capacity_wind!Q97*CostRed_wind!C$15,Capacity_wind!Q97*VLOOKUP($A96,CostRed_wind!$A$2:$M$15,C$1-2009,FALSE))</f>
        <v>45.8439552380542</v>
      </c>
      <c r="D96">
        <f>IF(Capacity_wind!$AB97=0,Capacity_wind!R97*CostRed_wind!D$15,Capacity_wind!R97*VLOOKUP($A96,CostRed_wind!$A$2:$M$15,D$1-2009,FALSE))</f>
        <v>78.8033623345976</v>
      </c>
      <c r="E96">
        <f>IF(Capacity_wind!$AB97=0,Capacity_wind!S97*CostRed_wind!E$15,Capacity_wind!S97*VLOOKUP($A96,CostRed_wind!$A$2:$M$15,E$1-2009,FALSE))</f>
        <v>327.518159482539</v>
      </c>
      <c r="F96">
        <f>IF(Capacity_wind!$AB97=0,Capacity_wind!T97*CostRed_wind!F$15,Capacity_wind!T97*VLOOKUP($A96,CostRed_wind!$A$2:$M$15,F$1-2009,FALSE))</f>
        <v>262.729034410883</v>
      </c>
      <c r="G96">
        <f>IF(Capacity_wind!$AB97=0,Capacity_wind!U97*CostRed_wind!G$15,Capacity_wind!U97*VLOOKUP($A96,CostRed_wind!$A$2:$M$15,G$1-2009,FALSE))</f>
        <v>416.780944296697</v>
      </c>
      <c r="H96">
        <f>IF(Capacity_wind!$AB97=0,Capacity_wind!V97*CostRed_wind!H$15,Capacity_wind!V97*VLOOKUP($A96,CostRed_wind!$A$2:$M$15,H$1-2009,FALSE))</f>
        <v>534.38428745454</v>
      </c>
      <c r="I96">
        <f>IF(Capacity_wind!$AB97=0,Capacity_wind!W97*CostRed_wind!I$15,Capacity_wind!W97*VLOOKUP($A96,CostRed_wind!$A$2:$M$15,I$1-2009,FALSE))</f>
        <v>538.904229766116</v>
      </c>
      <c r="J96">
        <f>IF(Capacity_wind!$AB97=0,Capacity_wind!X97*CostRed_wind!J$15,Capacity_wind!X97*VLOOKUP($A96,CostRed_wind!$A$2:$M$15,J$1-2009,FALSE))</f>
        <v>477.209524106522</v>
      </c>
      <c r="K96">
        <f>IF(Capacity_wind!$AB97=0,Capacity_wind!Y97*CostRed_wind!K$15,Capacity_wind!Y97*VLOOKUP($A96,CostRed_wind!$A$2:$M$15,K$1-2009,FALSE))</f>
        <v>351.180456028981</v>
      </c>
      <c r="L96">
        <f>IF(Capacity_wind!$AB97=0,Capacity_wind!Z97*CostRed_wind!L$15,Capacity_wind!Z97*VLOOKUP($A96,CostRed_wind!$A$2:$M$15,L$1-2009,FALSE))</f>
        <v>1290.42260370663</v>
      </c>
      <c r="M96">
        <f>IF(Capacity_wind!$AB97=0,Capacity_wind!AA97*CostRed_wind!M$15,Capacity_wind!AA97*VLOOKUP($A96,CostRed_wind!$A$2:$M$15,M$1-2009,FALSE))</f>
        <v>595.89730520055</v>
      </c>
      <c r="N96" s="2">
        <f t="shared" si="4"/>
        <v>4959.35322127114</v>
      </c>
      <c r="O96" s="1" t="s">
        <v>469</v>
      </c>
      <c r="P96">
        <f>IF(Capacity_wind!$AB97=0,Capacity_wind!P97*CostRed_wind!B$30,Capacity_wind!P97*VLOOKUP($A96,CostRed_wind!$A$17:$M$30,B$1-2009,FALSE))</f>
        <v>339.611663623646</v>
      </c>
      <c r="Q96">
        <f>IF(Capacity_wind!$AB97=0,Capacity_wind!Q97*CostRed_wind!C$30,Capacity_wind!Q97*VLOOKUP($A96,CostRed_wind!$A$17:$M$30,C$1-2009,FALSE))</f>
        <v>304.610074905822</v>
      </c>
      <c r="R96">
        <f>IF(Capacity_wind!$AB97=0,Capacity_wind!R97*CostRed_wind!D$30,Capacity_wind!R97*VLOOKUP($A96,CostRed_wind!$A$17:$M$30,D$1-2009,FALSE))</f>
        <v>416.173310816949</v>
      </c>
      <c r="S96">
        <f>IF(Capacity_wind!$AB97=0,Capacity_wind!S97*CostRed_wind!E$30,Capacity_wind!S97*VLOOKUP($A96,CostRed_wind!$A$17:$M$30,E$1-2009,FALSE))</f>
        <v>1579.99186095986</v>
      </c>
      <c r="T96">
        <f>IF(Capacity_wind!$AB97=0,Capacity_wind!T97*CostRed_wind!F$30,Capacity_wind!T97*VLOOKUP($A96,CostRed_wind!$A$17:$M$30,F$1-2009,FALSE))</f>
        <v>1221.3585884088</v>
      </c>
      <c r="U96">
        <f>IF(Capacity_wind!$AB97=0,Capacity_wind!U97*CostRed_wind!G$30,Capacity_wind!U97*VLOOKUP($A96,CostRed_wind!$A$17:$M$30,G$1-2009,FALSE))</f>
        <v>1746.6086891792</v>
      </c>
      <c r="V96">
        <f>IF(Capacity_wind!$AB97=0,Capacity_wind!V97*CostRed_wind!H$30,Capacity_wind!V97*VLOOKUP($A96,CostRed_wind!$A$17:$M$30,H$1-2009,FALSE))</f>
        <v>2160.90918495155</v>
      </c>
      <c r="W96">
        <f>IF(Capacity_wind!$AB97=0,Capacity_wind!W97*CostRed_wind!I$30,Capacity_wind!W97*VLOOKUP($A96,CostRed_wind!$A$17:$M$30,I$1-2009,FALSE))</f>
        <v>1959.76521512718</v>
      </c>
      <c r="X96">
        <f>IF(Capacity_wind!$AB97=0,Capacity_wind!X97*CostRed_wind!J$30,Capacity_wind!X97*VLOOKUP($A96,CostRed_wind!$A$17:$M$30,J$1-2009,FALSE))</f>
        <v>1614.49167644857</v>
      </c>
      <c r="Y96">
        <f>IF(Capacity_wind!$AB97=0,Capacity_wind!Y97*CostRed_wind!K$30,Capacity_wind!Y97*VLOOKUP($A96,CostRed_wind!$A$17:$M$30,K$1-2009,FALSE))</f>
        <v>1119.61212823134</v>
      </c>
      <c r="Z96">
        <f>IF(Capacity_wind!$AB97=0,Capacity_wind!Z97*CostRed_wind!L$30,Capacity_wind!Z97*VLOOKUP($A96,CostRed_wind!$A$17:$M$30,L$1-2009,FALSE))</f>
        <v>3590.19041517931</v>
      </c>
      <c r="AA96">
        <f>IF(Capacity_wind!$AB97=0,Capacity_wind!AA97*CostRed_wind!M$30,Capacity_wind!AA97*VLOOKUP($A96,CostRed_wind!$A$17:$M$30,M$1-2009,FALSE))</f>
        <v>1552.35040553104</v>
      </c>
      <c r="AB96" s="1">
        <f t="shared" si="5"/>
        <v>17605.6732133633</v>
      </c>
    </row>
    <row r="97" spans="1:28">
      <c r="A97" s="1" t="s">
        <v>470</v>
      </c>
      <c r="B97">
        <f>IF(Capacity_wind!$AB98=0,Capacity_wind!P98*CostRed_wind!B$15,Capacity_wind!P98*VLOOKUP($A97,CostRed_wind!$A$2:$M$15,B$1-2009,FALSE))</f>
        <v>0.998827375899169</v>
      </c>
      <c r="C97">
        <f>IF(Capacity_wind!$AB98=0,Capacity_wind!Q98*CostRed_wind!C$15,Capacity_wind!Q98*VLOOKUP($A97,CostRed_wind!$A$2:$M$15,C$1-2009,FALSE))</f>
        <v>0.0960386409851897</v>
      </c>
      <c r="D97">
        <f>IF(Capacity_wind!$AB98=0,Capacity_wind!R98*CostRed_wind!D$15,Capacity_wind!R98*VLOOKUP($A97,CostRed_wind!$A$2:$M$15,D$1-2009,FALSE))</f>
        <v>4.20865549322949</v>
      </c>
      <c r="E97">
        <f>IF(Capacity_wind!$AB98=0,Capacity_wind!S98*CostRed_wind!E$15,Capacity_wind!S98*VLOOKUP($A97,CostRed_wind!$A$2:$M$15,E$1-2009,FALSE))</f>
        <v>0.0105900919528509</v>
      </c>
      <c r="F97">
        <f>IF(Capacity_wind!$AB98=0,Capacity_wind!T98*CostRed_wind!F$15,Capacity_wind!T98*VLOOKUP($A97,CostRed_wind!$A$2:$M$15,F$1-2009,FALSE))</f>
        <v>12.7044491134568</v>
      </c>
      <c r="G97">
        <f>IF(Capacity_wind!$AB98=0,Capacity_wind!U98*CostRed_wind!G$15,Capacity_wind!U98*VLOOKUP($A97,CostRed_wind!$A$2:$M$15,G$1-2009,FALSE))</f>
        <v>0.111880264776809</v>
      </c>
      <c r="H97">
        <f>IF(Capacity_wind!$AB98=0,Capacity_wind!V98*CostRed_wind!H$15,Capacity_wind!V98*VLOOKUP($A97,CostRed_wind!$A$2:$M$15,H$1-2009,FALSE))</f>
        <v>0.164616748986516</v>
      </c>
      <c r="I97">
        <f>IF(Capacity_wind!$AB98=0,Capacity_wind!W98*CostRed_wind!I$15,Capacity_wind!W98*VLOOKUP($A97,CostRed_wind!$A$2:$M$15,I$1-2009,FALSE))</f>
        <v>0</v>
      </c>
      <c r="J97">
        <f>IF(Capacity_wind!$AB98=0,Capacity_wind!X98*CostRed_wind!J$15,Capacity_wind!X98*VLOOKUP($A97,CostRed_wind!$A$2:$M$15,J$1-2009,FALSE))</f>
        <v>0</v>
      </c>
      <c r="K97">
        <f>IF(Capacity_wind!$AB98=0,Capacity_wind!Y98*CostRed_wind!K$15,Capacity_wind!Y98*VLOOKUP($A97,CostRed_wind!$A$2:$M$15,K$1-2009,FALSE))</f>
        <v>0</v>
      </c>
      <c r="L97">
        <f>IF(Capacity_wind!$AB98=0,Capacity_wind!Z98*CostRed_wind!L$15,Capacity_wind!Z98*VLOOKUP($A97,CostRed_wind!$A$2:$M$15,L$1-2009,FALSE))</f>
        <v>0</v>
      </c>
      <c r="M97">
        <f>IF(Capacity_wind!$AB98=0,Capacity_wind!AA98*CostRed_wind!M$15,Capacity_wind!AA98*VLOOKUP($A97,CostRed_wind!$A$2:$M$15,M$1-2009,FALSE))</f>
        <v>18.3676593287472</v>
      </c>
      <c r="N97" s="2">
        <f t="shared" si="4"/>
        <v>36.662717058034</v>
      </c>
      <c r="O97" s="1" t="s">
        <v>470</v>
      </c>
      <c r="P97">
        <f>IF(Capacity_wind!$AB98=0,Capacity_wind!P98*CostRed_wind!B$30,Capacity_wind!P98*VLOOKUP($A97,CostRed_wind!$A$17:$M$30,B$1-2009,FALSE))</f>
        <v>8.54886352139014</v>
      </c>
      <c r="Q97">
        <f>IF(Capacity_wind!$AB98=0,Capacity_wind!Q98*CostRed_wind!C$30,Capacity_wind!Q98*VLOOKUP($A97,CostRed_wind!$A$17:$M$30,C$1-2009,FALSE))</f>
        <v>0.638128570548565</v>
      </c>
      <c r="R97">
        <f>IF(Capacity_wind!$AB98=0,Capacity_wind!R98*CostRed_wind!D$30,Capacity_wind!R98*VLOOKUP($A97,CostRed_wind!$A$17:$M$30,D$1-2009,FALSE))</f>
        <v>22.2265908308365</v>
      </c>
      <c r="S97">
        <f>IF(Capacity_wind!$AB98=0,Capacity_wind!S98*CostRed_wind!E$30,Capacity_wind!S98*VLOOKUP($A97,CostRed_wind!$A$17:$M$30,E$1-2009,FALSE))</f>
        <v>0.0510880346871667</v>
      </c>
      <c r="T97">
        <f>IF(Capacity_wind!$AB98=0,Capacity_wind!T98*CostRed_wind!F$30,Capacity_wind!T98*VLOOKUP($A97,CostRed_wind!$A$17:$M$30,F$1-2009,FALSE))</f>
        <v>59.0596622505621</v>
      </c>
      <c r="U97">
        <f>IF(Capacity_wind!$AB98=0,Capacity_wind!U98*CostRed_wind!G$30,Capacity_wind!U98*VLOOKUP($A97,CostRed_wind!$A$17:$M$30,G$1-2009,FALSE))</f>
        <v>0.468857910326477</v>
      </c>
      <c r="V97">
        <f>IF(Capacity_wind!$AB98=0,Capacity_wind!V98*CostRed_wind!H$30,Capacity_wind!V98*VLOOKUP($A97,CostRed_wind!$A$17:$M$30,H$1-2009,FALSE))</f>
        <v>0.665666736902489</v>
      </c>
      <c r="W97">
        <f>IF(Capacity_wind!$AB98=0,Capacity_wind!W98*CostRed_wind!I$30,Capacity_wind!W98*VLOOKUP($A97,CostRed_wind!$A$17:$M$30,I$1-2009,FALSE))</f>
        <v>0</v>
      </c>
      <c r="X97">
        <f>IF(Capacity_wind!$AB98=0,Capacity_wind!X98*CostRed_wind!J$30,Capacity_wind!X98*VLOOKUP($A97,CostRed_wind!$A$17:$M$30,J$1-2009,FALSE))</f>
        <v>0</v>
      </c>
      <c r="Y97">
        <f>IF(Capacity_wind!$AB98=0,Capacity_wind!Y98*CostRed_wind!K$30,Capacity_wind!Y98*VLOOKUP($A97,CostRed_wind!$A$17:$M$30,K$1-2009,FALSE))</f>
        <v>0</v>
      </c>
      <c r="Z97">
        <f>IF(Capacity_wind!$AB98=0,Capacity_wind!Z98*CostRed_wind!L$30,Capacity_wind!Z98*VLOOKUP($A97,CostRed_wind!$A$17:$M$30,L$1-2009,FALSE))</f>
        <v>0</v>
      </c>
      <c r="AA97">
        <f>IF(Capacity_wind!$AB98=0,Capacity_wind!AA98*CostRed_wind!M$30,Capacity_wind!AA98*VLOOKUP($A97,CostRed_wind!$A$17:$M$30,M$1-2009,FALSE))</f>
        <v>47.8489215487232</v>
      </c>
      <c r="AB97" s="1">
        <f t="shared" si="5"/>
        <v>139.507779403977</v>
      </c>
    </row>
    <row r="98" spans="1:28">
      <c r="A98" s="1" t="s">
        <v>258</v>
      </c>
      <c r="B98">
        <f>IF(Capacity_wind!$AB99=0,Capacity_wind!P99*CostRed_wind!B$15,Capacity_wind!P99*VLOOKUP($A98,CostRed_wind!$A$2:$M$15,B$1-2009,FALSE))</f>
        <v>0.0098643158352843</v>
      </c>
      <c r="C98">
        <f>IF(Capacity_wind!$AB99=0,Capacity_wind!Q99*CostRed_wind!C$15,Capacity_wind!Q99*VLOOKUP($A98,CostRed_wind!$A$2:$M$15,C$1-2009,FALSE))</f>
        <v>0.414166639248629</v>
      </c>
      <c r="D98">
        <f>IF(Capacity_wind!$AB99=0,Capacity_wind!R99*CostRed_wind!D$15,Capacity_wind!R99*VLOOKUP($A98,CostRed_wind!$A$2:$M$15,D$1-2009,FALSE))</f>
        <v>0</v>
      </c>
      <c r="E98">
        <f>IF(Capacity_wind!$AB99=0,Capacity_wind!S99*CostRed_wind!E$15,Capacity_wind!S99*VLOOKUP($A98,CostRed_wind!$A$2:$M$15,E$1-2009,FALSE))</f>
        <v>0.000968735118760198</v>
      </c>
      <c r="F98">
        <f>IF(Capacity_wind!$AB99=0,Capacity_wind!T99*CostRed_wind!F$15,Capacity_wind!T99*VLOOKUP($A98,CostRed_wind!$A$2:$M$15,F$1-2009,FALSE))</f>
        <v>0.450941667815765</v>
      </c>
      <c r="G98">
        <f>IF(Capacity_wind!$AB99=0,Capacity_wind!U99*CostRed_wind!G$15,Capacity_wind!U99*VLOOKUP($A98,CostRed_wind!$A$2:$M$15,G$1-2009,FALSE))</f>
        <v>5.65460653498705</v>
      </c>
      <c r="H98">
        <f>IF(Capacity_wind!$AB99=0,Capacity_wind!V99*CostRed_wind!H$15,Capacity_wind!V99*VLOOKUP($A98,CostRed_wind!$A$2:$M$15,H$1-2009,FALSE))</f>
        <v>0</v>
      </c>
      <c r="I98">
        <f>IF(Capacity_wind!$AB99=0,Capacity_wind!W99*CostRed_wind!I$15,Capacity_wind!W99*VLOOKUP($A98,CostRed_wind!$A$2:$M$15,I$1-2009,FALSE))</f>
        <v>0.426063392221462</v>
      </c>
      <c r="J98">
        <f>IF(Capacity_wind!$AB99=0,Capacity_wind!X99*CostRed_wind!J$15,Capacity_wind!X99*VLOOKUP($A98,CostRed_wind!$A$2:$M$15,J$1-2009,FALSE))</f>
        <v>1.94879502286295</v>
      </c>
      <c r="K98">
        <f>IF(Capacity_wind!$AB99=0,Capacity_wind!Y99*CostRed_wind!K$15,Capacity_wind!Y99*VLOOKUP($A98,CostRed_wind!$A$2:$M$15,K$1-2009,FALSE))</f>
        <v>2.98415491498304</v>
      </c>
      <c r="L98">
        <f>IF(Capacity_wind!$AB99=0,Capacity_wind!Z99*CostRed_wind!L$15,Capacity_wind!Z99*VLOOKUP($A98,CostRed_wind!$A$2:$M$15,L$1-2009,FALSE))</f>
        <v>-3.40526306883801</v>
      </c>
      <c r="M98">
        <f>IF(Capacity_wind!$AB99=0,Capacity_wind!AA99*CostRed_wind!M$15,Capacity_wind!AA99*VLOOKUP($A98,CostRed_wind!$A$2:$M$15,M$1-2009,FALSE))</f>
        <v>6.6582756743864</v>
      </c>
      <c r="N98" s="2">
        <f t="shared" si="4"/>
        <v>15.1425738286213</v>
      </c>
      <c r="O98" s="1" t="s">
        <v>258</v>
      </c>
      <c r="P98">
        <f>IF(Capacity_wind!$AB99=0,Capacity_wind!P99*CostRed_wind!B$30,Capacity_wind!P99*VLOOKUP($A98,CostRed_wind!$A$17:$M$30,B$1-2009,FALSE))</f>
        <v>0.0844276917538611</v>
      </c>
      <c r="Q98">
        <f>IF(Capacity_wind!$AB99=0,Capacity_wind!Q99*CostRed_wind!C$30,Capacity_wind!Q99*VLOOKUP($A98,CostRed_wind!$A$17:$M$30,C$1-2009,FALSE))</f>
        <v>2.75192946049068</v>
      </c>
      <c r="R98">
        <f>IF(Capacity_wind!$AB99=0,Capacity_wind!R99*CostRed_wind!D$30,Capacity_wind!R99*VLOOKUP($A98,CostRed_wind!$A$17:$M$30,D$1-2009,FALSE))</f>
        <v>0</v>
      </c>
      <c r="S98">
        <f>IF(Capacity_wind!$AB99=0,Capacity_wind!S99*CostRed_wind!E$30,Capacity_wind!S99*VLOOKUP($A98,CostRed_wind!$A$17:$M$30,E$1-2009,FALSE))</f>
        <v>0.00467330912424933</v>
      </c>
      <c r="T98">
        <f>IF(Capacity_wind!$AB99=0,Capacity_wind!T99*CostRed_wind!F$30,Capacity_wind!T99*VLOOKUP($A98,CostRed_wind!$A$17:$M$30,F$1-2009,FALSE))</f>
        <v>2.0963099114384</v>
      </c>
      <c r="U98">
        <f>IF(Capacity_wind!$AB99=0,Capacity_wind!U99*CostRed_wind!G$30,Capacity_wind!U99*VLOOKUP($A98,CostRed_wind!$A$17:$M$30,G$1-2009,FALSE))</f>
        <v>23.696824538281</v>
      </c>
      <c r="V98">
        <f>IF(Capacity_wind!$AB99=0,Capacity_wind!V99*CostRed_wind!H$30,Capacity_wind!V99*VLOOKUP($A98,CostRed_wind!$A$17:$M$30,H$1-2009,FALSE))</f>
        <v>0</v>
      </c>
      <c r="W98">
        <f>IF(Capacity_wind!$AB99=0,Capacity_wind!W99*CostRed_wind!I$30,Capacity_wind!W99*VLOOKUP($A98,CostRed_wind!$A$17:$M$30,I$1-2009,FALSE))</f>
        <v>1.54941113725734</v>
      </c>
      <c r="X98">
        <f>IF(Capacity_wind!$AB99=0,Capacity_wind!X99*CostRed_wind!J$30,Capacity_wind!X99*VLOOKUP($A98,CostRed_wind!$A$17:$M$30,J$1-2009,FALSE))</f>
        <v>6.59314867909955</v>
      </c>
      <c r="Y98">
        <f>IF(Capacity_wind!$AB99=0,Capacity_wind!Y99*CostRed_wind!K$30,Capacity_wind!Y99*VLOOKUP($A98,CostRed_wind!$A$17:$M$30,K$1-2009,FALSE))</f>
        <v>9.51390083923251</v>
      </c>
      <c r="Z98">
        <f>IF(Capacity_wind!$AB99=0,Capacity_wind!Z99*CostRed_wind!L$30,Capacity_wind!Z99*VLOOKUP($A98,CostRed_wind!$A$17:$M$30,L$1-2009,FALSE))</f>
        <v>-9.47406128487632</v>
      </c>
      <c r="AA98">
        <f>IF(Capacity_wind!$AB99=0,Capacity_wind!AA99*CostRed_wind!M$30,Capacity_wind!AA99*VLOOKUP($A98,CostRed_wind!$A$17:$M$30,M$1-2009,FALSE))</f>
        <v>17.3452318932582</v>
      </c>
      <c r="AB98" s="1">
        <f t="shared" si="5"/>
        <v>54.1617961750594</v>
      </c>
    </row>
    <row r="99" spans="1:28">
      <c r="A99" s="1" t="s">
        <v>268</v>
      </c>
      <c r="B99">
        <f>IF(Capacity_wind!$AB100=0,Capacity_wind!P100*CostRed_wind!B$15,Capacity_wind!P100*VLOOKUP($A99,CostRed_wind!$A$2:$M$15,B$1-2009,FALSE))</f>
        <v>6.16522051662963e-5</v>
      </c>
      <c r="C99">
        <f>IF(Capacity_wind!$AB100=0,Capacity_wind!Q100*CostRed_wind!C$15,Capacity_wind!Q100*VLOOKUP($A99,CostRed_wind!$A$2:$M$15,C$1-2009,FALSE))</f>
        <v>0</v>
      </c>
      <c r="D99">
        <f>IF(Capacity_wind!$AB100=0,Capacity_wind!R100*CostRed_wind!D$15,Capacity_wind!R100*VLOOKUP($A99,CostRed_wind!$A$2:$M$15,D$1-2009,FALSE))</f>
        <v>0</v>
      </c>
      <c r="E99">
        <f>IF(Capacity_wind!$AB100=0,Capacity_wind!S100*CostRed_wind!E$15,Capacity_wind!S100*VLOOKUP($A99,CostRed_wind!$A$2:$M$15,E$1-2009,FALSE))</f>
        <v>0</v>
      </c>
      <c r="F99">
        <f>IF(Capacity_wind!$AB100=0,Capacity_wind!T100*CostRed_wind!F$15,Capacity_wind!T100*VLOOKUP($A99,CostRed_wind!$A$2:$M$15,F$1-2009,FALSE))</f>
        <v>0</v>
      </c>
      <c r="G99">
        <f>IF(Capacity_wind!$AB100=0,Capacity_wind!U100*CostRed_wind!G$15,Capacity_wind!U100*VLOOKUP($A99,CostRed_wind!$A$2:$M$15,G$1-2009,FALSE))</f>
        <v>0</v>
      </c>
      <c r="H99">
        <f>IF(Capacity_wind!$AB100=0,Capacity_wind!V100*CostRed_wind!H$15,Capacity_wind!V100*VLOOKUP($A99,CostRed_wind!$A$2:$M$15,H$1-2009,FALSE))</f>
        <v>0</v>
      </c>
      <c r="I99">
        <f>IF(Capacity_wind!$AB100=0,Capacity_wind!W100*CostRed_wind!I$15,Capacity_wind!W100*VLOOKUP($A99,CostRed_wind!$A$2:$M$15,I$1-2009,FALSE))</f>
        <v>0</v>
      </c>
      <c r="J99">
        <f>IF(Capacity_wind!$AB100=0,Capacity_wind!X100*CostRed_wind!J$15,Capacity_wind!X100*VLOOKUP($A99,CostRed_wind!$A$2:$M$15,J$1-2009,FALSE))</f>
        <v>0</v>
      </c>
      <c r="K99">
        <f>IF(Capacity_wind!$AB100=0,Capacity_wind!Y100*CostRed_wind!K$15,Capacity_wind!Y100*VLOOKUP($A99,CostRed_wind!$A$2:$M$15,K$1-2009,FALSE))</f>
        <v>0</v>
      </c>
      <c r="L99">
        <f>IF(Capacity_wind!$AB100=0,Capacity_wind!Z100*CostRed_wind!L$15,Capacity_wind!Z100*VLOOKUP($A99,CostRed_wind!$A$2:$M$15,L$1-2009,FALSE))</f>
        <v>0</v>
      </c>
      <c r="M99">
        <f>IF(Capacity_wind!$AB100=0,Capacity_wind!AA100*CostRed_wind!M$15,Capacity_wind!AA100*VLOOKUP($A99,CostRed_wind!$A$2:$M$15,M$1-2009,FALSE))</f>
        <v>0</v>
      </c>
      <c r="N99" s="2">
        <f t="shared" ref="N99:N130" si="6">SUM(B99:M99)</f>
        <v>6.16522051662963e-5</v>
      </c>
      <c r="O99" s="1" t="s">
        <v>268</v>
      </c>
      <c r="P99">
        <f>IF(Capacity_wind!$AB100=0,Capacity_wind!P100*CostRed_wind!B$30,Capacity_wind!P100*VLOOKUP($A99,CostRed_wind!$A$17:$M$30,B$1-2009,FALSE))</f>
        <v>0.000527675052243079</v>
      </c>
      <c r="Q99">
        <f>IF(Capacity_wind!$AB100=0,Capacity_wind!Q100*CostRed_wind!C$30,Capacity_wind!Q100*VLOOKUP($A99,CostRed_wind!$A$17:$M$30,C$1-2009,FALSE))</f>
        <v>0</v>
      </c>
      <c r="R99">
        <f>IF(Capacity_wind!$AB100=0,Capacity_wind!R100*CostRed_wind!D$30,Capacity_wind!R100*VLOOKUP($A99,CostRed_wind!$A$17:$M$30,D$1-2009,FALSE))</f>
        <v>0</v>
      </c>
      <c r="S99">
        <f>IF(Capacity_wind!$AB100=0,Capacity_wind!S100*CostRed_wind!E$30,Capacity_wind!S100*VLOOKUP($A99,CostRed_wind!$A$17:$M$30,E$1-2009,FALSE))</f>
        <v>0</v>
      </c>
      <c r="T99">
        <f>IF(Capacity_wind!$AB100=0,Capacity_wind!T100*CostRed_wind!F$30,Capacity_wind!T100*VLOOKUP($A99,CostRed_wind!$A$17:$M$30,F$1-2009,FALSE))</f>
        <v>0</v>
      </c>
      <c r="U99">
        <f>IF(Capacity_wind!$AB100=0,Capacity_wind!U100*CostRed_wind!G$30,Capacity_wind!U100*VLOOKUP($A99,CostRed_wind!$A$17:$M$30,G$1-2009,FALSE))</f>
        <v>0</v>
      </c>
      <c r="V99">
        <f>IF(Capacity_wind!$AB100=0,Capacity_wind!V100*CostRed_wind!H$30,Capacity_wind!V100*VLOOKUP($A99,CostRed_wind!$A$17:$M$30,H$1-2009,FALSE))</f>
        <v>0</v>
      </c>
      <c r="W99">
        <f>IF(Capacity_wind!$AB100=0,Capacity_wind!W100*CostRed_wind!I$30,Capacity_wind!W100*VLOOKUP($A99,CostRed_wind!$A$17:$M$30,I$1-2009,FALSE))</f>
        <v>0</v>
      </c>
      <c r="X99">
        <f>IF(Capacity_wind!$AB100=0,Capacity_wind!X100*CostRed_wind!J$30,Capacity_wind!X100*VLOOKUP($A99,CostRed_wind!$A$17:$M$30,J$1-2009,FALSE))</f>
        <v>0</v>
      </c>
      <c r="Y99">
        <f>IF(Capacity_wind!$AB100=0,Capacity_wind!Y100*CostRed_wind!K$30,Capacity_wind!Y100*VLOOKUP($A99,CostRed_wind!$A$17:$M$30,K$1-2009,FALSE))</f>
        <v>0</v>
      </c>
      <c r="Z99">
        <f>IF(Capacity_wind!$AB100=0,Capacity_wind!Z100*CostRed_wind!L$30,Capacity_wind!Z100*VLOOKUP($A99,CostRed_wind!$A$17:$M$30,L$1-2009,FALSE))</f>
        <v>0</v>
      </c>
      <c r="AA99">
        <f>IF(Capacity_wind!$AB100=0,Capacity_wind!AA100*CostRed_wind!M$30,Capacity_wind!AA100*VLOOKUP($A99,CostRed_wind!$A$17:$M$30,M$1-2009,FALSE))</f>
        <v>0</v>
      </c>
      <c r="AB99" s="1">
        <f t="shared" ref="AB99:AB130" si="7">SUM(P99:AA99)</f>
        <v>0.000527675052243079</v>
      </c>
    </row>
    <row r="100" spans="1:28">
      <c r="A100" s="1" t="s">
        <v>270</v>
      </c>
      <c r="B100">
        <f>IF(Capacity_wind!$AB101=0,Capacity_wind!P101*CostRed_wind!B$15,Capacity_wind!P101*VLOOKUP($A100,CostRed_wind!$A$2:$M$15,B$1-2009,FALSE))</f>
        <v>0</v>
      </c>
      <c r="C100">
        <f>IF(Capacity_wind!$AB101=0,Capacity_wind!Q101*CostRed_wind!C$15,Capacity_wind!Q101*VLOOKUP($A100,CostRed_wind!$A$2:$M$15,C$1-2009,FALSE))</f>
        <v>0</v>
      </c>
      <c r="D100">
        <f>IF(Capacity_wind!$AB101=0,Capacity_wind!R101*CostRed_wind!D$15,Capacity_wind!R101*VLOOKUP($A100,CostRed_wind!$A$2:$M$15,D$1-2009,FALSE))</f>
        <v>0</v>
      </c>
      <c r="E100">
        <f>IF(Capacity_wind!$AB101=0,Capacity_wind!S101*CostRed_wind!E$15,Capacity_wind!S101*VLOOKUP($A100,CostRed_wind!$A$2:$M$15,E$1-2009,FALSE))</f>
        <v>0</v>
      </c>
      <c r="F100">
        <f>IF(Capacity_wind!$AB101=0,Capacity_wind!T101*CostRed_wind!F$15,Capacity_wind!T101*VLOOKUP($A100,CostRed_wind!$A$2:$M$15,F$1-2009,FALSE))</f>
        <v>0</v>
      </c>
      <c r="G100">
        <f>IF(Capacity_wind!$AB101=0,Capacity_wind!U101*CostRed_wind!G$15,Capacity_wind!U101*VLOOKUP($A100,CostRed_wind!$A$2:$M$15,G$1-2009,FALSE))</f>
        <v>0</v>
      </c>
      <c r="H100">
        <f>IF(Capacity_wind!$AB101=0,Capacity_wind!V101*CostRed_wind!H$15,Capacity_wind!V101*VLOOKUP($A100,CostRed_wind!$A$2:$M$15,H$1-2009,FALSE))</f>
        <v>0</v>
      </c>
      <c r="I100">
        <f>IF(Capacity_wind!$AB101=0,Capacity_wind!W101*CostRed_wind!I$15,Capacity_wind!W101*VLOOKUP($A100,CostRed_wind!$A$2:$M$15,I$1-2009,FALSE))</f>
        <v>0</v>
      </c>
      <c r="J100">
        <f>IF(Capacity_wind!$AB101=0,Capacity_wind!X101*CostRed_wind!J$15,Capacity_wind!X101*VLOOKUP($A100,CostRed_wind!$A$2:$M$15,J$1-2009,FALSE))</f>
        <v>0</v>
      </c>
      <c r="K100">
        <f>IF(Capacity_wind!$AB101=0,Capacity_wind!Y101*CostRed_wind!K$15,Capacity_wind!Y101*VLOOKUP($A100,CostRed_wind!$A$2:$M$15,K$1-2009,FALSE))</f>
        <v>0</v>
      </c>
      <c r="L100">
        <f>IF(Capacity_wind!$AB101=0,Capacity_wind!Z101*CostRed_wind!L$15,Capacity_wind!Z101*VLOOKUP($A100,CostRed_wind!$A$2:$M$15,L$1-2009,FALSE))</f>
        <v>0</v>
      </c>
      <c r="M100">
        <f>IF(Capacity_wind!$AB101=0,Capacity_wind!AA101*CostRed_wind!M$15,Capacity_wind!AA101*VLOOKUP($A100,CostRed_wind!$A$2:$M$15,M$1-2009,FALSE))</f>
        <v>0</v>
      </c>
      <c r="N100" s="2">
        <f t="shared" si="6"/>
        <v>0</v>
      </c>
      <c r="O100" s="1" t="s">
        <v>270</v>
      </c>
      <c r="P100">
        <f>IF(Capacity_wind!$AB101=0,Capacity_wind!P101*CostRed_wind!B$30,Capacity_wind!P101*VLOOKUP($A100,CostRed_wind!$A$17:$M$30,B$1-2009,FALSE))</f>
        <v>0</v>
      </c>
      <c r="Q100">
        <f>IF(Capacity_wind!$AB101=0,Capacity_wind!Q101*CostRed_wind!C$30,Capacity_wind!Q101*VLOOKUP($A100,CostRed_wind!$A$17:$M$30,C$1-2009,FALSE))</f>
        <v>0</v>
      </c>
      <c r="R100">
        <f>IF(Capacity_wind!$AB101=0,Capacity_wind!R101*CostRed_wind!D$30,Capacity_wind!R101*VLOOKUP($A100,CostRed_wind!$A$17:$M$30,D$1-2009,FALSE))</f>
        <v>0</v>
      </c>
      <c r="S100">
        <f>IF(Capacity_wind!$AB101=0,Capacity_wind!S101*CostRed_wind!E$30,Capacity_wind!S101*VLOOKUP($A100,CostRed_wind!$A$17:$M$30,E$1-2009,FALSE))</f>
        <v>0</v>
      </c>
      <c r="T100">
        <f>IF(Capacity_wind!$AB101=0,Capacity_wind!T101*CostRed_wind!F$30,Capacity_wind!T101*VLOOKUP($A100,CostRed_wind!$A$17:$M$30,F$1-2009,FALSE))</f>
        <v>0</v>
      </c>
      <c r="U100">
        <f>IF(Capacity_wind!$AB101=0,Capacity_wind!U101*CostRed_wind!G$30,Capacity_wind!U101*VLOOKUP($A100,CostRed_wind!$A$17:$M$30,G$1-2009,FALSE))</f>
        <v>0</v>
      </c>
      <c r="V100">
        <f>IF(Capacity_wind!$AB101=0,Capacity_wind!V101*CostRed_wind!H$30,Capacity_wind!V101*VLOOKUP($A100,CostRed_wind!$A$17:$M$30,H$1-2009,FALSE))</f>
        <v>0</v>
      </c>
      <c r="W100">
        <f>IF(Capacity_wind!$AB101=0,Capacity_wind!W101*CostRed_wind!I$30,Capacity_wind!W101*VLOOKUP($A100,CostRed_wind!$A$17:$M$30,I$1-2009,FALSE))</f>
        <v>0</v>
      </c>
      <c r="X100">
        <f>IF(Capacity_wind!$AB101=0,Capacity_wind!X101*CostRed_wind!J$30,Capacity_wind!X101*VLOOKUP($A100,CostRed_wind!$A$17:$M$30,J$1-2009,FALSE))</f>
        <v>0</v>
      </c>
      <c r="Y100">
        <f>IF(Capacity_wind!$AB101=0,Capacity_wind!Y101*CostRed_wind!K$30,Capacity_wind!Y101*VLOOKUP($A100,CostRed_wind!$A$17:$M$30,K$1-2009,FALSE))</f>
        <v>0</v>
      </c>
      <c r="Z100">
        <f>IF(Capacity_wind!$AB101=0,Capacity_wind!Z101*CostRed_wind!L$30,Capacity_wind!Z101*VLOOKUP($A100,CostRed_wind!$A$17:$M$30,L$1-2009,FALSE))</f>
        <v>0</v>
      </c>
      <c r="AA100">
        <f>IF(Capacity_wind!$AB101=0,Capacity_wind!AA101*CostRed_wind!M$30,Capacity_wind!AA101*VLOOKUP($A100,CostRed_wind!$A$17:$M$30,M$1-2009,FALSE))</f>
        <v>0</v>
      </c>
      <c r="AB100" s="1">
        <f t="shared" si="7"/>
        <v>0</v>
      </c>
    </row>
    <row r="101" spans="1:28">
      <c r="A101" s="1" t="s">
        <v>280</v>
      </c>
      <c r="B101">
        <f>IF(Capacity_wind!$AB102=0,Capacity_wind!P102*CostRed_wind!B$15,Capacity_wind!P102*VLOOKUP($A101,CostRed_wind!$A$2:$M$15,B$1-2009,FALSE))</f>
        <v>0</v>
      </c>
      <c r="C101">
        <f>IF(Capacity_wind!$AB102=0,Capacity_wind!Q102*CostRed_wind!C$15,Capacity_wind!Q102*VLOOKUP($A101,CostRed_wind!$A$2:$M$15,C$1-2009,FALSE))</f>
        <v>0.00300120753078717</v>
      </c>
      <c r="D101">
        <f>IF(Capacity_wind!$AB102=0,Capacity_wind!R102*CostRed_wind!D$15,Capacity_wind!R102*VLOOKUP($A101,CostRed_wind!$A$2:$M$15,D$1-2009,FALSE))</f>
        <v>0</v>
      </c>
      <c r="E101">
        <f>IF(Capacity_wind!$AB102=0,Capacity_wind!S102*CostRed_wind!E$15,Capacity_wind!S102*VLOOKUP($A101,CostRed_wind!$A$2:$M$15,E$1-2009,FALSE))</f>
        <v>0</v>
      </c>
      <c r="F101">
        <f>IF(Capacity_wind!$AB102=0,Capacity_wind!T102*CostRed_wind!F$15,Capacity_wind!T102*VLOOKUP($A101,CostRed_wind!$A$2:$M$15,F$1-2009,FALSE))</f>
        <v>-0.00248133804056292</v>
      </c>
      <c r="G101">
        <f>IF(Capacity_wind!$AB102=0,Capacity_wind!U102*CostRed_wind!G$15,Capacity_wind!U102*VLOOKUP($A101,CostRed_wind!$A$2:$M$15,G$1-2009,FALSE))</f>
        <v>0.0030346720161519</v>
      </c>
      <c r="H101">
        <f>IF(Capacity_wind!$AB102=0,Capacity_wind!V102*CostRed_wind!H$15,Capacity_wind!V102*VLOOKUP($A101,CostRed_wind!$A$2:$M$15,H$1-2009,FALSE))</f>
        <v>0</v>
      </c>
      <c r="I101">
        <f>IF(Capacity_wind!$AB102=0,Capacity_wind!W102*CostRed_wind!I$15,Capacity_wind!W102*VLOOKUP($A101,CostRed_wind!$A$2:$M$15,I$1-2009,FALSE))</f>
        <v>0</v>
      </c>
      <c r="J101">
        <f>IF(Capacity_wind!$AB102=0,Capacity_wind!X102*CostRed_wind!J$15,Capacity_wind!X102*VLOOKUP($A101,CostRed_wind!$A$2:$M$15,J$1-2009,FALSE))</f>
        <v>0</v>
      </c>
      <c r="K101">
        <f>IF(Capacity_wind!$AB102=0,Capacity_wind!Y102*CostRed_wind!K$15,Capacity_wind!Y102*VLOOKUP($A101,CostRed_wind!$A$2:$M$15,K$1-2009,FALSE))</f>
        <v>0</v>
      </c>
      <c r="L101">
        <f>IF(Capacity_wind!$AB102=0,Capacity_wind!Z102*CostRed_wind!L$15,Capacity_wind!Z102*VLOOKUP($A101,CostRed_wind!$A$2:$M$15,L$1-2009,FALSE))</f>
        <v>0</v>
      </c>
      <c r="M101">
        <f>IF(Capacity_wind!$AB102=0,Capacity_wind!AA102*CostRed_wind!M$15,Capacity_wind!AA102*VLOOKUP($A101,CostRed_wind!$A$2:$M$15,M$1-2009,FALSE))</f>
        <v>0</v>
      </c>
      <c r="N101" s="2">
        <f t="shared" si="6"/>
        <v>0.00355454150637616</v>
      </c>
      <c r="O101" s="1" t="s">
        <v>280</v>
      </c>
      <c r="P101">
        <f>IF(Capacity_wind!$AB102=0,Capacity_wind!P102*CostRed_wind!B$30,Capacity_wind!P102*VLOOKUP($A101,CostRed_wind!$A$17:$M$30,B$1-2009,FALSE))</f>
        <v>0</v>
      </c>
      <c r="Q101">
        <f>IF(Capacity_wind!$AB102=0,Capacity_wind!Q102*CostRed_wind!C$30,Capacity_wind!Q102*VLOOKUP($A101,CostRed_wind!$A$17:$M$30,C$1-2009,FALSE))</f>
        <v>0.0199415178296426</v>
      </c>
      <c r="R101">
        <f>IF(Capacity_wind!$AB102=0,Capacity_wind!R102*CostRed_wind!D$30,Capacity_wind!R102*VLOOKUP($A101,CostRed_wind!$A$17:$M$30,D$1-2009,FALSE))</f>
        <v>0</v>
      </c>
      <c r="S101">
        <f>IF(Capacity_wind!$AB102=0,Capacity_wind!S102*CostRed_wind!E$30,Capacity_wind!S102*VLOOKUP($A101,CostRed_wind!$A$17:$M$30,E$1-2009,FALSE))</f>
        <v>0</v>
      </c>
      <c r="T101">
        <f>IF(Capacity_wind!$AB102=0,Capacity_wind!T102*CostRed_wind!F$30,Capacity_wind!T102*VLOOKUP($A101,CostRed_wind!$A$17:$M$30,F$1-2009,FALSE))</f>
        <v>-0.011535091785278</v>
      </c>
      <c r="U101">
        <f>IF(Capacity_wind!$AB102=0,Capacity_wind!U102*CostRed_wind!G$30,Capacity_wind!U102*VLOOKUP($A101,CostRed_wind!$A$17:$M$30,G$1-2009,FALSE))</f>
        <v>0.0127174348653682</v>
      </c>
      <c r="V101">
        <f>IF(Capacity_wind!$AB102=0,Capacity_wind!V102*CostRed_wind!H$30,Capacity_wind!V102*VLOOKUP($A101,CostRed_wind!$A$17:$M$30,H$1-2009,FALSE))</f>
        <v>0</v>
      </c>
      <c r="W101">
        <f>IF(Capacity_wind!$AB102=0,Capacity_wind!W102*CostRed_wind!I$30,Capacity_wind!W102*VLOOKUP($A101,CostRed_wind!$A$17:$M$30,I$1-2009,FALSE))</f>
        <v>0</v>
      </c>
      <c r="X101">
        <f>IF(Capacity_wind!$AB102=0,Capacity_wind!X102*CostRed_wind!J$30,Capacity_wind!X102*VLOOKUP($A101,CostRed_wind!$A$17:$M$30,J$1-2009,FALSE))</f>
        <v>0</v>
      </c>
      <c r="Y101">
        <f>IF(Capacity_wind!$AB102=0,Capacity_wind!Y102*CostRed_wind!K$30,Capacity_wind!Y102*VLOOKUP($A101,CostRed_wind!$A$17:$M$30,K$1-2009,FALSE))</f>
        <v>0</v>
      </c>
      <c r="Z101">
        <f>IF(Capacity_wind!$AB102=0,Capacity_wind!Z102*CostRed_wind!L$30,Capacity_wind!Z102*VLOOKUP($A101,CostRed_wind!$A$17:$M$30,L$1-2009,FALSE))</f>
        <v>0</v>
      </c>
      <c r="AA101">
        <f>IF(Capacity_wind!$AB102=0,Capacity_wind!AA102*CostRed_wind!M$30,Capacity_wind!AA102*VLOOKUP($A101,CostRed_wind!$A$17:$M$30,M$1-2009,FALSE))</f>
        <v>0</v>
      </c>
      <c r="AB101" s="1">
        <f t="shared" si="7"/>
        <v>0.0211238609097328</v>
      </c>
    </row>
    <row r="102" spans="1:28">
      <c r="A102" s="1" t="s">
        <v>274</v>
      </c>
      <c r="B102">
        <f>IF(Capacity_wind!$AB103=0,Capacity_wind!P103*CostRed_wind!B$15,Capacity_wind!P103*VLOOKUP($A102,CostRed_wind!$A$2:$M$15,B$1-2009,FALSE))</f>
        <v>0</v>
      </c>
      <c r="C102">
        <f>IF(Capacity_wind!$AB103=0,Capacity_wind!Q103*CostRed_wind!C$15,Capacity_wind!Q103*VLOOKUP($A102,CostRed_wind!$A$2:$M$15,C$1-2009,FALSE))</f>
        <v>0</v>
      </c>
      <c r="D102">
        <f>IF(Capacity_wind!$AB103=0,Capacity_wind!R103*CostRed_wind!D$15,Capacity_wind!R103*VLOOKUP($A102,CostRed_wind!$A$2:$M$15,D$1-2009,FALSE))</f>
        <v>0</v>
      </c>
      <c r="E102">
        <f>IF(Capacity_wind!$AB103=0,Capacity_wind!S103*CostRed_wind!E$15,Capacity_wind!S103*VLOOKUP($A102,CostRed_wind!$A$2:$M$15,E$1-2009,FALSE))</f>
        <v>0</v>
      </c>
      <c r="F102">
        <f>IF(Capacity_wind!$AB103=0,Capacity_wind!T103*CostRed_wind!F$15,Capacity_wind!T103*VLOOKUP($A102,CostRed_wind!$A$2:$M$15,F$1-2009,FALSE))</f>
        <v>0</v>
      </c>
      <c r="G102">
        <f>IF(Capacity_wind!$AB103=0,Capacity_wind!U103*CostRed_wind!G$15,Capacity_wind!U103*VLOOKUP($A102,CostRed_wind!$A$2:$M$15,G$1-2009,FALSE))</f>
        <v>0</v>
      </c>
      <c r="H102">
        <f>IF(Capacity_wind!$AB103=0,Capacity_wind!V103*CostRed_wind!H$15,Capacity_wind!V103*VLOOKUP($A102,CostRed_wind!$A$2:$M$15,H$1-2009,FALSE))</f>
        <v>0</v>
      </c>
      <c r="I102">
        <f>IF(Capacity_wind!$AB103=0,Capacity_wind!W103*CostRed_wind!I$15,Capacity_wind!W103*VLOOKUP($A102,CostRed_wind!$A$2:$M$15,I$1-2009,FALSE))</f>
        <v>0.000133145059716194</v>
      </c>
      <c r="J102">
        <f>IF(Capacity_wind!$AB103=0,Capacity_wind!X103*CostRed_wind!J$15,Capacity_wind!X103*VLOOKUP($A102,CostRed_wind!$A$2:$M$15,J$1-2009,FALSE))</f>
        <v>0</v>
      </c>
      <c r="K102">
        <f>IF(Capacity_wind!$AB103=0,Capacity_wind!Y103*CostRed_wind!K$15,Capacity_wind!Y103*VLOOKUP($A102,CostRed_wind!$A$2:$M$15,K$1-2009,FALSE))</f>
        <v>0</v>
      </c>
      <c r="L102">
        <f>IF(Capacity_wind!$AB103=0,Capacity_wind!Z103*CostRed_wind!L$15,Capacity_wind!Z103*VLOOKUP($A102,CostRed_wind!$A$2:$M$15,L$1-2009,FALSE))</f>
        <v>0</v>
      </c>
      <c r="M102">
        <f>IF(Capacity_wind!$AB103=0,Capacity_wind!AA103*CostRed_wind!M$15,Capacity_wind!AA103*VLOOKUP($A102,CostRed_wind!$A$2:$M$15,M$1-2009,FALSE))</f>
        <v>0</v>
      </c>
      <c r="N102" s="2">
        <f t="shared" si="6"/>
        <v>0.000133145059716194</v>
      </c>
      <c r="O102" s="1" t="s">
        <v>274</v>
      </c>
      <c r="P102">
        <f>IF(Capacity_wind!$AB103=0,Capacity_wind!P103*CostRed_wind!B$30,Capacity_wind!P103*VLOOKUP($A102,CostRed_wind!$A$17:$M$30,B$1-2009,FALSE))</f>
        <v>0</v>
      </c>
      <c r="Q102">
        <f>IF(Capacity_wind!$AB103=0,Capacity_wind!Q103*CostRed_wind!C$30,Capacity_wind!Q103*VLOOKUP($A102,CostRed_wind!$A$17:$M$30,C$1-2009,FALSE))</f>
        <v>0</v>
      </c>
      <c r="R102">
        <f>IF(Capacity_wind!$AB103=0,Capacity_wind!R103*CostRed_wind!D$30,Capacity_wind!R103*VLOOKUP($A102,CostRed_wind!$A$17:$M$30,D$1-2009,FALSE))</f>
        <v>0</v>
      </c>
      <c r="S102">
        <f>IF(Capacity_wind!$AB103=0,Capacity_wind!S103*CostRed_wind!E$30,Capacity_wind!S103*VLOOKUP($A102,CostRed_wind!$A$17:$M$30,E$1-2009,FALSE))</f>
        <v>0</v>
      </c>
      <c r="T102">
        <f>IF(Capacity_wind!$AB103=0,Capacity_wind!T103*CostRed_wind!F$30,Capacity_wind!T103*VLOOKUP($A102,CostRed_wind!$A$17:$M$30,F$1-2009,FALSE))</f>
        <v>0</v>
      </c>
      <c r="U102">
        <f>IF(Capacity_wind!$AB103=0,Capacity_wind!U103*CostRed_wind!G$30,Capacity_wind!U103*VLOOKUP($A102,CostRed_wind!$A$17:$M$30,G$1-2009,FALSE))</f>
        <v>0</v>
      </c>
      <c r="V102">
        <f>IF(Capacity_wind!$AB103=0,Capacity_wind!V103*CostRed_wind!H$30,Capacity_wind!V103*VLOOKUP($A102,CostRed_wind!$A$17:$M$30,H$1-2009,FALSE))</f>
        <v>0</v>
      </c>
      <c r="W102">
        <f>IF(Capacity_wind!$AB103=0,Capacity_wind!W103*CostRed_wind!I$30,Capacity_wind!W103*VLOOKUP($A102,CostRed_wind!$A$17:$M$30,I$1-2009,FALSE))</f>
        <v>0.00048419188825271</v>
      </c>
      <c r="X102">
        <f>IF(Capacity_wind!$AB103=0,Capacity_wind!X103*CostRed_wind!J$30,Capacity_wind!X103*VLOOKUP($A102,CostRed_wind!$A$17:$M$30,J$1-2009,FALSE))</f>
        <v>0</v>
      </c>
      <c r="Y102">
        <f>IF(Capacity_wind!$AB103=0,Capacity_wind!Y103*CostRed_wind!K$30,Capacity_wind!Y103*VLOOKUP($A102,CostRed_wind!$A$17:$M$30,K$1-2009,FALSE))</f>
        <v>0</v>
      </c>
      <c r="Z102">
        <f>IF(Capacity_wind!$AB103=0,Capacity_wind!Z103*CostRed_wind!L$30,Capacity_wind!Z103*VLOOKUP($A102,CostRed_wind!$A$17:$M$30,L$1-2009,FALSE))</f>
        <v>0</v>
      </c>
      <c r="AA102">
        <f>IF(Capacity_wind!$AB103=0,Capacity_wind!AA103*CostRed_wind!M$30,Capacity_wind!AA103*VLOOKUP($A102,CostRed_wind!$A$17:$M$30,M$1-2009,FALSE))</f>
        <v>0</v>
      </c>
      <c r="AB102" s="1">
        <f t="shared" si="7"/>
        <v>0.00048419188825271</v>
      </c>
    </row>
    <row r="103" spans="1:28">
      <c r="A103" s="1" t="s">
        <v>471</v>
      </c>
      <c r="B103">
        <f>IF(Capacity_wind!$AB104=0,Capacity_wind!P104*CostRed_wind!B$15,Capacity_wind!P104*VLOOKUP($A103,CostRed_wind!$A$2:$M$15,B$1-2009,FALSE))</f>
        <v>0</v>
      </c>
      <c r="C103">
        <f>IF(Capacity_wind!$AB104=0,Capacity_wind!Q104*CostRed_wind!C$15,Capacity_wind!Q104*VLOOKUP($A103,CostRed_wind!$A$2:$M$15,C$1-2009,FALSE))</f>
        <v>0</v>
      </c>
      <c r="D103">
        <f>IF(Capacity_wind!$AB104=0,Capacity_wind!R104*CostRed_wind!D$15,Capacity_wind!R104*VLOOKUP($A103,CostRed_wind!$A$2:$M$15,D$1-2009,FALSE))</f>
        <v>0</v>
      </c>
      <c r="E103">
        <f>IF(Capacity_wind!$AB104=0,Capacity_wind!S104*CostRed_wind!E$15,Capacity_wind!S104*VLOOKUP($A103,CostRed_wind!$A$2:$M$15,E$1-2009,FALSE))</f>
        <v>0</v>
      </c>
      <c r="F103">
        <f>IF(Capacity_wind!$AB104=0,Capacity_wind!T104*CostRed_wind!F$15,Capacity_wind!T104*VLOOKUP($A103,CostRed_wind!$A$2:$M$15,F$1-2009,FALSE))</f>
        <v>0</v>
      </c>
      <c r="G103">
        <f>IF(Capacity_wind!$AB104=0,Capacity_wind!U104*CostRed_wind!G$15,Capacity_wind!U104*VLOOKUP($A103,CostRed_wind!$A$2:$M$15,G$1-2009,FALSE))</f>
        <v>0</v>
      </c>
      <c r="H103">
        <f>IF(Capacity_wind!$AB104=0,Capacity_wind!V104*CostRed_wind!H$15,Capacity_wind!V104*VLOOKUP($A103,CostRed_wind!$A$2:$M$15,H$1-2009,FALSE))</f>
        <v>0</v>
      </c>
      <c r="I103">
        <f>IF(Capacity_wind!$AB104=0,Capacity_wind!W104*CostRed_wind!I$15,Capacity_wind!W104*VLOOKUP($A103,CostRed_wind!$A$2:$M$15,I$1-2009,FALSE))</f>
        <v>0</v>
      </c>
      <c r="J103">
        <f>IF(Capacity_wind!$AB104=0,Capacity_wind!X104*CostRed_wind!J$15,Capacity_wind!X104*VLOOKUP($A103,CostRed_wind!$A$2:$M$15,J$1-2009,FALSE))</f>
        <v>1.7977248050946</v>
      </c>
      <c r="K103">
        <f>IF(Capacity_wind!$AB104=0,Capacity_wind!Y104*CostRed_wind!K$15,Capacity_wind!Y104*VLOOKUP($A103,CostRed_wind!$A$2:$M$15,K$1-2009,FALSE))</f>
        <v>0.369718484107333</v>
      </c>
      <c r="L103">
        <f>IF(Capacity_wind!$AB104=0,Capacity_wind!Z104*CostRed_wind!L$15,Capacity_wind!Z104*VLOOKUP($A103,CostRed_wind!$A$2:$M$15,L$1-2009,FALSE))</f>
        <v>-0.229803097113737</v>
      </c>
      <c r="M103">
        <f>IF(Capacity_wind!$AB104=0,Capacity_wind!AA104*CostRed_wind!M$15,Capacity_wind!AA104*VLOOKUP($A103,CostRed_wind!$A$2:$M$15,M$1-2009,FALSE))</f>
        <v>0</v>
      </c>
      <c r="N103" s="2">
        <f t="shared" si="6"/>
        <v>1.93764019208819</v>
      </c>
      <c r="O103" s="1" t="s">
        <v>471</v>
      </c>
      <c r="P103">
        <f>IF(Capacity_wind!$AB104=0,Capacity_wind!P104*CostRed_wind!B$30,Capacity_wind!P104*VLOOKUP($A103,CostRed_wind!$A$17:$M$30,B$1-2009,FALSE))</f>
        <v>0</v>
      </c>
      <c r="Q103">
        <f>IF(Capacity_wind!$AB104=0,Capacity_wind!Q104*CostRed_wind!C$30,Capacity_wind!Q104*VLOOKUP($A103,CostRed_wind!$A$17:$M$30,C$1-2009,FALSE))</f>
        <v>0</v>
      </c>
      <c r="R103">
        <f>IF(Capacity_wind!$AB104=0,Capacity_wind!R104*CostRed_wind!D$30,Capacity_wind!R104*VLOOKUP($A103,CostRed_wind!$A$17:$M$30,D$1-2009,FALSE))</f>
        <v>0</v>
      </c>
      <c r="S103">
        <f>IF(Capacity_wind!$AB104=0,Capacity_wind!S104*CostRed_wind!E$30,Capacity_wind!S104*VLOOKUP($A103,CostRed_wind!$A$17:$M$30,E$1-2009,FALSE))</f>
        <v>0</v>
      </c>
      <c r="T103">
        <f>IF(Capacity_wind!$AB104=0,Capacity_wind!T104*CostRed_wind!F$30,Capacity_wind!T104*VLOOKUP($A103,CostRed_wind!$A$17:$M$30,F$1-2009,FALSE))</f>
        <v>0</v>
      </c>
      <c r="U103">
        <f>IF(Capacity_wind!$AB104=0,Capacity_wind!U104*CostRed_wind!G$30,Capacity_wind!U104*VLOOKUP($A103,CostRed_wind!$A$17:$M$30,G$1-2009,FALSE))</f>
        <v>0</v>
      </c>
      <c r="V103">
        <f>IF(Capacity_wind!$AB104=0,Capacity_wind!V104*CostRed_wind!H$30,Capacity_wind!V104*VLOOKUP($A103,CostRed_wind!$A$17:$M$30,H$1-2009,FALSE))</f>
        <v>0</v>
      </c>
      <c r="W103">
        <f>IF(Capacity_wind!$AB104=0,Capacity_wind!W104*CostRed_wind!I$30,Capacity_wind!W104*VLOOKUP($A103,CostRed_wind!$A$17:$M$30,I$1-2009,FALSE))</f>
        <v>0</v>
      </c>
      <c r="X103">
        <f>IF(Capacity_wind!$AB104=0,Capacity_wind!X104*CostRed_wind!J$30,Capacity_wind!X104*VLOOKUP($A103,CostRed_wind!$A$17:$M$30,J$1-2009,FALSE))</f>
        <v>6.08204905341011</v>
      </c>
      <c r="Y103">
        <f>IF(Capacity_wind!$AB104=0,Capacity_wind!Y104*CostRed_wind!K$30,Capacity_wind!Y104*VLOOKUP($A103,CostRed_wind!$A$17:$M$30,K$1-2009,FALSE))</f>
        <v>1.17871393960408</v>
      </c>
      <c r="Z103">
        <f>IF(Capacity_wind!$AB104=0,Capacity_wind!Z104*CostRed_wind!L$30,Capacity_wind!Z104*VLOOKUP($A103,CostRed_wind!$A$17:$M$30,L$1-2009,FALSE))</f>
        <v>-0.639354018029758</v>
      </c>
      <c r="AA103">
        <f>IF(Capacity_wind!$AB104=0,Capacity_wind!AA104*CostRed_wind!M$30,Capacity_wind!AA104*VLOOKUP($A103,CostRed_wind!$A$17:$M$30,M$1-2009,FALSE))</f>
        <v>0</v>
      </c>
      <c r="AB103" s="1">
        <f t="shared" si="7"/>
        <v>6.62140897498442</v>
      </c>
    </row>
    <row r="104" spans="1:28">
      <c r="A104" s="1" t="s">
        <v>290</v>
      </c>
      <c r="B104">
        <f>IF(Capacity_wind!$AB105=0,Capacity_wind!P105*CostRed_wind!B$15,Capacity_wind!P105*VLOOKUP($A104,CostRed_wind!$A$2:$M$15,B$1-2009,FALSE))</f>
        <v>0</v>
      </c>
      <c r="C104">
        <f>IF(Capacity_wind!$AB105=0,Capacity_wind!Q105*CostRed_wind!C$15,Capacity_wind!Q105*VLOOKUP($A104,CostRed_wind!$A$2:$M$15,C$1-2009,FALSE))</f>
        <v>0</v>
      </c>
      <c r="D104">
        <f>IF(Capacity_wind!$AB105=0,Capacity_wind!R105*CostRed_wind!D$15,Capacity_wind!R105*VLOOKUP($A104,CostRed_wind!$A$2:$M$15,D$1-2009,FALSE))</f>
        <v>0.205756445056454</v>
      </c>
      <c r="E104">
        <f>IF(Capacity_wind!$AB105=0,Capacity_wind!S105*CostRed_wind!E$15,Capacity_wind!S105*VLOOKUP($A104,CostRed_wind!$A$2:$M$15,E$1-2009,FALSE))</f>
        <v>0</v>
      </c>
      <c r="F104">
        <f>IF(Capacity_wind!$AB105=0,Capacity_wind!T105*CostRed_wind!F$15,Capacity_wind!T105*VLOOKUP($A104,CostRed_wind!$A$2:$M$15,F$1-2009,FALSE))</f>
        <v>2.48133845411925</v>
      </c>
      <c r="G104">
        <f>IF(Capacity_wind!$AB105=0,Capacity_wind!U105*CostRed_wind!G$15,Capacity_wind!U105*VLOOKUP($A104,CostRed_wind!$A$2:$M$15,G$1-2009,FALSE))</f>
        <v>0</v>
      </c>
      <c r="H104">
        <f>IF(Capacity_wind!$AB105=0,Capacity_wind!V105*CostRed_wind!H$15,Capacity_wind!V105*VLOOKUP($A104,CostRed_wind!$A$2:$M$15,H$1-2009,FALSE))</f>
        <v>0</v>
      </c>
      <c r="I104">
        <f>IF(Capacity_wind!$AB105=0,Capacity_wind!W105*CostRed_wind!I$15,Capacity_wind!W105*VLOOKUP($A104,CostRed_wind!$A$2:$M$15,I$1-2009,FALSE))</f>
        <v>0</v>
      </c>
      <c r="J104">
        <f>IF(Capacity_wind!$AB105=0,Capacity_wind!X105*CostRed_wind!J$15,Capacity_wind!X105*VLOOKUP($A104,CostRed_wind!$A$2:$M$15,J$1-2009,FALSE))</f>
        <v>0</v>
      </c>
      <c r="K104">
        <f>IF(Capacity_wind!$AB105=0,Capacity_wind!Y105*CostRed_wind!K$15,Capacity_wind!Y105*VLOOKUP($A104,CostRed_wind!$A$2:$M$15,K$1-2009,FALSE))</f>
        <v>0</v>
      </c>
      <c r="L104">
        <f>IF(Capacity_wind!$AB105=0,Capacity_wind!Z105*CostRed_wind!L$15,Capacity_wind!Z105*VLOOKUP($A104,CostRed_wind!$A$2:$M$15,L$1-2009,FALSE))</f>
        <v>0</v>
      </c>
      <c r="M104">
        <f>IF(Capacity_wind!$AB105=0,Capacity_wind!AA105*CostRed_wind!M$15,Capacity_wind!AA105*VLOOKUP($A104,CostRed_wind!$A$2:$M$15,M$1-2009,FALSE))</f>
        <v>0</v>
      </c>
      <c r="N104" s="2">
        <f t="shared" si="6"/>
        <v>2.68709489917571</v>
      </c>
      <c r="O104" s="1" t="s">
        <v>290</v>
      </c>
      <c r="P104">
        <f>IF(Capacity_wind!$AB105=0,Capacity_wind!P105*CostRed_wind!B$30,Capacity_wind!P105*VLOOKUP($A104,CostRed_wind!$A$17:$M$30,B$1-2009,FALSE))</f>
        <v>0</v>
      </c>
      <c r="Q104">
        <f>IF(Capacity_wind!$AB105=0,Capacity_wind!Q105*CostRed_wind!C$30,Capacity_wind!Q105*VLOOKUP($A104,CostRed_wind!$A$17:$M$30,C$1-2009,FALSE))</f>
        <v>0</v>
      </c>
      <c r="R104">
        <f>IF(Capacity_wind!$AB105=0,Capacity_wind!R105*CostRed_wind!D$30,Capacity_wind!R105*VLOOKUP($A104,CostRed_wind!$A$17:$M$30,D$1-2009,FALSE))</f>
        <v>1.08663308803354</v>
      </c>
      <c r="S104">
        <f>IF(Capacity_wind!$AB105=0,Capacity_wind!S105*CostRed_wind!E$30,Capacity_wind!S105*VLOOKUP($A104,CostRed_wind!$A$17:$M$30,E$1-2009,FALSE))</f>
        <v>0</v>
      </c>
      <c r="T104">
        <f>IF(Capacity_wind!$AB105=0,Capacity_wind!T105*CostRed_wind!F$30,Capacity_wind!T105*VLOOKUP($A104,CostRed_wind!$A$17:$M$30,F$1-2009,FALSE))</f>
        <v>11.5350937077933</v>
      </c>
      <c r="U104">
        <f>IF(Capacity_wind!$AB105=0,Capacity_wind!U105*CostRed_wind!G$30,Capacity_wind!U105*VLOOKUP($A104,CostRed_wind!$A$17:$M$30,G$1-2009,FALSE))</f>
        <v>0</v>
      </c>
      <c r="V104">
        <f>IF(Capacity_wind!$AB105=0,Capacity_wind!V105*CostRed_wind!H$30,Capacity_wind!V105*VLOOKUP($A104,CostRed_wind!$A$17:$M$30,H$1-2009,FALSE))</f>
        <v>0</v>
      </c>
      <c r="W104">
        <f>IF(Capacity_wind!$AB105=0,Capacity_wind!W105*CostRed_wind!I$30,Capacity_wind!W105*VLOOKUP($A104,CostRed_wind!$A$17:$M$30,I$1-2009,FALSE))</f>
        <v>0</v>
      </c>
      <c r="X104">
        <f>IF(Capacity_wind!$AB105=0,Capacity_wind!X105*CostRed_wind!J$30,Capacity_wind!X105*VLOOKUP($A104,CostRed_wind!$A$17:$M$30,J$1-2009,FALSE))</f>
        <v>0</v>
      </c>
      <c r="Y104">
        <f>IF(Capacity_wind!$AB105=0,Capacity_wind!Y105*CostRed_wind!K$30,Capacity_wind!Y105*VLOOKUP($A104,CostRed_wind!$A$17:$M$30,K$1-2009,FALSE))</f>
        <v>0</v>
      </c>
      <c r="Z104">
        <f>IF(Capacity_wind!$AB105=0,Capacity_wind!Z105*CostRed_wind!L$30,Capacity_wind!Z105*VLOOKUP($A104,CostRed_wind!$A$17:$M$30,L$1-2009,FALSE))</f>
        <v>0</v>
      </c>
      <c r="AA104">
        <f>IF(Capacity_wind!$AB105=0,Capacity_wind!AA105*CostRed_wind!M$30,Capacity_wind!AA105*VLOOKUP($A104,CostRed_wind!$A$17:$M$30,M$1-2009,FALSE))</f>
        <v>0</v>
      </c>
      <c r="AB104" s="1">
        <f t="shared" si="7"/>
        <v>12.6217267958268</v>
      </c>
    </row>
    <row r="105" spans="1:28">
      <c r="A105" s="1" t="s">
        <v>292</v>
      </c>
      <c r="B105">
        <f>IF(Capacity_wind!$AB106=0,Capacity_wind!P106*CostRed_wind!B$15,Capacity_wind!P106*VLOOKUP($A105,CostRed_wind!$A$2:$M$15,B$1-2009,FALSE))</f>
        <v>0</v>
      </c>
      <c r="C105">
        <f>IF(Capacity_wind!$AB106=0,Capacity_wind!Q106*CostRed_wind!C$15,Capacity_wind!Q106*VLOOKUP($A105,CostRed_wind!$A$2:$M$15,C$1-2009,FALSE))</f>
        <v>0</v>
      </c>
      <c r="D105">
        <f>IF(Capacity_wind!$AB106=0,Capacity_wind!R106*CostRed_wind!D$15,Capacity_wind!R106*VLOOKUP($A105,CostRed_wind!$A$2:$M$15,D$1-2009,FALSE))</f>
        <v>0</v>
      </c>
      <c r="E105">
        <f>IF(Capacity_wind!$AB106=0,Capacity_wind!S106*CostRed_wind!E$15,Capacity_wind!S106*VLOOKUP($A105,CostRed_wind!$A$2:$M$15,E$1-2009,FALSE))</f>
        <v>0</v>
      </c>
      <c r="F105">
        <f>IF(Capacity_wind!$AB106=0,Capacity_wind!T106*CostRed_wind!F$15,Capacity_wind!T106*VLOOKUP($A105,CostRed_wind!$A$2:$M$15,F$1-2009,FALSE))</f>
        <v>0</v>
      </c>
      <c r="G105">
        <f>IF(Capacity_wind!$AB106=0,Capacity_wind!U106*CostRed_wind!G$15,Capacity_wind!U106*VLOOKUP($A105,CostRed_wind!$A$2:$M$15,G$1-2009,FALSE))</f>
        <v>0.945806111700676</v>
      </c>
      <c r="H105">
        <f>IF(Capacity_wind!$AB106=0,Capacity_wind!V106*CostRed_wind!H$15,Capacity_wind!V106*VLOOKUP($A105,CostRed_wind!$A$2:$M$15,H$1-2009,FALSE))</f>
        <v>0</v>
      </c>
      <c r="I105">
        <f>IF(Capacity_wind!$AB106=0,Capacity_wind!W106*CostRed_wind!I$15,Capacity_wind!W106*VLOOKUP($A105,CostRed_wind!$A$2:$M$15,I$1-2009,FALSE))</f>
        <v>0</v>
      </c>
      <c r="J105">
        <f>IF(Capacity_wind!$AB106=0,Capacity_wind!X106*CostRed_wind!J$15,Capacity_wind!X106*VLOOKUP($A105,CostRed_wind!$A$2:$M$15,J$1-2009,FALSE))</f>
        <v>0</v>
      </c>
      <c r="K105">
        <f>IF(Capacity_wind!$AB106=0,Capacity_wind!Y106*CostRed_wind!K$15,Capacity_wind!Y106*VLOOKUP($A105,CostRed_wind!$A$2:$M$15,K$1-2009,FALSE))</f>
        <v>0</v>
      </c>
      <c r="L105">
        <f>IF(Capacity_wind!$AB106=0,Capacity_wind!Z106*CostRed_wind!L$15,Capacity_wind!Z106*VLOOKUP($A105,CostRed_wind!$A$2:$M$15,L$1-2009,FALSE))</f>
        <v>0</v>
      </c>
      <c r="M105">
        <f>IF(Capacity_wind!$AB106=0,Capacity_wind!AA106*CostRed_wind!M$15,Capacity_wind!AA106*VLOOKUP($A105,CostRed_wind!$A$2:$M$15,M$1-2009,FALSE))</f>
        <v>0</v>
      </c>
      <c r="N105" s="2">
        <f t="shared" si="6"/>
        <v>0.945806111700676</v>
      </c>
      <c r="O105" s="1" t="s">
        <v>292</v>
      </c>
      <c r="P105">
        <f>IF(Capacity_wind!$AB106=0,Capacity_wind!P106*CostRed_wind!B$30,Capacity_wind!P106*VLOOKUP($A105,CostRed_wind!$A$17:$M$30,B$1-2009,FALSE))</f>
        <v>0</v>
      </c>
      <c r="Q105">
        <f>IF(Capacity_wind!$AB106=0,Capacity_wind!Q106*CostRed_wind!C$30,Capacity_wind!Q106*VLOOKUP($A105,CostRed_wind!$A$17:$M$30,C$1-2009,FALSE))</f>
        <v>0</v>
      </c>
      <c r="R105">
        <f>IF(Capacity_wind!$AB106=0,Capacity_wind!R106*CostRed_wind!D$30,Capacity_wind!R106*VLOOKUP($A105,CostRed_wind!$A$17:$M$30,D$1-2009,FALSE))</f>
        <v>0</v>
      </c>
      <c r="S105">
        <f>IF(Capacity_wind!$AB106=0,Capacity_wind!S106*CostRed_wind!E$30,Capacity_wind!S106*VLOOKUP($A105,CostRed_wind!$A$17:$M$30,E$1-2009,FALSE))</f>
        <v>0</v>
      </c>
      <c r="T105">
        <f>IF(Capacity_wind!$AB106=0,Capacity_wind!T106*CostRed_wind!F$30,Capacity_wind!T106*VLOOKUP($A105,CostRed_wind!$A$17:$M$30,F$1-2009,FALSE))</f>
        <v>0</v>
      </c>
      <c r="U105">
        <f>IF(Capacity_wind!$AB106=0,Capacity_wind!U106*CostRed_wind!G$30,Capacity_wind!U106*VLOOKUP($A105,CostRed_wind!$A$17:$M$30,G$1-2009,FALSE))</f>
        <v>3.96360053303974</v>
      </c>
      <c r="V105">
        <f>IF(Capacity_wind!$AB106=0,Capacity_wind!V106*CostRed_wind!H$30,Capacity_wind!V106*VLOOKUP($A105,CostRed_wind!$A$17:$M$30,H$1-2009,FALSE))</f>
        <v>0</v>
      </c>
      <c r="W105">
        <f>IF(Capacity_wind!$AB106=0,Capacity_wind!W106*CostRed_wind!I$30,Capacity_wind!W106*VLOOKUP($A105,CostRed_wind!$A$17:$M$30,I$1-2009,FALSE))</f>
        <v>0</v>
      </c>
      <c r="X105">
        <f>IF(Capacity_wind!$AB106=0,Capacity_wind!X106*CostRed_wind!J$30,Capacity_wind!X106*VLOOKUP($A105,CostRed_wind!$A$17:$M$30,J$1-2009,FALSE))</f>
        <v>0</v>
      </c>
      <c r="Y105">
        <f>IF(Capacity_wind!$AB106=0,Capacity_wind!Y106*CostRed_wind!K$30,Capacity_wind!Y106*VLOOKUP($A105,CostRed_wind!$A$17:$M$30,K$1-2009,FALSE))</f>
        <v>0</v>
      </c>
      <c r="Z105">
        <f>IF(Capacity_wind!$AB106=0,Capacity_wind!Z106*CostRed_wind!L$30,Capacity_wind!Z106*VLOOKUP($A105,CostRed_wind!$A$17:$M$30,L$1-2009,FALSE))</f>
        <v>0</v>
      </c>
      <c r="AA105">
        <f>IF(Capacity_wind!$AB106=0,Capacity_wind!AA106*CostRed_wind!M$30,Capacity_wind!AA106*VLOOKUP($A105,CostRed_wind!$A$17:$M$30,M$1-2009,FALSE))</f>
        <v>0</v>
      </c>
      <c r="AB105" s="1">
        <f t="shared" si="7"/>
        <v>3.96360053303974</v>
      </c>
    </row>
    <row r="106" spans="1:28">
      <c r="A106" s="1" t="s">
        <v>272</v>
      </c>
      <c r="B106">
        <f>IF(Capacity_wind!$AB107=0,Capacity_wind!P107*CostRed_wind!B$15,Capacity_wind!P107*VLOOKUP($A106,CostRed_wind!$A$2:$M$15,B$1-2009,FALSE))</f>
        <v>1.01109554820521</v>
      </c>
      <c r="C106">
        <f>IF(Capacity_wind!$AB107=0,Capacity_wind!Q107*CostRed_wind!C$15,Capacity_wind!Q107*VLOOKUP($A106,CostRed_wind!$A$2:$M$15,C$1-2009,FALSE))</f>
        <v>36.4346594237562</v>
      </c>
      <c r="D106">
        <f>IF(Capacity_wind!$AB107=0,Capacity_wind!R107*CostRed_wind!D$15,Capacity_wind!R107*VLOOKUP($A106,CostRed_wind!$A$2:$M$15,D$1-2009,FALSE))</f>
        <v>14.3561976780955</v>
      </c>
      <c r="E106">
        <f>IF(Capacity_wind!$AB107=0,Capacity_wind!S107*CostRed_wind!E$15,Capacity_wind!S107*VLOOKUP($A106,CostRed_wind!$A$2:$M$15,E$1-2009,FALSE))</f>
        <v>28.8644450299149</v>
      </c>
      <c r="F106">
        <f>IF(Capacity_wind!$AB107=0,Capacity_wind!T107*CostRed_wind!F$15,Capacity_wind!T107*VLOOKUP($A106,CostRed_wind!$A$2:$M$15,F$1-2009,FALSE))</f>
        <v>58.063318420299</v>
      </c>
      <c r="G106">
        <f>IF(Capacity_wind!$AB107=0,Capacity_wind!U107*CostRed_wind!G$15,Capacity_wind!U107*VLOOKUP($A106,CostRed_wind!$A$2:$M$15,G$1-2009,FALSE))</f>
        <v>78.901462304376</v>
      </c>
      <c r="H106">
        <f>IF(Capacity_wind!$AB107=0,Capacity_wind!V107*CostRed_wind!H$15,Capacity_wind!V107*VLOOKUP($A106,CostRed_wind!$A$2:$M$15,H$1-2009,FALSE))</f>
        <v>14.6451472778016</v>
      </c>
      <c r="I106">
        <f>IF(Capacity_wind!$AB107=0,Capacity_wind!W107*CostRed_wind!I$15,Capacity_wind!W107*VLOOKUP($A106,CostRed_wind!$A$2:$M$15,I$1-2009,FALSE))</f>
        <v>227.278576992025</v>
      </c>
      <c r="J106">
        <f>IF(Capacity_wind!$AB107=0,Capacity_wind!X107*CostRed_wind!J$15,Capacity_wind!X107*VLOOKUP($A106,CostRed_wind!$A$2:$M$15,J$1-2009,FALSE))</f>
        <v>28.0989523392872</v>
      </c>
      <c r="K106">
        <f>IF(Capacity_wind!$AB107=0,Capacity_wind!Y107*CostRed_wind!K$15,Capacity_wind!Y107*VLOOKUP($A106,CostRed_wind!$A$2:$M$15,K$1-2009,FALSE))</f>
        <v>75.8802108965029</v>
      </c>
      <c r="L106">
        <f>IF(Capacity_wind!$AB107=0,Capacity_wind!Z107*CostRed_wind!L$15,Capacity_wind!Z107*VLOOKUP($A106,CostRed_wind!$A$2:$M$15,L$1-2009,FALSE))</f>
        <v>135.813590492081</v>
      </c>
      <c r="M106">
        <f>IF(Capacity_wind!$AB107=0,Capacity_wind!AA107*CostRed_wind!M$15,Capacity_wind!AA107*VLOOKUP($A106,CostRed_wind!$A$2:$M$15,M$1-2009,FALSE))</f>
        <v>36.2761226397605</v>
      </c>
      <c r="N106" s="2">
        <f t="shared" si="6"/>
        <v>735.623779042105</v>
      </c>
      <c r="O106" s="1" t="s">
        <v>272</v>
      </c>
      <c r="P106">
        <f>IF(Capacity_wind!$AB107=0,Capacity_wind!P107*CostRed_wind!B$30,Capacity_wind!P107*VLOOKUP($A106,CostRed_wind!$A$17:$M$30,B$1-2009,FALSE))</f>
        <v>8.65386558003598</v>
      </c>
      <c r="Q106">
        <f>IF(Capacity_wind!$AB107=0,Capacity_wind!Q107*CostRed_wind!C$30,Capacity_wind!Q107*VLOOKUP($A106,CostRed_wind!$A$17:$M$30,C$1-2009,FALSE))</f>
        <v>242.090026451861</v>
      </c>
      <c r="R106">
        <f>IF(Capacity_wind!$AB107=0,Capacity_wind!R107*CostRed_wind!D$30,Capacity_wind!R107*VLOOKUP($A106,CostRed_wind!$A$17:$M$30,D$1-2009,FALSE))</f>
        <v>75.817403489299</v>
      </c>
      <c r="S106">
        <f>IF(Capacity_wind!$AB107=0,Capacity_wind!S107*CostRed_wind!E$30,Capacity_wind!S107*VLOOKUP($A106,CostRed_wind!$A$17:$M$30,E$1-2009,FALSE))</f>
        <v>139.245983460713</v>
      </c>
      <c r="T106">
        <f>IF(Capacity_wind!$AB107=0,Capacity_wind!T107*CostRed_wind!F$30,Capacity_wind!T107*VLOOKUP($A106,CostRed_wind!$A$17:$M$30,F$1-2009,FALSE))</f>
        <v>269.921186225811</v>
      </c>
      <c r="U106">
        <f>IF(Capacity_wind!$AB107=0,Capacity_wind!U107*CostRed_wind!G$30,Capacity_wind!U107*VLOOKUP($A106,CostRed_wind!$A$17:$M$30,G$1-2009,FALSE))</f>
        <v>330.653264108123</v>
      </c>
      <c r="V106">
        <f>IF(Capacity_wind!$AB107=0,Capacity_wind!V107*CostRed_wind!H$30,Capacity_wind!V107*VLOOKUP($A106,CostRed_wind!$A$17:$M$30,H$1-2009,FALSE))</f>
        <v>59.2211148615815</v>
      </c>
      <c r="W106">
        <f>IF(Capacity_wind!$AB107=0,Capacity_wind!W107*CostRed_wind!I$30,Capacity_wind!W107*VLOOKUP($A106,CostRed_wind!$A$17:$M$30,I$1-2009,FALSE))</f>
        <v>826.515407989809</v>
      </c>
      <c r="X106">
        <f>IF(Capacity_wind!$AB107=0,Capacity_wind!X107*CostRed_wind!J$30,Capacity_wind!X107*VLOOKUP($A106,CostRed_wind!$A$17:$M$30,J$1-2009,FALSE))</f>
        <v>95.064164433101</v>
      </c>
      <c r="Y106">
        <f>IF(Capacity_wind!$AB107=0,Capacity_wind!Y107*CostRed_wind!K$30,Capacity_wind!Y107*VLOOKUP($A106,CostRed_wind!$A$17:$M$30,K$1-2009,FALSE))</f>
        <v>241.916664079579</v>
      </c>
      <c r="Z106">
        <f>IF(Capacity_wind!$AB107=0,Capacity_wind!Z107*CostRed_wind!L$30,Capacity_wind!Z107*VLOOKUP($A106,CostRed_wind!$A$17:$M$30,L$1-2009,FALSE))</f>
        <v>377.858113640581</v>
      </c>
      <c r="AA106">
        <f>IF(Capacity_wind!$AB107=0,Capacity_wind!AA107*CostRed_wind!M$30,Capacity_wind!AA107*VLOOKUP($A106,CostRed_wind!$A$17:$M$30,M$1-2009,FALSE))</f>
        <v>94.5016082460274</v>
      </c>
      <c r="AB106" s="1">
        <f t="shared" si="7"/>
        <v>2761.45880256652</v>
      </c>
    </row>
    <row r="107" spans="1:28">
      <c r="A107" s="1" t="s">
        <v>169</v>
      </c>
      <c r="B107">
        <f>IF(Capacity_wind!$AB108=0,Capacity_wind!P108*CostRed_wind!B$15,Capacity_wind!P108*VLOOKUP($A107,CostRed_wind!$A$2:$M$15,B$1-2009,FALSE))</f>
        <v>0</v>
      </c>
      <c r="C107">
        <f>IF(Capacity_wind!$AB108=0,Capacity_wind!Q108*CostRed_wind!C$15,Capacity_wind!Q108*VLOOKUP($A107,CostRed_wind!$A$2:$M$15,C$1-2009,FALSE))</f>
        <v>0</v>
      </c>
      <c r="D107">
        <f>IF(Capacity_wind!$AB108=0,Capacity_wind!R108*CostRed_wind!D$15,Capacity_wind!R108*VLOOKUP($A107,CostRed_wind!$A$2:$M$15,D$1-2009,FALSE))</f>
        <v>0</v>
      </c>
      <c r="E107">
        <f>IF(Capacity_wind!$AB108=0,Capacity_wind!S108*CostRed_wind!E$15,Capacity_wind!S108*VLOOKUP($A107,CostRed_wind!$A$2:$M$15,E$1-2009,FALSE))</f>
        <v>0</v>
      </c>
      <c r="F107">
        <f>IF(Capacity_wind!$AB108=0,Capacity_wind!T108*CostRed_wind!F$15,Capacity_wind!T108*VLOOKUP($A107,CostRed_wind!$A$2:$M$15,F$1-2009,FALSE))</f>
        <v>0</v>
      </c>
      <c r="G107">
        <f>IF(Capacity_wind!$AB108=0,Capacity_wind!U108*CostRed_wind!G$15,Capacity_wind!U108*VLOOKUP($A107,CostRed_wind!$A$2:$M$15,G$1-2009,FALSE))</f>
        <v>0</v>
      </c>
      <c r="H107">
        <f>IF(Capacity_wind!$AB108=0,Capacity_wind!V108*CostRed_wind!H$15,Capacity_wind!V108*VLOOKUP($A107,CostRed_wind!$A$2:$M$15,H$1-2009,FALSE))</f>
        <v>0</v>
      </c>
      <c r="I107">
        <f>IF(Capacity_wind!$AB108=0,Capacity_wind!W108*CostRed_wind!I$15,Capacity_wind!W108*VLOOKUP($A107,CostRed_wind!$A$2:$M$15,I$1-2009,FALSE))</f>
        <v>0.10984467426586</v>
      </c>
      <c r="J107">
        <f>IF(Capacity_wind!$AB108=0,Capacity_wind!X108*CostRed_wind!J$15,Capacity_wind!X108*VLOOKUP($A107,CostRed_wind!$A$2:$M$15,J$1-2009,FALSE))</f>
        <v>0</v>
      </c>
      <c r="K107">
        <f>IF(Capacity_wind!$AB108=0,Capacity_wind!Y108*CostRed_wind!K$15,Capacity_wind!Y108*VLOOKUP($A107,CostRed_wind!$A$2:$M$15,K$1-2009,FALSE))</f>
        <v>0</v>
      </c>
      <c r="L107">
        <f>IF(Capacity_wind!$AB108=0,Capacity_wind!Z108*CostRed_wind!L$15,Capacity_wind!Z108*VLOOKUP($A107,CostRed_wind!$A$2:$M$15,L$1-2009,FALSE))</f>
        <v>0</v>
      </c>
      <c r="M107">
        <f>IF(Capacity_wind!$AB108=0,Capacity_wind!AA108*CostRed_wind!M$15,Capacity_wind!AA108*VLOOKUP($A107,CostRed_wind!$A$2:$M$15,M$1-2009,FALSE))</f>
        <v>0</v>
      </c>
      <c r="N107" s="2">
        <f t="shared" si="6"/>
        <v>0.10984467426586</v>
      </c>
      <c r="O107" s="1" t="s">
        <v>169</v>
      </c>
      <c r="P107">
        <f>IF(Capacity_wind!$AB108=0,Capacity_wind!P108*CostRed_wind!B$30,Capacity_wind!P108*VLOOKUP($A107,CostRed_wind!$A$17:$M$30,B$1-2009,FALSE))</f>
        <v>0</v>
      </c>
      <c r="Q107">
        <f>IF(Capacity_wind!$AB108=0,Capacity_wind!Q108*CostRed_wind!C$30,Capacity_wind!Q108*VLOOKUP($A107,CostRed_wind!$A$17:$M$30,C$1-2009,FALSE))</f>
        <v>0</v>
      </c>
      <c r="R107">
        <f>IF(Capacity_wind!$AB108=0,Capacity_wind!R108*CostRed_wind!D$30,Capacity_wind!R108*VLOOKUP($A107,CostRed_wind!$A$17:$M$30,D$1-2009,FALSE))</f>
        <v>0</v>
      </c>
      <c r="S107">
        <f>IF(Capacity_wind!$AB108=0,Capacity_wind!S108*CostRed_wind!E$30,Capacity_wind!S108*VLOOKUP($A107,CostRed_wind!$A$17:$M$30,E$1-2009,FALSE))</f>
        <v>0</v>
      </c>
      <c r="T107">
        <f>IF(Capacity_wind!$AB108=0,Capacity_wind!T108*CostRed_wind!F$30,Capacity_wind!T108*VLOOKUP($A107,CostRed_wind!$A$17:$M$30,F$1-2009,FALSE))</f>
        <v>0</v>
      </c>
      <c r="U107">
        <f>IF(Capacity_wind!$AB108=0,Capacity_wind!U108*CostRed_wind!G$30,Capacity_wind!U108*VLOOKUP($A107,CostRed_wind!$A$17:$M$30,G$1-2009,FALSE))</f>
        <v>0</v>
      </c>
      <c r="V107">
        <f>IF(Capacity_wind!$AB108=0,Capacity_wind!V108*CostRed_wind!H$30,Capacity_wind!V108*VLOOKUP($A107,CostRed_wind!$A$17:$M$30,H$1-2009,FALSE))</f>
        <v>0</v>
      </c>
      <c r="W107">
        <f>IF(Capacity_wind!$AB108=0,Capacity_wind!W108*CostRed_wind!I$30,Capacity_wind!W108*VLOOKUP($A107,CostRed_wind!$A$17:$M$30,I$1-2009,FALSE))</f>
        <v>0.399458307808486</v>
      </c>
      <c r="X107">
        <f>IF(Capacity_wind!$AB108=0,Capacity_wind!X108*CostRed_wind!J$30,Capacity_wind!X108*VLOOKUP($A107,CostRed_wind!$A$17:$M$30,J$1-2009,FALSE))</f>
        <v>0</v>
      </c>
      <c r="Y107">
        <f>IF(Capacity_wind!$AB108=0,Capacity_wind!Y108*CostRed_wind!K$30,Capacity_wind!Y108*VLOOKUP($A107,CostRed_wind!$A$17:$M$30,K$1-2009,FALSE))</f>
        <v>0</v>
      </c>
      <c r="Z107">
        <f>IF(Capacity_wind!$AB108=0,Capacity_wind!Z108*CostRed_wind!L$30,Capacity_wind!Z108*VLOOKUP($A107,CostRed_wind!$A$17:$M$30,L$1-2009,FALSE))</f>
        <v>0</v>
      </c>
      <c r="AA107">
        <f>IF(Capacity_wind!$AB108=0,Capacity_wind!AA108*CostRed_wind!M$30,Capacity_wind!AA108*VLOOKUP($A107,CostRed_wind!$A$17:$M$30,M$1-2009,FALSE))</f>
        <v>0</v>
      </c>
      <c r="AB107" s="1">
        <f t="shared" si="7"/>
        <v>0.399458307808486</v>
      </c>
    </row>
    <row r="108" spans="1:28">
      <c r="A108" s="1" t="s">
        <v>473</v>
      </c>
      <c r="B108">
        <f>IF(Capacity_wind!$AB109=0,Capacity_wind!P109*CostRed_wind!B$15,Capacity_wind!P109*VLOOKUP($A108,CostRed_wind!$A$2:$M$15,B$1-2009,FALSE))</f>
        <v>0.0395807157167622</v>
      </c>
      <c r="C108">
        <f>IF(Capacity_wind!$AB109=0,Capacity_wind!Q109*CostRed_wind!C$15,Capacity_wind!Q109*VLOOKUP($A108,CostRed_wind!$A$2:$M$15,C$1-2009,FALSE))</f>
        <v>0.252701554043979</v>
      </c>
      <c r="D108">
        <f>IF(Capacity_wind!$AB109=0,Capacity_wind!R109*CostRed_wind!D$15,Capacity_wind!R109*VLOOKUP($A108,CostRed_wind!$A$2:$M$15,D$1-2009,FALSE))</f>
        <v>0.292267397060037</v>
      </c>
      <c r="E108">
        <f>IF(Capacity_wind!$AB109=0,Capacity_wind!S109*CostRed_wind!E$15,Capacity_wind!S109*VLOOKUP($A108,CostRed_wind!$A$2:$M$15,E$1-2009,FALSE))</f>
        <v>2.77667045105242</v>
      </c>
      <c r="F108">
        <f>IF(Capacity_wind!$AB109=0,Capacity_wind!T109*CostRed_wind!F$15,Capacity_wind!T109*VLOOKUP($A108,CostRed_wind!$A$2:$M$15,F$1-2009,FALSE))</f>
        <v>10.0626528671628</v>
      </c>
      <c r="G108">
        <f>IF(Capacity_wind!$AB109=0,Capacity_wind!U109*CostRed_wind!G$15,Capacity_wind!U109*VLOOKUP($A108,CostRed_wind!$A$2:$M$15,G$1-2009,FALSE))</f>
        <v>13.8633953502353</v>
      </c>
      <c r="H108">
        <f>IF(Capacity_wind!$AB109=0,Capacity_wind!V109*CostRed_wind!H$15,Capacity_wind!V109*VLOOKUP($A108,CostRed_wind!$A$2:$M$15,H$1-2009,FALSE))</f>
        <v>9.17419617331281</v>
      </c>
      <c r="I108">
        <f>IF(Capacity_wind!$AB109=0,Capacity_wind!W109*CostRed_wind!I$15,Capacity_wind!W109*VLOOKUP($A108,CostRed_wind!$A$2:$M$15,I$1-2009,FALSE))</f>
        <v>13.9802312702004</v>
      </c>
      <c r="J108">
        <f>IF(Capacity_wind!$AB109=0,Capacity_wind!X109*CostRed_wind!J$15,Capacity_wind!X109*VLOOKUP($A108,CostRed_wind!$A$2:$M$15,J$1-2009,FALSE))</f>
        <v>25.0805270707399</v>
      </c>
      <c r="K108">
        <f>IF(Capacity_wind!$AB109=0,Capacity_wind!Y109*CostRed_wind!K$15,Capacity_wind!Y109*VLOOKUP($A108,CostRed_wind!$A$2:$M$15,K$1-2009,FALSE))</f>
        <v>26.0862762808721</v>
      </c>
      <c r="L108">
        <f>IF(Capacity_wind!$AB109=0,Capacity_wind!Z109*CostRed_wind!L$15,Capacity_wind!Z109*VLOOKUP($A108,CostRed_wind!$A$2:$M$15,L$1-2009,FALSE))</f>
        <v>22.0652450561391</v>
      </c>
      <c r="M108">
        <f>IF(Capacity_wind!$AB109=0,Capacity_wind!AA109*CostRed_wind!M$15,Capacity_wind!AA109*VLOOKUP($A108,CostRed_wind!$A$2:$M$15,M$1-2009,FALSE))</f>
        <v>5.59297452605587</v>
      </c>
      <c r="N108" s="2">
        <f t="shared" si="6"/>
        <v>129.266718712591</v>
      </c>
      <c r="O108" s="1" t="s">
        <v>473</v>
      </c>
      <c r="P108">
        <f>IF(Capacity_wind!$AB109=0,Capacity_wind!P109*CostRed_wind!B$30,Capacity_wind!P109*VLOOKUP($A108,CostRed_wind!$A$17:$M$30,B$1-2009,FALSE))</f>
        <v>0.338767383540056</v>
      </c>
      <c r="Q108">
        <f>IF(Capacity_wind!$AB109=0,Capacity_wind!Q109*CostRed_wind!C$30,Capacity_wind!Q109*VLOOKUP($A108,CostRed_wind!$A$17:$M$30,C$1-2009,FALSE))</f>
        <v>1.6790750035952</v>
      </c>
      <c r="R108">
        <f>IF(Capacity_wind!$AB109=0,Capacity_wind!R109*CostRed_wind!D$30,Capacity_wind!R109*VLOOKUP($A108,CostRed_wind!$A$17:$M$30,D$1-2009,FALSE))</f>
        <v>1.54351142736616</v>
      </c>
      <c r="S108">
        <f>IF(Capacity_wind!$AB109=0,Capacity_wind!S109*CostRed_wind!E$30,Capacity_wind!S109*VLOOKUP($A108,CostRed_wind!$A$17:$M$30,E$1-2009,FALSE))</f>
        <v>13.39503348505</v>
      </c>
      <c r="T108">
        <f>IF(Capacity_wind!$AB109=0,Capacity_wind!T109*CostRed_wind!F$30,Capacity_wind!T109*VLOOKUP($A108,CostRed_wind!$A$17:$M$30,F$1-2009,FALSE))</f>
        <v>46.7786422198973</v>
      </c>
      <c r="U108">
        <f>IF(Capacity_wind!$AB109=0,Capacity_wind!U109*CostRed_wind!G$30,Capacity_wind!U109*VLOOKUP($A108,CostRed_wind!$A$17:$M$30,G$1-2009,FALSE))</f>
        <v>58.0974900882468</v>
      </c>
      <c r="V108">
        <f>IF(Capacity_wind!$AB109=0,Capacity_wind!V109*CostRed_wind!H$30,Capacity_wind!V109*VLOOKUP($A108,CostRed_wind!$A$17:$M$30,H$1-2009,FALSE))</f>
        <v>37.0980308382393</v>
      </c>
      <c r="W108">
        <f>IF(Capacity_wind!$AB109=0,Capacity_wind!W109*CostRed_wind!I$30,Capacity_wind!W109*VLOOKUP($A108,CostRed_wind!$A$17:$M$30,I$1-2009,FALSE))</f>
        <v>50.8401482665345</v>
      </c>
      <c r="X108">
        <f>IF(Capacity_wind!$AB109=0,Capacity_wind!X109*CostRed_wind!J$30,Capacity_wind!X109*VLOOKUP($A108,CostRed_wind!$A$17:$M$30,J$1-2009,FALSE))</f>
        <v>84.8522507434577</v>
      </c>
      <c r="Y108">
        <f>IF(Capacity_wind!$AB109=0,Capacity_wind!Y109*CostRed_wind!K$30,Capacity_wind!Y109*VLOOKUP($A108,CostRed_wind!$A$17:$M$30,K$1-2009,FALSE))</f>
        <v>83.1666762857889</v>
      </c>
      <c r="Z108">
        <f>IF(Capacity_wind!$AB109=0,Capacity_wind!Z109*CostRed_wind!L$30,Capacity_wind!Z109*VLOOKUP($A108,CostRed_wind!$A$17:$M$30,L$1-2009,FALSE))</f>
        <v>61.3895254791607</v>
      </c>
      <c r="AA108">
        <f>IF(Capacity_wind!$AB109=0,Capacity_wind!AA109*CostRed_wind!M$30,Capacity_wind!AA109*VLOOKUP($A108,CostRed_wind!$A$17:$M$30,M$1-2009,FALSE))</f>
        <v>14.5700546014813</v>
      </c>
      <c r="AB108" s="1">
        <f t="shared" si="7"/>
        <v>453.749205822358</v>
      </c>
    </row>
    <row r="109" spans="1:28">
      <c r="A109" s="1" t="s">
        <v>266</v>
      </c>
      <c r="B109">
        <f>IF(Capacity_wind!$AB110=0,Capacity_wind!P110*CostRed_wind!B$15,Capacity_wind!P110*VLOOKUP($A109,CostRed_wind!$A$2:$M$15,B$1-2009,FALSE))</f>
        <v>0</v>
      </c>
      <c r="C109">
        <f>IF(Capacity_wind!$AB110=0,Capacity_wind!Q110*CostRed_wind!C$15,Capacity_wind!Q110*VLOOKUP($A109,CostRed_wind!$A$2:$M$15,C$1-2009,FALSE))</f>
        <v>0</v>
      </c>
      <c r="D109">
        <f>IF(Capacity_wind!$AB110=0,Capacity_wind!R110*CostRed_wind!D$15,Capacity_wind!R110*VLOOKUP($A109,CostRed_wind!$A$2:$M$15,D$1-2009,FALSE))</f>
        <v>0.0467628284219213</v>
      </c>
      <c r="E109">
        <f>IF(Capacity_wind!$AB110=0,Capacity_wind!S110*CostRed_wind!E$15,Capacity_wind!S110*VLOOKUP($A109,CostRed_wind!$A$2:$M$15,E$1-2009,FALSE))</f>
        <v>0</v>
      </c>
      <c r="F109">
        <f>IF(Capacity_wind!$AB110=0,Capacity_wind!T110*CostRed_wind!F$15,Capacity_wind!T110*VLOOKUP($A109,CostRed_wind!$A$2:$M$15,F$1-2009,FALSE))</f>
        <v>0</v>
      </c>
      <c r="G109">
        <f>IF(Capacity_wind!$AB110=0,Capacity_wind!U110*CostRed_wind!G$15,Capacity_wind!U110*VLOOKUP($A109,CostRed_wind!$A$2:$M$15,G$1-2009,FALSE))</f>
        <v>0.0786991609522059</v>
      </c>
      <c r="H109">
        <f>IF(Capacity_wind!$AB110=0,Capacity_wind!V110*CostRed_wind!H$15,Capacity_wind!V110*VLOOKUP($A109,CostRed_wind!$A$2:$M$15,H$1-2009,FALSE))</f>
        <v>0.841469606063442</v>
      </c>
      <c r="I109">
        <f>IF(Capacity_wind!$AB110=0,Capacity_wind!W110*CostRed_wind!I$15,Capacity_wind!W110*VLOOKUP($A109,CostRed_wind!$A$2:$M$15,I$1-2009,FALSE))</f>
        <v>3.17018387184258</v>
      </c>
      <c r="J109">
        <f>IF(Capacity_wind!$AB110=0,Capacity_wind!X110*CostRed_wind!J$15,Capacity_wind!X110*VLOOKUP($A109,CostRed_wind!$A$2:$M$15,J$1-2009,FALSE))</f>
        <v>0.302138622704974</v>
      </c>
      <c r="K109">
        <f>IF(Capacity_wind!$AB110=0,Capacity_wind!Y110*CostRed_wind!K$15,Capacity_wind!Y110*VLOOKUP($A109,CostRed_wind!$A$2:$M$15,K$1-2009,FALSE))</f>
        <v>1.05633802300285</v>
      </c>
      <c r="L109">
        <f>IF(Capacity_wind!$AB110=0,Capacity_wind!Z110*CostRed_wind!L$15,Capacity_wind!Z110*VLOOKUP($A109,CostRed_wind!$A$2:$M$15,L$1-2009,FALSE))</f>
        <v>6.76602459946398</v>
      </c>
      <c r="M109">
        <f>IF(Capacity_wind!$AB110=0,Capacity_wind!AA110*CostRed_wind!M$15,Capacity_wind!AA110*VLOOKUP($A109,CostRed_wind!$A$2:$M$15,M$1-2009,FALSE))</f>
        <v>6.46610429227655</v>
      </c>
      <c r="N109" s="2">
        <f t="shared" si="6"/>
        <v>18.7277210047285</v>
      </c>
      <c r="O109" s="1" t="s">
        <v>266</v>
      </c>
      <c r="P109">
        <f>IF(Capacity_wind!$AB110=0,Capacity_wind!P110*CostRed_wind!B$30,Capacity_wind!P110*VLOOKUP($A109,CostRed_wind!$A$17:$M$30,B$1-2009,FALSE))</f>
        <v>0</v>
      </c>
      <c r="Q109">
        <f>IF(Capacity_wind!$AB110=0,Capacity_wind!Q110*CostRed_wind!C$30,Capacity_wind!Q110*VLOOKUP($A109,CostRed_wind!$A$17:$M$30,C$1-2009,FALSE))</f>
        <v>0</v>
      </c>
      <c r="R109">
        <f>IF(Capacity_wind!$AB110=0,Capacity_wind!R110*CostRed_wind!D$30,Capacity_wind!R110*VLOOKUP($A109,CostRed_wind!$A$17:$M$30,D$1-2009,FALSE))</f>
        <v>0.246962065462169</v>
      </c>
      <c r="S109">
        <f>IF(Capacity_wind!$AB110=0,Capacity_wind!S110*CostRed_wind!E$30,Capacity_wind!S110*VLOOKUP($A109,CostRed_wind!$A$17:$M$30,E$1-2009,FALSE))</f>
        <v>0</v>
      </c>
      <c r="T109">
        <f>IF(Capacity_wind!$AB110=0,Capacity_wind!T110*CostRed_wind!F$30,Capacity_wind!T110*VLOOKUP($A109,CostRed_wind!$A$17:$M$30,F$1-2009,FALSE))</f>
        <v>0</v>
      </c>
      <c r="U109">
        <f>IF(Capacity_wind!$AB110=0,Capacity_wind!U110*CostRed_wind!G$30,Capacity_wind!U110*VLOOKUP($A109,CostRed_wind!$A$17:$M$30,G$1-2009,FALSE))</f>
        <v>0.329805477508548</v>
      </c>
      <c r="V109">
        <f>IF(Capacity_wind!$AB110=0,Capacity_wind!V110*CostRed_wind!H$30,Capacity_wind!V110*VLOOKUP($A109,CostRed_wind!$A$17:$M$30,H$1-2009,FALSE))</f>
        <v>3.40268126007493</v>
      </c>
      <c r="W109">
        <f>IF(Capacity_wind!$AB110=0,Capacity_wind!W110*CostRed_wind!I$30,Capacity_wind!W110*VLOOKUP($A109,CostRed_wind!$A$17:$M$30,I$1-2009,FALSE))</f>
        <v>11.528608859297</v>
      </c>
      <c r="X109">
        <f>IF(Capacity_wind!$AB110=0,Capacity_wind!X110*CostRed_wind!J$30,Capacity_wind!X110*VLOOKUP($A109,CostRed_wind!$A$17:$M$30,J$1-2009,FALSE))</f>
        <v>1.02219311822019</v>
      </c>
      <c r="Y109">
        <f>IF(Capacity_wind!$AB110=0,Capacity_wind!Y110*CostRed_wind!K$30,Capacity_wind!Y110*VLOOKUP($A109,CostRed_wind!$A$17:$M$30,K$1-2009,FALSE))</f>
        <v>3.36775250946283</v>
      </c>
      <c r="Z109">
        <f>IF(Capacity_wind!$AB110=0,Capacity_wind!Z110*CostRed_wind!L$30,Capacity_wind!Z110*VLOOKUP($A109,CostRed_wind!$A$17:$M$30,L$1-2009,FALSE))</f>
        <v>18.824311195486</v>
      </c>
      <c r="AA109">
        <f>IF(Capacity_wind!$AB110=0,Capacity_wind!AA110*CostRed_wind!M$30,Capacity_wind!AA110*VLOOKUP($A109,CostRed_wind!$A$17:$M$30,M$1-2009,FALSE))</f>
        <v>16.8446132122435</v>
      </c>
      <c r="AB109" s="1">
        <f t="shared" si="7"/>
        <v>55.5669276977552</v>
      </c>
    </row>
    <row r="110" spans="1:28">
      <c r="A110" s="1" t="s">
        <v>286</v>
      </c>
      <c r="B110">
        <f>IF(Capacity_wind!$AB111=0,Capacity_wind!P111*CostRed_wind!B$15,Capacity_wind!P111*VLOOKUP($A110,CostRed_wind!$A$2:$M$15,B$1-2009,FALSE))</f>
        <v>0</v>
      </c>
      <c r="C110">
        <f>IF(Capacity_wind!$AB111=0,Capacity_wind!Q111*CostRed_wind!C$15,Capacity_wind!Q111*VLOOKUP($A110,CostRed_wind!$A$2:$M$15,C$1-2009,FALSE))</f>
        <v>0.00999402107752127</v>
      </c>
      <c r="D110">
        <f>IF(Capacity_wind!$AB111=0,Capacity_wind!R111*CostRed_wind!D$15,Capacity_wind!R111*VLOOKUP($A110,CostRed_wind!$A$2:$M$15,D$1-2009,FALSE))</f>
        <v>2.3194362897273</v>
      </c>
      <c r="E110">
        <f>IF(Capacity_wind!$AB111=0,Capacity_wind!S111*CostRed_wind!E$15,Capacity_wind!S111*VLOOKUP($A110,CostRed_wind!$A$2:$M$15,E$1-2009,FALSE))</f>
        <v>0</v>
      </c>
      <c r="F110">
        <f>IF(Capacity_wind!$AB111=0,Capacity_wind!T111*CostRed_wind!F$15,Capacity_wind!T111*VLOOKUP($A110,CostRed_wind!$A$2:$M$15,F$1-2009,FALSE))</f>
        <v>0</v>
      </c>
      <c r="G110">
        <f>IF(Capacity_wind!$AB111=0,Capacity_wind!U111*CostRed_wind!G$15,Capacity_wind!U111*VLOOKUP($A110,CostRed_wind!$A$2:$M$15,G$1-2009,FALSE))</f>
        <v>0</v>
      </c>
      <c r="H110">
        <f>IF(Capacity_wind!$AB111=0,Capacity_wind!V111*CostRed_wind!H$15,Capacity_wind!V111*VLOOKUP($A110,CostRed_wind!$A$2:$M$15,H$1-2009,FALSE))</f>
        <v>5.72181167641628</v>
      </c>
      <c r="I110">
        <f>IF(Capacity_wind!$AB111=0,Capacity_wind!W111*CostRed_wind!I$15,Capacity_wind!W111*VLOOKUP($A110,CostRed_wind!$A$2:$M$15,I$1-2009,FALSE))</f>
        <v>7.32297961584127</v>
      </c>
      <c r="J110">
        <f>IF(Capacity_wind!$AB111=0,Capacity_wind!X111*CostRed_wind!J$15,Capacity_wind!X111*VLOOKUP($A110,CostRed_wind!$A$2:$M$15,J$1-2009,FALSE))</f>
        <v>0</v>
      </c>
      <c r="K110">
        <f>IF(Capacity_wind!$AB111=0,Capacity_wind!Y111*CostRed_wind!K$15,Capacity_wind!Y111*VLOOKUP($A110,CostRed_wind!$A$2:$M$15,K$1-2009,FALSE))</f>
        <v>-0.00105809858637465</v>
      </c>
      <c r="L110">
        <f>IF(Capacity_wind!$AB111=0,Capacity_wind!Z111*CostRed_wind!L$15,Capacity_wind!Z111*VLOOKUP($A110,CostRed_wind!$A$2:$M$15,L$1-2009,FALSE))</f>
        <v>-0.00125138118212063</v>
      </c>
      <c r="M110">
        <f>IF(Capacity_wind!$AB111=0,Capacity_wind!AA111*CostRed_wind!M$15,Capacity_wind!AA111*VLOOKUP($A110,CostRed_wind!$A$2:$M$15,M$1-2009,FALSE))</f>
        <v>0</v>
      </c>
      <c r="N110" s="2">
        <f t="shared" si="6"/>
        <v>15.3719121232939</v>
      </c>
      <c r="O110" s="1" t="s">
        <v>286</v>
      </c>
      <c r="P110">
        <f>IF(Capacity_wind!$AB111=0,Capacity_wind!P111*CostRed_wind!B$30,Capacity_wind!P111*VLOOKUP($A110,CostRed_wind!$A$17:$M$30,B$1-2009,FALSE))</f>
        <v>0</v>
      </c>
      <c r="Q110">
        <f>IF(Capacity_wind!$AB111=0,Capacity_wind!Q111*CostRed_wind!C$30,Capacity_wind!Q111*VLOOKUP($A110,CostRed_wind!$A$17:$M$30,C$1-2009,FALSE))</f>
        <v>0.0664052543727098</v>
      </c>
      <c r="R110">
        <f>IF(Capacity_wind!$AB111=0,Capacity_wind!R111*CostRed_wind!D$30,Capacity_wind!R111*VLOOKUP($A110,CostRed_wind!$A$17:$M$30,D$1-2009,FALSE))</f>
        <v>12.2493184469236</v>
      </c>
      <c r="S110">
        <f>IF(Capacity_wind!$AB111=0,Capacity_wind!S111*CostRed_wind!E$30,Capacity_wind!S111*VLOOKUP($A110,CostRed_wind!$A$17:$M$30,E$1-2009,FALSE))</f>
        <v>0</v>
      </c>
      <c r="T110">
        <f>IF(Capacity_wind!$AB111=0,Capacity_wind!T111*CostRed_wind!F$30,Capacity_wind!T111*VLOOKUP($A110,CostRed_wind!$A$17:$M$30,F$1-2009,FALSE))</f>
        <v>0</v>
      </c>
      <c r="U110">
        <f>IF(Capacity_wind!$AB111=0,Capacity_wind!U111*CostRed_wind!G$30,Capacity_wind!U111*VLOOKUP($A110,CostRed_wind!$A$17:$M$30,G$1-2009,FALSE))</f>
        <v>0</v>
      </c>
      <c r="V110">
        <f>IF(Capacity_wind!$AB111=0,Capacity_wind!V111*CostRed_wind!H$30,Capacity_wind!V111*VLOOKUP($A110,CostRed_wind!$A$17:$M$30,H$1-2009,FALSE))</f>
        <v>23.137498044762</v>
      </c>
      <c r="W110">
        <f>IF(Capacity_wind!$AB111=0,Capacity_wind!W111*CostRed_wind!I$30,Capacity_wind!W111*VLOOKUP($A110,CostRed_wind!$A$17:$M$30,I$1-2009,FALSE))</f>
        <v>26.6305586958179</v>
      </c>
      <c r="X110">
        <f>IF(Capacity_wind!$AB111=0,Capacity_wind!X111*CostRed_wind!J$30,Capacity_wind!X111*VLOOKUP($A110,CostRed_wind!$A$17:$M$30,J$1-2009,FALSE))</f>
        <v>0</v>
      </c>
      <c r="Y110">
        <f>IF(Capacity_wind!$AB111=0,Capacity_wind!Y111*CostRed_wind!K$30,Capacity_wind!Y111*VLOOKUP($A110,CostRed_wind!$A$17:$M$30,K$1-2009,FALSE))</f>
        <v>-0.00337336543031235</v>
      </c>
      <c r="Z110">
        <f>IF(Capacity_wind!$AB111=0,Capacity_wind!Z111*CostRed_wind!L$30,Capacity_wind!Z111*VLOOKUP($A110,CostRed_wind!$A$17:$M$30,L$1-2009,FALSE))</f>
        <v>-0.00348157007857761</v>
      </c>
      <c r="AA110">
        <f>IF(Capacity_wind!$AB111=0,Capacity_wind!AA111*CostRed_wind!M$30,Capacity_wind!AA111*VLOOKUP($A110,CostRed_wind!$A$17:$M$30,M$1-2009,FALSE))</f>
        <v>0</v>
      </c>
      <c r="AB110" s="1">
        <f t="shared" si="7"/>
        <v>62.0769255063674</v>
      </c>
    </row>
    <row r="111" spans="1:28">
      <c r="A111" s="1" t="s">
        <v>284</v>
      </c>
      <c r="B111">
        <f>IF(Capacity_wind!$AB112=0,Capacity_wind!P112*CostRed_wind!B$15,Capacity_wind!P112*VLOOKUP($A111,CostRed_wind!$A$2:$M$15,B$1-2009,FALSE))</f>
        <v>0</v>
      </c>
      <c r="C111">
        <f>IF(Capacity_wind!$AB112=0,Capacity_wind!Q112*CostRed_wind!C$15,Capacity_wind!Q112*VLOOKUP($A111,CostRed_wind!$A$2:$M$15,C$1-2009,FALSE))</f>
        <v>0</v>
      </c>
      <c r="D111">
        <f>IF(Capacity_wind!$AB112=0,Capacity_wind!R112*CostRed_wind!D$15,Capacity_wind!R112*VLOOKUP($A111,CostRed_wind!$A$2:$M$15,D$1-2009,FALSE))</f>
        <v>0</v>
      </c>
      <c r="E111">
        <f>IF(Capacity_wind!$AB112=0,Capacity_wind!S112*CostRed_wind!E$15,Capacity_wind!S112*VLOOKUP($A111,CostRed_wind!$A$2:$M$15,E$1-2009,FALSE))</f>
        <v>0</v>
      </c>
      <c r="F111">
        <f>IF(Capacity_wind!$AB112=0,Capacity_wind!T112*CostRed_wind!F$15,Capacity_wind!T112*VLOOKUP($A111,CostRed_wind!$A$2:$M$15,F$1-2009,FALSE))</f>
        <v>0</v>
      </c>
      <c r="G111">
        <f>IF(Capacity_wind!$AB112=0,Capacity_wind!U112*CostRed_wind!G$15,Capacity_wind!U112*VLOOKUP($A111,CostRed_wind!$A$2:$M$15,G$1-2009,FALSE))</f>
        <v>0</v>
      </c>
      <c r="H111">
        <f>IF(Capacity_wind!$AB112=0,Capacity_wind!V112*CostRed_wind!H$15,Capacity_wind!V112*VLOOKUP($A111,CostRed_wind!$A$2:$M$15,H$1-2009,FALSE))</f>
        <v>8.17401713470673</v>
      </c>
      <c r="I111">
        <f>IF(Capacity_wind!$AB112=0,Capacity_wind!W112*CostRed_wind!I$15,Capacity_wind!W112*VLOOKUP($A111,CostRed_wind!$A$2:$M$15,I$1-2009,FALSE))</f>
        <v>0</v>
      </c>
      <c r="J111">
        <f>IF(Capacity_wind!$AB112=0,Capacity_wind!X112*CostRed_wind!J$15,Capacity_wind!X112*VLOOKUP($A111,CostRed_wind!$A$2:$M$15,J$1-2009,FALSE))</f>
        <v>6.94918922863027</v>
      </c>
      <c r="K111">
        <f>IF(Capacity_wind!$AB112=0,Capacity_wind!Y112*CostRed_wind!K$15,Capacity_wind!Y112*VLOOKUP($A111,CostRed_wind!$A$2:$M$15,K$1-2009,FALSE))</f>
        <v>0</v>
      </c>
      <c r="L111">
        <f>IF(Capacity_wind!$AB112=0,Capacity_wind!Z112*CostRed_wind!L$15,Capacity_wind!Z112*VLOOKUP($A111,CostRed_wind!$A$2:$M$15,L$1-2009,FALSE))</f>
        <v>0</v>
      </c>
      <c r="M111">
        <f>IF(Capacity_wind!$AB112=0,Capacity_wind!AA112*CostRed_wind!M$15,Capacity_wind!AA112*VLOOKUP($A111,CostRed_wind!$A$2:$M$15,M$1-2009,FALSE))</f>
        <v>0</v>
      </c>
      <c r="N111" s="2">
        <f t="shared" si="6"/>
        <v>15.123206363337</v>
      </c>
      <c r="O111" s="1" t="s">
        <v>284</v>
      </c>
      <c r="P111">
        <f>IF(Capacity_wind!$AB112=0,Capacity_wind!P112*CostRed_wind!B$30,Capacity_wind!P112*VLOOKUP($A111,CostRed_wind!$A$17:$M$30,B$1-2009,FALSE))</f>
        <v>0</v>
      </c>
      <c r="Q111">
        <f>IF(Capacity_wind!$AB112=0,Capacity_wind!Q112*CostRed_wind!C$30,Capacity_wind!Q112*VLOOKUP($A111,CostRed_wind!$A$17:$M$30,C$1-2009,FALSE))</f>
        <v>0</v>
      </c>
      <c r="R111">
        <f>IF(Capacity_wind!$AB112=0,Capacity_wind!R112*CostRed_wind!D$30,Capacity_wind!R112*VLOOKUP($A111,CostRed_wind!$A$17:$M$30,D$1-2009,FALSE))</f>
        <v>0</v>
      </c>
      <c r="S111">
        <f>IF(Capacity_wind!$AB112=0,Capacity_wind!S112*CostRed_wind!E$30,Capacity_wind!S112*VLOOKUP($A111,CostRed_wind!$A$17:$M$30,E$1-2009,FALSE))</f>
        <v>0</v>
      </c>
      <c r="T111">
        <f>IF(Capacity_wind!$AB112=0,Capacity_wind!T112*CostRed_wind!F$30,Capacity_wind!T112*VLOOKUP($A111,CostRed_wind!$A$17:$M$30,F$1-2009,FALSE))</f>
        <v>0</v>
      </c>
      <c r="U111">
        <f>IF(Capacity_wind!$AB112=0,Capacity_wind!U112*CostRed_wind!G$30,Capacity_wind!U112*VLOOKUP($A111,CostRed_wind!$A$17:$M$30,G$1-2009,FALSE))</f>
        <v>0</v>
      </c>
      <c r="V111">
        <f>IF(Capacity_wind!$AB112=0,Capacity_wind!V112*CostRed_wind!H$30,Capacity_wind!V112*VLOOKUP($A111,CostRed_wind!$A$17:$M$30,H$1-2009,FALSE))</f>
        <v>33.0535704716837</v>
      </c>
      <c r="W111">
        <f>IF(Capacity_wind!$AB112=0,Capacity_wind!W112*CostRed_wind!I$30,Capacity_wind!W112*VLOOKUP($A111,CostRed_wind!$A$17:$M$30,I$1-2009,FALSE))</f>
        <v>0</v>
      </c>
      <c r="X111">
        <f>IF(Capacity_wind!$AB112=0,Capacity_wind!X112*CostRed_wind!J$30,Capacity_wind!X112*VLOOKUP($A111,CostRed_wind!$A$17:$M$30,J$1-2009,FALSE))</f>
        <v>23.5104447856436</v>
      </c>
      <c r="Y111">
        <f>IF(Capacity_wind!$AB112=0,Capacity_wind!Y112*CostRed_wind!K$30,Capacity_wind!Y112*VLOOKUP($A111,CostRed_wind!$A$17:$M$30,K$1-2009,FALSE))</f>
        <v>0</v>
      </c>
      <c r="Z111">
        <f>IF(Capacity_wind!$AB112=0,Capacity_wind!Z112*CostRed_wind!L$30,Capacity_wind!Z112*VLOOKUP($A111,CostRed_wind!$A$17:$M$30,L$1-2009,FALSE))</f>
        <v>0</v>
      </c>
      <c r="AA111">
        <f>IF(Capacity_wind!$AB112=0,Capacity_wind!AA112*CostRed_wind!M$30,Capacity_wind!AA112*VLOOKUP($A111,CostRed_wind!$A$17:$M$30,M$1-2009,FALSE))</f>
        <v>0</v>
      </c>
      <c r="AB111" s="1">
        <f t="shared" si="7"/>
        <v>56.5640152573273</v>
      </c>
    </row>
    <row r="112" spans="1:28">
      <c r="A112" s="1" t="s">
        <v>262</v>
      </c>
      <c r="B112">
        <f>IF(Capacity_wind!$AB113=0,Capacity_wind!P113*CostRed_wind!B$15,Capacity_wind!P113*VLOOKUP($A112,CostRed_wind!$A$2:$M$15,B$1-2009,FALSE))</f>
        <v>0.419235118435226</v>
      </c>
      <c r="C112">
        <f>IF(Capacity_wind!$AB113=0,Capacity_wind!Q113*CostRed_wind!C$15,Capacity_wind!Q113*VLOOKUP($A112,CostRed_wind!$A$2:$M$15,C$1-2009,FALSE))</f>
        <v>0</v>
      </c>
      <c r="D112">
        <f>IF(Capacity_wind!$AB113=0,Capacity_wind!R113*CostRed_wind!D$15,Capacity_wind!R113*VLOOKUP($A112,CostRed_wind!$A$2:$M$15,D$1-2009,FALSE))</f>
        <v>11.2230788212611</v>
      </c>
      <c r="E112">
        <f>IF(Capacity_wind!$AB113=0,Capacity_wind!S113*CostRed_wind!E$15,Capacity_wind!S113*VLOOKUP($A112,CostRed_wind!$A$2:$M$15,E$1-2009,FALSE))</f>
        <v>19.5012681802614</v>
      </c>
      <c r="F112">
        <f>IF(Capacity_wind!$AB113=0,Capacity_wind!T113*CostRed_wind!F$15,Capacity_wind!T113*VLOOKUP($A112,CostRed_wind!$A$2:$M$15,F$1-2009,FALSE))</f>
        <v>0</v>
      </c>
      <c r="G112">
        <f>IF(Capacity_wind!$AB113=0,Capacity_wind!U113*CostRed_wind!G$15,Capacity_wind!U113*VLOOKUP($A112,CostRed_wind!$A$2:$M$15,G$1-2009,FALSE))</f>
        <v>10.6213540796463</v>
      </c>
      <c r="H112">
        <f>IF(Capacity_wind!$AB113=0,Capacity_wind!V113*CostRed_wind!H$15,Capacity_wind!V113*VLOOKUP($A112,CostRed_wind!$A$2:$M$15,H$1-2009,FALSE))</f>
        <v>13.6233645401648</v>
      </c>
      <c r="I112">
        <f>IF(Capacity_wind!$AB113=0,Capacity_wind!W113*CostRed_wind!I$15,Capacity_wind!W113*VLOOKUP($A112,CostRed_wind!$A$2:$M$15,I$1-2009,FALSE))</f>
        <v>27.0284338078814</v>
      </c>
      <c r="J112">
        <f>IF(Capacity_wind!$AB113=0,Capacity_wind!X113*CostRed_wind!J$15,Capacity_wind!X113*VLOOKUP($A112,CostRed_wind!$A$2:$M$15,J$1-2009,FALSE))</f>
        <v>0</v>
      </c>
      <c r="K112">
        <f>IF(Capacity_wind!$AB113=0,Capacity_wind!Y113*CostRed_wind!K$15,Capacity_wind!Y113*VLOOKUP($A112,CostRed_wind!$A$2:$M$15,K$1-2009,FALSE))</f>
        <v>36.9718484107333</v>
      </c>
      <c r="L112">
        <f>IF(Capacity_wind!$AB113=0,Capacity_wind!Z113*CostRed_wind!L$15,Capacity_wind!Z113*VLOOKUP($A112,CostRed_wind!$A$2:$M$15,L$1-2009,FALSE))</f>
        <v>7.52082179570248</v>
      </c>
      <c r="M112">
        <f>IF(Capacity_wind!$AB113=0,Capacity_wind!AA113*CostRed_wind!M$15,Capacity_wind!AA113*VLOOKUP($A112,CostRed_wind!$A$2:$M$15,M$1-2009,FALSE))</f>
        <v>19.5156355973395</v>
      </c>
      <c r="N112" s="2">
        <f t="shared" si="6"/>
        <v>146.425040351425</v>
      </c>
      <c r="O112" s="1" t="s">
        <v>262</v>
      </c>
      <c r="P112">
        <f>IF(Capacity_wind!$AB113=0,Capacity_wind!P113*CostRed_wind!B$30,Capacity_wind!P113*VLOOKUP($A112,CostRed_wind!$A$17:$M$30,B$1-2009,FALSE))</f>
        <v>3.58819141060305</v>
      </c>
      <c r="Q112">
        <f>IF(Capacity_wind!$AB113=0,Capacity_wind!Q113*CostRed_wind!C$30,Capacity_wind!Q113*VLOOKUP($A112,CostRed_wind!$A$17:$M$30,C$1-2009,FALSE))</f>
        <v>0</v>
      </c>
      <c r="R112">
        <f>IF(Capacity_wind!$AB113=0,Capacity_wind!R113*CostRed_wind!D$30,Capacity_wind!R113*VLOOKUP($A112,CostRed_wind!$A$17:$M$30,D$1-2009,FALSE))</f>
        <v>59.2708957109206</v>
      </c>
      <c r="S112">
        <f>IF(Capacity_wind!$AB113=0,Capacity_wind!S113*CostRed_wind!E$30,Capacity_wind!S113*VLOOKUP($A112,CostRed_wind!$A$17:$M$30,E$1-2009,FALSE))</f>
        <v>94.0767530322273</v>
      </c>
      <c r="T112">
        <f>IF(Capacity_wind!$AB113=0,Capacity_wind!T113*CostRed_wind!F$30,Capacity_wind!T113*VLOOKUP($A112,CostRed_wind!$A$17:$M$30,F$1-2009,FALSE))</f>
        <v>0</v>
      </c>
      <c r="U112">
        <f>IF(Capacity_wind!$AB113=0,Capacity_wind!U113*CostRed_wind!G$30,Capacity_wind!U113*VLOOKUP($A112,CostRed_wind!$A$17:$M$30,G$1-2009,FALSE))</f>
        <v>44.5110305070785</v>
      </c>
      <c r="V112">
        <f>IF(Capacity_wind!$AB113=0,Capacity_wind!V113*CostRed_wind!H$30,Capacity_wind!V113*VLOOKUP($A112,CostRed_wind!$A$17:$M$30,H$1-2009,FALSE))</f>
        <v>55.0892948312775</v>
      </c>
      <c r="W112">
        <f>IF(Capacity_wind!$AB113=0,Capacity_wind!W113*CostRed_wind!I$30,Capacity_wind!W113*VLOOKUP($A112,CostRed_wind!$A$17:$M$30,I$1-2009,FALSE))</f>
        <v>98.2909048961113</v>
      </c>
      <c r="X112">
        <f>IF(Capacity_wind!$AB113=0,Capacity_wind!X113*CostRed_wind!J$30,Capacity_wind!X113*VLOOKUP($A112,CostRed_wind!$A$17:$M$30,J$1-2009,FALSE))</f>
        <v>0</v>
      </c>
      <c r="Y112">
        <f>IF(Capacity_wind!$AB113=0,Capacity_wind!Y113*CostRed_wind!K$30,Capacity_wind!Y113*VLOOKUP($A112,CostRed_wind!$A$17:$M$30,K$1-2009,FALSE))</f>
        <v>117.871393960408</v>
      </c>
      <c r="Z112">
        <f>IF(Capacity_wind!$AB113=0,Capacity_wind!Z113*CostRed_wind!L$30,Capacity_wind!Z113*VLOOKUP($A112,CostRed_wind!$A$17:$M$30,L$1-2009,FALSE))</f>
        <v>20.9242942952518</v>
      </c>
      <c r="AA112">
        <f>IF(Capacity_wind!$AB113=0,Capacity_wind!AA113*CostRed_wind!M$30,Capacity_wind!AA113*VLOOKUP($A112,CostRed_wind!$A$17:$M$30,M$1-2009,FALSE))</f>
        <v>50.8394727905844</v>
      </c>
      <c r="AB112" s="1">
        <f t="shared" si="7"/>
        <v>544.462231434462</v>
      </c>
    </row>
    <row r="113" spans="1:28">
      <c r="A113" s="1" t="s">
        <v>282</v>
      </c>
      <c r="B113">
        <f>IF(Capacity_wind!$AB114=0,Capacity_wind!P114*CostRed_wind!B$15,Capacity_wind!P114*VLOOKUP($A113,CostRed_wind!$A$2:$M$15,B$1-2009,FALSE))</f>
        <v>0</v>
      </c>
      <c r="C113">
        <f>IF(Capacity_wind!$AB114=0,Capacity_wind!Q114*CostRed_wind!C$15,Capacity_wind!Q114*VLOOKUP($A113,CostRed_wind!$A$2:$M$15,C$1-2009,FALSE))</f>
        <v>0</v>
      </c>
      <c r="D113">
        <f>IF(Capacity_wind!$AB114=0,Capacity_wind!R114*CostRed_wind!D$15,Capacity_wind!R114*VLOOKUP($A113,CostRed_wind!$A$2:$M$15,D$1-2009,FALSE))</f>
        <v>0</v>
      </c>
      <c r="E113">
        <f>IF(Capacity_wind!$AB114=0,Capacity_wind!S114*CostRed_wind!E$15,Capacity_wind!S114*VLOOKUP($A113,CostRed_wind!$A$2:$M$15,E$1-2009,FALSE))</f>
        <v>0</v>
      </c>
      <c r="F113">
        <f>IF(Capacity_wind!$AB114=0,Capacity_wind!T114*CostRed_wind!F$15,Capacity_wind!T114*VLOOKUP($A113,CostRed_wind!$A$2:$M$15,F$1-2009,FALSE))</f>
        <v>0.000248133804056291</v>
      </c>
      <c r="G113">
        <f>IF(Capacity_wind!$AB114=0,Capacity_wind!U114*CostRed_wind!G$15,Capacity_wind!U114*VLOOKUP($A113,CostRed_wind!$A$2:$M$15,G$1-2009,FALSE))</f>
        <v>0</v>
      </c>
      <c r="H113">
        <f>IF(Capacity_wind!$AB114=0,Capacity_wind!V114*CostRed_wind!H$15,Capacity_wind!V114*VLOOKUP($A113,CostRed_wind!$A$2:$M$15,H$1-2009,FALSE))</f>
        <v>0.000340584028358112</v>
      </c>
      <c r="I113">
        <f>IF(Capacity_wind!$AB114=0,Capacity_wind!W114*CostRed_wind!I$15,Capacity_wind!W114*VLOOKUP($A113,CostRed_wind!$A$2:$M$15,I$1-2009,FALSE))</f>
        <v>0</v>
      </c>
      <c r="J113">
        <f>IF(Capacity_wind!$AB114=0,Capacity_wind!X114*CostRed_wind!J$15,Capacity_wind!X114*VLOOKUP($A113,CostRed_wind!$A$2:$M$15,J$1-2009,FALSE))</f>
        <v>0</v>
      </c>
      <c r="K113">
        <f>IF(Capacity_wind!$AB114=0,Capacity_wind!Y114*CostRed_wind!K$15,Capacity_wind!Y114*VLOOKUP($A113,CostRed_wind!$A$2:$M$15,K$1-2009,FALSE))</f>
        <v>0</v>
      </c>
      <c r="L113">
        <f>IF(Capacity_wind!$AB114=0,Capacity_wind!Z114*CostRed_wind!L$15,Capacity_wind!Z114*VLOOKUP($A113,CostRed_wind!$A$2:$M$15,L$1-2009,FALSE))</f>
        <v>0</v>
      </c>
      <c r="M113">
        <f>IF(Capacity_wind!$AB114=0,Capacity_wind!AA114*CostRed_wind!M$15,Capacity_wind!AA114*VLOOKUP($A113,CostRed_wind!$A$2:$M$15,M$1-2009,FALSE))</f>
        <v>0</v>
      </c>
      <c r="N113" s="2">
        <f t="shared" si="6"/>
        <v>0.000588717832414403</v>
      </c>
      <c r="O113" s="1" t="s">
        <v>282</v>
      </c>
      <c r="P113">
        <f>IF(Capacity_wind!$AB114=0,Capacity_wind!P114*CostRed_wind!B$30,Capacity_wind!P114*VLOOKUP($A113,CostRed_wind!$A$17:$M$30,B$1-2009,FALSE))</f>
        <v>0</v>
      </c>
      <c r="Q113">
        <f>IF(Capacity_wind!$AB114=0,Capacity_wind!Q114*CostRed_wind!C$30,Capacity_wind!Q114*VLOOKUP($A113,CostRed_wind!$A$17:$M$30,C$1-2009,FALSE))</f>
        <v>0</v>
      </c>
      <c r="R113">
        <f>IF(Capacity_wind!$AB114=0,Capacity_wind!R114*CostRed_wind!D$30,Capacity_wind!R114*VLOOKUP($A113,CostRed_wind!$A$17:$M$30,D$1-2009,FALSE))</f>
        <v>0</v>
      </c>
      <c r="S113">
        <f>IF(Capacity_wind!$AB114=0,Capacity_wind!S114*CostRed_wind!E$30,Capacity_wind!S114*VLOOKUP($A113,CostRed_wind!$A$17:$M$30,E$1-2009,FALSE))</f>
        <v>0</v>
      </c>
      <c r="T113">
        <f>IF(Capacity_wind!$AB114=0,Capacity_wind!T114*CostRed_wind!F$30,Capacity_wind!T114*VLOOKUP($A113,CostRed_wind!$A$17:$M$30,F$1-2009,FALSE))</f>
        <v>0.0011535091785278</v>
      </c>
      <c r="U113">
        <f>IF(Capacity_wind!$AB114=0,Capacity_wind!U114*CostRed_wind!G$30,Capacity_wind!U114*VLOOKUP($A113,CostRed_wind!$A$17:$M$30,G$1-2009,FALSE))</f>
        <v>0</v>
      </c>
      <c r="V113">
        <f>IF(Capacity_wind!$AB114=0,Capacity_wind!V114*CostRed_wind!H$30,Capacity_wind!V114*VLOOKUP($A113,CostRed_wind!$A$17:$M$30,H$1-2009,FALSE))</f>
        <v>0.00137723202647393</v>
      </c>
      <c r="W113">
        <f>IF(Capacity_wind!$AB114=0,Capacity_wind!W114*CostRed_wind!I$30,Capacity_wind!W114*VLOOKUP($A113,CostRed_wind!$A$17:$M$30,I$1-2009,FALSE))</f>
        <v>0</v>
      </c>
      <c r="X113">
        <f>IF(Capacity_wind!$AB114=0,Capacity_wind!X114*CostRed_wind!J$30,Capacity_wind!X114*VLOOKUP($A113,CostRed_wind!$A$17:$M$30,J$1-2009,FALSE))</f>
        <v>0</v>
      </c>
      <c r="Y113">
        <f>IF(Capacity_wind!$AB114=0,Capacity_wind!Y114*CostRed_wind!K$30,Capacity_wind!Y114*VLOOKUP($A113,CostRed_wind!$A$17:$M$30,K$1-2009,FALSE))</f>
        <v>0</v>
      </c>
      <c r="Z113">
        <f>IF(Capacity_wind!$AB114=0,Capacity_wind!Z114*CostRed_wind!L$30,Capacity_wind!Z114*VLOOKUP($A113,CostRed_wind!$A$17:$M$30,L$1-2009,FALSE))</f>
        <v>0</v>
      </c>
      <c r="AA113">
        <f>IF(Capacity_wind!$AB114=0,Capacity_wind!AA114*CostRed_wind!M$30,Capacity_wind!AA114*VLOOKUP($A113,CostRed_wind!$A$17:$M$30,M$1-2009,FALSE))</f>
        <v>0</v>
      </c>
      <c r="AB113" s="1">
        <f t="shared" si="7"/>
        <v>0.00253074120500173</v>
      </c>
    </row>
    <row r="114" spans="1:28">
      <c r="A114" s="1" t="s">
        <v>298</v>
      </c>
      <c r="B114">
        <f>IF(Capacity_wind!$AB115=0,Capacity_wind!P115*CostRed_wind!B$15,Capacity_wind!P115*VLOOKUP($A114,CostRed_wind!$A$2:$M$15,B$1-2009,FALSE))</f>
        <v>0</v>
      </c>
      <c r="C114">
        <f>IF(Capacity_wind!$AB115=0,Capacity_wind!Q115*CostRed_wind!C$15,Capacity_wind!Q115*VLOOKUP($A114,CostRed_wind!$A$2:$M$15,C$1-2009,FALSE))</f>
        <v>6.00241506157432e-5</v>
      </c>
      <c r="D114">
        <f>IF(Capacity_wind!$AB115=0,Capacity_wind!R115*CostRed_wind!D$15,Capacity_wind!R115*VLOOKUP($A114,CostRed_wind!$A$2:$M$15,D$1-2009,FALSE))</f>
        <v>0</v>
      </c>
      <c r="E114">
        <f>IF(Capacity_wind!$AB115=0,Capacity_wind!S115*CostRed_wind!E$15,Capacity_wind!S115*VLOOKUP($A114,CostRed_wind!$A$2:$M$15,E$1-2009,FALSE))</f>
        <v>0</v>
      </c>
      <c r="F114">
        <f>IF(Capacity_wind!$AB115=0,Capacity_wind!T115*CostRed_wind!F$15,Capacity_wind!T115*VLOOKUP($A114,CostRed_wind!$A$2:$M$15,F$1-2009,FALSE))</f>
        <v>0</v>
      </c>
      <c r="G114">
        <f>IF(Capacity_wind!$AB115=0,Capacity_wind!U115*CostRed_wind!G$15,Capacity_wind!U115*VLOOKUP($A114,CostRed_wind!$A$2:$M$15,G$1-2009,FALSE))</f>
        <v>0</v>
      </c>
      <c r="H114">
        <f>IF(Capacity_wind!$AB115=0,Capacity_wind!V115*CostRed_wind!H$15,Capacity_wind!V115*VLOOKUP($A114,CostRed_wind!$A$2:$M$15,H$1-2009,FALSE))</f>
        <v>0.568661799348594</v>
      </c>
      <c r="I114">
        <f>IF(Capacity_wind!$AB115=0,Capacity_wind!W115*CostRed_wind!I$15,Capacity_wind!W115*VLOOKUP($A114,CostRed_wind!$A$2:$M$15,I$1-2009,FALSE))</f>
        <v>0</v>
      </c>
      <c r="J114">
        <f>IF(Capacity_wind!$AB115=0,Capacity_wind!X115*CostRed_wind!J$15,Capacity_wind!X115*VLOOKUP($A114,CostRed_wind!$A$2:$M$15,J$1-2009,FALSE))</f>
        <v>0</v>
      </c>
      <c r="K114">
        <f>IF(Capacity_wind!$AB115=0,Capacity_wind!Y115*CostRed_wind!K$15,Capacity_wind!Y115*VLOOKUP($A114,CostRed_wind!$A$2:$M$15,K$1-2009,FALSE))</f>
        <v>0</v>
      </c>
      <c r="L114">
        <f>IF(Capacity_wind!$AB115=0,Capacity_wind!Z115*CostRed_wind!L$15,Capacity_wind!Z115*VLOOKUP($A114,CostRed_wind!$A$2:$M$15,L$1-2009,FALSE))</f>
        <v>0</v>
      </c>
      <c r="M114">
        <f>IF(Capacity_wind!$AB115=0,Capacity_wind!AA115*CostRed_wind!M$15,Capacity_wind!AA115*VLOOKUP($A114,CostRed_wind!$A$2:$M$15,M$1-2009,FALSE))</f>
        <v>0</v>
      </c>
      <c r="N114" s="2">
        <f t="shared" si="6"/>
        <v>0.56872182349921</v>
      </c>
      <c r="O114" s="1" t="s">
        <v>298</v>
      </c>
      <c r="P114">
        <f>IF(Capacity_wind!$AB115=0,Capacity_wind!P115*CostRed_wind!B$30,Capacity_wind!P115*VLOOKUP($A114,CostRed_wind!$A$17:$M$30,B$1-2009,FALSE))</f>
        <v>0</v>
      </c>
      <c r="Q114">
        <f>IF(Capacity_wind!$AB115=0,Capacity_wind!Q115*CostRed_wind!C$30,Capacity_wind!Q115*VLOOKUP($A114,CostRed_wind!$A$17:$M$30,C$1-2009,FALSE))</f>
        <v>0.000398830356592851</v>
      </c>
      <c r="R114">
        <f>IF(Capacity_wind!$AB115=0,Capacity_wind!R115*CostRed_wind!D$30,Capacity_wind!R115*VLOOKUP($A114,CostRed_wind!$A$17:$M$30,D$1-2009,FALSE))</f>
        <v>0</v>
      </c>
      <c r="S114">
        <f>IF(Capacity_wind!$AB115=0,Capacity_wind!S115*CostRed_wind!E$30,Capacity_wind!S115*VLOOKUP($A114,CostRed_wind!$A$17:$M$30,E$1-2009,FALSE))</f>
        <v>0</v>
      </c>
      <c r="T114">
        <f>IF(Capacity_wind!$AB115=0,Capacity_wind!T115*CostRed_wind!F$30,Capacity_wind!T115*VLOOKUP($A114,CostRed_wind!$A$17:$M$30,F$1-2009,FALSE))</f>
        <v>0</v>
      </c>
      <c r="U114">
        <f>IF(Capacity_wind!$AB115=0,Capacity_wind!U115*CostRed_wind!G$30,Capacity_wind!U115*VLOOKUP($A114,CostRed_wind!$A$17:$M$30,G$1-2009,FALSE))</f>
        <v>0</v>
      </c>
      <c r="V114">
        <f>IF(Capacity_wind!$AB115=0,Capacity_wind!V115*CostRed_wind!H$30,Capacity_wind!V115*VLOOKUP($A114,CostRed_wind!$A$17:$M$30,H$1-2009,FALSE))</f>
        <v>2.29951840686931</v>
      </c>
      <c r="W114">
        <f>IF(Capacity_wind!$AB115=0,Capacity_wind!W115*CostRed_wind!I$30,Capacity_wind!W115*VLOOKUP($A114,CostRed_wind!$A$17:$M$30,I$1-2009,FALSE))</f>
        <v>0</v>
      </c>
      <c r="X114">
        <f>IF(Capacity_wind!$AB115=0,Capacity_wind!X115*CostRed_wind!J$30,Capacity_wind!X115*VLOOKUP($A114,CostRed_wind!$A$17:$M$30,J$1-2009,FALSE))</f>
        <v>0</v>
      </c>
      <c r="Y114">
        <f>IF(Capacity_wind!$AB115=0,Capacity_wind!Y115*CostRed_wind!K$30,Capacity_wind!Y115*VLOOKUP($A114,CostRed_wind!$A$17:$M$30,K$1-2009,FALSE))</f>
        <v>0</v>
      </c>
      <c r="Z114">
        <f>IF(Capacity_wind!$AB115=0,Capacity_wind!Z115*CostRed_wind!L$30,Capacity_wind!Z115*VLOOKUP($A114,CostRed_wind!$A$17:$M$30,L$1-2009,FALSE))</f>
        <v>0</v>
      </c>
      <c r="AA114">
        <f>IF(Capacity_wind!$AB115=0,Capacity_wind!AA115*CostRed_wind!M$30,Capacity_wind!AA115*VLOOKUP($A114,CostRed_wind!$A$17:$M$30,M$1-2009,FALSE))</f>
        <v>0</v>
      </c>
      <c r="AB114" s="1">
        <f t="shared" si="7"/>
        <v>2.2999172372259</v>
      </c>
    </row>
    <row r="115" spans="1:28">
      <c r="A115" s="1" t="s">
        <v>312</v>
      </c>
      <c r="B115">
        <f>IF(Capacity_wind!$AB116=0,Capacity_wind!P116*CostRed_wind!B$15,Capacity_wind!P116*VLOOKUP($A115,CostRed_wind!$A$2:$M$15,B$1-2009,FALSE))</f>
        <v>0</v>
      </c>
      <c r="C115">
        <f>IF(Capacity_wind!$AB116=0,Capacity_wind!Q116*CostRed_wind!C$15,Capacity_wind!Q116*VLOOKUP($A115,CostRed_wind!$A$2:$M$15,C$1-2009,FALSE))</f>
        <v>0</v>
      </c>
      <c r="D115">
        <f>IF(Capacity_wind!$AB116=0,Capacity_wind!R116*CostRed_wind!D$15,Capacity_wind!R116*VLOOKUP($A115,CostRed_wind!$A$2:$M$15,D$1-2009,FALSE))</f>
        <v>0.00322663516111257</v>
      </c>
      <c r="E115">
        <f>IF(Capacity_wind!$AB116=0,Capacity_wind!S116*CostRed_wind!E$15,Capacity_wind!S116*VLOOKUP($A115,CostRed_wind!$A$2:$M$15,E$1-2009,FALSE))</f>
        <v>0</v>
      </c>
      <c r="F115">
        <f>IF(Capacity_wind!$AB116=0,Capacity_wind!T116*CostRed_wind!F$15,Capacity_wind!T116*VLOOKUP($A115,CostRed_wind!$A$2:$M$15,F$1-2009,FALSE))</f>
        <v>0</v>
      </c>
      <c r="G115">
        <f>IF(Capacity_wind!$AB116=0,Capacity_wind!U116*CostRed_wind!G$15,Capacity_wind!U116*VLOOKUP($A115,CostRed_wind!$A$2:$M$15,G$1-2009,FALSE))</f>
        <v>0</v>
      </c>
      <c r="H115">
        <f>IF(Capacity_wind!$AB116=0,Capacity_wind!V116*CostRed_wind!H$15,Capacity_wind!V116*VLOOKUP($A115,CostRed_wind!$A$2:$M$15,H$1-2009,FALSE))</f>
        <v>0</v>
      </c>
      <c r="I115">
        <f>IF(Capacity_wind!$AB116=0,Capacity_wind!W116*CostRed_wind!I$15,Capacity_wind!W116*VLOOKUP($A115,CostRed_wind!$A$2:$M$15,I$1-2009,FALSE))</f>
        <v>0.0133145059716194</v>
      </c>
      <c r="J115">
        <f>IF(Capacity_wind!$AB116=0,Capacity_wind!X116*CostRed_wind!J$15,Capacity_wind!X116*VLOOKUP($A115,CostRed_wind!$A$2:$M$15,J$1-2009,FALSE))</f>
        <v>0.00453207934057461</v>
      </c>
      <c r="K115">
        <f>IF(Capacity_wind!$AB116=0,Capacity_wind!Y116*CostRed_wind!K$15,Capacity_wind!Y116*VLOOKUP($A115,CostRed_wind!$A$2:$M$15,K$1-2009,FALSE))</f>
        <v>0</v>
      </c>
      <c r="L115">
        <f>IF(Capacity_wind!$AB116=0,Capacity_wind!Z116*CostRed_wind!L$15,Capacity_wind!Z116*VLOOKUP($A115,CostRed_wind!$A$2:$M$15,L$1-2009,FALSE))</f>
        <v>0</v>
      </c>
      <c r="M115">
        <f>IF(Capacity_wind!$AB116=0,Capacity_wind!AA116*CostRed_wind!M$15,Capacity_wind!AA116*VLOOKUP($A115,CostRed_wind!$A$2:$M$15,M$1-2009,FALSE))</f>
        <v>0</v>
      </c>
      <c r="N115" s="2">
        <f t="shared" si="6"/>
        <v>0.0210732204733066</v>
      </c>
      <c r="O115" s="1" t="s">
        <v>312</v>
      </c>
      <c r="P115">
        <f>IF(Capacity_wind!$AB116=0,Capacity_wind!P116*CostRed_wind!B$30,Capacity_wind!P116*VLOOKUP($A115,CostRed_wind!$A$17:$M$30,B$1-2009,FALSE))</f>
        <v>0</v>
      </c>
      <c r="Q115">
        <f>IF(Capacity_wind!$AB116=0,Capacity_wind!Q116*CostRed_wind!C$30,Capacity_wind!Q116*VLOOKUP($A115,CostRed_wind!$A$17:$M$30,C$1-2009,FALSE))</f>
        <v>0</v>
      </c>
      <c r="R115">
        <f>IF(Capacity_wind!$AB116=0,Capacity_wind!R116*CostRed_wind!D$30,Capacity_wind!R116*VLOOKUP($A115,CostRed_wind!$A$17:$M$30,D$1-2009,FALSE))</f>
        <v>0.0170403825168897</v>
      </c>
      <c r="S115">
        <f>IF(Capacity_wind!$AB116=0,Capacity_wind!S116*CostRed_wind!E$30,Capacity_wind!S116*VLOOKUP($A115,CostRed_wind!$A$17:$M$30,E$1-2009,FALSE))</f>
        <v>0</v>
      </c>
      <c r="T115">
        <f>IF(Capacity_wind!$AB116=0,Capacity_wind!T116*CostRed_wind!F$30,Capacity_wind!T116*VLOOKUP($A115,CostRed_wind!$A$17:$M$30,F$1-2009,FALSE))</f>
        <v>0</v>
      </c>
      <c r="U115">
        <f>IF(Capacity_wind!$AB116=0,Capacity_wind!U116*CostRed_wind!G$30,Capacity_wind!U116*VLOOKUP($A115,CostRed_wind!$A$17:$M$30,G$1-2009,FALSE))</f>
        <v>0</v>
      </c>
      <c r="V115">
        <f>IF(Capacity_wind!$AB116=0,Capacity_wind!V116*CostRed_wind!H$30,Capacity_wind!V116*VLOOKUP($A115,CostRed_wind!$A$17:$M$30,H$1-2009,FALSE))</f>
        <v>0</v>
      </c>
      <c r="W115">
        <f>IF(Capacity_wind!$AB116=0,Capacity_wind!W116*CostRed_wind!I$30,Capacity_wind!W116*VLOOKUP($A115,CostRed_wind!$A$17:$M$30,I$1-2009,FALSE))</f>
        <v>0.048419188825271</v>
      </c>
      <c r="X115">
        <f>IF(Capacity_wind!$AB116=0,Capacity_wind!X116*CostRed_wind!J$30,Capacity_wind!X116*VLOOKUP($A115,CostRed_wind!$A$17:$M$30,J$1-2009,FALSE))</f>
        <v>0.0153328967733028</v>
      </c>
      <c r="Y115">
        <f>IF(Capacity_wind!$AB116=0,Capacity_wind!Y116*CostRed_wind!K$30,Capacity_wind!Y116*VLOOKUP($A115,CostRed_wind!$A$17:$M$30,K$1-2009,FALSE))</f>
        <v>0</v>
      </c>
      <c r="Z115">
        <f>IF(Capacity_wind!$AB116=0,Capacity_wind!Z116*CostRed_wind!L$30,Capacity_wind!Z116*VLOOKUP($A115,CostRed_wind!$A$17:$M$30,L$1-2009,FALSE))</f>
        <v>0</v>
      </c>
      <c r="AA115">
        <f>IF(Capacity_wind!$AB116=0,Capacity_wind!AA116*CostRed_wind!M$30,Capacity_wind!AA116*VLOOKUP($A115,CostRed_wind!$A$17:$M$30,M$1-2009,FALSE))</f>
        <v>0</v>
      </c>
      <c r="AB115" s="1">
        <f t="shared" si="7"/>
        <v>0.0807924681154635</v>
      </c>
    </row>
    <row r="116" spans="1:28">
      <c r="A116" s="1" t="s">
        <v>308</v>
      </c>
      <c r="B116">
        <f>IF(Capacity_wind!$AB117=0,Capacity_wind!P117*CostRed_wind!B$15,Capacity_wind!P117*VLOOKUP($A116,CostRed_wind!$A$2:$M$15,B$1-2009,FALSE))</f>
        <v>0.97410730771569</v>
      </c>
      <c r="C116">
        <f>IF(Capacity_wind!$AB117=0,Capacity_wind!Q117*CostRed_wind!C$15,Capacity_wind!Q117*VLOOKUP($A116,CostRed_wind!$A$2:$M$15,C$1-2009,FALSE))</f>
        <v>3.51140680860592</v>
      </c>
      <c r="D116">
        <f>IF(Capacity_wind!$AB117=0,Capacity_wind!R117*CostRed_wind!D$15,Capacity_wind!R117*VLOOKUP($A116,CostRed_wind!$A$2:$M$15,D$1-2009,FALSE))</f>
        <v>13.093591958138</v>
      </c>
      <c r="E116">
        <f>IF(Capacity_wind!$AB117=0,Capacity_wind!S117*CostRed_wind!E$15,Capacity_wind!S117*VLOOKUP($A116,CostRed_wind!$A$2:$M$15,E$1-2009,FALSE))</f>
        <v>9.81522009055946</v>
      </c>
      <c r="F116">
        <f>IF(Capacity_wind!$AB117=0,Capacity_wind!T117*CostRed_wind!F$15,Capacity_wind!T117*VLOOKUP($A116,CostRed_wind!$A$2:$M$15,F$1-2009,FALSE))</f>
        <v>43.4929014461136</v>
      </c>
      <c r="G116">
        <f>IF(Capacity_wind!$AB117=0,Capacity_wind!U117*CostRed_wind!G$15,Capacity_wind!U117*VLOOKUP($A116,CostRed_wind!$A$2:$M$15,G$1-2009,FALSE))</f>
        <v>87.6291587916821</v>
      </c>
      <c r="H116">
        <f>IF(Capacity_wind!$AB117=0,Capacity_wind!V117*CostRed_wind!H$15,Capacity_wind!V117*VLOOKUP($A116,CostRed_wind!$A$2:$M$15,H$1-2009,FALSE))</f>
        <v>-6.257663881033</v>
      </c>
      <c r="I116">
        <f>IF(Capacity_wind!$AB117=0,Capacity_wind!W117*CostRed_wind!I$15,Capacity_wind!W117*VLOOKUP($A116,CostRed_wind!$A$2:$M$15,I$1-2009,FALSE))</f>
        <v>25.4453923058798</v>
      </c>
      <c r="J116">
        <f>IF(Capacity_wind!$AB117=0,Capacity_wind!X117*CostRed_wind!J$15,Capacity_wind!X117*VLOOKUP($A116,CostRed_wind!$A$2:$M$15,J$1-2009,FALSE))</f>
        <v>13.7545888738836</v>
      </c>
      <c r="K116">
        <f>IF(Capacity_wind!$AB117=0,Capacity_wind!Y117*CostRed_wind!K$15,Capacity_wind!Y117*VLOOKUP($A116,CostRed_wind!$A$2:$M$15,K$1-2009,FALSE))</f>
        <v>380.936054475007</v>
      </c>
      <c r="L116">
        <f>IF(Capacity_wind!$AB117=0,Capacity_wind!Z117*CostRed_wind!L$15,Capacity_wind!Z117*VLOOKUP($A116,CostRed_wind!$A$2:$M$15,L$1-2009,FALSE))</f>
        <v>234.292547228823</v>
      </c>
      <c r="M116">
        <f>IF(Capacity_wind!$AB117=0,Capacity_wind!AA117*CostRed_wind!M$15,Capacity_wind!AA117*VLOOKUP($A116,CostRed_wind!$A$2:$M$15,M$1-2009,FALSE))</f>
        <v>353.577168285496</v>
      </c>
      <c r="N116" s="2">
        <f t="shared" si="6"/>
        <v>1160.26447369087</v>
      </c>
      <c r="O116" s="1" t="s">
        <v>308</v>
      </c>
      <c r="P116">
        <f>IF(Capacity_wind!$AB117=0,Capacity_wind!P117*CostRed_wind!B$30,Capacity_wind!P117*VLOOKUP($A116,CostRed_wind!$A$17:$M$30,B$1-2009,FALSE))</f>
        <v>8.33728693244274</v>
      </c>
      <c r="Q116">
        <f>IF(Capacity_wind!$AB117=0,Capacity_wind!Q117*CostRed_wind!C$30,Capacity_wind!Q117*VLOOKUP($A116,CostRed_wind!$A$17:$M$30,C$1-2009,FALSE))</f>
        <v>23.3315359776462</v>
      </c>
      <c r="R116">
        <f>IF(Capacity_wind!$AB117=0,Capacity_wind!R117*CostRed_wind!D$30,Capacity_wind!R117*VLOOKUP($A116,CostRed_wind!$A$17:$M$30,D$1-2009,FALSE))</f>
        <v>69.1493783294074</v>
      </c>
      <c r="S116">
        <f>IF(Capacity_wind!$AB117=0,Capacity_wind!S117*CostRed_wind!E$30,Capacity_wind!S117*VLOOKUP($A116,CostRed_wind!$A$17:$M$30,E$1-2009,FALSE))</f>
        <v>47.3499481100999</v>
      </c>
      <c r="T116">
        <f>IF(Capacity_wind!$AB117=0,Capacity_wind!T117*CostRed_wind!F$30,Capacity_wind!T117*VLOOKUP($A116,CostRed_wind!$A$17:$M$30,F$1-2009,FALSE))</f>
        <v>202.187127262658</v>
      </c>
      <c r="U116">
        <f>IF(Capacity_wind!$AB117=0,Capacity_wind!U117*CostRed_wind!G$30,Capacity_wind!U117*VLOOKUP($A116,CostRed_wind!$A$17:$M$30,G$1-2009,FALSE))</f>
        <v>367.228521998022</v>
      </c>
      <c r="V116">
        <f>IF(Capacity_wind!$AB117=0,Capacity_wind!V117*CostRed_wind!H$30,Capacity_wind!V117*VLOOKUP($A116,CostRed_wind!$A$17:$M$30,H$1-2009,FALSE))</f>
        <v>-25.3043430997475</v>
      </c>
      <c r="W116">
        <f>IF(Capacity_wind!$AB117=0,Capacity_wind!W117*CostRed_wind!I$30,Capacity_wind!W117*VLOOKUP($A116,CostRed_wind!$A$17:$M$30,I$1-2009,FALSE))</f>
        <v>92.5340570215419</v>
      </c>
      <c r="X116">
        <f>IF(Capacity_wind!$AB117=0,Capacity_wind!X117*CostRed_wind!J$30,Capacity_wind!X117*VLOOKUP($A116,CostRed_wind!$A$17:$M$30,J$1-2009,FALSE))</f>
        <v>46.5344217331677</v>
      </c>
      <c r="Y116">
        <f>IF(Capacity_wind!$AB117=0,Capacity_wind!Y117*CostRed_wind!K$30,Capacity_wind!Y117*VLOOKUP($A116,CostRed_wind!$A$17:$M$30,K$1-2009,FALSE))</f>
        <v>1214.47711382781</v>
      </c>
      <c r="Z116">
        <f>IF(Capacity_wind!$AB117=0,Capacity_wind!Z117*CostRed_wind!L$30,Capacity_wind!Z117*VLOOKUP($A116,CostRed_wind!$A$17:$M$30,L$1-2009,FALSE))</f>
        <v>651.84448489411</v>
      </c>
      <c r="AA116">
        <f>IF(Capacity_wind!$AB117=0,Capacity_wind!AA117*CostRed_wind!M$30,Capacity_wind!AA117*VLOOKUP($A116,CostRed_wind!$A$17:$M$30,M$1-2009,FALSE))</f>
        <v>921.091026565023</v>
      </c>
      <c r="AB116" s="1">
        <f t="shared" si="7"/>
        <v>3618.76055955219</v>
      </c>
    </row>
    <row r="117" spans="1:28">
      <c r="A117" s="1" t="s">
        <v>475</v>
      </c>
      <c r="B117">
        <f>IF(Capacity_wind!$AB118=0,Capacity_wind!P118*CostRed_wind!B$15,Capacity_wind!P118*VLOOKUP($A117,CostRed_wind!$A$2:$M$15,B$1-2009,FALSE))</f>
        <v>0.00339082196238217</v>
      </c>
      <c r="C117">
        <f>IF(Capacity_wind!$AB118=0,Capacity_wind!Q118*CostRed_wind!C$15,Capacity_wind!Q118*VLOOKUP($A117,CostRed_wind!$A$2:$M$15,C$1-2009,FALSE))</f>
        <v>0</v>
      </c>
      <c r="D117">
        <f>IF(Capacity_wind!$AB118=0,Capacity_wind!R118*CostRed_wind!D$15,Capacity_wind!R118*VLOOKUP($A117,CostRed_wind!$A$2:$M$15,D$1-2009,FALSE))</f>
        <v>0</v>
      </c>
      <c r="E117">
        <f>IF(Capacity_wind!$AB118=0,Capacity_wind!S118*CostRed_wind!E$15,Capacity_wind!S118*VLOOKUP($A117,CostRed_wind!$A$2:$M$15,E$1-2009,FALSE))</f>
        <v>0</v>
      </c>
      <c r="F117">
        <f>IF(Capacity_wind!$AB118=0,Capacity_wind!T118*CostRed_wind!F$15,Capacity_wind!T118*VLOOKUP($A117,CostRed_wind!$A$2:$M$15,F$1-2009,FALSE))</f>
        <v>0</v>
      </c>
      <c r="G117">
        <f>IF(Capacity_wind!$AB118=0,Capacity_wind!U118*CostRed_wind!G$15,Capacity_wind!U118*VLOOKUP($A117,CostRed_wind!$A$2:$M$15,G$1-2009,FALSE))</f>
        <v>0</v>
      </c>
      <c r="H117">
        <f>IF(Capacity_wind!$AB118=0,Capacity_wind!V118*CostRed_wind!H$15,Capacity_wind!V118*VLOOKUP($A117,CostRed_wind!$A$2:$M$15,H$1-2009,FALSE))</f>
        <v>0</v>
      </c>
      <c r="I117">
        <f>IF(Capacity_wind!$AB118=0,Capacity_wind!W118*CostRed_wind!I$15,Capacity_wind!W118*VLOOKUP($A117,CostRed_wind!$A$2:$M$15,I$1-2009,FALSE))</f>
        <v>0</v>
      </c>
      <c r="J117">
        <f>IF(Capacity_wind!$AB118=0,Capacity_wind!X118*CostRed_wind!J$15,Capacity_wind!X118*VLOOKUP($A117,CostRed_wind!$A$2:$M$15,J$1-2009,FALSE))</f>
        <v>0</v>
      </c>
      <c r="K117">
        <f>IF(Capacity_wind!$AB118=0,Capacity_wind!Y118*CostRed_wind!K$15,Capacity_wind!Y118*VLOOKUP($A117,CostRed_wind!$A$2:$M$15,K$1-2009,FALSE))</f>
        <v>0</v>
      </c>
      <c r="L117">
        <f>IF(Capacity_wind!$AB118=0,Capacity_wind!Z118*CostRed_wind!L$15,Capacity_wind!Z118*VLOOKUP($A117,CostRed_wind!$A$2:$M$15,L$1-2009,FALSE))</f>
        <v>0</v>
      </c>
      <c r="M117">
        <f>IF(Capacity_wind!$AB118=0,Capacity_wind!AA118*CostRed_wind!M$15,Capacity_wind!AA118*VLOOKUP($A117,CostRed_wind!$A$2:$M$15,M$1-2009,FALSE))</f>
        <v>0</v>
      </c>
      <c r="N117" s="2">
        <f t="shared" si="6"/>
        <v>0.00339082196238217</v>
      </c>
      <c r="O117" s="1" t="s">
        <v>475</v>
      </c>
      <c r="P117">
        <f>IF(Capacity_wind!$AB118=0,Capacity_wind!P118*CostRed_wind!B$30,Capacity_wind!P118*VLOOKUP($A117,CostRed_wind!$A$17:$M$30,B$1-2009,FALSE))</f>
        <v>0.0290217057333276</v>
      </c>
      <c r="Q117">
        <f>IF(Capacity_wind!$AB118=0,Capacity_wind!Q118*CostRed_wind!C$30,Capacity_wind!Q118*VLOOKUP($A117,CostRed_wind!$A$17:$M$30,C$1-2009,FALSE))</f>
        <v>0</v>
      </c>
      <c r="R117">
        <f>IF(Capacity_wind!$AB118=0,Capacity_wind!R118*CostRed_wind!D$30,Capacity_wind!R118*VLOOKUP($A117,CostRed_wind!$A$17:$M$30,D$1-2009,FALSE))</f>
        <v>0</v>
      </c>
      <c r="S117">
        <f>IF(Capacity_wind!$AB118=0,Capacity_wind!S118*CostRed_wind!E$30,Capacity_wind!S118*VLOOKUP($A117,CostRed_wind!$A$17:$M$30,E$1-2009,FALSE))</f>
        <v>0</v>
      </c>
      <c r="T117">
        <f>IF(Capacity_wind!$AB118=0,Capacity_wind!T118*CostRed_wind!F$30,Capacity_wind!T118*VLOOKUP($A117,CostRed_wind!$A$17:$M$30,F$1-2009,FALSE))</f>
        <v>0</v>
      </c>
      <c r="U117">
        <f>IF(Capacity_wind!$AB118=0,Capacity_wind!U118*CostRed_wind!G$30,Capacity_wind!U118*VLOOKUP($A117,CostRed_wind!$A$17:$M$30,G$1-2009,FALSE))</f>
        <v>0</v>
      </c>
      <c r="V117">
        <f>IF(Capacity_wind!$AB118=0,Capacity_wind!V118*CostRed_wind!H$30,Capacity_wind!V118*VLOOKUP($A117,CostRed_wind!$A$17:$M$30,H$1-2009,FALSE))</f>
        <v>0</v>
      </c>
      <c r="W117">
        <f>IF(Capacity_wind!$AB118=0,Capacity_wind!W118*CostRed_wind!I$30,Capacity_wind!W118*VLOOKUP($A117,CostRed_wind!$A$17:$M$30,I$1-2009,FALSE))</f>
        <v>0</v>
      </c>
      <c r="X117">
        <f>IF(Capacity_wind!$AB118=0,Capacity_wind!X118*CostRed_wind!J$30,Capacity_wind!X118*VLOOKUP($A117,CostRed_wind!$A$17:$M$30,J$1-2009,FALSE))</f>
        <v>0</v>
      </c>
      <c r="Y117">
        <f>IF(Capacity_wind!$AB118=0,Capacity_wind!Y118*CostRed_wind!K$30,Capacity_wind!Y118*VLOOKUP($A117,CostRed_wind!$A$17:$M$30,K$1-2009,FALSE))</f>
        <v>0</v>
      </c>
      <c r="Z117">
        <f>IF(Capacity_wind!$AB118=0,Capacity_wind!Z118*CostRed_wind!L$30,Capacity_wind!Z118*VLOOKUP($A117,CostRed_wind!$A$17:$M$30,L$1-2009,FALSE))</f>
        <v>0</v>
      </c>
      <c r="AA117">
        <f>IF(Capacity_wind!$AB118=0,Capacity_wind!AA118*CostRed_wind!M$30,Capacity_wind!AA118*VLOOKUP($A117,CostRed_wind!$A$17:$M$30,M$1-2009,FALSE))</f>
        <v>0</v>
      </c>
      <c r="AB117" s="1">
        <f t="shared" si="7"/>
        <v>0.0290217057333276</v>
      </c>
    </row>
    <row r="118" spans="1:28">
      <c r="A118" s="1" t="s">
        <v>316</v>
      </c>
      <c r="B118">
        <f>IF(Capacity_wind!$AB119=0,Capacity_wind!P119*CostRed_wind!B$15,Capacity_wind!P119*VLOOKUP($A118,CostRed_wind!$A$2:$M$15,B$1-2009,FALSE))</f>
        <v>1.02342672906493</v>
      </c>
      <c r="C118">
        <f>IF(Capacity_wind!$AB119=0,Capacity_wind!Q119*CostRed_wind!C$15,Capacity_wind!Q119*VLOOKUP($A118,CostRed_wind!$A$2:$M$15,C$1-2009,FALSE))</f>
        <v>0</v>
      </c>
      <c r="D118">
        <f>IF(Capacity_wind!$AB119=0,Capacity_wind!R119*CostRed_wind!D$15,Capacity_wind!R119*VLOOKUP($A118,CostRed_wind!$A$2:$M$15,D$1-2009,FALSE))</f>
        <v>0</v>
      </c>
      <c r="E118">
        <f>IF(Capacity_wind!$AB119=0,Capacity_wind!S119*CostRed_wind!E$15,Capacity_wind!S119*VLOOKUP($A118,CostRed_wind!$A$2:$M$15,E$1-2009,FALSE))</f>
        <v>3.80985079950691</v>
      </c>
      <c r="F118">
        <f>IF(Capacity_wind!$AB119=0,Capacity_wind!T119*CostRed_wind!F$15,Capacity_wind!T119*VLOOKUP($A118,CostRed_wind!$A$2:$M$15,F$1-2009,FALSE))</f>
        <v>0.578974740567944</v>
      </c>
      <c r="G118">
        <f>IF(Capacity_wind!$AB119=0,Capacity_wind!U119*CostRed_wind!G$15,Capacity_wind!U119*VLOOKUP($A118,CostRed_wind!$A$2:$M$15,G$1-2009,FALSE))</f>
        <v>0.10115573387173</v>
      </c>
      <c r="H118">
        <f>IF(Capacity_wind!$AB119=0,Capacity_wind!V119*CostRed_wind!H$15,Capacity_wind!V119*VLOOKUP($A118,CostRed_wind!$A$2:$M$15,H$1-2009,FALSE))</f>
        <v>0</v>
      </c>
      <c r="I118">
        <f>IF(Capacity_wind!$AB119=0,Capacity_wind!W119*CostRed_wind!I$15,Capacity_wind!W119*VLOOKUP($A118,CostRed_wind!$A$2:$M$15,I$1-2009,FALSE))</f>
        <v>0</v>
      </c>
      <c r="J118">
        <f>IF(Capacity_wind!$AB119=0,Capacity_wind!X119*CostRed_wind!J$15,Capacity_wind!X119*VLOOKUP($A118,CostRed_wind!$A$2:$M$15,J$1-2009,FALSE))</f>
        <v>0</v>
      </c>
      <c r="K118">
        <f>IF(Capacity_wind!$AB119=0,Capacity_wind!Y119*CostRed_wind!K$15,Capacity_wind!Y119*VLOOKUP($A118,CostRed_wind!$A$2:$M$15,K$1-2009,FALSE))</f>
        <v>0</v>
      </c>
      <c r="L118">
        <f>IF(Capacity_wind!$AB119=0,Capacity_wind!Z119*CostRed_wind!L$15,Capacity_wind!Z119*VLOOKUP($A118,CostRed_wind!$A$2:$M$15,L$1-2009,FALSE))</f>
        <v>46.5873253247489</v>
      </c>
      <c r="M118">
        <f>IF(Capacity_wind!$AB119=0,Capacity_wind!AA119*CostRed_wind!M$15,Capacity_wind!AA119*VLOOKUP($A118,CostRed_wind!$A$2:$M$15,M$1-2009,FALSE))</f>
        <v>0</v>
      </c>
      <c r="N118" s="2">
        <f t="shared" si="6"/>
        <v>52.1007333277604</v>
      </c>
      <c r="O118" s="1" t="s">
        <v>316</v>
      </c>
      <c r="P118">
        <f>IF(Capacity_wind!$AB119=0,Capacity_wind!P119*CostRed_wind!B$30,Capacity_wind!P119*VLOOKUP($A118,CostRed_wind!$A$17:$M$30,B$1-2009,FALSE))</f>
        <v>8.75940692258524</v>
      </c>
      <c r="Q118">
        <f>IF(Capacity_wind!$AB119=0,Capacity_wind!Q119*CostRed_wind!C$30,Capacity_wind!Q119*VLOOKUP($A118,CostRed_wind!$A$17:$M$30,C$1-2009,FALSE))</f>
        <v>0</v>
      </c>
      <c r="R118">
        <f>IF(Capacity_wind!$AB119=0,Capacity_wind!R119*CostRed_wind!D$30,Capacity_wind!R119*VLOOKUP($A118,CostRed_wind!$A$17:$M$30,D$1-2009,FALSE))</f>
        <v>0</v>
      </c>
      <c r="S118">
        <f>IF(Capacity_wind!$AB119=0,Capacity_wind!S119*CostRed_wind!E$30,Capacity_wind!S119*VLOOKUP($A118,CostRed_wind!$A$17:$M$30,E$1-2009,FALSE))</f>
        <v>18.3792351062392</v>
      </c>
      <c r="T118">
        <f>IF(Capacity_wind!$AB119=0,Capacity_wind!T119*CostRed_wind!F$30,Capacity_wind!T119*VLOOKUP($A118,CostRed_wind!$A$17:$M$30,F$1-2009,FALSE))</f>
        <v>2.69150219141188</v>
      </c>
      <c r="U118">
        <f>IF(Capacity_wind!$AB119=0,Capacity_wind!U119*CostRed_wind!G$30,Capacity_wind!U119*VLOOKUP($A118,CostRed_wind!$A$17:$M$30,G$1-2009,FALSE))</f>
        <v>0.423914495512272</v>
      </c>
      <c r="V118">
        <f>IF(Capacity_wind!$AB119=0,Capacity_wind!V119*CostRed_wind!H$30,Capacity_wind!V119*VLOOKUP($A118,CostRed_wind!$A$17:$M$30,H$1-2009,FALSE))</f>
        <v>0</v>
      </c>
      <c r="W118">
        <f>IF(Capacity_wind!$AB119=0,Capacity_wind!W119*CostRed_wind!I$30,Capacity_wind!W119*VLOOKUP($A118,CostRed_wind!$A$17:$M$30,I$1-2009,FALSE))</f>
        <v>0</v>
      </c>
      <c r="X118">
        <f>IF(Capacity_wind!$AB119=0,Capacity_wind!X119*CostRed_wind!J$30,Capacity_wind!X119*VLOOKUP($A118,CostRed_wind!$A$17:$M$30,J$1-2009,FALSE))</f>
        <v>0</v>
      </c>
      <c r="Y118">
        <f>IF(Capacity_wind!$AB119=0,Capacity_wind!Y119*CostRed_wind!K$30,Capacity_wind!Y119*VLOOKUP($A118,CostRed_wind!$A$17:$M$30,K$1-2009,FALSE))</f>
        <v>0</v>
      </c>
      <c r="Z118">
        <f>IF(Capacity_wind!$AB119=0,Capacity_wind!Z119*CostRed_wind!L$30,Capacity_wind!Z119*VLOOKUP($A118,CostRed_wind!$A$17:$M$30,L$1-2009,FALSE))</f>
        <v>129.614413424967</v>
      </c>
      <c r="AA118">
        <f>IF(Capacity_wind!$AB119=0,Capacity_wind!AA119*CostRed_wind!M$30,Capacity_wind!AA119*VLOOKUP($A118,CostRed_wind!$A$17:$M$30,M$1-2009,FALSE))</f>
        <v>0</v>
      </c>
      <c r="AB118" s="1">
        <f t="shared" si="7"/>
        <v>159.868472140716</v>
      </c>
    </row>
    <row r="119" spans="1:28">
      <c r="A119" s="1" t="s">
        <v>304</v>
      </c>
      <c r="B119">
        <f>IF(Capacity_wind!$AB120=0,Capacity_wind!P120*CostRed_wind!B$15,Capacity_wind!P120*VLOOKUP($A119,CostRed_wind!$A$2:$M$15,B$1-2009,FALSE))</f>
        <v>0</v>
      </c>
      <c r="C119">
        <f>IF(Capacity_wind!$AB120=0,Capacity_wind!Q120*CostRed_wind!C$15,Capacity_wind!Q120*VLOOKUP($A119,CostRed_wind!$A$2:$M$15,C$1-2009,FALSE))</f>
        <v>2.50900979585883</v>
      </c>
      <c r="D119">
        <f>IF(Capacity_wind!$AB120=0,Capacity_wind!R120*CostRed_wind!D$15,Capacity_wind!R120*VLOOKUP($A119,CostRed_wind!$A$2:$M$15,D$1-2009,FALSE))</f>
        <v>0</v>
      </c>
      <c r="E119">
        <f>IF(Capacity_wind!$AB120=0,Capacity_wind!S120*CostRed_wind!E$15,Capacity_wind!S120*VLOOKUP($A119,CostRed_wind!$A$2:$M$15,E$1-2009,FALSE))</f>
        <v>2.55711976422501</v>
      </c>
      <c r="F119">
        <f>IF(Capacity_wind!$AB120=0,Capacity_wind!T120*CostRed_wind!F$15,Capacity_wind!T120*VLOOKUP($A119,CostRed_wind!$A$2:$M$15,F$1-2009,FALSE))</f>
        <v>0</v>
      </c>
      <c r="G119">
        <f>IF(Capacity_wind!$AB120=0,Capacity_wind!U120*CostRed_wind!G$15,Capacity_wind!U120*VLOOKUP($A119,CostRed_wind!$A$2:$M$15,G$1-2009,FALSE))</f>
        <v>0</v>
      </c>
      <c r="H119">
        <f>IF(Capacity_wind!$AB120=0,Capacity_wind!V120*CostRed_wind!H$15,Capacity_wind!V120*VLOOKUP($A119,CostRed_wind!$A$2:$M$15,H$1-2009,FALSE))</f>
        <v>0</v>
      </c>
      <c r="I119">
        <f>IF(Capacity_wind!$AB120=0,Capacity_wind!W120*CostRed_wind!I$15,Capacity_wind!W120*VLOOKUP($A119,CostRed_wind!$A$2:$M$15,I$1-2009,FALSE))</f>
        <v>0</v>
      </c>
      <c r="J119">
        <f>IF(Capacity_wind!$AB120=0,Capacity_wind!X120*CostRed_wind!J$15,Capacity_wind!X120*VLOOKUP($A119,CostRed_wind!$A$2:$M$15,J$1-2009,FALSE))</f>
        <v>0</v>
      </c>
      <c r="K119">
        <f>IF(Capacity_wind!$AB120=0,Capacity_wind!Y120*CostRed_wind!K$15,Capacity_wind!Y120*VLOOKUP($A119,CostRed_wind!$A$2:$M$15,K$1-2009,FALSE))</f>
        <v>0</v>
      </c>
      <c r="L119">
        <f>IF(Capacity_wind!$AB120=0,Capacity_wind!Z120*CostRed_wind!L$15,Capacity_wind!Z120*VLOOKUP($A119,CostRed_wind!$A$2:$M$15,L$1-2009,FALSE))</f>
        <v>0</v>
      </c>
      <c r="M119">
        <f>IF(Capacity_wind!$AB120=0,Capacity_wind!AA120*CostRed_wind!M$15,Capacity_wind!AA120*VLOOKUP($A119,CostRed_wind!$A$2:$M$15,M$1-2009,FALSE))</f>
        <v>0</v>
      </c>
      <c r="N119" s="2">
        <f t="shared" si="6"/>
        <v>5.06612956008384</v>
      </c>
      <c r="O119" s="1" t="s">
        <v>304</v>
      </c>
      <c r="P119">
        <f>IF(Capacity_wind!$AB120=0,Capacity_wind!P120*CostRed_wind!B$30,Capacity_wind!P120*VLOOKUP($A119,CostRed_wind!$A$17:$M$30,B$1-2009,FALSE))</f>
        <v>0</v>
      </c>
      <c r="Q119">
        <f>IF(Capacity_wind!$AB120=0,Capacity_wind!Q120*CostRed_wind!C$30,Capacity_wind!Q120*VLOOKUP($A119,CostRed_wind!$A$17:$M$30,C$1-2009,FALSE))</f>
        <v>16.671110899733</v>
      </c>
      <c r="R119">
        <f>IF(Capacity_wind!$AB120=0,Capacity_wind!R120*CostRed_wind!D$30,Capacity_wind!R120*VLOOKUP($A119,CostRed_wind!$A$17:$M$30,D$1-2009,FALSE))</f>
        <v>0</v>
      </c>
      <c r="S119">
        <f>IF(Capacity_wind!$AB120=0,Capacity_wind!S120*CostRed_wind!E$30,Capacity_wind!S120*VLOOKUP($A119,CostRed_wind!$A$17:$M$30,E$1-2009,FALSE))</f>
        <v>12.3358913025112</v>
      </c>
      <c r="T119">
        <f>IF(Capacity_wind!$AB120=0,Capacity_wind!T120*CostRed_wind!F$30,Capacity_wind!T120*VLOOKUP($A119,CostRed_wind!$A$17:$M$30,F$1-2009,FALSE))</f>
        <v>0</v>
      </c>
      <c r="U119">
        <f>IF(Capacity_wind!$AB120=0,Capacity_wind!U120*CostRed_wind!G$30,Capacity_wind!U120*VLOOKUP($A119,CostRed_wind!$A$17:$M$30,G$1-2009,FALSE))</f>
        <v>0</v>
      </c>
      <c r="V119">
        <f>IF(Capacity_wind!$AB120=0,Capacity_wind!V120*CostRed_wind!H$30,Capacity_wind!V120*VLOOKUP($A119,CostRed_wind!$A$17:$M$30,H$1-2009,FALSE))</f>
        <v>0</v>
      </c>
      <c r="W119">
        <f>IF(Capacity_wind!$AB120=0,Capacity_wind!W120*CostRed_wind!I$30,Capacity_wind!W120*VLOOKUP($A119,CostRed_wind!$A$17:$M$30,I$1-2009,FALSE))</f>
        <v>0</v>
      </c>
      <c r="X119">
        <f>IF(Capacity_wind!$AB120=0,Capacity_wind!X120*CostRed_wind!J$30,Capacity_wind!X120*VLOOKUP($A119,CostRed_wind!$A$17:$M$30,J$1-2009,FALSE))</f>
        <v>0</v>
      </c>
      <c r="Y119">
        <f>IF(Capacity_wind!$AB120=0,Capacity_wind!Y120*CostRed_wind!K$30,Capacity_wind!Y120*VLOOKUP($A119,CostRed_wind!$A$17:$M$30,K$1-2009,FALSE))</f>
        <v>0</v>
      </c>
      <c r="Z119">
        <f>IF(Capacity_wind!$AB120=0,Capacity_wind!Z120*CostRed_wind!L$30,Capacity_wind!Z120*VLOOKUP($A119,CostRed_wind!$A$17:$M$30,L$1-2009,FALSE))</f>
        <v>0</v>
      </c>
      <c r="AA119">
        <f>IF(Capacity_wind!$AB120=0,Capacity_wind!AA120*CostRed_wind!M$30,Capacity_wind!AA120*VLOOKUP($A119,CostRed_wind!$A$17:$M$30,M$1-2009,FALSE))</f>
        <v>0</v>
      </c>
      <c r="AB119" s="1">
        <f t="shared" si="7"/>
        <v>29.0070022022442</v>
      </c>
    </row>
    <row r="120" spans="1:28">
      <c r="A120" s="1" t="s">
        <v>302</v>
      </c>
      <c r="B120">
        <f>IF(Capacity_wind!$AB121=0,Capacity_wind!P121*CostRed_wind!B$15,Capacity_wind!P121*VLOOKUP($A120,CostRed_wind!$A$2:$M$15,B$1-2009,FALSE))</f>
        <v>0</v>
      </c>
      <c r="C120">
        <f>IF(Capacity_wind!$AB121=0,Capacity_wind!Q121*CostRed_wind!C$15,Capacity_wind!Q121*VLOOKUP($A120,CostRed_wind!$A$2:$M$15,C$1-2009,FALSE))</f>
        <v>0</v>
      </c>
      <c r="D120">
        <f>IF(Capacity_wind!$AB121=0,Capacity_wind!R121*CostRed_wind!D$15,Capacity_wind!R121*VLOOKUP($A120,CostRed_wind!$A$2:$M$15,D$1-2009,FALSE))</f>
        <v>0</v>
      </c>
      <c r="E120">
        <f>IF(Capacity_wind!$AB121=0,Capacity_wind!S121*CostRed_wind!E$15,Capacity_wind!S121*VLOOKUP($A120,CostRed_wind!$A$2:$M$15,E$1-2009,FALSE))</f>
        <v>0</v>
      </c>
      <c r="F120">
        <f>IF(Capacity_wind!$AB121=0,Capacity_wind!T121*CostRed_wind!F$15,Capacity_wind!T121*VLOOKUP($A120,CostRed_wind!$A$2:$M$15,F$1-2009,FALSE))</f>
        <v>0</v>
      </c>
      <c r="G120">
        <f>IF(Capacity_wind!$AB121=0,Capacity_wind!U121*CostRed_wind!G$15,Capacity_wind!U121*VLOOKUP($A120,CostRed_wind!$A$2:$M$15,G$1-2009,FALSE))</f>
        <v>0</v>
      </c>
      <c r="H120">
        <f>IF(Capacity_wind!$AB121=0,Capacity_wind!V121*CostRed_wind!H$15,Capacity_wind!V121*VLOOKUP($A120,CostRed_wind!$A$2:$M$15,H$1-2009,FALSE))</f>
        <v>0</v>
      </c>
      <c r="I120">
        <f>IF(Capacity_wind!$AB121=0,Capacity_wind!W121*CostRed_wind!I$15,Capacity_wind!W121*VLOOKUP($A120,CostRed_wind!$A$2:$M$15,I$1-2009,FALSE))</f>
        <v>0</v>
      </c>
      <c r="J120">
        <f>IF(Capacity_wind!$AB121=0,Capacity_wind!X121*CostRed_wind!J$15,Capacity_wind!X121*VLOOKUP($A120,CostRed_wind!$A$2:$M$15,J$1-2009,FALSE))</f>
        <v>0</v>
      </c>
      <c r="K120">
        <f>IF(Capacity_wind!$AB121=0,Capacity_wind!Y121*CostRed_wind!K$15,Capacity_wind!Y121*VLOOKUP($A120,CostRed_wind!$A$2:$M$15,K$1-2009,FALSE))</f>
        <v>0</v>
      </c>
      <c r="L120">
        <f>IF(Capacity_wind!$AB121=0,Capacity_wind!Z121*CostRed_wind!L$15,Capacity_wind!Z121*VLOOKUP($A120,CostRed_wind!$A$2:$M$15,L$1-2009,FALSE))</f>
        <v>0</v>
      </c>
      <c r="M120">
        <f>IF(Capacity_wind!$AB121=0,Capacity_wind!AA121*CostRed_wind!M$15,Capacity_wind!AA121*VLOOKUP($A120,CostRed_wind!$A$2:$M$15,M$1-2009,FALSE))</f>
        <v>0</v>
      </c>
      <c r="N120" s="2">
        <f t="shared" si="6"/>
        <v>0</v>
      </c>
      <c r="O120" s="1" t="s">
        <v>302</v>
      </c>
      <c r="P120">
        <f>IF(Capacity_wind!$AB121=0,Capacity_wind!P121*CostRed_wind!B$30,Capacity_wind!P121*VLOOKUP($A120,CostRed_wind!$A$17:$M$30,B$1-2009,FALSE))</f>
        <v>0</v>
      </c>
      <c r="Q120">
        <f>IF(Capacity_wind!$AB121=0,Capacity_wind!Q121*CostRed_wind!C$30,Capacity_wind!Q121*VLOOKUP($A120,CostRed_wind!$A$17:$M$30,C$1-2009,FALSE))</f>
        <v>0</v>
      </c>
      <c r="R120">
        <f>IF(Capacity_wind!$AB121=0,Capacity_wind!R121*CostRed_wind!D$30,Capacity_wind!R121*VLOOKUP($A120,CostRed_wind!$A$17:$M$30,D$1-2009,FALSE))</f>
        <v>0</v>
      </c>
      <c r="S120">
        <f>IF(Capacity_wind!$AB121=0,Capacity_wind!S121*CostRed_wind!E$30,Capacity_wind!S121*VLOOKUP($A120,CostRed_wind!$A$17:$M$30,E$1-2009,FALSE))</f>
        <v>0</v>
      </c>
      <c r="T120">
        <f>IF(Capacity_wind!$AB121=0,Capacity_wind!T121*CostRed_wind!F$30,Capacity_wind!T121*VLOOKUP($A120,CostRed_wind!$A$17:$M$30,F$1-2009,FALSE))</f>
        <v>0</v>
      </c>
      <c r="U120">
        <f>IF(Capacity_wind!$AB121=0,Capacity_wind!U121*CostRed_wind!G$30,Capacity_wind!U121*VLOOKUP($A120,CostRed_wind!$A$17:$M$30,G$1-2009,FALSE))</f>
        <v>0</v>
      </c>
      <c r="V120">
        <f>IF(Capacity_wind!$AB121=0,Capacity_wind!V121*CostRed_wind!H$30,Capacity_wind!V121*VLOOKUP($A120,CostRed_wind!$A$17:$M$30,H$1-2009,FALSE))</f>
        <v>0</v>
      </c>
      <c r="W120">
        <f>IF(Capacity_wind!$AB121=0,Capacity_wind!W121*CostRed_wind!I$30,Capacity_wind!W121*VLOOKUP($A120,CostRed_wind!$A$17:$M$30,I$1-2009,FALSE))</f>
        <v>0</v>
      </c>
      <c r="X120">
        <f>IF(Capacity_wind!$AB121=0,Capacity_wind!X121*CostRed_wind!J$30,Capacity_wind!X121*VLOOKUP($A120,CostRed_wind!$A$17:$M$30,J$1-2009,FALSE))</f>
        <v>0</v>
      </c>
      <c r="Y120">
        <f>IF(Capacity_wind!$AB121=0,Capacity_wind!Y121*CostRed_wind!K$30,Capacity_wind!Y121*VLOOKUP($A120,CostRed_wind!$A$17:$M$30,K$1-2009,FALSE))</f>
        <v>0</v>
      </c>
      <c r="Z120">
        <f>IF(Capacity_wind!$AB121=0,Capacity_wind!Z121*CostRed_wind!L$30,Capacity_wind!Z121*VLOOKUP($A120,CostRed_wind!$A$17:$M$30,L$1-2009,FALSE))</f>
        <v>0</v>
      </c>
      <c r="AA120">
        <f>IF(Capacity_wind!$AB121=0,Capacity_wind!AA121*CostRed_wind!M$30,Capacity_wind!AA121*VLOOKUP($A120,CostRed_wind!$A$17:$M$30,M$1-2009,FALSE))</f>
        <v>0</v>
      </c>
      <c r="AB120" s="1">
        <f t="shared" si="7"/>
        <v>0</v>
      </c>
    </row>
    <row r="121" spans="1:28">
      <c r="A121" s="1" t="s">
        <v>476</v>
      </c>
      <c r="B121">
        <f>IF(Capacity_wind!$AB122=0,Capacity_wind!P122*CostRed_wind!B$15,Capacity_wind!P122*VLOOKUP($A121,CostRed_wind!$A$2:$M$15,B$1-2009,FALSE))</f>
        <v>98.3726408070147</v>
      </c>
      <c r="C121">
        <f>IF(Capacity_wind!$AB122=0,Capacity_wind!Q122*CostRed_wind!C$15,Capacity_wind!Q122*VLOOKUP($A121,CostRed_wind!$A$2:$M$15,C$1-2009,FALSE))</f>
        <v>482.505035086912</v>
      </c>
      <c r="D121">
        <f>IF(Capacity_wind!$AB122=0,Capacity_wind!R122*CostRed_wind!D$15,Capacity_wind!R122*VLOOKUP($A121,CostRed_wind!$A$2:$M$15,D$1-2009,FALSE))</f>
        <v>127.328822048226</v>
      </c>
      <c r="E121">
        <f>IF(Capacity_wind!$AB122=0,Capacity_wind!S122*CostRed_wind!E$15,Capacity_wind!S122*VLOOKUP($A121,CostRed_wind!$A$2:$M$15,E$1-2009,FALSE))</f>
        <v>432.304988422864</v>
      </c>
      <c r="F121">
        <f>IF(Capacity_wind!$AB122=0,Capacity_wind!T122*CostRed_wind!F$15,Capacity_wind!T122*VLOOKUP($A121,CostRed_wind!$A$2:$M$15,F$1-2009,FALSE))</f>
        <v>903.235582152368</v>
      </c>
      <c r="G121">
        <f>IF(Capacity_wind!$AB122=0,Capacity_wind!U122*CostRed_wind!G$15,Capacity_wind!U122*VLOOKUP($A121,CostRed_wind!$A$2:$M$15,G$1-2009,FALSE))</f>
        <v>1063.67833637338</v>
      </c>
      <c r="H121">
        <f>IF(Capacity_wind!$AB122=0,Capacity_wind!V122*CostRed_wind!H$15,Capacity_wind!V122*VLOOKUP($A121,CostRed_wind!$A$2:$M$15,H$1-2009,FALSE))</f>
        <v>773.624132334412</v>
      </c>
      <c r="I121">
        <f>IF(Capacity_wind!$AB122=0,Capacity_wind!W122*CostRed_wind!I$15,Capacity_wind!W122*VLOOKUP($A121,CostRed_wind!$A$2:$M$15,I$1-2009,FALSE))</f>
        <v>1227.32450321089</v>
      </c>
      <c r="J121">
        <f>IF(Capacity_wind!$AB122=0,Capacity_wind!X122*CostRed_wind!J$15,Capacity_wind!X122*VLOOKUP($A121,CostRed_wind!$A$2:$M$15,J$1-2009,FALSE))</f>
        <v>1537.99360412593</v>
      </c>
      <c r="K121">
        <f>IF(Capacity_wind!$AB122=0,Capacity_wind!Y122*CostRed_wind!K$15,Capacity_wind!Y122*VLOOKUP($A121,CostRed_wind!$A$2:$M$15,K$1-2009,FALSE))</f>
        <v>2728.39523313528</v>
      </c>
      <c r="L121">
        <f>IF(Capacity_wind!$AB122=0,Capacity_wind!Z122*CostRed_wind!L$15,Capacity_wind!Z122*VLOOKUP($A121,CostRed_wind!$A$2:$M$15,L$1-2009,FALSE))</f>
        <v>3281.8422049362</v>
      </c>
      <c r="M121">
        <f>IF(Capacity_wind!$AB122=0,Capacity_wind!AA122*CostRed_wind!M$15,Capacity_wind!AA122*VLOOKUP($A121,CostRed_wind!$A$2:$M$15,M$1-2009,FALSE))</f>
        <v>2074.80824246684</v>
      </c>
      <c r="N121" s="2">
        <f t="shared" si="6"/>
        <v>14731.4133251003</v>
      </c>
      <c r="O121" s="1" t="s">
        <v>476</v>
      </c>
      <c r="P121">
        <f>IF(Capacity_wind!$AB122=0,Capacity_wind!P122*CostRed_wind!B$30,Capacity_wind!P122*VLOOKUP($A121,CostRed_wind!$A$17:$M$30,B$1-2009,FALSE))</f>
        <v>841.961584944383</v>
      </c>
      <c r="Q121">
        <f>IF(Capacity_wind!$AB122=0,Capacity_wind!Q122*CostRed_wind!C$30,Capacity_wind!Q122*VLOOKUP($A121,CostRed_wind!$A$17:$M$30,C$1-2009,FALSE))</f>
        <v>3206.00380392699</v>
      </c>
      <c r="R121">
        <f>IF(Capacity_wind!$AB122=0,Capacity_wind!R122*CostRed_wind!D$30,Capacity_wind!R122*VLOOKUP($A121,CostRed_wind!$A$17:$M$30,D$1-2009,FALSE))</f>
        <v>672.444117412584</v>
      </c>
      <c r="S121">
        <f>IF(Capacity_wind!$AB122=0,Capacity_wind!S122*CostRed_wind!E$30,Capacity_wind!S122*VLOOKUP($A121,CostRed_wind!$A$17:$M$30,E$1-2009,FALSE))</f>
        <v>2085.49768427997</v>
      </c>
      <c r="T121">
        <f>IF(Capacity_wind!$AB122=0,Capacity_wind!T122*CostRed_wind!F$30,Capacity_wind!T122*VLOOKUP($A121,CostRed_wind!$A$17:$M$30,F$1-2009,FALSE))</f>
        <v>4198.90606339672</v>
      </c>
      <c r="U121">
        <f>IF(Capacity_wind!$AB122=0,Capacity_wind!U122*CostRed_wind!G$30,Capacity_wind!U122*VLOOKUP($A121,CostRed_wind!$A$17:$M$30,G$1-2009,FALSE))</f>
        <v>4457.56901850789</v>
      </c>
      <c r="V121">
        <f>IF(Capacity_wind!$AB122=0,Capacity_wind!V122*CostRed_wind!H$30,Capacity_wind!V122*VLOOKUP($A121,CostRed_wind!$A$17:$M$30,H$1-2009,FALSE))</f>
        <v>3128.3320496279</v>
      </c>
      <c r="W121">
        <f>IF(Capacity_wind!$AB122=0,Capacity_wind!W122*CostRed_wind!I$30,Capacity_wind!W122*VLOOKUP($A121,CostRed_wind!$A$17:$M$30,I$1-2009,FALSE))</f>
        <v>4463.25661631907</v>
      </c>
      <c r="X121">
        <f>IF(Capacity_wind!$AB122=0,Capacity_wind!X122*CostRed_wind!J$30,Capacity_wind!X122*VLOOKUP($A121,CostRed_wind!$A$17:$M$30,J$1-2009,FALSE))</f>
        <v>5203.32840578051</v>
      </c>
      <c r="Y121">
        <f>IF(Capacity_wind!$AB122=0,Capacity_wind!Y122*CostRed_wind!K$30,Capacity_wind!Y122*VLOOKUP($A121,CostRed_wind!$A$17:$M$30,K$1-2009,FALSE))</f>
        <v>8698.50340810178</v>
      </c>
      <c r="Z121">
        <f>IF(Capacity_wind!$AB122=0,Capacity_wind!Z122*CostRed_wind!L$30,Capacity_wind!Z122*VLOOKUP($A121,CostRed_wind!$A$17:$M$30,L$1-2009,FALSE))</f>
        <v>9130.6819908833</v>
      </c>
      <c r="AA121">
        <f>IF(Capacity_wind!$AB122=0,Capacity_wind!AA122*CostRed_wind!M$30,Capacity_wind!AA122*VLOOKUP($A121,CostRed_wind!$A$17:$M$30,M$1-2009,FALSE))</f>
        <v>5405.00752140263</v>
      </c>
      <c r="AB121" s="1">
        <f t="shared" si="7"/>
        <v>51491.4922645837</v>
      </c>
    </row>
    <row r="122" spans="1:28">
      <c r="A122" s="1" t="s">
        <v>477</v>
      </c>
      <c r="B122">
        <f>IF(Capacity_wind!$AB123=0,Capacity_wind!P123*CostRed_wind!B$15,Capacity_wind!P123*VLOOKUP($A122,CostRed_wind!$A$2:$M$15,B$1-2009,FALSE))</f>
        <v>96.489005643451</v>
      </c>
      <c r="C122">
        <f>IF(Capacity_wind!$AB123=0,Capacity_wind!Q123*CostRed_wind!C$15,Capacity_wind!Q123*VLOOKUP($A122,CostRed_wind!$A$2:$M$15,C$1-2009,FALSE))</f>
        <v>474.440850475838</v>
      </c>
      <c r="D122">
        <f>IF(Capacity_wind!$AB123=0,Capacity_wind!R123*CostRed_wind!D$15,Capacity_wind!R123*VLOOKUP($A122,CostRed_wind!$A$2:$M$15,D$1-2009,FALSE))</f>
        <v>124.008941807241</v>
      </c>
      <c r="E122">
        <f>IF(Capacity_wind!$AB123=0,Capacity_wind!S123*CostRed_wind!E$15,Capacity_wind!S123*VLOOKUP($A122,CostRed_wind!$A$2:$M$15,E$1-2009,FALSE))</f>
        <v>424.341110126857</v>
      </c>
      <c r="F122">
        <f>IF(Capacity_wind!$AB123=0,Capacity_wind!T123*CostRed_wind!F$15,Capacity_wind!T123*VLOOKUP($A122,CostRed_wind!$A$2:$M$15,F$1-2009,FALSE))</f>
        <v>873.352001017188</v>
      </c>
      <c r="G122">
        <f>IF(Capacity_wind!$AB123=0,Capacity_wind!U123*CostRed_wind!G$15,Capacity_wind!U123*VLOOKUP($A122,CostRed_wind!$A$2:$M$15,G$1-2009,FALSE))</f>
        <v>1039.28766582223</v>
      </c>
      <c r="H122">
        <f>IF(Capacity_wind!$AB123=0,Capacity_wind!V123*CostRed_wind!H$15,Capacity_wind!V123*VLOOKUP($A122,CostRed_wind!$A$2:$M$15,H$1-2009,FALSE))</f>
        <v>764.545297418479</v>
      </c>
      <c r="I122">
        <f>IF(Capacity_wind!$AB123=0,Capacity_wind!W123*CostRed_wind!I$15,Capacity_wind!W123*VLOOKUP($A122,CostRed_wind!$A$2:$M$15,I$1-2009,FALSE))</f>
        <v>1212.74511917197</v>
      </c>
      <c r="J122">
        <f>IF(Capacity_wind!$AB123=0,Capacity_wind!X123*CostRed_wind!J$15,Capacity_wind!X123*VLOOKUP($A122,CostRed_wind!$A$2:$M$15,J$1-2009,FALSE))</f>
        <v>1503.49919291826</v>
      </c>
      <c r="K122">
        <f>IF(Capacity_wind!$AB123=0,Capacity_wind!Y123*CostRed_wind!K$15,Capacity_wind!Y123*VLOOKUP($A122,CostRed_wind!$A$2:$M$15,K$1-2009,FALSE))</f>
        <v>2724.10914160694</v>
      </c>
      <c r="L122">
        <f>IF(Capacity_wind!$AB123=0,Capacity_wind!Z123*CostRed_wind!L$15,Capacity_wind!Z123*VLOOKUP($A122,CostRed_wind!$A$2:$M$15,L$1-2009,FALSE))</f>
        <v>3276.24337093274</v>
      </c>
      <c r="M122">
        <f>IF(Capacity_wind!$AB123=0,Capacity_wind!AA123*CostRed_wind!M$15,Capacity_wind!AA123*VLOOKUP($A122,CostRed_wind!$A$2:$M$15,M$1-2009,FALSE))</f>
        <v>2064.57745749958</v>
      </c>
      <c r="N122" s="2">
        <f t="shared" si="6"/>
        <v>14577.6391544408</v>
      </c>
      <c r="O122" s="1" t="s">
        <v>477</v>
      </c>
      <c r="P122">
        <f>IF(Capacity_wind!$AB123=0,Capacity_wind!P123*CostRed_wind!B$30,Capacity_wind!P123*VLOOKUP($A122,CostRed_wind!$A$17:$M$30,B$1-2009,FALSE))</f>
        <v>825.839740143221</v>
      </c>
      <c r="Q122">
        <f>IF(Capacity_wind!$AB123=0,Capacity_wind!Q123*CostRed_wind!C$30,Capacity_wind!Q123*VLOOKUP($A122,CostRed_wind!$A$17:$M$30,C$1-2009,FALSE))</f>
        <v>3152.4213443491</v>
      </c>
      <c r="R122">
        <f>IF(Capacity_wind!$AB123=0,Capacity_wind!R123*CostRed_wind!D$30,Capacity_wind!R123*VLOOKUP($A122,CostRed_wind!$A$17:$M$30,D$1-2009,FALSE))</f>
        <v>654.911292537163</v>
      </c>
      <c r="S122">
        <f>IF(Capacity_wind!$AB123=0,Capacity_wind!S123*CostRed_wind!E$30,Capacity_wind!S123*VLOOKUP($A122,CostRed_wind!$A$17:$M$30,E$1-2009,FALSE))</f>
        <v>2047.0788591704</v>
      </c>
      <c r="T122">
        <f>IF(Capacity_wind!$AB123=0,Capacity_wind!T123*CostRed_wind!F$30,Capacity_wind!T123*VLOOKUP($A122,CostRed_wind!$A$17:$M$30,F$1-2009,FALSE))</f>
        <v>4059.98510799602</v>
      </c>
      <c r="U122">
        <f>IF(Capacity_wind!$AB123=0,Capacity_wind!U123*CostRed_wind!G$30,Capacity_wind!U123*VLOOKUP($A122,CostRed_wind!$A$17:$M$30,G$1-2009,FALSE))</f>
        <v>4355.35475534998</v>
      </c>
      <c r="V122">
        <f>IF(Capacity_wind!$AB123=0,Capacity_wind!V123*CostRed_wind!H$30,Capacity_wind!V123*VLOOKUP($A122,CostRed_wind!$A$17:$M$30,H$1-2009,FALSE))</f>
        <v>3091.61963457552</v>
      </c>
      <c r="W122">
        <f>IF(Capacity_wind!$AB123=0,Capacity_wind!W123*CostRed_wind!I$30,Capacity_wind!W123*VLOOKUP($A122,CostRed_wind!$A$17:$M$30,I$1-2009,FALSE))</f>
        <v>4410.2376045554</v>
      </c>
      <c r="X122">
        <f>IF(Capacity_wind!$AB123=0,Capacity_wind!X123*CostRed_wind!J$30,Capacity_wind!X123*VLOOKUP($A122,CostRed_wind!$A$17:$M$30,J$1-2009,FALSE))</f>
        <v>5086.6271729561</v>
      </c>
      <c r="Y122">
        <f>IF(Capacity_wind!$AB123=0,Capacity_wind!Y123*CostRed_wind!K$30,Capacity_wind!Y123*VLOOKUP($A122,CostRed_wind!$A$17:$M$30,K$1-2009,FALSE))</f>
        <v>8684.83875229464</v>
      </c>
      <c r="Z122">
        <f>IF(Capacity_wind!$AB123=0,Capacity_wind!Z123*CostRed_wind!L$30,Capacity_wind!Z123*VLOOKUP($A122,CostRed_wind!$A$17:$M$30,L$1-2009,FALSE))</f>
        <v>9115.10501624128</v>
      </c>
      <c r="AA122">
        <f>IF(Capacity_wind!$AB123=0,Capacity_wind!AA123*CostRed_wind!M$30,Capacity_wind!AA123*VLOOKUP($A122,CostRed_wind!$A$17:$M$30,M$1-2009,FALSE))</f>
        <v>5378.35567543148</v>
      </c>
      <c r="AB122" s="1">
        <f t="shared" si="7"/>
        <v>50862.3749556003</v>
      </c>
    </row>
    <row r="123" spans="1:28">
      <c r="A123" s="1" t="s">
        <v>334</v>
      </c>
      <c r="B123">
        <f>IF(Capacity_wind!$AB124=0,Capacity_wind!P124*CostRed_wind!B$15,Capacity_wind!P124*VLOOKUP($A123,CostRed_wind!$A$2:$M$15,B$1-2009,FALSE))</f>
        <v>0</v>
      </c>
      <c r="C123">
        <f>IF(Capacity_wind!$AB124=0,Capacity_wind!Q124*CostRed_wind!C$15,Capacity_wind!Q124*VLOOKUP($A123,CostRed_wind!$A$2:$M$15,C$1-2009,FALSE))</f>
        <v>0</v>
      </c>
      <c r="D123">
        <f>IF(Capacity_wind!$AB124=0,Capacity_wind!R124*CostRed_wind!D$15,Capacity_wind!R124*VLOOKUP($A123,CostRed_wind!$A$2:$M$15,D$1-2009,FALSE))</f>
        <v>0</v>
      </c>
      <c r="E123">
        <f>IF(Capacity_wind!$AB124=0,Capacity_wind!S124*CostRed_wind!E$15,Capacity_wind!S124*VLOOKUP($A123,CostRed_wind!$A$2:$M$15,E$1-2009,FALSE))</f>
        <v>0</v>
      </c>
      <c r="F123">
        <f>IF(Capacity_wind!$AB124=0,Capacity_wind!T124*CostRed_wind!F$15,Capacity_wind!T124*VLOOKUP($A123,CostRed_wind!$A$2:$M$15,F$1-2009,FALSE))</f>
        <v>0</v>
      </c>
      <c r="G123">
        <f>IF(Capacity_wind!$AB124=0,Capacity_wind!U124*CostRed_wind!G$15,Capacity_wind!U124*VLOOKUP($A123,CostRed_wind!$A$2:$M$15,G$1-2009,FALSE))</f>
        <v>0</v>
      </c>
      <c r="H123">
        <f>IF(Capacity_wind!$AB124=0,Capacity_wind!V124*CostRed_wind!H$15,Capacity_wind!V124*VLOOKUP($A123,CostRed_wind!$A$2:$M$15,H$1-2009,FALSE))</f>
        <v>0.0454112037810816</v>
      </c>
      <c r="I123">
        <f>IF(Capacity_wind!$AB124=0,Capacity_wind!W124*CostRed_wind!I$15,Capacity_wind!W124*VLOOKUP($A123,CostRed_wind!$A$2:$M$15,I$1-2009,FALSE))</f>
        <v>0</v>
      </c>
      <c r="J123">
        <f>IF(Capacity_wind!$AB124=0,Capacity_wind!X124*CostRed_wind!J$15,Capacity_wind!X124*VLOOKUP($A123,CostRed_wind!$A$2:$M$15,J$1-2009,FALSE))</f>
        <v>0</v>
      </c>
      <c r="K123">
        <f>IF(Capacity_wind!$AB124=0,Capacity_wind!Y124*CostRed_wind!K$15,Capacity_wind!Y124*VLOOKUP($A123,CostRed_wind!$A$2:$M$15,K$1-2009,FALSE))</f>
        <v>0</v>
      </c>
      <c r="L123">
        <f>IF(Capacity_wind!$AB124=0,Capacity_wind!Z124*CostRed_wind!L$15,Capacity_wind!Z124*VLOOKUP($A123,CostRed_wind!$A$2:$M$15,L$1-2009,FALSE))</f>
        <v>0</v>
      </c>
      <c r="M123">
        <f>IF(Capacity_wind!$AB124=0,Capacity_wind!AA124*CostRed_wind!M$15,Capacity_wind!AA124*VLOOKUP($A123,CostRed_wind!$A$2:$M$15,M$1-2009,FALSE))</f>
        <v>0</v>
      </c>
      <c r="N123" s="2">
        <f t="shared" si="6"/>
        <v>0.0454112037810816</v>
      </c>
      <c r="O123" s="1" t="s">
        <v>334</v>
      </c>
      <c r="P123">
        <f>IF(Capacity_wind!$AB124=0,Capacity_wind!P124*CostRed_wind!B$30,Capacity_wind!P124*VLOOKUP($A123,CostRed_wind!$A$17:$M$30,B$1-2009,FALSE))</f>
        <v>0</v>
      </c>
      <c r="Q123">
        <f>IF(Capacity_wind!$AB124=0,Capacity_wind!Q124*CostRed_wind!C$30,Capacity_wind!Q124*VLOOKUP($A123,CostRed_wind!$A$17:$M$30,C$1-2009,FALSE))</f>
        <v>0</v>
      </c>
      <c r="R123">
        <f>IF(Capacity_wind!$AB124=0,Capacity_wind!R124*CostRed_wind!D$30,Capacity_wind!R124*VLOOKUP($A123,CostRed_wind!$A$17:$M$30,D$1-2009,FALSE))</f>
        <v>0</v>
      </c>
      <c r="S123">
        <f>IF(Capacity_wind!$AB124=0,Capacity_wind!S124*CostRed_wind!E$30,Capacity_wind!S124*VLOOKUP($A123,CostRed_wind!$A$17:$M$30,E$1-2009,FALSE))</f>
        <v>0</v>
      </c>
      <c r="T123">
        <f>IF(Capacity_wind!$AB124=0,Capacity_wind!T124*CostRed_wind!F$30,Capacity_wind!T124*VLOOKUP($A123,CostRed_wind!$A$17:$M$30,F$1-2009,FALSE))</f>
        <v>0</v>
      </c>
      <c r="U123">
        <f>IF(Capacity_wind!$AB124=0,Capacity_wind!U124*CostRed_wind!G$30,Capacity_wind!U124*VLOOKUP($A123,CostRed_wind!$A$17:$M$30,G$1-2009,FALSE))</f>
        <v>0</v>
      </c>
      <c r="V123">
        <f>IF(Capacity_wind!$AB124=0,Capacity_wind!V124*CostRed_wind!H$30,Capacity_wind!V124*VLOOKUP($A123,CostRed_wind!$A$17:$M$30,H$1-2009,FALSE))</f>
        <v>0.183630936863191</v>
      </c>
      <c r="W123">
        <f>IF(Capacity_wind!$AB124=0,Capacity_wind!W124*CostRed_wind!I$30,Capacity_wind!W124*VLOOKUP($A123,CostRed_wind!$A$17:$M$30,I$1-2009,FALSE))</f>
        <v>0</v>
      </c>
      <c r="X123">
        <f>IF(Capacity_wind!$AB124=0,Capacity_wind!X124*CostRed_wind!J$30,Capacity_wind!X124*VLOOKUP($A123,CostRed_wind!$A$17:$M$30,J$1-2009,FALSE))</f>
        <v>0</v>
      </c>
      <c r="Y123">
        <f>IF(Capacity_wind!$AB124=0,Capacity_wind!Y124*CostRed_wind!K$30,Capacity_wind!Y124*VLOOKUP($A123,CostRed_wind!$A$17:$M$30,K$1-2009,FALSE))</f>
        <v>0</v>
      </c>
      <c r="Z123">
        <f>IF(Capacity_wind!$AB124=0,Capacity_wind!Z124*CostRed_wind!L$30,Capacity_wind!Z124*VLOOKUP($A123,CostRed_wind!$A$17:$M$30,L$1-2009,FALSE))</f>
        <v>0</v>
      </c>
      <c r="AA123">
        <f>IF(Capacity_wind!$AB124=0,Capacity_wind!AA124*CostRed_wind!M$30,Capacity_wind!AA124*VLOOKUP($A123,CostRed_wind!$A$17:$M$30,M$1-2009,FALSE))</f>
        <v>0</v>
      </c>
      <c r="AB123" s="1">
        <f t="shared" si="7"/>
        <v>0.183630936863191</v>
      </c>
    </row>
    <row r="124" spans="1:28">
      <c r="A124" s="1" t="s">
        <v>276</v>
      </c>
      <c r="B124">
        <f>IF(Capacity_wind!$AB125=0,Capacity_wind!P125*CostRed_wind!B$15,Capacity_wind!P125*VLOOKUP($A124,CostRed_wind!$A$2:$M$15,B$1-2009,FALSE))</f>
        <v>0</v>
      </c>
      <c r="C124">
        <f>IF(Capacity_wind!$AB125=0,Capacity_wind!Q125*CostRed_wind!C$15,Capacity_wind!Q125*VLOOKUP($A124,CostRed_wind!$A$2:$M$15,C$1-2009,FALSE))</f>
        <v>0</v>
      </c>
      <c r="D124">
        <f>IF(Capacity_wind!$AB125=0,Capacity_wind!R125*CostRed_wind!D$15,Capacity_wind!R125*VLOOKUP($A124,CostRed_wind!$A$2:$M$15,D$1-2009,FALSE))</f>
        <v>0</v>
      </c>
      <c r="E124">
        <f>IF(Capacity_wind!$AB125=0,Capacity_wind!S125*CostRed_wind!E$15,Capacity_wind!S125*VLOOKUP($A124,CostRed_wind!$A$2:$M$15,E$1-2009,FALSE))</f>
        <v>2.38922806253347</v>
      </c>
      <c r="F124">
        <f>IF(Capacity_wind!$AB125=0,Capacity_wind!T125*CostRed_wind!F$15,Capacity_wind!T125*VLOOKUP($A124,CostRed_wind!$A$2:$M$15,F$1-2009,FALSE))</f>
        <v>0</v>
      </c>
      <c r="G124">
        <f>IF(Capacity_wind!$AB125=0,Capacity_wind!U125*CostRed_wind!G$15,Capacity_wind!U125*VLOOKUP($A124,CostRed_wind!$A$2:$M$15,G$1-2009,FALSE))</f>
        <v>0</v>
      </c>
      <c r="H124">
        <f>IF(Capacity_wind!$AB125=0,Capacity_wind!V125*CostRed_wind!H$15,Capacity_wind!V125*VLOOKUP($A124,CostRed_wind!$A$2:$M$15,H$1-2009,FALSE))</f>
        <v>0</v>
      </c>
      <c r="I124">
        <f>IF(Capacity_wind!$AB125=0,Capacity_wind!W125*CostRed_wind!I$15,Capacity_wind!W125*VLOOKUP($A124,CostRed_wind!$A$2:$M$15,I$1-2009,FALSE))</f>
        <v>0</v>
      </c>
      <c r="J124">
        <f>IF(Capacity_wind!$AB125=0,Capacity_wind!X125*CostRed_wind!J$15,Capacity_wind!X125*VLOOKUP($A124,CostRed_wind!$A$2:$M$15,J$1-2009,FALSE))</f>
        <v>0</v>
      </c>
      <c r="K124">
        <f>IF(Capacity_wind!$AB125=0,Capacity_wind!Y125*CostRed_wind!K$15,Capacity_wind!Y125*VLOOKUP($A124,CostRed_wind!$A$2:$M$15,K$1-2009,FALSE))</f>
        <v>0</v>
      </c>
      <c r="L124">
        <f>IF(Capacity_wind!$AB125=0,Capacity_wind!Z125*CostRed_wind!L$15,Capacity_wind!Z125*VLOOKUP($A124,CostRed_wind!$A$2:$M$15,L$1-2009,FALSE))</f>
        <v>0</v>
      </c>
      <c r="M124">
        <f>IF(Capacity_wind!$AB125=0,Capacity_wind!AA125*CostRed_wind!M$15,Capacity_wind!AA125*VLOOKUP($A124,CostRed_wind!$A$2:$M$15,M$1-2009,FALSE))</f>
        <v>0</v>
      </c>
      <c r="N124" s="2">
        <f t="shared" si="6"/>
        <v>2.38922806253347</v>
      </c>
      <c r="O124" s="1" t="s">
        <v>276</v>
      </c>
      <c r="P124">
        <f>IF(Capacity_wind!$AB125=0,Capacity_wind!P125*CostRed_wind!B$30,Capacity_wind!P125*VLOOKUP($A124,CostRed_wind!$A$17:$M$30,B$1-2009,FALSE))</f>
        <v>0</v>
      </c>
      <c r="Q124">
        <f>IF(Capacity_wind!$AB125=0,Capacity_wind!Q125*CostRed_wind!C$30,Capacity_wind!Q125*VLOOKUP($A124,CostRed_wind!$A$17:$M$30,C$1-2009,FALSE))</f>
        <v>0</v>
      </c>
      <c r="R124">
        <f>IF(Capacity_wind!$AB125=0,Capacity_wind!R125*CostRed_wind!D$30,Capacity_wind!R125*VLOOKUP($A124,CostRed_wind!$A$17:$M$30,D$1-2009,FALSE))</f>
        <v>0</v>
      </c>
      <c r="S124">
        <f>IF(Capacity_wind!$AB125=0,Capacity_wind!S125*CostRed_wind!E$30,Capacity_wind!S125*VLOOKUP($A124,CostRed_wind!$A$17:$M$30,E$1-2009,FALSE))</f>
        <v>11.5259590452756</v>
      </c>
      <c r="T124">
        <f>IF(Capacity_wind!$AB125=0,Capacity_wind!T125*CostRed_wind!F$30,Capacity_wind!T125*VLOOKUP($A124,CostRed_wind!$A$17:$M$30,F$1-2009,FALSE))</f>
        <v>0</v>
      </c>
      <c r="U124">
        <f>IF(Capacity_wind!$AB125=0,Capacity_wind!U125*CostRed_wind!G$30,Capacity_wind!U125*VLOOKUP($A124,CostRed_wind!$A$17:$M$30,G$1-2009,FALSE))</f>
        <v>0</v>
      </c>
      <c r="V124">
        <f>IF(Capacity_wind!$AB125=0,Capacity_wind!V125*CostRed_wind!H$30,Capacity_wind!V125*VLOOKUP($A124,CostRed_wind!$A$17:$M$30,H$1-2009,FALSE))</f>
        <v>0</v>
      </c>
      <c r="W124">
        <f>IF(Capacity_wind!$AB125=0,Capacity_wind!W125*CostRed_wind!I$30,Capacity_wind!W125*VLOOKUP($A124,CostRed_wind!$A$17:$M$30,I$1-2009,FALSE))</f>
        <v>0</v>
      </c>
      <c r="X124">
        <f>IF(Capacity_wind!$AB125=0,Capacity_wind!X125*CostRed_wind!J$30,Capacity_wind!X125*VLOOKUP($A124,CostRed_wind!$A$17:$M$30,J$1-2009,FALSE))</f>
        <v>0</v>
      </c>
      <c r="Y124">
        <f>IF(Capacity_wind!$AB125=0,Capacity_wind!Y125*CostRed_wind!K$30,Capacity_wind!Y125*VLOOKUP($A124,CostRed_wind!$A$17:$M$30,K$1-2009,FALSE))</f>
        <v>0</v>
      </c>
      <c r="Z124">
        <f>IF(Capacity_wind!$AB125=0,Capacity_wind!Z125*CostRed_wind!L$30,Capacity_wind!Z125*VLOOKUP($A124,CostRed_wind!$A$17:$M$30,L$1-2009,FALSE))</f>
        <v>0</v>
      </c>
      <c r="AA124">
        <f>IF(Capacity_wind!$AB125=0,Capacity_wind!AA125*CostRed_wind!M$30,Capacity_wind!AA125*VLOOKUP($A124,CostRed_wind!$A$17:$M$30,M$1-2009,FALSE))</f>
        <v>0</v>
      </c>
      <c r="AB124" s="1">
        <f t="shared" si="7"/>
        <v>11.5259590452756</v>
      </c>
    </row>
    <row r="125" spans="1:28">
      <c r="A125" s="1" t="s">
        <v>310</v>
      </c>
      <c r="B125">
        <f>IF(Capacity_wind!$AB126=0,Capacity_wind!P126*CostRed_wind!B$15,Capacity_wind!P126*VLOOKUP($A125,CostRed_wind!$A$2:$M$15,B$1-2009,FALSE))</f>
        <v>1.07274836989356</v>
      </c>
      <c r="C125">
        <f>IF(Capacity_wind!$AB126=0,Capacity_wind!Q126*CostRed_wind!C$15,Capacity_wind!Q126*VLOOKUP($A125,CostRed_wind!$A$2:$M$15,C$1-2009,FALSE))</f>
        <v>5.79233173490225</v>
      </c>
      <c r="D125">
        <f>IF(Capacity_wind!$AB126=0,Capacity_wind!R126*CostRed_wind!D$15,Capacity_wind!R126*VLOOKUP($A125,CostRed_wind!$A$2:$M$15,D$1-2009,FALSE))</f>
        <v>5.28419774116397</v>
      </c>
      <c r="E125">
        <f>IF(Capacity_wind!$AB126=0,Capacity_wind!S126*CostRed_wind!E$15,Capacity_wind!S126*VLOOKUP($A125,CostRed_wind!$A$2:$M$15,E$1-2009,FALSE))</f>
        <v>2.64752298821277</v>
      </c>
      <c r="F125">
        <f>IF(Capacity_wind!$AB126=0,Capacity_wind!T126*CostRed_wind!F$15,Capacity_wind!T126*VLOOKUP($A125,CostRed_wind!$A$2:$M$15,F$1-2009,FALSE))</f>
        <v>0.66169345260083</v>
      </c>
      <c r="G125">
        <f>IF(Capacity_wind!$AB126=0,Capacity_wind!U126*CostRed_wind!G$15,Capacity_wind!U126*VLOOKUP($A125,CostRed_wind!$A$2:$M$15,G$1-2009,FALSE))</f>
        <v>1.61848769571833</v>
      </c>
      <c r="H125">
        <f>IF(Capacity_wind!$AB126=0,Capacity_wind!V126*CostRed_wind!H$15,Capacity_wind!V126*VLOOKUP($A125,CostRed_wind!$A$2:$M$15,H$1-2009,FALSE))</f>
        <v>36.7830750626761</v>
      </c>
      <c r="I125">
        <f>IF(Capacity_wind!$AB126=0,Capacity_wind!W126*CostRed_wind!I$15,Capacity_wind!W126*VLOOKUP($A125,CostRed_wind!$A$2:$M$15,I$1-2009,FALSE))</f>
        <v>66.9719650372456</v>
      </c>
      <c r="J125">
        <f>IF(Capacity_wind!$AB126=0,Capacity_wind!X126*CostRed_wind!J$15,Capacity_wind!X126*VLOOKUP($A125,CostRed_wind!$A$2:$M$15,J$1-2009,FALSE))</f>
        <v>181.887450868394</v>
      </c>
      <c r="K125">
        <f>IF(Capacity_wind!$AB126=0,Capacity_wind!Y126*CostRed_wind!K$15,Capacity_wind!Y126*VLOOKUP($A125,CostRed_wind!$A$2:$M$15,K$1-2009,FALSE))</f>
        <v>196.478872278529</v>
      </c>
      <c r="L125">
        <f>IF(Capacity_wind!$AB126=0,Capacity_wind!Z126*CostRed_wind!L$15,Capacity_wind!Z126*VLOOKUP($A125,CostRed_wind!$A$2:$M$15,L$1-2009,FALSE))</f>
        <v>212.881101835205</v>
      </c>
      <c r="M125">
        <f>IF(Capacity_wind!$AB126=0,Capacity_wind!AA126*CostRed_wind!M$15,Capacity_wind!AA126*VLOOKUP($A125,CostRed_wind!$A$2:$M$15,M$1-2009,FALSE))</f>
        <v>19.5156355973395</v>
      </c>
      <c r="N125" s="2">
        <f t="shared" si="6"/>
        <v>731.595082661881</v>
      </c>
      <c r="O125" s="1" t="s">
        <v>310</v>
      </c>
      <c r="P125">
        <f>IF(Capacity_wind!$AB126=0,Capacity_wind!P126*CostRed_wind!B$30,Capacity_wind!P126*VLOOKUP($A125,CostRed_wind!$A$17:$M$30,B$1-2009,FALSE))</f>
        <v>9.18154590902959</v>
      </c>
      <c r="Q125">
        <f>IF(Capacity_wind!$AB126=0,Capacity_wind!Q126*CostRed_wind!C$30,Capacity_wind!Q126*VLOOKUP($A125,CostRed_wind!$A$17:$M$30,C$1-2009,FALSE))</f>
        <v>38.4871373878174</v>
      </c>
      <c r="R125">
        <f>IF(Capacity_wind!$AB126=0,Capacity_wind!R126*CostRed_wind!D$30,Capacity_wind!R126*VLOOKUP($A125,CostRed_wind!$A$17:$M$30,D$1-2009,FALSE))</f>
        <v>27.9067035187425</v>
      </c>
      <c r="S125">
        <f>IF(Capacity_wind!$AB126=0,Capacity_wind!S126*CostRed_wind!E$30,Capacity_wind!S126*VLOOKUP($A125,CostRed_wind!$A$17:$M$30,E$1-2009,FALSE))</f>
        <v>12.7720086717919</v>
      </c>
      <c r="T125">
        <f>IF(Capacity_wind!$AB126=0,Capacity_wind!T126*CostRed_wind!F$30,Capacity_wind!T126*VLOOKUP($A125,CostRed_wind!$A$17:$M$30,F$1-2009,FALSE))</f>
        <v>3.0760398561965</v>
      </c>
      <c r="U125">
        <f>IF(Capacity_wind!$AB126=0,Capacity_wind!U126*CostRed_wind!G$30,Capacity_wind!U126*VLOOKUP($A125,CostRed_wind!$A$17:$M$30,G$1-2009,FALSE))</f>
        <v>6.78261497161655</v>
      </c>
      <c r="V125">
        <f>IF(Capacity_wind!$AB126=0,Capacity_wind!V126*CostRed_wind!H$30,Capacity_wind!V126*VLOOKUP($A125,CostRed_wind!$A$17:$M$30,H$1-2009,FALSE))</f>
        <v>148.741058859185</v>
      </c>
      <c r="W125">
        <f>IF(Capacity_wind!$AB126=0,Capacity_wind!W126*CostRed_wind!I$30,Capacity_wind!W126*VLOOKUP($A125,CostRed_wind!$A$17:$M$30,I$1-2009,FALSE))</f>
        <v>243.548519791113</v>
      </c>
      <c r="X125">
        <f>IF(Capacity_wind!$AB126=0,Capacity_wind!X126*CostRed_wind!J$30,Capacity_wind!X126*VLOOKUP($A125,CostRed_wind!$A$17:$M$30,J$1-2009,FALSE))</f>
        <v>615.360257168552</v>
      </c>
      <c r="Y125">
        <f>IF(Capacity_wind!$AB126=0,Capacity_wind!Y126*CostRed_wind!K$30,Capacity_wind!Y126*VLOOKUP($A125,CostRed_wind!$A$17:$M$30,K$1-2009,FALSE))</f>
        <v>626.401966760087</v>
      </c>
      <c r="Z125">
        <f>IF(Capacity_wind!$AB126=0,Capacity_wind!Z126*CostRed_wind!L$30,Capacity_wind!Z126*VLOOKUP($A125,CostRed_wind!$A$17:$M$30,L$1-2009,FALSE))</f>
        <v>592.273949004163</v>
      </c>
      <c r="AA125">
        <f>IF(Capacity_wind!$AB126=0,Capacity_wind!AA126*CostRed_wind!M$30,Capacity_wind!AA126*VLOOKUP($A125,CostRed_wind!$A$17:$M$30,M$1-2009,FALSE))</f>
        <v>50.8394727905842</v>
      </c>
      <c r="AB125" s="1">
        <f t="shared" si="7"/>
        <v>2375.37127468888</v>
      </c>
    </row>
    <row r="126" spans="1:28">
      <c r="A126" s="1" t="s">
        <v>478</v>
      </c>
      <c r="B126">
        <f>IF(Capacity_wind!$AB127=0,Capacity_wind!P127*CostRed_wind!B$15,Capacity_wind!P127*VLOOKUP($A126,CostRed_wind!$A$2:$M$15,B$1-2009,FALSE))</f>
        <v>4.26972100270366</v>
      </c>
      <c r="C126">
        <f>IF(Capacity_wind!$AB127=0,Capacity_wind!Q127*CostRed_wind!C$15,Capacity_wind!Q127*VLOOKUP($A126,CostRed_wind!$A$2:$M$15,C$1-2009,FALSE))</f>
        <v>13.0252436848238</v>
      </c>
      <c r="D126">
        <f>IF(Capacity_wind!$AB127=0,Capacity_wind!R127*CostRed_wind!D$15,Capacity_wind!R127*VLOOKUP($A126,CostRed_wind!$A$2:$M$15,D$1-2009,FALSE))</f>
        <v>30.8639811495807</v>
      </c>
      <c r="E126">
        <f>IF(Capacity_wind!$AB127=0,Capacity_wind!S127*CostRed_wind!E$15,Capacity_wind!S127*VLOOKUP($A126,CostRed_wind!$A$2:$M$15,E$1-2009,FALSE))</f>
        <v>41.0753570135229</v>
      </c>
      <c r="F126">
        <f>IF(Capacity_wind!$AB127=0,Capacity_wind!T127*CostRed_wind!F$15,Capacity_wind!T127*VLOOKUP($A126,CostRed_wind!$A$2:$M$15,F$1-2009,FALSE))</f>
        <v>32.3409908059044</v>
      </c>
      <c r="G126">
        <f>IF(Capacity_wind!$AB127=0,Capacity_wind!U127*CostRed_wind!G$15,Capacity_wind!U127*VLOOKUP($A126,CostRed_wind!$A$2:$M$15,G$1-2009,FALSE))</f>
        <v>14.5942435043439</v>
      </c>
      <c r="H126">
        <f>IF(Capacity_wind!$AB127=0,Capacity_wind!V127*CostRed_wind!H$15,Capacity_wind!V127*VLOOKUP($A126,CostRed_wind!$A$2:$M$15,H$1-2009,FALSE))</f>
        <v>55.37044841032</v>
      </c>
      <c r="I126">
        <f>IF(Capacity_wind!$AB127=0,Capacity_wind!W127*CostRed_wind!I$15,Capacity_wind!W127*VLOOKUP($A126,CostRed_wind!$A$2:$M$15,I$1-2009,FALSE))</f>
        <v>84.0047598335353</v>
      </c>
      <c r="J126">
        <f>IF(Capacity_wind!$AB127=0,Capacity_wind!X127*CostRed_wind!J$15,Capacity_wind!X127*VLOOKUP($A126,CostRed_wind!$A$2:$M$15,J$1-2009,FALSE))</f>
        <v>126.643579104873</v>
      </c>
      <c r="K126">
        <f>IF(Capacity_wind!$AB127=0,Capacity_wind!Y127*CostRed_wind!K$15,Capacity_wind!Y127*VLOOKUP($A126,CostRed_wind!$A$2:$M$15,K$1-2009,FALSE))</f>
        <v>409.154927576436</v>
      </c>
      <c r="L126">
        <f>IF(Capacity_wind!$AB127=0,Capacity_wind!Z127*CostRed_wind!L$15,Capacity_wind!Z127*VLOOKUP($A126,CostRed_wind!$A$2:$M$15,L$1-2009,FALSE))</f>
        <v>119.205025461884</v>
      </c>
      <c r="M126">
        <f>IF(Capacity_wind!$AB127=0,Capacity_wind!AA127*CostRed_wind!M$15,Capacity_wind!AA127*VLOOKUP($A126,CostRed_wind!$A$2:$M$15,M$1-2009,FALSE))</f>
        <v>271.703566657547</v>
      </c>
      <c r="N126" s="2">
        <f t="shared" si="6"/>
        <v>1202.25184420548</v>
      </c>
      <c r="O126" s="1" t="s">
        <v>478</v>
      </c>
      <c r="P126">
        <f>IF(Capacity_wind!$AB127=0,Capacity_wind!P127*CostRed_wind!B$30,Capacity_wind!P127*VLOOKUP($A126,CostRed_wind!$A$17:$M$30,B$1-2009,FALSE))</f>
        <v>36.5441146360924</v>
      </c>
      <c r="Q126">
        <f>IF(Capacity_wind!$AB127=0,Capacity_wind!Q127*CostRed_wind!C$30,Capacity_wind!Q127*VLOOKUP($A126,CostRed_wind!$A$17:$M$30,C$1-2009,FALSE))</f>
        <v>86.5462073221667</v>
      </c>
      <c r="R126">
        <f>IF(Capacity_wind!$AB127=0,Capacity_wind!R127*CostRed_wind!D$30,Capacity_wind!R127*VLOOKUP($A126,CostRed_wind!$A$17:$M$30,D$1-2009,FALSE))</f>
        <v>162.997679787752</v>
      </c>
      <c r="S126">
        <f>IF(Capacity_wind!$AB127=0,Capacity_wind!S127*CostRed_wind!E$30,Capacity_wind!S127*VLOOKUP($A126,CostRed_wind!$A$17:$M$30,E$1-2009,FALSE))</f>
        <v>198.153073007992</v>
      </c>
      <c r="T126">
        <f>IF(Capacity_wind!$AB127=0,Capacity_wind!T127*CostRed_wind!F$30,Capacity_wind!T127*VLOOKUP($A126,CostRed_wind!$A$17:$M$30,F$1-2009,FALSE))</f>
        <v>150.34481045086</v>
      </c>
      <c r="U126">
        <f>IF(Capacity_wind!$AB127=0,Capacity_wind!U127*CostRed_wind!G$30,Capacity_wind!U127*VLOOKUP($A126,CostRed_wind!$A$17:$M$30,G$1-2009,FALSE))</f>
        <v>61.1602638400332</v>
      </c>
      <c r="V126">
        <f>IF(Capacity_wind!$AB127=0,Capacity_wind!V127*CostRed_wind!H$30,Capacity_wind!V127*VLOOKUP($A126,CostRed_wind!$A$17:$M$30,H$1-2009,FALSE))</f>
        <v>223.903496703999</v>
      </c>
      <c r="W126">
        <f>IF(Capacity_wind!$AB127=0,Capacity_wind!W127*CostRed_wind!I$30,Capacity_wind!W127*VLOOKUP($A126,CostRed_wind!$A$17:$M$30,I$1-2009,FALSE))</f>
        <v>305.489541802862</v>
      </c>
      <c r="X126">
        <f>IF(Capacity_wind!$AB127=0,Capacity_wind!X127*CostRed_wind!J$30,Capacity_wind!X127*VLOOKUP($A126,CostRed_wind!$A$17:$M$30,J$1-2009,FALSE))</f>
        <v>428.459605292442</v>
      </c>
      <c r="Y126">
        <f>IF(Capacity_wind!$AB127=0,Capacity_wind!Y127*CostRed_wind!K$30,Capacity_wind!Y127*VLOOKUP($A126,CostRed_wind!$A$17:$M$30,K$1-2009,FALSE))</f>
        <v>1304.44280533194</v>
      </c>
      <c r="Z126">
        <f>IF(Capacity_wind!$AB127=0,Capacity_wind!Z127*CostRed_wind!L$30,Capacity_wind!Z127*VLOOKUP($A126,CostRed_wind!$A$17:$M$30,L$1-2009,FALSE))</f>
        <v>331.650064579741</v>
      </c>
      <c r="AA126">
        <f>IF(Capacity_wind!$AB127=0,Capacity_wind!AA127*CostRed_wind!M$30,Capacity_wind!AA127*VLOOKUP($A126,CostRed_wind!$A$17:$M$30,M$1-2009,FALSE))</f>
        <v>707.805083533852</v>
      </c>
      <c r="AB126" s="1">
        <f t="shared" si="7"/>
        <v>3997.49674628973</v>
      </c>
    </row>
    <row r="127" spans="1:28">
      <c r="A127" s="1" t="s">
        <v>479</v>
      </c>
      <c r="B127">
        <f>IF(Capacity_wind!$AB128=0,Capacity_wind!P128*CostRed_wind!B$15,Capacity_wind!P128*VLOOKUP($A127,CostRed_wind!$A$2:$M$15,B$1-2009,FALSE))</f>
        <v>4.26972100270366</v>
      </c>
      <c r="C127">
        <f>IF(Capacity_wind!$AB128=0,Capacity_wind!Q128*CostRed_wind!C$15,Capacity_wind!Q128*VLOOKUP($A127,CostRed_wind!$A$2:$M$15,C$1-2009,FALSE))</f>
        <v>13.0252436848238</v>
      </c>
      <c r="D127">
        <f>IF(Capacity_wind!$AB128=0,Capacity_wind!R128*CostRed_wind!D$15,Capacity_wind!R128*VLOOKUP($A127,CostRed_wind!$A$2:$M$15,D$1-2009,FALSE))</f>
        <v>30.8639811495807</v>
      </c>
      <c r="E127">
        <f>IF(Capacity_wind!$AB128=0,Capacity_wind!S128*CostRed_wind!E$15,Capacity_wind!S128*VLOOKUP($A127,CostRed_wind!$A$2:$M$15,E$1-2009,FALSE))</f>
        <v>41.0753570135229</v>
      </c>
      <c r="F127">
        <f>IF(Capacity_wind!$AB128=0,Capacity_wind!T128*CostRed_wind!F$15,Capacity_wind!T128*VLOOKUP($A127,CostRed_wind!$A$2:$M$15,F$1-2009,FALSE))</f>
        <v>32.3409908059044</v>
      </c>
      <c r="G127">
        <f>IF(Capacity_wind!$AB128=0,Capacity_wind!U128*CostRed_wind!G$15,Capacity_wind!U128*VLOOKUP($A127,CostRed_wind!$A$2:$M$15,G$1-2009,FALSE))</f>
        <v>14.5942435043439</v>
      </c>
      <c r="H127">
        <f>IF(Capacity_wind!$AB128=0,Capacity_wind!V128*CostRed_wind!H$15,Capacity_wind!V128*VLOOKUP($A127,CostRed_wind!$A$2:$M$15,H$1-2009,FALSE))</f>
        <v>55.37044841032</v>
      </c>
      <c r="I127">
        <f>IF(Capacity_wind!$AB128=0,Capacity_wind!W128*CostRed_wind!I$15,Capacity_wind!W128*VLOOKUP($A127,CostRed_wind!$A$2:$M$15,I$1-2009,FALSE))</f>
        <v>84.0047598335353</v>
      </c>
      <c r="J127">
        <f>IF(Capacity_wind!$AB128=0,Capacity_wind!X128*CostRed_wind!J$15,Capacity_wind!X128*VLOOKUP($A127,CostRed_wind!$A$2:$M$15,J$1-2009,FALSE))</f>
        <v>126.643579104873</v>
      </c>
      <c r="K127">
        <f>IF(Capacity_wind!$AB128=0,Capacity_wind!Y128*CostRed_wind!K$15,Capacity_wind!Y128*VLOOKUP($A127,CostRed_wind!$A$2:$M$15,K$1-2009,FALSE))</f>
        <v>409.154927576436</v>
      </c>
      <c r="L127">
        <f>IF(Capacity_wind!$AB128=0,Capacity_wind!Z128*CostRed_wind!L$15,Capacity_wind!Z128*VLOOKUP($A127,CostRed_wind!$A$2:$M$15,L$1-2009,FALSE))</f>
        <v>119.205234373601</v>
      </c>
      <c r="M127">
        <f>IF(Capacity_wind!$AB128=0,Capacity_wind!AA128*CostRed_wind!M$15,Capacity_wind!AA128*VLOOKUP($A127,CostRed_wind!$A$2:$M$15,M$1-2009,FALSE))</f>
        <v>271.703337061834</v>
      </c>
      <c r="N127" s="2">
        <f t="shared" si="6"/>
        <v>1202.25182352148</v>
      </c>
      <c r="O127" s="1" t="s">
        <v>479</v>
      </c>
      <c r="P127">
        <f>IF(Capacity_wind!$AB128=0,Capacity_wind!P128*CostRed_wind!B$30,Capacity_wind!P128*VLOOKUP($A127,CostRed_wind!$A$17:$M$30,B$1-2009,FALSE))</f>
        <v>36.5441146360924</v>
      </c>
      <c r="Q127">
        <f>IF(Capacity_wind!$AB128=0,Capacity_wind!Q128*CostRed_wind!C$30,Capacity_wind!Q128*VLOOKUP($A127,CostRed_wind!$A$17:$M$30,C$1-2009,FALSE))</f>
        <v>86.5462073221667</v>
      </c>
      <c r="R127">
        <f>IF(Capacity_wind!$AB128=0,Capacity_wind!R128*CostRed_wind!D$30,Capacity_wind!R128*VLOOKUP($A127,CostRed_wind!$A$17:$M$30,D$1-2009,FALSE))</f>
        <v>162.997679787752</v>
      </c>
      <c r="S127">
        <f>IF(Capacity_wind!$AB128=0,Capacity_wind!S128*CostRed_wind!E$30,Capacity_wind!S128*VLOOKUP($A127,CostRed_wind!$A$17:$M$30,E$1-2009,FALSE))</f>
        <v>198.153073007992</v>
      </c>
      <c r="T127">
        <f>IF(Capacity_wind!$AB128=0,Capacity_wind!T128*CostRed_wind!F$30,Capacity_wind!T128*VLOOKUP($A127,CostRed_wind!$A$17:$M$30,F$1-2009,FALSE))</f>
        <v>150.34481045086</v>
      </c>
      <c r="U127">
        <f>IF(Capacity_wind!$AB128=0,Capacity_wind!U128*CostRed_wind!G$30,Capacity_wind!U128*VLOOKUP($A127,CostRed_wind!$A$17:$M$30,G$1-2009,FALSE))</f>
        <v>61.1602638400332</v>
      </c>
      <c r="V127">
        <f>IF(Capacity_wind!$AB128=0,Capacity_wind!V128*CostRed_wind!H$30,Capacity_wind!V128*VLOOKUP($A127,CostRed_wind!$A$17:$M$30,H$1-2009,FALSE))</f>
        <v>223.903496703999</v>
      </c>
      <c r="W127">
        <f>IF(Capacity_wind!$AB128=0,Capacity_wind!W128*CostRed_wind!I$30,Capacity_wind!W128*VLOOKUP($A127,CostRed_wind!$A$17:$M$30,I$1-2009,FALSE))</f>
        <v>305.489541802862</v>
      </c>
      <c r="X127">
        <f>IF(Capacity_wind!$AB128=0,Capacity_wind!X128*CostRed_wind!J$30,Capacity_wind!X128*VLOOKUP($A127,CostRed_wind!$A$17:$M$30,J$1-2009,FALSE))</f>
        <v>428.459605292442</v>
      </c>
      <c r="Y127">
        <f>IF(Capacity_wind!$AB128=0,Capacity_wind!Y128*CostRed_wind!K$30,Capacity_wind!Y128*VLOOKUP($A127,CostRed_wind!$A$17:$M$30,K$1-2009,FALSE))</f>
        <v>1304.44280533194</v>
      </c>
      <c r="Z127">
        <f>IF(Capacity_wind!$AB128=0,Capacity_wind!Z128*CostRed_wind!L$30,Capacity_wind!Z128*VLOOKUP($A127,CostRed_wind!$A$17:$M$30,L$1-2009,FALSE))</f>
        <v>331.650645810138</v>
      </c>
      <c r="AA127">
        <f>IF(Capacity_wind!$AB128=0,Capacity_wind!AA128*CostRed_wind!M$30,Capacity_wind!AA128*VLOOKUP($A127,CostRed_wind!$A$17:$M$30,M$1-2009,FALSE))</f>
        <v>707.804485422407</v>
      </c>
      <c r="AB127" s="1">
        <f t="shared" si="7"/>
        <v>3997.49672940868</v>
      </c>
    </row>
    <row r="128" spans="1:28">
      <c r="A128" s="1" t="s">
        <v>318</v>
      </c>
      <c r="B128">
        <f>IF(Capacity_wind!$AB129=0,Capacity_wind!P129*CostRed_wind!B$15,Capacity_wind!P129*VLOOKUP($A128,CostRed_wind!$A$2:$M$15,B$1-2009,FALSE))</f>
        <v>0</v>
      </c>
      <c r="C128">
        <f>IF(Capacity_wind!$AB129=0,Capacity_wind!Q129*CostRed_wind!C$15,Capacity_wind!Q129*VLOOKUP($A128,CostRed_wind!$A$2:$M$15,C$1-2009,FALSE))</f>
        <v>0</v>
      </c>
      <c r="D128">
        <f>IF(Capacity_wind!$AB129=0,Capacity_wind!R129*CostRed_wind!D$15,Capacity_wind!R129*VLOOKUP($A128,CostRed_wind!$A$2:$M$15,D$1-2009,FALSE))</f>
        <v>0</v>
      </c>
      <c r="E128">
        <f>IF(Capacity_wind!$AB129=0,Capacity_wind!S129*CostRed_wind!E$15,Capacity_wind!S129*VLOOKUP($A128,CostRed_wind!$A$2:$M$15,E$1-2009,FALSE))</f>
        <v>0</v>
      </c>
      <c r="F128">
        <f>IF(Capacity_wind!$AB129=0,Capacity_wind!T129*CostRed_wind!F$15,Capacity_wind!T129*VLOOKUP($A128,CostRed_wind!$A$2:$M$15,F$1-2009,FALSE))</f>
        <v>0</v>
      </c>
      <c r="G128">
        <f>IF(Capacity_wind!$AB129=0,Capacity_wind!U129*CostRed_wind!G$15,Capacity_wind!U129*VLOOKUP($A128,CostRed_wind!$A$2:$M$15,G$1-2009,FALSE))</f>
        <v>0</v>
      </c>
      <c r="H128">
        <f>IF(Capacity_wind!$AB129=0,Capacity_wind!V129*CostRed_wind!H$15,Capacity_wind!V129*VLOOKUP($A128,CostRed_wind!$A$2:$M$15,H$1-2009,FALSE))</f>
        <v>0</v>
      </c>
      <c r="I128">
        <f>IF(Capacity_wind!$AB129=0,Capacity_wind!W129*CostRed_wind!I$15,Capacity_wind!W129*VLOOKUP($A128,CostRed_wind!$A$2:$M$15,I$1-2009,FALSE))</f>
        <v>0</v>
      </c>
      <c r="J128">
        <f>IF(Capacity_wind!$AB129=0,Capacity_wind!X129*CostRed_wind!J$15,Capacity_wind!X129*VLOOKUP($A128,CostRed_wind!$A$2:$M$15,J$1-2009,FALSE))</f>
        <v>7.55346556762435</v>
      </c>
      <c r="K128">
        <f>IF(Capacity_wind!$AB129=0,Capacity_wind!Y129*CostRed_wind!K$15,Capacity_wind!Y129*VLOOKUP($A128,CostRed_wind!$A$2:$M$15,K$1-2009,FALSE))</f>
        <v>0</v>
      </c>
      <c r="L128">
        <f>IF(Capacity_wind!$AB129=0,Capacity_wind!Z129*CostRed_wind!L$15,Capacity_wind!Z129*VLOOKUP($A128,CostRed_wind!$A$2:$M$15,L$1-2009,FALSE))</f>
        <v>0</v>
      </c>
      <c r="M128">
        <f>IF(Capacity_wind!$AB129=0,Capacity_wind!AA129*CostRed_wind!M$15,Capacity_wind!AA129*VLOOKUP($A128,CostRed_wind!$A$2:$M$15,M$1-2009,FALSE))</f>
        <v>0</v>
      </c>
      <c r="N128" s="2">
        <f t="shared" si="6"/>
        <v>7.55346556762435</v>
      </c>
      <c r="O128" s="1" t="s">
        <v>318</v>
      </c>
      <c r="P128">
        <f>IF(Capacity_wind!$AB129=0,Capacity_wind!P129*CostRed_wind!B$30,Capacity_wind!P129*VLOOKUP($A128,CostRed_wind!$A$17:$M$30,B$1-2009,FALSE))</f>
        <v>0</v>
      </c>
      <c r="Q128">
        <f>IF(Capacity_wind!$AB129=0,Capacity_wind!Q129*CostRed_wind!C$30,Capacity_wind!Q129*VLOOKUP($A128,CostRed_wind!$A$17:$M$30,C$1-2009,FALSE))</f>
        <v>0</v>
      </c>
      <c r="R128">
        <f>IF(Capacity_wind!$AB129=0,Capacity_wind!R129*CostRed_wind!D$30,Capacity_wind!R129*VLOOKUP($A128,CostRed_wind!$A$17:$M$30,D$1-2009,FALSE))</f>
        <v>0</v>
      </c>
      <c r="S128">
        <f>IF(Capacity_wind!$AB129=0,Capacity_wind!S129*CostRed_wind!E$30,Capacity_wind!S129*VLOOKUP($A128,CostRed_wind!$A$17:$M$30,E$1-2009,FALSE))</f>
        <v>0</v>
      </c>
      <c r="T128">
        <f>IF(Capacity_wind!$AB129=0,Capacity_wind!T129*CostRed_wind!F$30,Capacity_wind!T129*VLOOKUP($A128,CostRed_wind!$A$17:$M$30,F$1-2009,FALSE))</f>
        <v>0</v>
      </c>
      <c r="U128">
        <f>IF(Capacity_wind!$AB129=0,Capacity_wind!U129*CostRed_wind!G$30,Capacity_wind!U129*VLOOKUP($A128,CostRed_wind!$A$17:$M$30,G$1-2009,FALSE))</f>
        <v>0</v>
      </c>
      <c r="V128">
        <f>IF(Capacity_wind!$AB129=0,Capacity_wind!V129*CostRed_wind!H$30,Capacity_wind!V129*VLOOKUP($A128,CostRed_wind!$A$17:$M$30,H$1-2009,FALSE))</f>
        <v>0</v>
      </c>
      <c r="W128">
        <f>IF(Capacity_wind!$AB129=0,Capacity_wind!W129*CostRed_wind!I$30,Capacity_wind!W129*VLOOKUP($A128,CostRed_wind!$A$17:$M$30,I$1-2009,FALSE))</f>
        <v>0</v>
      </c>
      <c r="X128">
        <f>IF(Capacity_wind!$AB129=0,Capacity_wind!X129*CostRed_wind!J$30,Capacity_wind!X129*VLOOKUP($A128,CostRed_wind!$A$17:$M$30,J$1-2009,FALSE))</f>
        <v>25.5548279555046</v>
      </c>
      <c r="Y128">
        <f>IF(Capacity_wind!$AB129=0,Capacity_wind!Y129*CostRed_wind!K$30,Capacity_wind!Y129*VLOOKUP($A128,CostRed_wind!$A$17:$M$30,K$1-2009,FALSE))</f>
        <v>0</v>
      </c>
      <c r="Z128">
        <f>IF(Capacity_wind!$AB129=0,Capacity_wind!Z129*CostRed_wind!L$30,Capacity_wind!Z129*VLOOKUP($A128,CostRed_wind!$A$17:$M$30,L$1-2009,FALSE))</f>
        <v>0</v>
      </c>
      <c r="AA128">
        <f>IF(Capacity_wind!$AB129=0,Capacity_wind!AA129*CostRed_wind!M$30,Capacity_wind!AA129*VLOOKUP($A128,CostRed_wind!$A$17:$M$30,M$1-2009,FALSE))</f>
        <v>0</v>
      </c>
      <c r="AB128" s="1">
        <f t="shared" si="7"/>
        <v>25.5548279555046</v>
      </c>
    </row>
    <row r="129" spans="1:28">
      <c r="A129" s="1" t="s">
        <v>320</v>
      </c>
      <c r="B129">
        <f>IF(Capacity_wind!$AB130=0,Capacity_wind!P130*CostRed_wind!B$15,Capacity_wind!P130*VLOOKUP($A129,CostRed_wind!$A$2:$M$15,B$1-2009,FALSE))</f>
        <v>0</v>
      </c>
      <c r="C129">
        <f>IF(Capacity_wind!$AB130=0,Capacity_wind!Q130*CostRed_wind!C$15,Capacity_wind!Q130*VLOOKUP($A129,CostRed_wind!$A$2:$M$15,C$1-2009,FALSE))</f>
        <v>1.50525563706631</v>
      </c>
      <c r="D129">
        <f>IF(Capacity_wind!$AB130=0,Capacity_wind!R130*CostRed_wind!D$15,Capacity_wind!R130*VLOOKUP($A129,CostRed_wind!$A$2:$M$15,D$1-2009,FALSE))</f>
        <v>2.33346560588216</v>
      </c>
      <c r="E129">
        <f>IF(Capacity_wind!$AB130=0,Capacity_wind!S130*CostRed_wind!E$15,Capacity_wind!S130*VLOOKUP($A129,CostRed_wind!$A$2:$M$15,E$1-2009,FALSE))</f>
        <v>6.42508563053513</v>
      </c>
      <c r="F129">
        <f>IF(Capacity_wind!$AB130=0,Capacity_wind!T130*CostRed_wind!F$15,Capacity_wind!T130*VLOOKUP($A129,CostRed_wind!$A$2:$M$15,F$1-2009,FALSE))</f>
        <v>8.50272083366696</v>
      </c>
      <c r="G129">
        <f>IF(Capacity_wind!$AB130=0,Capacity_wind!U130*CostRed_wind!G$15,Capacity_wind!U130*VLOOKUP($A129,CostRed_wind!$A$2:$M$15,G$1-2009,FALSE))</f>
        <v>28.5562606373174</v>
      </c>
      <c r="H129">
        <f>IF(Capacity_wind!$AB130=0,Capacity_wind!V130*CostRed_wind!H$15,Capacity_wind!V130*VLOOKUP($A129,CostRed_wind!$A$2:$M$15,H$1-2009,FALSE))</f>
        <v>22.5353178233224</v>
      </c>
      <c r="I129">
        <f>IF(Capacity_wind!$AB130=0,Capacity_wind!W130*CostRed_wind!I$15,Capacity_wind!W130*VLOOKUP($A129,CostRed_wind!$A$2:$M$15,I$1-2009,FALSE))</f>
        <v>52.81863586926</v>
      </c>
      <c r="J129">
        <f>IF(Capacity_wind!$AB130=0,Capacity_wind!X130*CostRed_wind!J$15,Capacity_wind!X130*VLOOKUP($A129,CostRed_wind!$A$2:$M$15,J$1-2009,FALSE))</f>
        <v>7.55346556762432</v>
      </c>
      <c r="K129">
        <f>IF(Capacity_wind!$AB130=0,Capacity_wind!Y130*CostRed_wind!K$15,Capacity_wind!Y130*VLOOKUP($A129,CostRed_wind!$A$2:$M$15,K$1-2009,FALSE))</f>
        <v>0</v>
      </c>
      <c r="L129">
        <f>IF(Capacity_wind!$AB130=0,Capacity_wind!Z130*CostRed_wind!L$15,Capacity_wind!Z130*VLOOKUP($A129,CostRed_wind!$A$2:$M$15,L$1-2009,FALSE))</f>
        <v>20.7449543443177</v>
      </c>
      <c r="M129">
        <f>IF(Capacity_wind!$AB130=0,Capacity_wind!AA130*CostRed_wind!M$15,Capacity_wind!AA130*VLOOKUP($A129,CostRed_wind!$A$2:$M$15,M$1-2009,FALSE))</f>
        <v>22.9595942505589</v>
      </c>
      <c r="N129" s="2">
        <f t="shared" si="6"/>
        <v>173.934756199551</v>
      </c>
      <c r="O129" s="1" t="s">
        <v>320</v>
      </c>
      <c r="P129">
        <f>IF(Capacity_wind!$AB130=0,Capacity_wind!P130*CostRed_wind!B$30,Capacity_wind!P130*VLOOKUP($A129,CostRed_wind!$A$17:$M$30,B$1-2009,FALSE))</f>
        <v>0</v>
      </c>
      <c r="Q129">
        <f>IF(Capacity_wind!$AB130=0,Capacity_wind!Q130*CostRed_wind!C$30,Capacity_wind!Q130*VLOOKUP($A129,CostRed_wind!$A$17:$M$30,C$1-2009,FALSE))</f>
        <v>10.0016682674572</v>
      </c>
      <c r="R129">
        <f>IF(Capacity_wind!$AB130=0,Capacity_wind!R130*CostRed_wind!D$30,Capacity_wind!R130*VLOOKUP($A129,CostRed_wind!$A$17:$M$30,D$1-2009,FALSE))</f>
        <v>12.3234095361829</v>
      </c>
      <c r="S129">
        <f>IF(Capacity_wind!$AB130=0,Capacity_wind!S130*CostRed_wind!E$30,Capacity_wind!S130*VLOOKUP($A129,CostRed_wind!$A$17:$M$30,E$1-2009,FALSE))</f>
        <v>30.9954813444684</v>
      </c>
      <c r="T129">
        <f>IF(Capacity_wind!$AB130=0,Capacity_wind!T130*CostRed_wind!F$30,Capacity_wind!T130*VLOOKUP($A129,CostRed_wind!$A$17:$M$30,F$1-2009,FALSE))</f>
        <v>39.5269260526443</v>
      </c>
      <c r="U129">
        <f>IF(Capacity_wind!$AB130=0,Capacity_wind!U130*CostRed_wind!G$30,Capacity_wind!U130*VLOOKUP($A129,CostRed_wind!$A$17:$M$30,G$1-2009,FALSE))</f>
        <v>119.67104936568</v>
      </c>
      <c r="V129">
        <f>IF(Capacity_wind!$AB130=0,Capacity_wind!V130*CostRed_wind!H$30,Capacity_wind!V130*VLOOKUP($A129,CostRed_wind!$A$17:$M$30,H$1-2009,FALSE))</f>
        <v>91.1268845537723</v>
      </c>
      <c r="W129">
        <f>IF(Capacity_wind!$AB130=0,Capacity_wind!W130*CostRed_wind!I$30,Capacity_wind!W130*VLOOKUP($A129,CostRed_wind!$A$17:$M$30,I$1-2009,FALSE))</f>
        <v>192.078888176418</v>
      </c>
      <c r="X129">
        <f>IF(Capacity_wind!$AB130=0,Capacity_wind!X130*CostRed_wind!J$30,Capacity_wind!X130*VLOOKUP($A129,CostRed_wind!$A$17:$M$30,J$1-2009,FALSE))</f>
        <v>25.5548279555046</v>
      </c>
      <c r="Y129">
        <f>IF(Capacity_wind!$AB130=0,Capacity_wind!Y130*CostRed_wind!K$30,Capacity_wind!Y130*VLOOKUP($A129,CostRed_wind!$A$17:$M$30,K$1-2009,FALSE))</f>
        <v>0</v>
      </c>
      <c r="Z129">
        <f>IF(Capacity_wind!$AB130=0,Capacity_wind!Z130*CostRed_wind!L$30,Capacity_wind!Z130*VLOOKUP($A129,CostRed_wind!$A$17:$M$30,L$1-2009,FALSE))</f>
        <v>57.7162365541093</v>
      </c>
      <c r="AA129">
        <f>IF(Capacity_wind!$AB130=0,Capacity_wind!AA130*CostRed_wind!M$30,Capacity_wind!AA130*VLOOKUP($A129,CostRed_wind!$A$17:$M$30,M$1-2009,FALSE))</f>
        <v>59.8112042706554</v>
      </c>
      <c r="AB129" s="1">
        <f t="shared" si="7"/>
        <v>638.806576076892</v>
      </c>
    </row>
    <row r="130" spans="1:28">
      <c r="A130" s="1" t="s">
        <v>322</v>
      </c>
      <c r="B130">
        <f>IF(Capacity_wind!$AB131=0,Capacity_wind!P131*CostRed_wind!B$15,Capacity_wind!P131*VLOOKUP($A130,CostRed_wind!$A$2:$M$15,B$1-2009,FALSE))</f>
        <v>0</v>
      </c>
      <c r="C130">
        <f>IF(Capacity_wind!$AB131=0,Capacity_wind!Q131*CostRed_wind!C$15,Capacity_wind!Q131*VLOOKUP($A130,CostRed_wind!$A$2:$M$15,C$1-2009,FALSE))</f>
        <v>0</v>
      </c>
      <c r="D130">
        <f>IF(Capacity_wind!$AB131=0,Capacity_wind!R131*CostRed_wind!D$15,Capacity_wind!R131*VLOOKUP($A130,CostRed_wind!$A$2:$M$15,D$1-2009,FALSE))</f>
        <v>0.935256615201254</v>
      </c>
      <c r="E130">
        <f>IF(Capacity_wind!$AB131=0,Capacity_wind!S131*CostRed_wind!E$15,Capacity_wind!S131*VLOOKUP($A130,CostRed_wind!$A$2:$M$15,E$1-2009,FALSE))</f>
        <v>2.26008072884129</v>
      </c>
      <c r="F130">
        <f>IF(Capacity_wind!$AB131=0,Capacity_wind!T131*CostRed_wind!F$15,Capacity_wind!T131*VLOOKUP($A130,CostRed_wind!$A$2:$M$15,F$1-2009,FALSE))</f>
        <v>16.335475185572</v>
      </c>
      <c r="G130">
        <f>IF(Capacity_wind!$AB131=0,Capacity_wind!U131*CostRed_wind!G$15,Capacity_wind!U131*VLOOKUP($A130,CostRed_wind!$A$2:$M$15,G$1-2009,FALSE))</f>
        <v>1.77022534275528</v>
      </c>
      <c r="H130">
        <f>IF(Capacity_wind!$AB131=0,Capacity_wind!V131*CostRed_wind!H$15,Capacity_wind!V131*VLOOKUP($A130,CostRed_wind!$A$2:$M$15,H$1-2009,FALSE))</f>
        <v>0</v>
      </c>
      <c r="I130">
        <f>IF(Capacity_wind!$AB131=0,Capacity_wind!W131*CostRed_wind!I$15,Capacity_wind!W131*VLOOKUP($A130,CostRed_wind!$A$2:$M$15,I$1-2009,FALSE))</f>
        <v>0</v>
      </c>
      <c r="J130">
        <f>IF(Capacity_wind!$AB131=0,Capacity_wind!X131*CostRed_wind!J$15,Capacity_wind!X131*VLOOKUP($A130,CostRed_wind!$A$2:$M$15,J$1-2009,FALSE))</f>
        <v>0</v>
      </c>
      <c r="K130">
        <f>IF(Capacity_wind!$AB131=0,Capacity_wind!Y131*CostRed_wind!K$15,Capacity_wind!Y131*VLOOKUP($A130,CostRed_wind!$A$2:$M$15,K$1-2009,FALSE))</f>
        <v>0</v>
      </c>
      <c r="L130">
        <f>IF(Capacity_wind!$AB131=0,Capacity_wind!Z131*CostRed_wind!L$15,Capacity_wind!Z131*VLOOKUP($A130,CostRed_wind!$A$2:$M$15,L$1-2009,FALSE))</f>
        <v>0</v>
      </c>
      <c r="M130">
        <f>IF(Capacity_wind!$AB131=0,Capacity_wind!AA131*CostRed_wind!M$15,Capacity_wind!AA131*VLOOKUP($A130,CostRed_wind!$A$2:$M$15,M$1-2009,FALSE))</f>
        <v>0</v>
      </c>
      <c r="N130" s="2">
        <f t="shared" si="6"/>
        <v>21.3010378723699</v>
      </c>
      <c r="O130" s="1" t="s">
        <v>322</v>
      </c>
      <c r="P130">
        <f>IF(Capacity_wind!$AB131=0,Capacity_wind!P131*CostRed_wind!B$30,Capacity_wind!P131*VLOOKUP($A130,CostRed_wind!$A$17:$M$30,B$1-2009,FALSE))</f>
        <v>0</v>
      </c>
      <c r="Q130">
        <f>IF(Capacity_wind!$AB131=0,Capacity_wind!Q131*CostRed_wind!C$30,Capacity_wind!Q131*VLOOKUP($A130,CostRed_wind!$A$17:$M$30,C$1-2009,FALSE))</f>
        <v>0</v>
      </c>
      <c r="R130">
        <f>IF(Capacity_wind!$AB131=0,Capacity_wind!R131*CostRed_wind!D$30,Capacity_wind!R131*VLOOKUP($A130,CostRed_wind!$A$17:$M$30,D$1-2009,FALSE))</f>
        <v>4.93924155620545</v>
      </c>
      <c r="S130">
        <f>IF(Capacity_wind!$AB131=0,Capacity_wind!S131*CostRed_wind!E$30,Capacity_wind!S131*VLOOKUP($A130,CostRed_wind!$A$17:$M$30,E$1-2009,FALSE))</f>
        <v>10.9029348550423</v>
      </c>
      <c r="T130">
        <f>IF(Capacity_wind!$AB131=0,Capacity_wind!T131*CostRed_wind!F$30,Capacity_wind!T131*VLOOKUP($A130,CostRed_wind!$A$17:$M$30,F$1-2009,FALSE))</f>
        <v>75.9393530995709</v>
      </c>
      <c r="U130">
        <f>IF(Capacity_wind!$AB131=0,Capacity_wind!U131*CostRed_wind!G$30,Capacity_wind!U131*VLOOKUP($A130,CostRed_wind!$A$17:$M$30,G$1-2009,FALSE))</f>
        <v>7.41850367146477</v>
      </c>
      <c r="V130">
        <f>IF(Capacity_wind!$AB131=0,Capacity_wind!V131*CostRed_wind!H$30,Capacity_wind!V131*VLOOKUP($A130,CostRed_wind!$A$17:$M$30,H$1-2009,FALSE))</f>
        <v>0</v>
      </c>
      <c r="W130">
        <f>IF(Capacity_wind!$AB131=0,Capacity_wind!W131*CostRed_wind!I$30,Capacity_wind!W131*VLOOKUP($A130,CostRed_wind!$A$17:$M$30,I$1-2009,FALSE))</f>
        <v>0</v>
      </c>
      <c r="X130">
        <f>IF(Capacity_wind!$AB131=0,Capacity_wind!X131*CostRed_wind!J$30,Capacity_wind!X131*VLOOKUP($A130,CostRed_wind!$A$17:$M$30,J$1-2009,FALSE))</f>
        <v>0</v>
      </c>
      <c r="Y130">
        <f>IF(Capacity_wind!$AB131=0,Capacity_wind!Y131*CostRed_wind!K$30,Capacity_wind!Y131*VLOOKUP($A130,CostRed_wind!$A$17:$M$30,K$1-2009,FALSE))</f>
        <v>0</v>
      </c>
      <c r="Z130">
        <f>IF(Capacity_wind!$AB131=0,Capacity_wind!Z131*CostRed_wind!L$30,Capacity_wind!Z131*VLOOKUP($A130,CostRed_wind!$A$17:$M$30,L$1-2009,FALSE))</f>
        <v>0</v>
      </c>
      <c r="AA130">
        <f>IF(Capacity_wind!$AB131=0,Capacity_wind!AA131*CostRed_wind!M$30,Capacity_wind!AA131*VLOOKUP($A130,CostRed_wind!$A$17:$M$30,M$1-2009,FALSE))</f>
        <v>0</v>
      </c>
      <c r="AB130" s="1">
        <f t="shared" si="7"/>
        <v>99.2000331822833</v>
      </c>
    </row>
    <row r="131" spans="1:28">
      <c r="A131" s="1" t="s">
        <v>324</v>
      </c>
      <c r="B131">
        <f>IF(Capacity_wind!$AB132=0,Capacity_wind!P132*CostRed_wind!B$15,Capacity_wind!P132*VLOOKUP($A131,CostRed_wind!$A$2:$M$15,B$1-2009,FALSE))</f>
        <v>0</v>
      </c>
      <c r="C131">
        <f>IF(Capacity_wind!$AB132=0,Capacity_wind!Q132*CostRed_wind!C$15,Capacity_wind!Q132*VLOOKUP($A131,CostRed_wind!$A$2:$M$15,C$1-2009,FALSE))</f>
        <v>0</v>
      </c>
      <c r="D131">
        <f>IF(Capacity_wind!$AB132=0,Capacity_wind!R132*CostRed_wind!D$15,Capacity_wind!R132*VLOOKUP($A131,CostRed_wind!$A$2:$M$15,D$1-2009,FALSE))</f>
        <v>0</v>
      </c>
      <c r="E131">
        <f>IF(Capacity_wind!$AB132=0,Capacity_wind!S132*CostRed_wind!E$15,Capacity_wind!S132*VLOOKUP($A131,CostRed_wind!$A$2:$M$15,E$1-2009,FALSE))</f>
        <v>9.16946986161495</v>
      </c>
      <c r="F131">
        <f>IF(Capacity_wind!$AB132=0,Capacity_wind!T132*CostRed_wind!F$15,Capacity_wind!T132*VLOOKUP($A131,CostRed_wind!$A$2:$M$15,F$1-2009,FALSE))</f>
        <v>8.03126577884733</v>
      </c>
      <c r="G131">
        <f>IF(Capacity_wind!$AB132=0,Capacity_wind!U132*CostRed_wind!G$15,Capacity_wind!U132*VLOOKUP($A131,CostRed_wind!$A$2:$M$15,G$1-2009,FALSE))</f>
        <v>0.0151713369660815</v>
      </c>
      <c r="H131">
        <f>IF(Capacity_wind!$AB132=0,Capacity_wind!V132*CostRed_wind!H$15,Capacity_wind!V132*VLOOKUP($A131,CostRed_wind!$A$2:$M$15,H$1-2009,FALSE))</f>
        <v>0</v>
      </c>
      <c r="I131">
        <f>IF(Capacity_wind!$AB132=0,Capacity_wind!W132*CostRed_wind!I$15,Capacity_wind!W132*VLOOKUP($A131,CostRed_wind!$A$2:$M$15,I$1-2009,FALSE))</f>
        <v>17.6150940633537</v>
      </c>
      <c r="J131">
        <f>IF(Capacity_wind!$AB132=0,Capacity_wind!X132*CostRed_wind!J$15,Capacity_wind!X132*VLOOKUP($A131,CostRed_wind!$A$2:$M$15,J$1-2009,FALSE))</f>
        <v>0</v>
      </c>
      <c r="K131">
        <f>IF(Capacity_wind!$AB132=0,Capacity_wind!Y132*CostRed_wind!K$15,Capacity_wind!Y132*VLOOKUP($A131,CostRed_wind!$A$2:$M$15,K$1-2009,FALSE))</f>
        <v>6.46830630639402</v>
      </c>
      <c r="L131">
        <f>IF(Capacity_wind!$AB132=0,Capacity_wind!Z132*CostRed_wind!L$15,Capacity_wind!Z132*VLOOKUP($A131,CostRed_wind!$A$2:$M$15,L$1-2009,FALSE))</f>
        <v>0</v>
      </c>
      <c r="M131">
        <f>IF(Capacity_wind!$AB132=0,Capacity_wind!AA132*CostRed_wind!M$15,Capacity_wind!AA132*VLOOKUP($A131,CostRed_wind!$A$2:$M$15,M$1-2009,FALSE))</f>
        <v>0</v>
      </c>
      <c r="N131" s="2">
        <f t="shared" ref="N131:N162" si="8">SUM(B131:M131)</f>
        <v>41.299307347176</v>
      </c>
      <c r="O131" s="1" t="s">
        <v>324</v>
      </c>
      <c r="P131">
        <f>IF(Capacity_wind!$AB132=0,Capacity_wind!P132*CostRed_wind!B$30,Capacity_wind!P132*VLOOKUP($A131,CostRed_wind!$A$17:$M$30,B$1-2009,FALSE))</f>
        <v>0</v>
      </c>
      <c r="Q131">
        <f>IF(Capacity_wind!$AB132=0,Capacity_wind!Q132*CostRed_wind!C$30,Capacity_wind!Q132*VLOOKUP($A131,CostRed_wind!$A$17:$M$30,C$1-2009,FALSE))</f>
        <v>0</v>
      </c>
      <c r="R131">
        <f>IF(Capacity_wind!$AB132=0,Capacity_wind!R132*CostRed_wind!D$30,Capacity_wind!R132*VLOOKUP($A131,CostRed_wind!$A$17:$M$30,D$1-2009,FALSE))</f>
        <v>0</v>
      </c>
      <c r="S131">
        <f>IF(Capacity_wind!$AB132=0,Capacity_wind!S132*CostRed_wind!E$30,Capacity_wind!S132*VLOOKUP($A131,CostRed_wind!$A$17:$M$30,E$1-2009,FALSE))</f>
        <v>44.2347617413279</v>
      </c>
      <c r="T131">
        <f>IF(Capacity_wind!$AB132=0,Capacity_wind!T132*CostRed_wind!F$30,Capacity_wind!T132*VLOOKUP($A131,CostRed_wind!$A$17:$M$30,F$1-2009,FALSE))</f>
        <v>37.3352547684109</v>
      </c>
      <c r="U131">
        <f>IF(Capacity_wind!$AB132=0,Capacity_wind!U132*CostRed_wind!G$30,Capacity_wind!U132*VLOOKUP($A131,CostRed_wind!$A$17:$M$30,G$1-2009,FALSE))</f>
        <v>0.063578696036928</v>
      </c>
      <c r="V131">
        <f>IF(Capacity_wind!$AB132=0,Capacity_wind!V132*CostRed_wind!H$30,Capacity_wind!V132*VLOOKUP($A131,CostRed_wind!$A$17:$M$30,H$1-2009,FALSE))</f>
        <v>0</v>
      </c>
      <c r="W131">
        <f>IF(Capacity_wind!$AB132=0,Capacity_wind!W132*CostRed_wind!I$30,Capacity_wind!W132*VLOOKUP($A131,CostRed_wind!$A$17:$M$30,I$1-2009,FALSE))</f>
        <v>64.0585964996713</v>
      </c>
      <c r="X131">
        <f>IF(Capacity_wind!$AB132=0,Capacity_wind!X132*CostRed_wind!J$30,Capacity_wind!X132*VLOOKUP($A131,CostRed_wind!$A$17:$M$30,J$1-2009,FALSE))</f>
        <v>0</v>
      </c>
      <c r="Y131">
        <f>IF(Capacity_wind!$AB132=0,Capacity_wind!Y132*CostRed_wind!K$30,Capacity_wind!Y132*VLOOKUP($A131,CostRed_wind!$A$17:$M$30,K$1-2009,FALSE))</f>
        <v>20.621859973769</v>
      </c>
      <c r="Z131">
        <f>IF(Capacity_wind!$AB132=0,Capacity_wind!Z132*CostRed_wind!L$30,Capacity_wind!Z132*VLOOKUP($A131,CostRed_wind!$A$17:$M$30,L$1-2009,FALSE))</f>
        <v>0</v>
      </c>
      <c r="AA131">
        <f>IF(Capacity_wind!$AB132=0,Capacity_wind!AA132*CostRed_wind!M$30,Capacity_wind!AA132*VLOOKUP($A131,CostRed_wind!$A$17:$M$30,M$1-2009,FALSE))</f>
        <v>0</v>
      </c>
      <c r="AB131" s="1">
        <f t="shared" ref="AB131:AB162" si="9">SUM(P131:AA131)</f>
        <v>166.314051679216</v>
      </c>
    </row>
    <row r="132" spans="1:28">
      <c r="A132" s="1" t="s">
        <v>326</v>
      </c>
      <c r="B132">
        <f>IF(Capacity_wind!$AB133=0,Capacity_wind!P133*CostRed_wind!B$15,Capacity_wind!P133*VLOOKUP($A132,CostRed_wind!$A$2:$M$15,B$1-2009,FALSE))</f>
        <v>0</v>
      </c>
      <c r="C132">
        <f>IF(Capacity_wind!$AB133=0,Capacity_wind!Q133*CostRed_wind!C$15,Capacity_wind!Q133*VLOOKUP($A132,CostRed_wind!$A$2:$M$15,C$1-2009,FALSE))</f>
        <v>0</v>
      </c>
      <c r="D132">
        <f>IF(Capacity_wind!$AB133=0,Capacity_wind!R133*CostRed_wind!D$15,Capacity_wind!R133*VLOOKUP($A132,CostRed_wind!$A$2:$M$15,D$1-2009,FALSE))</f>
        <v>0</v>
      </c>
      <c r="E132">
        <f>IF(Capacity_wind!$AB133=0,Capacity_wind!S133*CostRed_wind!E$15,Capacity_wind!S133*VLOOKUP($A132,CostRed_wind!$A$2:$M$15,E$1-2009,FALSE))</f>
        <v>19.6239569784844</v>
      </c>
      <c r="F132">
        <f>IF(Capacity_wind!$AB133=0,Capacity_wind!T133*CostRed_wind!F$15,Capacity_wind!T133*VLOOKUP($A132,CostRed_wind!$A$2:$M$15,F$1-2009,FALSE))</f>
        <v>7.44401412168874</v>
      </c>
      <c r="G132">
        <f>IF(Capacity_wind!$AB133=0,Capacity_wind!U133*CostRed_wind!G$15,Capacity_wind!U133*VLOOKUP($A132,CostRed_wind!$A$2:$M$15,G$1-2009,FALSE))</f>
        <v>0</v>
      </c>
      <c r="H132">
        <f>IF(Capacity_wind!$AB133=0,Capacity_wind!V133*CostRed_wind!H$15,Capacity_wind!V133*VLOOKUP($A132,CostRed_wind!$A$2:$M$15,H$1-2009,FALSE))</f>
        <v>0</v>
      </c>
      <c r="I132">
        <f>IF(Capacity_wind!$AB133=0,Capacity_wind!W133*CostRed_wind!I$15,Capacity_wind!W133*VLOOKUP($A132,CostRed_wind!$A$2:$M$15,I$1-2009,FALSE))</f>
        <v>0</v>
      </c>
      <c r="J132">
        <f>IF(Capacity_wind!$AB133=0,Capacity_wind!X133*CostRed_wind!J$15,Capacity_wind!X133*VLOOKUP($A132,CostRed_wind!$A$2:$M$15,J$1-2009,FALSE))</f>
        <v>2.41710898163979</v>
      </c>
      <c r="K132">
        <f>IF(Capacity_wind!$AB133=0,Capacity_wind!Y133*CostRed_wind!K$15,Capacity_wind!Y133*VLOOKUP($A132,CostRed_wind!$A$2:$M$15,K$1-2009,FALSE))</f>
        <v>0</v>
      </c>
      <c r="L132">
        <f>IF(Capacity_wind!$AB133=0,Capacity_wind!Z133*CostRed_wind!L$15,Capacity_wind!Z133*VLOOKUP($A132,CostRed_wind!$A$2:$M$15,L$1-2009,FALSE))</f>
        <v>0</v>
      </c>
      <c r="M132">
        <f>IF(Capacity_wind!$AB133=0,Capacity_wind!AA133*CostRed_wind!M$15,Capacity_wind!AA133*VLOOKUP($A132,CostRed_wind!$A$2:$M$15,M$1-2009,FALSE))</f>
        <v>0</v>
      </c>
      <c r="N132" s="2">
        <f t="shared" si="8"/>
        <v>29.4850800818129</v>
      </c>
      <c r="O132" s="1" t="s">
        <v>326</v>
      </c>
      <c r="P132">
        <f>IF(Capacity_wind!$AB133=0,Capacity_wind!P133*CostRed_wind!B$30,Capacity_wind!P133*VLOOKUP($A132,CostRed_wind!$A$17:$M$30,B$1-2009,FALSE))</f>
        <v>0</v>
      </c>
      <c r="Q132">
        <f>IF(Capacity_wind!$AB133=0,Capacity_wind!Q133*CostRed_wind!C$30,Capacity_wind!Q133*VLOOKUP($A132,CostRed_wind!$A$17:$M$30,C$1-2009,FALSE))</f>
        <v>0</v>
      </c>
      <c r="R132">
        <f>IF(Capacity_wind!$AB133=0,Capacity_wind!R133*CostRed_wind!D$30,Capacity_wind!R133*VLOOKUP($A132,CostRed_wind!$A$17:$M$30,D$1-2009,FALSE))</f>
        <v>0</v>
      </c>
      <c r="S132">
        <f>IF(Capacity_wind!$AB133=0,Capacity_wind!S133*CostRed_wind!E$30,Capacity_wind!S133*VLOOKUP($A132,CostRed_wind!$A$17:$M$30,E$1-2009,FALSE))</f>
        <v>94.6686203745743</v>
      </c>
      <c r="T132">
        <f>IF(Capacity_wind!$AB133=0,Capacity_wind!T133*CostRed_wind!F$30,Capacity_wind!T133*VLOOKUP($A132,CostRed_wind!$A$17:$M$30,F$1-2009,FALSE))</f>
        <v>34.6052753558339</v>
      </c>
      <c r="U132">
        <f>IF(Capacity_wind!$AB133=0,Capacity_wind!U133*CostRed_wind!G$30,Capacity_wind!U133*VLOOKUP($A132,CostRed_wind!$A$17:$M$30,G$1-2009,FALSE))</f>
        <v>0</v>
      </c>
      <c r="V132">
        <f>IF(Capacity_wind!$AB133=0,Capacity_wind!V133*CostRed_wind!H$30,Capacity_wind!V133*VLOOKUP($A132,CostRed_wind!$A$17:$M$30,H$1-2009,FALSE))</f>
        <v>0</v>
      </c>
      <c r="W132">
        <f>IF(Capacity_wind!$AB133=0,Capacity_wind!W133*CostRed_wind!I$30,Capacity_wind!W133*VLOOKUP($A132,CostRed_wind!$A$17:$M$30,I$1-2009,FALSE))</f>
        <v>0</v>
      </c>
      <c r="X132">
        <f>IF(Capacity_wind!$AB133=0,Capacity_wind!X133*CostRed_wind!J$30,Capacity_wind!X133*VLOOKUP($A132,CostRed_wind!$A$17:$M$30,J$1-2009,FALSE))</f>
        <v>8.1775449457615</v>
      </c>
      <c r="Y132">
        <f>IF(Capacity_wind!$AB133=0,Capacity_wind!Y133*CostRed_wind!K$30,Capacity_wind!Y133*VLOOKUP($A132,CostRed_wind!$A$17:$M$30,K$1-2009,FALSE))</f>
        <v>0</v>
      </c>
      <c r="Z132">
        <f>IF(Capacity_wind!$AB133=0,Capacity_wind!Z133*CostRed_wind!L$30,Capacity_wind!Z133*VLOOKUP($A132,CostRed_wind!$A$17:$M$30,L$1-2009,FALSE))</f>
        <v>0</v>
      </c>
      <c r="AA132">
        <f>IF(Capacity_wind!$AB133=0,Capacity_wind!AA133*CostRed_wind!M$30,Capacity_wind!AA133*VLOOKUP($A132,CostRed_wind!$A$17:$M$30,M$1-2009,FALSE))</f>
        <v>0</v>
      </c>
      <c r="AB132" s="1">
        <f t="shared" si="9"/>
        <v>137.45144067617</v>
      </c>
    </row>
    <row r="133" spans="1:28">
      <c r="A133" s="1" t="s">
        <v>332</v>
      </c>
      <c r="B133">
        <f>IF(Capacity_wind!$AB134=0,Capacity_wind!P134*CostRed_wind!B$15,Capacity_wind!P134*VLOOKUP($A133,CostRed_wind!$A$2:$M$15,B$1-2009,FALSE))</f>
        <v>8.53266642805954</v>
      </c>
      <c r="C133">
        <f>IF(Capacity_wind!$AB134=0,Capacity_wind!Q134*CostRed_wind!C$15,Capacity_wind!Q134*VLOOKUP($A133,CostRed_wind!$A$2:$M$15,C$1-2009,FALSE))</f>
        <v>22.929225535214</v>
      </c>
      <c r="D133">
        <f>IF(Capacity_wind!$AB134=0,Capacity_wind!R134*CostRed_wind!D$15,Capacity_wind!R134*VLOOKUP($A133,CostRed_wind!$A$2:$M$15,D$1-2009,FALSE))</f>
        <v>40.4498465849619</v>
      </c>
      <c r="E133">
        <f>IF(Capacity_wind!$AB134=0,Capacity_wind!S134*CostRed_wind!E$15,Capacity_wind!S134*VLOOKUP($A133,CostRed_wind!$A$2:$M$15,E$1-2009,FALSE))</f>
        <v>26.2815151452413</v>
      </c>
      <c r="F133">
        <f>IF(Capacity_wind!$AB134=0,Capacity_wind!T134*CostRed_wind!F$15,Capacity_wind!T134*VLOOKUP($A133,CostRed_wind!$A$2:$M$15,F$1-2009,FALSE))</f>
        <v>86.8468148774484</v>
      </c>
      <c r="G133">
        <f>IF(Capacity_wind!$AB134=0,Capacity_wind!U134*CostRed_wind!G$15,Capacity_wind!U134*VLOOKUP($A133,CostRed_wind!$A$2:$M$15,G$1-2009,FALSE))</f>
        <v>87.0950868635595</v>
      </c>
      <c r="H133">
        <f>IF(Capacity_wind!$AB134=0,Capacity_wind!V134*CostRed_wind!H$15,Capacity_wind!V134*VLOOKUP($A133,CostRed_wind!$A$2:$M$15,H$1-2009,FALSE))</f>
        <v>1.40286561280703</v>
      </c>
      <c r="I133">
        <f>IF(Capacity_wind!$AB134=0,Capacity_wind!W134*CostRed_wind!I$15,Capacity_wind!W134*VLOOKUP($A133,CostRed_wind!$A$2:$M$15,I$1-2009,FALSE))</f>
        <v>0.894934518882434</v>
      </c>
      <c r="J133">
        <f>IF(Capacity_wind!$AB134=0,Capacity_wind!X134*CostRed_wind!J$15,Capacity_wind!X134*VLOOKUP($A133,CostRed_wind!$A$2:$M$15,J$1-2009,FALSE))</f>
        <v>10.6873984316318</v>
      </c>
      <c r="K133">
        <f>IF(Capacity_wind!$AB134=0,Capacity_wind!Y134*CostRed_wind!K$15,Capacity_wind!Y134*VLOOKUP($A133,CostRed_wind!$A$2:$M$15,K$1-2009,FALSE))</f>
        <v>81.2370594618538</v>
      </c>
      <c r="L133">
        <f>IF(Capacity_wind!$AB134=0,Capacity_wind!Z134*CostRed_wind!L$15,Capacity_wind!Z134*VLOOKUP($A133,CostRed_wind!$A$2:$M$15,L$1-2009,FALSE))</f>
        <v>139.78053151291</v>
      </c>
      <c r="M133">
        <f>IF(Capacity_wind!$AB134=0,Capacity_wind!AA134*CostRed_wind!M$15,Capacity_wind!AA134*VLOOKUP($A133,CostRed_wind!$A$2:$M$15,M$1-2009,FALSE))</f>
        <v>234.187627168074</v>
      </c>
      <c r="N133" s="2">
        <f t="shared" si="8"/>
        <v>740.325572140644</v>
      </c>
      <c r="O133" s="1" t="s">
        <v>332</v>
      </c>
      <c r="P133">
        <f>IF(Capacity_wind!$AB134=0,Capacity_wind!P134*CostRed_wind!B$30,Capacity_wind!P134*VLOOKUP($A133,CostRed_wind!$A$17:$M$30,B$1-2009,FALSE))</f>
        <v>73.0302377839433</v>
      </c>
      <c r="Q133">
        <f>IF(Capacity_wind!$AB134=0,Capacity_wind!Q134*CostRed_wind!C$30,Capacity_wind!Q134*VLOOKUP($A133,CostRed_wind!$A$17:$M$30,C$1-2009,FALSE))</f>
        <v>152.353196218469</v>
      </c>
      <c r="R133">
        <f>IF(Capacity_wind!$AB134=0,Capacity_wind!R134*CostRed_wind!D$30,Capacity_wind!R134*VLOOKUP($A133,CostRed_wind!$A$17:$M$30,D$1-2009,FALSE))</f>
        <v>213.622186624776</v>
      </c>
      <c r="S133">
        <f>IF(Capacity_wind!$AB134=0,Capacity_wind!S134*CostRed_wind!E$30,Capacity_wind!S134*VLOOKUP($A133,CostRed_wind!$A$17:$M$30,E$1-2009,FALSE))</f>
        <v>126.785580649272</v>
      </c>
      <c r="T133">
        <f>IF(Capacity_wind!$AB134=0,Capacity_wind!T134*CostRed_wind!F$30,Capacity_wind!T134*VLOOKUP($A133,CostRed_wind!$A$17:$M$30,F$1-2009,FALSE))</f>
        <v>403.728135584117</v>
      </c>
      <c r="U133">
        <f>IF(Capacity_wind!$AB134=0,Capacity_wind!U134*CostRed_wind!G$30,Capacity_wind!U134*VLOOKUP($A133,CostRed_wind!$A$17:$M$30,G$1-2009,FALSE))</f>
        <v>364.990380636066</v>
      </c>
      <c r="V133">
        <f>IF(Capacity_wind!$AB134=0,Capacity_wind!V134*CostRed_wind!H$30,Capacity_wind!V134*VLOOKUP($A133,CostRed_wind!$A$17:$M$30,H$1-2009,FALSE))</f>
        <v>5.672818717046</v>
      </c>
      <c r="W133">
        <f>IF(Capacity_wind!$AB134=0,Capacity_wind!W134*CostRed_wind!I$30,Capacity_wind!W134*VLOOKUP($A133,CostRed_wind!$A$17:$M$30,I$1-2009,FALSE))</f>
        <v>3.25449577689072</v>
      </c>
      <c r="X133">
        <f>IF(Capacity_wind!$AB134=0,Capacity_wind!X134*CostRed_wind!J$30,Capacity_wind!X134*VLOOKUP($A133,CostRed_wind!$A$17:$M$30,J$1-2009,FALSE))</f>
        <v>36.1575260742438</v>
      </c>
      <c r="Y133">
        <f>IF(Capacity_wind!$AB134=0,Capacity_wind!Y134*CostRed_wind!K$30,Capacity_wind!Y134*VLOOKUP($A133,CostRed_wind!$A$17:$M$30,K$1-2009,FALSE))</f>
        <v>258.995042217942</v>
      </c>
      <c r="Z133">
        <f>IF(Capacity_wind!$AB134=0,Capacity_wind!Z134*CostRed_wind!L$30,Capacity_wind!Z134*VLOOKUP($A133,CostRed_wind!$A$17:$M$30,L$1-2009,FALSE))</f>
        <v>388.89486515877</v>
      </c>
      <c r="AA133">
        <f>IF(Capacity_wind!$AB134=0,Capacity_wind!AA134*CostRed_wind!M$30,Capacity_wind!AA134*VLOOKUP($A133,CostRed_wind!$A$17:$M$30,M$1-2009,FALSE))</f>
        <v>610.073673487011</v>
      </c>
      <c r="AB133" s="1">
        <f t="shared" si="9"/>
        <v>2637.55813892855</v>
      </c>
    </row>
    <row r="134" spans="1:28">
      <c r="A134" s="1" t="s">
        <v>336</v>
      </c>
      <c r="B134">
        <f>IF(Capacity_wind!$AB135=0,Capacity_wind!P135*CostRed_wind!B$15,Capacity_wind!P135*VLOOKUP($A134,CostRed_wind!$A$2:$M$15,B$1-2009,FALSE))</f>
        <v>5.67465145403322</v>
      </c>
      <c r="C134">
        <f>IF(Capacity_wind!$AB135=0,Capacity_wind!Q135*CostRed_wind!C$15,Capacity_wind!Q135*VLOOKUP($A134,CostRed_wind!$A$2:$M$15,C$1-2009,FALSE))</f>
        <v>4.66198574209887</v>
      </c>
      <c r="D134">
        <f>IF(Capacity_wind!$AB135=0,Capacity_wind!R135*CostRed_wind!D$15,Capacity_wind!R135*VLOOKUP($A134,CostRed_wind!$A$2:$M$15,D$1-2009,FALSE))</f>
        <v>9.27763292812097</v>
      </c>
      <c r="E134">
        <f>IF(Capacity_wind!$AB135=0,Capacity_wind!S135*CostRed_wind!E$15,Capacity_wind!S135*VLOOKUP($A134,CostRed_wind!$A$2:$M$15,E$1-2009,FALSE))</f>
        <v>15.9243212695021</v>
      </c>
      <c r="F134">
        <f>IF(Capacity_wind!$AB135=0,Capacity_wind!T135*CostRed_wind!F$15,Capacity_wind!T135*VLOOKUP($A134,CostRed_wind!$A$2:$M$15,F$1-2009,FALSE))</f>
        <v>6.6401929345752</v>
      </c>
      <c r="G134">
        <f>IF(Capacity_wind!$AB135=0,Capacity_wind!U135*CostRed_wind!G$15,Capacity_wind!U135*VLOOKUP($A134,CostRed_wind!$A$2:$M$15,G$1-2009,FALSE))</f>
        <v>18.9429285034895</v>
      </c>
      <c r="H134">
        <f>IF(Capacity_wind!$AB135=0,Capacity_wind!V135*CostRed_wind!H$15,Capacity_wind!V135*VLOOKUP($A134,CostRed_wind!$A$2:$M$15,H$1-2009,FALSE))</f>
        <v>0.000283820023621015</v>
      </c>
      <c r="I134">
        <f>IF(Capacity_wind!$AB135=0,Capacity_wind!W135*CostRed_wind!I$15,Capacity_wind!W135*VLOOKUP($A134,CostRed_wind!$A$2:$M$15,I$1-2009,FALSE))</f>
        <v>6.42471513901542</v>
      </c>
      <c r="J134">
        <f>IF(Capacity_wind!$AB135=0,Capacity_wind!X135*CostRed_wind!J$15,Capacity_wind!X135*VLOOKUP($A134,CostRed_wind!$A$2:$M$15,J$1-2009,FALSE))</f>
        <v>7.61183874953093</v>
      </c>
      <c r="K134">
        <f>IF(Capacity_wind!$AB135=0,Capacity_wind!Y135*CostRed_wind!K$15,Capacity_wind!Y135*VLOOKUP($A134,CostRed_wind!$A$2:$M$15,K$1-2009,FALSE))</f>
        <v>-17.6912675191123</v>
      </c>
      <c r="L134">
        <f>IF(Capacity_wind!$AB135=0,Capacity_wind!Z135*CostRed_wind!L$15,Capacity_wind!Z135*VLOOKUP($A134,CostRed_wind!$A$2:$M$15,L$1-2009,FALSE))</f>
        <v>63.7320706319325</v>
      </c>
      <c r="M134">
        <f>IF(Capacity_wind!$AB135=0,Capacity_wind!AA135*CostRed_wind!M$15,Capacity_wind!AA135*VLOOKUP($A134,CostRed_wind!$A$2:$M$15,M$1-2009,FALSE))</f>
        <v>6.42881771890436</v>
      </c>
      <c r="N134" s="2">
        <f t="shared" si="8"/>
        <v>127.628171372114</v>
      </c>
      <c r="O134" s="1" t="s">
        <v>336</v>
      </c>
      <c r="P134">
        <f>IF(Capacity_wind!$AB135=0,Capacity_wind!P135*CostRed_wind!B$30,Capacity_wind!P135*VLOOKUP($A134,CostRed_wind!$A$17:$M$30,B$1-2009,FALSE))</f>
        <v>48.5687737266077</v>
      </c>
      <c r="Q134">
        <f>IF(Capacity_wind!$AB135=0,Capacity_wind!Q135*CostRed_wind!C$30,Capacity_wind!Q135*VLOOKUP($A134,CostRed_wind!$A$17:$M$30,C$1-2009,FALSE))</f>
        <v>30.976555551032</v>
      </c>
      <c r="R134">
        <f>IF(Capacity_wind!$AB135=0,Capacity_wind!R135*CostRed_wind!D$30,Capacity_wind!R135*VLOOKUP($A134,CostRed_wind!$A$17:$M$30,D$1-2009,FALSE))</f>
        <v>48.9966810787372</v>
      </c>
      <c r="S134">
        <f>IF(Capacity_wind!$AB135=0,Capacity_wind!S135*CostRed_wind!E$30,Capacity_wind!S135*VLOOKUP($A134,CostRed_wind!$A$17:$M$30,E$1-2009,FALSE))</f>
        <v>76.8210777590936</v>
      </c>
      <c r="T134">
        <f>IF(Capacity_wind!$AB135=0,Capacity_wind!T135*CostRed_wind!F$30,Capacity_wind!T135*VLOOKUP($A134,CostRed_wind!$A$17:$M$30,F$1-2009,FALSE))</f>
        <v>30.8685208222992</v>
      </c>
      <c r="U134">
        <f>IF(Capacity_wind!$AB135=0,Capacity_wind!U135*CostRed_wind!G$30,Capacity_wind!U135*VLOOKUP($A134,CostRed_wind!$A$17:$M$30,G$1-2009,FALSE))</f>
        <v>79.3843480021056</v>
      </c>
      <c r="V134">
        <f>IF(Capacity_wind!$AB135=0,Capacity_wind!V135*CostRed_wind!H$30,Capacity_wind!V135*VLOOKUP($A134,CostRed_wind!$A$17:$M$30,H$1-2009,FALSE))</f>
        <v>0.00114769335535149</v>
      </c>
      <c r="W134">
        <f>IF(Capacity_wind!$AB135=0,Capacity_wind!W135*CostRed_wind!I$30,Capacity_wind!W135*VLOOKUP($A134,CostRed_wind!$A$17:$M$30,I$1-2009,FALSE))</f>
        <v>23.3639532798023</v>
      </c>
      <c r="X134">
        <f>IF(Capacity_wind!$AB135=0,Capacity_wind!X135*CostRed_wind!J$30,Capacity_wind!X135*VLOOKUP($A134,CostRed_wind!$A$17:$M$30,J$1-2009,FALSE))</f>
        <v>25.7523156659447</v>
      </c>
      <c r="Y134">
        <f>IF(Capacity_wind!$AB135=0,Capacity_wind!Y135*CostRed_wind!K$30,Capacity_wind!Y135*VLOOKUP($A134,CostRed_wind!$A$17:$M$30,K$1-2009,FALSE))</f>
        <v>-56.4022209611478</v>
      </c>
      <c r="Z134">
        <f>IF(Capacity_wind!$AB135=0,Capacity_wind!Z135*CostRed_wind!L$30,Capacity_wind!Z135*VLOOKUP($A134,CostRed_wind!$A$17:$M$30,L$1-2009,FALSE))</f>
        <v>177.314213549155</v>
      </c>
      <c r="AA134">
        <f>IF(Capacity_wind!$AB135=0,Capacity_wind!AA135*CostRed_wind!M$30,Capacity_wind!AA135*VLOOKUP($A134,CostRed_wind!$A$17:$M$30,M$1-2009,FALSE))</f>
        <v>16.74747931553</v>
      </c>
      <c r="AB134" s="1">
        <f t="shared" si="9"/>
        <v>502.392845482515</v>
      </c>
    </row>
    <row r="135" spans="1:28">
      <c r="A135" s="1" t="s">
        <v>481</v>
      </c>
      <c r="B135">
        <f>IF(Capacity_wind!$AB136=0,Capacity_wind!P136*CostRed_wind!B$15,Capacity_wind!P136*VLOOKUP($A135,CostRed_wind!$A$2:$M$15,B$1-2009,FALSE))</f>
        <v>6.16522051662965e-5</v>
      </c>
      <c r="C135">
        <f>IF(Capacity_wind!$AB136=0,Capacity_wind!Q136*CostRed_wind!C$15,Capacity_wind!Q136*VLOOKUP($A135,CostRed_wind!$A$2:$M$15,C$1-2009,FALSE))</f>
        <v>2.99520526578597</v>
      </c>
      <c r="D135">
        <f>IF(Capacity_wind!$AB136=0,Capacity_wind!R136*CostRed_wind!D$15,Capacity_wind!R136*VLOOKUP($A135,CostRed_wind!$A$2:$M$15,D$1-2009,FALSE))</f>
        <v>-0.000140054671123918</v>
      </c>
      <c r="E135">
        <f>IF(Capacity_wind!$AB136=0,Capacity_wind!S136*CostRed_wind!E$15,Capacity_wind!S136*VLOOKUP($A135,CostRed_wind!$A$2:$M$15,E$1-2009,FALSE))</f>
        <v>-0.0503675105074626</v>
      </c>
      <c r="F135">
        <f>IF(Capacity_wind!$AB136=0,Capacity_wind!T136*CostRed_wind!F$15,Capacity_wind!T136*VLOOKUP($A135,CostRed_wind!$A$2:$M$15,F$1-2009,FALSE))</f>
        <v>0.115794948113589</v>
      </c>
      <c r="G135">
        <f>IF(Capacity_wind!$AB136=0,Capacity_wind!U136*CostRed_wind!G$15,Capacity_wind!U136*VLOOKUP($A135,CostRed_wind!$A$2:$M$15,G$1-2009,FALSE))</f>
        <v>-0.141617015863084</v>
      </c>
      <c r="H135">
        <f>IF(Capacity_wind!$AB136=0,Capacity_wind!V136*CostRed_wind!H$15,Capacity_wind!V136*VLOOKUP($A135,CostRed_wind!$A$2:$M$15,H$1-2009,FALSE))</f>
        <v>0</v>
      </c>
      <c r="I135">
        <f>IF(Capacity_wind!$AB136=0,Capacity_wind!W136*CostRed_wind!I$15,Capacity_wind!W136*VLOOKUP($A135,CostRed_wind!$A$2:$M$15,I$1-2009,FALSE))</f>
        <v>0.00266236861408611</v>
      </c>
      <c r="J135">
        <f>IF(Capacity_wind!$AB136=0,Capacity_wind!X136*CostRed_wind!J$15,Capacity_wind!X136*VLOOKUP($A135,CostRed_wind!$A$2:$M$15,J$1-2009,FALSE))</f>
        <v>0</v>
      </c>
      <c r="K135">
        <f>IF(Capacity_wind!$AB136=0,Capacity_wind!Y136*CostRed_wind!K$15,Capacity_wind!Y136*VLOOKUP($A135,CostRed_wind!$A$2:$M$15,K$1-2009,FALSE))</f>
        <v>0.000351056336309744</v>
      </c>
      <c r="L135">
        <f>IF(Capacity_wind!$AB136=0,Capacity_wind!Z136*CostRed_wind!L$15,Capacity_wind!Z136*VLOOKUP($A135,CostRed_wind!$A$2:$M$15,L$1-2009,FALSE))</f>
        <v>0</v>
      </c>
      <c r="M135">
        <f>IF(Capacity_wind!$AB136=0,Capacity_wind!AA136*CostRed_wind!M$15,Capacity_wind!AA136*VLOOKUP($A135,CostRed_wind!$A$2:$M$15,M$1-2009,FALSE))</f>
        <v>0</v>
      </c>
      <c r="N135" s="2">
        <f t="shared" si="8"/>
        <v>2.92195071001345</v>
      </c>
      <c r="O135" s="1" t="s">
        <v>481</v>
      </c>
      <c r="P135">
        <f>IF(Capacity_wind!$AB136=0,Capacity_wind!P136*CostRed_wind!B$30,Capacity_wind!P136*VLOOKUP($A135,CostRed_wind!$A$17:$M$30,B$1-2009,FALSE))</f>
        <v>0.00052767505224308</v>
      </c>
      <c r="Q135">
        <f>IF(Capacity_wind!$AB136=0,Capacity_wind!Q136*CostRed_wind!C$30,Capacity_wind!Q136*VLOOKUP($A135,CostRed_wind!$A$17:$M$30,C$1-2009,FALSE))</f>
        <v>19.9016357910592</v>
      </c>
      <c r="R135">
        <f>IF(Capacity_wind!$AB136=0,Capacity_wind!R136*CostRed_wind!D$30,Capacity_wind!R136*VLOOKUP($A135,CostRed_wind!$A$17:$M$30,D$1-2009,FALSE))</f>
        <v>-0.000739651386060587</v>
      </c>
      <c r="S135">
        <f>IF(Capacity_wind!$AB136=0,Capacity_wind!S136*CostRed_wind!E$30,Capacity_wind!S136*VLOOKUP($A135,CostRed_wind!$A$17:$M$30,E$1-2009,FALSE))</f>
        <v>-0.242979677170675</v>
      </c>
      <c r="T135">
        <f>IF(Capacity_wind!$AB136=0,Capacity_wind!T136*CostRed_wind!F$30,Capacity_wind!T136*VLOOKUP($A135,CostRed_wind!$A$17:$M$30,F$1-2009,FALSE))</f>
        <v>0.538300438282379</v>
      </c>
      <c r="U135">
        <f>IF(Capacity_wind!$AB136=0,Capacity_wind!U136*CostRed_wind!G$30,Capacity_wind!U136*VLOOKUP($A135,CostRed_wind!$A$17:$M$30,G$1-2009,FALSE))</f>
        <v>-0.593476054572227</v>
      </c>
      <c r="V135">
        <f>IF(Capacity_wind!$AB136=0,Capacity_wind!V136*CostRed_wind!H$30,Capacity_wind!V136*VLOOKUP($A135,CostRed_wind!$A$17:$M$30,H$1-2009,FALSE))</f>
        <v>0</v>
      </c>
      <c r="W135">
        <f>IF(Capacity_wind!$AB136=0,Capacity_wind!W136*CostRed_wind!I$30,Capacity_wind!W136*VLOOKUP($A135,CostRed_wind!$A$17:$M$30,I$1-2009,FALSE))</f>
        <v>0.00968190099750517</v>
      </c>
      <c r="X135">
        <f>IF(Capacity_wind!$AB136=0,Capacity_wind!X136*CostRed_wind!J$30,Capacity_wind!X136*VLOOKUP($A135,CostRed_wind!$A$17:$M$30,J$1-2009,FALSE))</f>
        <v>0</v>
      </c>
      <c r="Y135">
        <f>IF(Capacity_wind!$AB136=0,Capacity_wind!Y136*CostRed_wind!K$30,Capacity_wind!Y136*VLOOKUP($A135,CostRed_wind!$A$17:$M$30,K$1-2009,FALSE))</f>
        <v>0.00111921641730659</v>
      </c>
      <c r="Z135">
        <f>IF(Capacity_wind!$AB136=0,Capacity_wind!Z136*CostRed_wind!L$30,Capacity_wind!Z136*VLOOKUP($A135,CostRed_wind!$A$17:$M$30,L$1-2009,FALSE))</f>
        <v>0</v>
      </c>
      <c r="AA135">
        <f>IF(Capacity_wind!$AB136=0,Capacity_wind!AA136*CostRed_wind!M$30,Capacity_wind!AA136*VLOOKUP($A135,CostRed_wind!$A$17:$M$30,M$1-2009,FALSE))</f>
        <v>0</v>
      </c>
      <c r="AB135" s="1">
        <f t="shared" si="9"/>
        <v>19.6140696386797</v>
      </c>
    </row>
    <row r="136" spans="1:28">
      <c r="A136" s="1" t="s">
        <v>482</v>
      </c>
      <c r="B136">
        <f>IF(Capacity_wind!$AB137=0,Capacity_wind!P137*CostRed_wind!B$15,Capacity_wind!P137*VLOOKUP($A136,CostRed_wind!$A$2:$M$15,B$1-2009,FALSE))</f>
        <v>0</v>
      </c>
      <c r="C136">
        <f>IF(Capacity_wind!$AB137=0,Capacity_wind!Q137*CostRed_wind!C$15,Capacity_wind!Q137*VLOOKUP($A136,CostRed_wind!$A$2:$M$15,C$1-2009,FALSE))</f>
        <v>0</v>
      </c>
      <c r="D136">
        <f>IF(Capacity_wind!$AB137=0,Capacity_wind!R137*CostRed_wind!D$15,Capacity_wind!R137*VLOOKUP($A136,CostRed_wind!$A$2:$M$15,D$1-2009,FALSE))</f>
        <v>0</v>
      </c>
      <c r="E136">
        <f>IF(Capacity_wind!$AB137=0,Capacity_wind!S137*CostRed_wind!E$15,Capacity_wind!S137*VLOOKUP($A136,CostRed_wind!$A$2:$M$15,E$1-2009,FALSE))</f>
        <v>0</v>
      </c>
      <c r="F136">
        <f>IF(Capacity_wind!$AB137=0,Capacity_wind!T137*CostRed_wind!F$15,Capacity_wind!T137*VLOOKUP($A136,CostRed_wind!$A$2:$M$15,F$1-2009,FALSE))</f>
        <v>0</v>
      </c>
      <c r="G136">
        <f>IF(Capacity_wind!$AB137=0,Capacity_wind!U137*CostRed_wind!G$15,Capacity_wind!U137*VLOOKUP($A136,CostRed_wind!$A$2:$M$15,G$1-2009,FALSE))</f>
        <v>0.168929974410055</v>
      </c>
      <c r="H136">
        <f>IF(Capacity_wind!$AB137=0,Capacity_wind!V137*CostRed_wind!H$15,Capacity_wind!V137*VLOOKUP($A136,CostRed_wind!$A$2:$M$15,H$1-2009,FALSE))</f>
        <v>0</v>
      </c>
      <c r="I136">
        <f>IF(Capacity_wind!$AB137=0,Capacity_wind!W137*CostRed_wind!I$15,Capacity_wind!W137*VLOOKUP($A136,CostRed_wind!$A$2:$M$15,I$1-2009,FALSE))</f>
        <v>0</v>
      </c>
      <c r="J136">
        <f>IF(Capacity_wind!$AB137=0,Capacity_wind!X137*CostRed_wind!J$15,Capacity_wind!X137*VLOOKUP($A136,CostRed_wind!$A$2:$M$15,J$1-2009,FALSE))</f>
        <v>0</v>
      </c>
      <c r="K136">
        <f>IF(Capacity_wind!$AB137=0,Capacity_wind!Y137*CostRed_wind!K$15,Capacity_wind!Y137*VLOOKUP($A136,CostRed_wind!$A$2:$M$15,K$1-2009,FALSE))</f>
        <v>0</v>
      </c>
      <c r="L136">
        <f>IF(Capacity_wind!$AB137=0,Capacity_wind!Z137*CostRed_wind!L$15,Capacity_wind!Z137*VLOOKUP($A136,CostRed_wind!$A$2:$M$15,L$1-2009,FALSE))</f>
        <v>0</v>
      </c>
      <c r="M136">
        <f>IF(Capacity_wind!$AB137=0,Capacity_wind!AA137*CostRed_wind!M$15,Capacity_wind!AA137*VLOOKUP($A136,CostRed_wind!$A$2:$M$15,M$1-2009,FALSE))</f>
        <v>0</v>
      </c>
      <c r="N136" s="2">
        <f t="shared" si="8"/>
        <v>0.168929974410055</v>
      </c>
      <c r="O136" s="1" t="s">
        <v>482</v>
      </c>
      <c r="P136">
        <f>IF(Capacity_wind!$AB137=0,Capacity_wind!P137*CostRed_wind!B$30,Capacity_wind!P137*VLOOKUP($A136,CostRed_wind!$A$17:$M$30,B$1-2009,FALSE))</f>
        <v>0</v>
      </c>
      <c r="Q136">
        <f>IF(Capacity_wind!$AB137=0,Capacity_wind!Q137*CostRed_wind!C$30,Capacity_wind!Q137*VLOOKUP($A136,CostRed_wind!$A$17:$M$30,C$1-2009,FALSE))</f>
        <v>0</v>
      </c>
      <c r="R136">
        <f>IF(Capacity_wind!$AB137=0,Capacity_wind!R137*CostRed_wind!D$30,Capacity_wind!R137*VLOOKUP($A136,CostRed_wind!$A$17:$M$30,D$1-2009,FALSE))</f>
        <v>0</v>
      </c>
      <c r="S136">
        <f>IF(Capacity_wind!$AB137=0,Capacity_wind!S137*CostRed_wind!E$30,Capacity_wind!S137*VLOOKUP($A136,CostRed_wind!$A$17:$M$30,E$1-2009,FALSE))</f>
        <v>0</v>
      </c>
      <c r="T136">
        <f>IF(Capacity_wind!$AB137=0,Capacity_wind!T137*CostRed_wind!F$30,Capacity_wind!T137*VLOOKUP($A136,CostRed_wind!$A$17:$M$30,F$1-2009,FALSE))</f>
        <v>0</v>
      </c>
      <c r="U136">
        <f>IF(Capacity_wind!$AB137=0,Capacity_wind!U137*CostRed_wind!G$30,Capacity_wind!U137*VLOOKUP($A136,CostRed_wind!$A$17:$M$30,G$1-2009,FALSE))</f>
        <v>0.707936783590999</v>
      </c>
      <c r="V136">
        <f>IF(Capacity_wind!$AB137=0,Capacity_wind!V137*CostRed_wind!H$30,Capacity_wind!V137*VLOOKUP($A136,CostRed_wind!$A$17:$M$30,H$1-2009,FALSE))</f>
        <v>0</v>
      </c>
      <c r="W136">
        <f>IF(Capacity_wind!$AB137=0,Capacity_wind!W137*CostRed_wind!I$30,Capacity_wind!W137*VLOOKUP($A136,CostRed_wind!$A$17:$M$30,I$1-2009,FALSE))</f>
        <v>0</v>
      </c>
      <c r="X136">
        <f>IF(Capacity_wind!$AB137=0,Capacity_wind!X137*CostRed_wind!J$30,Capacity_wind!X137*VLOOKUP($A136,CostRed_wind!$A$17:$M$30,J$1-2009,FALSE))</f>
        <v>0</v>
      </c>
      <c r="Y136">
        <f>IF(Capacity_wind!$AB137=0,Capacity_wind!Y137*CostRed_wind!K$30,Capacity_wind!Y137*VLOOKUP($A136,CostRed_wind!$A$17:$M$30,K$1-2009,FALSE))</f>
        <v>0</v>
      </c>
      <c r="Z136">
        <f>IF(Capacity_wind!$AB137=0,Capacity_wind!Z137*CostRed_wind!L$30,Capacity_wind!Z137*VLOOKUP($A136,CostRed_wind!$A$17:$M$30,L$1-2009,FALSE))</f>
        <v>0</v>
      </c>
      <c r="AA136">
        <f>IF(Capacity_wind!$AB137=0,Capacity_wind!AA137*CostRed_wind!M$30,Capacity_wind!AA137*VLOOKUP($A136,CostRed_wind!$A$17:$M$30,M$1-2009,FALSE))</f>
        <v>0</v>
      </c>
      <c r="AB136" s="1">
        <f t="shared" si="9"/>
        <v>0.707936783590999</v>
      </c>
    </row>
    <row r="137" spans="1:28">
      <c r="A137" s="1" t="s">
        <v>342</v>
      </c>
      <c r="B137">
        <f>IF(Capacity_wind!$AB138=0,Capacity_wind!P138*CostRed_wind!B$15,Capacity_wind!P138*VLOOKUP($A137,CostRed_wind!$A$2:$M$15,B$1-2009,FALSE))</f>
        <v>7.38593430222673</v>
      </c>
      <c r="C137">
        <f>IF(Capacity_wind!$AB138=0,Capacity_wind!Q138*CostRed_wind!C$15,Capacity_wind!Q138*VLOOKUP($A137,CostRed_wind!$A$2:$M$15,C$1-2009,FALSE))</f>
        <v>25.0300726074895</v>
      </c>
      <c r="D137">
        <f>IF(Capacity_wind!$AB138=0,Capacity_wind!R138*CostRed_wind!D$15,Capacity_wind!R138*VLOOKUP($A137,CostRed_wind!$A$2:$M$15,D$1-2009,FALSE))</f>
        <v>44.47145450553</v>
      </c>
      <c r="E137">
        <f>IF(Capacity_wind!$AB138=0,Capacity_wind!S138*CostRed_wind!E$15,Capacity_wind!S138*VLOOKUP($A137,CostRed_wind!$A$2:$M$15,E$1-2009,FALSE))</f>
        <v>30.4142274987369</v>
      </c>
      <c r="F137">
        <f>IF(Capacity_wind!$AB138=0,Capacity_wind!T138*CostRed_wind!F$15,Capacity_wind!T138*VLOOKUP($A137,CostRed_wind!$A$2:$M$15,F$1-2009,FALSE))</f>
        <v>-9.42910109639268</v>
      </c>
      <c r="G137">
        <f>IF(Capacity_wind!$AB138=0,Capacity_wind!U138*CostRed_wind!G$15,Capacity_wind!U138*VLOOKUP($A137,CostRed_wind!$A$2:$M$15,G$1-2009,FALSE))</f>
        <v>-10.6213520565316</v>
      </c>
      <c r="H137">
        <f>IF(Capacity_wind!$AB138=0,Capacity_wind!V138*CostRed_wind!H$15,Capacity_wind!V138*VLOOKUP($A137,CostRed_wind!$A$2:$M$15,H$1-2009,FALSE))</f>
        <v>0.544741447756913</v>
      </c>
      <c r="I137">
        <f>IF(Capacity_wind!$AB138=0,Capacity_wind!W138*CostRed_wind!I$15,Capacity_wind!W138*VLOOKUP($A137,CostRed_wind!$A$2:$M$15,I$1-2009,FALSE))</f>
        <v>0.327536846901854</v>
      </c>
      <c r="J137">
        <f>IF(Capacity_wind!$AB138=0,Capacity_wind!X138*CostRed_wind!J$15,Capacity_wind!X138*VLOOKUP($A137,CostRed_wind!$A$2:$M$15,J$1-2009,FALSE))</f>
        <v>0.794126048986602</v>
      </c>
      <c r="K137">
        <f>IF(Capacity_wind!$AB138=0,Capacity_wind!Y138*CostRed_wind!K$15,Capacity_wind!Y138*VLOOKUP($A137,CostRed_wind!$A$2:$M$15,K$1-2009,FALSE))</f>
        <v>-4.39926054186507</v>
      </c>
      <c r="L137">
        <f>IF(Capacity_wind!$AB138=0,Capacity_wind!Z138*CostRed_wind!L$15,Capacity_wind!Z138*VLOOKUP($A137,CostRed_wind!$A$2:$M$15,L$1-2009,FALSE))</f>
        <v>0.507843491754766</v>
      </c>
      <c r="M137">
        <f>IF(Capacity_wind!$AB138=0,Capacity_wind!AA138*CostRed_wind!M$15,Capacity_wind!AA138*VLOOKUP($A137,CostRed_wind!$A$2:$M$15,M$1-2009,FALSE))</f>
        <v>0</v>
      </c>
      <c r="N137" s="2">
        <f t="shared" si="8"/>
        <v>85.0262230545939</v>
      </c>
      <c r="O137" s="1" t="s">
        <v>342</v>
      </c>
      <c r="P137">
        <f>IF(Capacity_wind!$AB138=0,Capacity_wind!P138*CostRed_wind!B$30,Capacity_wind!P138*VLOOKUP($A137,CostRed_wind!$A$17:$M$30,B$1-2009,FALSE))</f>
        <v>63.2154723140711</v>
      </c>
      <c r="Q137">
        <f>IF(Capacity_wind!$AB138=0,Capacity_wind!Q138*CostRed_wind!C$30,Capacity_wind!Q138*VLOOKUP($A137,CostRed_wind!$A$17:$M$30,C$1-2009,FALSE))</f>
        <v>166.31227066413</v>
      </c>
      <c r="R137">
        <f>IF(Capacity_wind!$AB138=0,Capacity_wind!R138*CostRed_wind!D$30,Capacity_wind!R138*VLOOKUP($A137,CostRed_wind!$A$17:$M$30,D$1-2009,FALSE))</f>
        <v>234.860948950729</v>
      </c>
      <c r="S137">
        <f>IF(Capacity_wind!$AB138=0,Capacity_wind!S138*CostRed_wind!E$30,Capacity_wind!S138*VLOOKUP($A137,CostRed_wind!$A$17:$M$30,E$1-2009,FALSE))</f>
        <v>146.722343522292</v>
      </c>
      <c r="T137">
        <f>IF(Capacity_wind!$AB138=0,Capacity_wind!T138*CostRed_wind!F$30,Capacity_wind!T138*VLOOKUP($A137,CostRed_wind!$A$17:$M$30,F$1-2009,FALSE))</f>
        <v>-43.8334256846682</v>
      </c>
      <c r="U137">
        <f>IF(Capacity_wind!$AB138=0,Capacity_wind!U138*CostRed_wind!G$30,Capacity_wind!U138*VLOOKUP($A137,CostRed_wind!$A$17:$M$30,G$1-2009,FALSE))</f>
        <v>-44.5110220287886</v>
      </c>
      <c r="V137">
        <f>IF(Capacity_wind!$AB138=0,Capacity_wind!V138*CostRed_wind!H$30,Capacity_wind!V138*VLOOKUP($A137,CostRed_wind!$A$17:$M$30,H$1-2009,FALSE))</f>
        <v>2.20279081087664</v>
      </c>
      <c r="W137">
        <f>IF(Capacity_wind!$AB138=0,Capacity_wind!W138*CostRed_wind!I$30,Capacity_wind!W138*VLOOKUP($A137,CostRed_wind!$A$17:$M$30,I$1-2009,FALSE))</f>
        <v>1.19111204510173</v>
      </c>
      <c r="X137">
        <f>IF(Capacity_wind!$AB138=0,Capacity_wind!X138*CostRed_wind!J$30,Capacity_wind!X138*VLOOKUP($A137,CostRed_wind!$A$17:$M$30,J$1-2009,FALSE))</f>
        <v>2.68668128227397</v>
      </c>
      <c r="Y137">
        <f>IF(Capacity_wind!$AB138=0,Capacity_wind!Y138*CostRed_wind!K$30,Capacity_wind!Y138*VLOOKUP($A137,CostRed_wind!$A$17:$M$30,K$1-2009,FALSE))</f>
        <v>-14.0254543593258</v>
      </c>
      <c r="Z137">
        <f>IF(Capacity_wind!$AB138=0,Capacity_wind!Z138*CostRed_wind!L$30,Capacity_wind!Z138*VLOOKUP($A137,CostRed_wind!$A$17:$M$30,L$1-2009,FALSE))</f>
        <v>1.41291297228676</v>
      </c>
      <c r="AA137">
        <f>IF(Capacity_wind!$AB138=0,Capacity_wind!AA138*CostRed_wind!M$30,Capacity_wind!AA138*VLOOKUP($A137,CostRed_wind!$A$17:$M$30,M$1-2009,FALSE))</f>
        <v>0</v>
      </c>
      <c r="AB137" s="1">
        <f t="shared" si="9"/>
        <v>516.234630488979</v>
      </c>
    </row>
    <row r="138" spans="1:28">
      <c r="A138" s="1" t="s">
        <v>344</v>
      </c>
      <c r="B138">
        <f>IF(Capacity_wind!$AB139=0,Capacity_wind!P139*CostRed_wind!B$15,Capacity_wind!P139*VLOOKUP($A138,CostRed_wind!$A$2:$M$15,B$1-2009,FALSE))</f>
        <v>0</v>
      </c>
      <c r="C138">
        <f>IF(Capacity_wind!$AB139=0,Capacity_wind!Q139*CostRed_wind!C$15,Capacity_wind!Q139*VLOOKUP($A138,CostRed_wind!$A$2:$M$15,C$1-2009,FALSE))</f>
        <v>0</v>
      </c>
      <c r="D138">
        <f>IF(Capacity_wind!$AB139=0,Capacity_wind!R139*CostRed_wind!D$15,Capacity_wind!R139*VLOOKUP($A138,CostRed_wind!$A$2:$M$15,D$1-2009,FALSE))</f>
        <v>0</v>
      </c>
      <c r="E138">
        <f>IF(Capacity_wind!$AB139=0,Capacity_wind!S139*CostRed_wind!E$15,Capacity_wind!S139*VLOOKUP($A138,CostRed_wind!$A$2:$M$15,E$1-2009,FALSE))</f>
        <v>0</v>
      </c>
      <c r="F138">
        <f>IF(Capacity_wind!$AB139=0,Capacity_wind!T139*CostRed_wind!F$15,Capacity_wind!T139*VLOOKUP($A138,CostRed_wind!$A$2:$M$15,F$1-2009,FALSE))</f>
        <v>0.0744400585056194</v>
      </c>
      <c r="G138">
        <f>IF(Capacity_wind!$AB139=0,Capacity_wind!U139*CostRed_wind!G$15,Capacity_wind!U139*VLOOKUP($A138,CostRed_wind!$A$2:$M$15,G$1-2009,FALSE))</f>
        <v>0</v>
      </c>
      <c r="H138">
        <f>IF(Capacity_wind!$AB139=0,Capacity_wind!V139*CostRed_wind!H$15,Capacity_wind!V139*VLOOKUP($A138,CostRed_wind!$A$2:$M$15,H$1-2009,FALSE))</f>
        <v>0</v>
      </c>
      <c r="I138">
        <f>IF(Capacity_wind!$AB139=0,Capacity_wind!W139*CostRed_wind!I$15,Capacity_wind!W139*VLOOKUP($A138,CostRed_wind!$A$2:$M$15,I$1-2009,FALSE))</f>
        <v>5.45894784779913</v>
      </c>
      <c r="J138">
        <f>IF(Capacity_wind!$AB139=0,Capacity_wind!X139*CostRed_wind!J$15,Capacity_wind!X139*VLOOKUP($A138,CostRed_wind!$A$2:$M$15,J$1-2009,FALSE))</f>
        <v>7.55346571869366</v>
      </c>
      <c r="K138">
        <f>IF(Capacity_wind!$AB139=0,Capacity_wind!Y139*CostRed_wind!K$15,Capacity_wind!Y139*VLOOKUP($A138,CostRed_wind!$A$2:$M$15,K$1-2009,FALSE))</f>
        <v>148.485921104795</v>
      </c>
      <c r="L138">
        <f>IF(Capacity_wind!$AB139=0,Capacity_wind!Z139*CostRed_wind!L$15,Capacity_wind!Z139*VLOOKUP($A138,CostRed_wind!$A$2:$M$15,L$1-2009,FALSE))</f>
        <v>210.938151841331</v>
      </c>
      <c r="M138">
        <f>IF(Capacity_wind!$AB139=0,Capacity_wind!AA139*CostRed_wind!M$15,Capacity_wind!AA139*VLOOKUP($A138,CostRed_wind!$A$2:$M$15,M$1-2009,FALSE))</f>
        <v>60.38371841444</v>
      </c>
      <c r="N138" s="2">
        <f t="shared" si="8"/>
        <v>432.894644985564</v>
      </c>
      <c r="O138" s="1" t="s">
        <v>344</v>
      </c>
      <c r="P138">
        <f>IF(Capacity_wind!$AB139=0,Capacity_wind!P139*CostRed_wind!B$30,Capacity_wind!P139*VLOOKUP($A138,CostRed_wind!$A$17:$M$30,B$1-2009,FALSE))</f>
        <v>0</v>
      </c>
      <c r="Q138">
        <f>IF(Capacity_wind!$AB139=0,Capacity_wind!Q139*CostRed_wind!C$30,Capacity_wind!Q139*VLOOKUP($A138,CostRed_wind!$A$17:$M$30,C$1-2009,FALSE))</f>
        <v>0</v>
      </c>
      <c r="R138">
        <f>IF(Capacity_wind!$AB139=0,Capacity_wind!R139*CostRed_wind!D$30,Capacity_wind!R139*VLOOKUP($A138,CostRed_wind!$A$17:$M$30,D$1-2009,FALSE))</f>
        <v>0</v>
      </c>
      <c r="S138">
        <f>IF(Capacity_wind!$AB139=0,Capacity_wind!S139*CostRed_wind!E$30,Capacity_wind!S139*VLOOKUP($A138,CostRed_wind!$A$17:$M$30,E$1-2009,FALSE))</f>
        <v>0</v>
      </c>
      <c r="T138">
        <f>IF(Capacity_wind!$AB139=0,Capacity_wind!T139*CostRed_wind!F$30,Capacity_wind!T139*VLOOKUP($A138,CostRed_wind!$A$17:$M$30,F$1-2009,FALSE))</f>
        <v>0.34605236905528</v>
      </c>
      <c r="U138">
        <f>IF(Capacity_wind!$AB139=0,Capacity_wind!U139*CostRed_wind!G$30,Capacity_wind!U139*VLOOKUP($A138,CostRed_wind!$A$17:$M$30,G$1-2009,FALSE))</f>
        <v>0</v>
      </c>
      <c r="V138">
        <f>IF(Capacity_wind!$AB139=0,Capacity_wind!V139*CostRed_wind!H$30,Capacity_wind!V139*VLOOKUP($A138,CostRed_wind!$A$17:$M$30,H$1-2009,FALSE))</f>
        <v>0</v>
      </c>
      <c r="W138">
        <f>IF(Capacity_wind!$AB139=0,Capacity_wind!W139*CostRed_wind!I$30,Capacity_wind!W139*VLOOKUP($A138,CostRed_wind!$A$17:$M$30,I$1-2009,FALSE))</f>
        <v>19.8518688709368</v>
      </c>
      <c r="X138">
        <f>IF(Capacity_wind!$AB139=0,Capacity_wind!X139*CostRed_wind!J$30,Capacity_wind!X139*VLOOKUP($A138,CostRed_wind!$A$17:$M$30,J$1-2009,FALSE))</f>
        <v>25.5548284666012</v>
      </c>
      <c r="Y138">
        <f>IF(Capacity_wind!$AB139=0,Capacity_wind!Y139*CostRed_wind!K$30,Capacity_wind!Y139*VLOOKUP($A138,CostRed_wind!$A$17:$M$30,K$1-2009,FALSE))</f>
        <v>473.393764620007</v>
      </c>
      <c r="Z138">
        <f>IF(Capacity_wind!$AB139=0,Capacity_wind!Z139*CostRed_wind!L$30,Capacity_wind!Z139*VLOOKUP($A138,CostRed_wind!$A$17:$M$30,L$1-2009,FALSE))</f>
        <v>586.868308692888</v>
      </c>
      <c r="AA138">
        <f>IF(Capacity_wind!$AB139=0,Capacity_wind!AA139*CostRed_wind!M$30,Capacity_wind!AA139*VLOOKUP($A138,CostRed_wind!$A$17:$M$30,M$1-2009,FALSE))</f>
        <v>157.303429550803</v>
      </c>
      <c r="AB138" s="1">
        <f t="shared" si="9"/>
        <v>1263.31825257029</v>
      </c>
    </row>
    <row r="139" spans="1:28">
      <c r="A139" s="1" t="s">
        <v>234</v>
      </c>
      <c r="B139">
        <f>IF(Capacity_wind!$AB140=0,Capacity_wind!P140*CostRed_wind!B$15,Capacity_wind!P140*VLOOKUP($A139,CostRed_wind!$A$2:$M$15,B$1-2009,FALSE))</f>
        <v>0</v>
      </c>
      <c r="C139">
        <f>IF(Capacity_wind!$AB140=0,Capacity_wind!Q140*CostRed_wind!C$15,Capacity_wind!Q140*VLOOKUP($A139,CostRed_wind!$A$2:$M$15,C$1-2009,FALSE))</f>
        <v>0</v>
      </c>
      <c r="D139">
        <f>IF(Capacity_wind!$AB140=0,Capacity_wind!R140*CostRed_wind!D$15,Capacity_wind!R140*VLOOKUP($A139,CostRed_wind!$A$2:$M$15,D$1-2009,FALSE))</f>
        <v>0</v>
      </c>
      <c r="E139">
        <f>IF(Capacity_wind!$AB140=0,Capacity_wind!S140*CostRed_wind!E$15,Capacity_wind!S140*VLOOKUP($A139,CostRed_wind!$A$2:$M$15,E$1-2009,FALSE))</f>
        <v>0</v>
      </c>
      <c r="F139">
        <f>IF(Capacity_wind!$AB140=0,Capacity_wind!T140*CostRed_wind!F$15,Capacity_wind!T140*VLOOKUP($A139,CostRed_wind!$A$2:$M$15,F$1-2009,FALSE))</f>
        <v>0</v>
      </c>
      <c r="G139">
        <f>IF(Capacity_wind!$AB140=0,Capacity_wind!U140*CostRed_wind!G$15,Capacity_wind!U140*VLOOKUP($A139,CostRed_wind!$A$2:$M$15,G$1-2009,FALSE))</f>
        <v>0</v>
      </c>
      <c r="H139">
        <f>IF(Capacity_wind!$AB140=0,Capacity_wind!V140*CostRed_wind!H$15,Capacity_wind!V140*VLOOKUP($A139,CostRed_wind!$A$2:$M$15,H$1-2009,FALSE))</f>
        <v>0</v>
      </c>
      <c r="I139">
        <f>IF(Capacity_wind!$AB140=0,Capacity_wind!W140*CostRed_wind!I$15,Capacity_wind!W140*VLOOKUP($A139,CostRed_wind!$A$2:$M$15,I$1-2009,FALSE))</f>
        <v>0</v>
      </c>
      <c r="J139">
        <f>IF(Capacity_wind!$AB140=0,Capacity_wind!X140*CostRed_wind!J$15,Capacity_wind!X140*VLOOKUP($A139,CostRed_wind!$A$2:$M$15,J$1-2009,FALSE))</f>
        <v>0</v>
      </c>
      <c r="K139">
        <f>IF(Capacity_wind!$AB140=0,Capacity_wind!Y140*CostRed_wind!K$15,Capacity_wind!Y140*VLOOKUP($A139,CostRed_wind!$A$2:$M$15,K$1-2009,FALSE))</f>
        <v>0</v>
      </c>
      <c r="L139">
        <f>IF(Capacity_wind!$AB140=0,Capacity_wind!Z140*CostRed_wind!L$15,Capacity_wind!Z140*VLOOKUP($A139,CostRed_wind!$A$2:$M$15,L$1-2009,FALSE))</f>
        <v>0</v>
      </c>
      <c r="M139">
        <f>IF(Capacity_wind!$AB140=0,Capacity_wind!AA140*CostRed_wind!M$15,Capacity_wind!AA140*VLOOKUP($A139,CostRed_wind!$A$2:$M$15,M$1-2009,FALSE))</f>
        <v>0</v>
      </c>
      <c r="N139" s="2">
        <f t="shared" si="8"/>
        <v>0</v>
      </c>
      <c r="O139" s="1" t="s">
        <v>234</v>
      </c>
      <c r="P139">
        <f>IF(Capacity_wind!$AB140=0,Capacity_wind!P140*CostRed_wind!B$30,Capacity_wind!P140*VLOOKUP($A139,CostRed_wind!$A$17:$M$30,B$1-2009,FALSE))</f>
        <v>0</v>
      </c>
      <c r="Q139">
        <f>IF(Capacity_wind!$AB140=0,Capacity_wind!Q140*CostRed_wind!C$30,Capacity_wind!Q140*VLOOKUP($A139,CostRed_wind!$A$17:$M$30,C$1-2009,FALSE))</f>
        <v>0</v>
      </c>
      <c r="R139">
        <f>IF(Capacity_wind!$AB140=0,Capacity_wind!R140*CostRed_wind!D$30,Capacity_wind!R140*VLOOKUP($A139,CostRed_wind!$A$17:$M$30,D$1-2009,FALSE))</f>
        <v>0</v>
      </c>
      <c r="S139">
        <f>IF(Capacity_wind!$AB140=0,Capacity_wind!S140*CostRed_wind!E$30,Capacity_wind!S140*VLOOKUP($A139,CostRed_wind!$A$17:$M$30,E$1-2009,FALSE))</f>
        <v>0</v>
      </c>
      <c r="T139">
        <f>IF(Capacity_wind!$AB140=0,Capacity_wind!T140*CostRed_wind!F$30,Capacity_wind!T140*VLOOKUP($A139,CostRed_wind!$A$17:$M$30,F$1-2009,FALSE))</f>
        <v>0</v>
      </c>
      <c r="U139">
        <f>IF(Capacity_wind!$AB140=0,Capacity_wind!U140*CostRed_wind!G$30,Capacity_wind!U140*VLOOKUP($A139,CostRed_wind!$A$17:$M$30,G$1-2009,FALSE))</f>
        <v>0</v>
      </c>
      <c r="V139">
        <f>IF(Capacity_wind!$AB140=0,Capacity_wind!V140*CostRed_wind!H$30,Capacity_wind!V140*VLOOKUP($A139,CostRed_wind!$A$17:$M$30,H$1-2009,FALSE))</f>
        <v>0</v>
      </c>
      <c r="W139">
        <f>IF(Capacity_wind!$AB140=0,Capacity_wind!W140*CostRed_wind!I$30,Capacity_wind!W140*VLOOKUP($A139,CostRed_wind!$A$17:$M$30,I$1-2009,FALSE))</f>
        <v>0</v>
      </c>
      <c r="X139">
        <f>IF(Capacity_wind!$AB140=0,Capacity_wind!X140*CostRed_wind!J$30,Capacity_wind!X140*VLOOKUP($A139,CostRed_wind!$A$17:$M$30,J$1-2009,FALSE))</f>
        <v>0</v>
      </c>
      <c r="Y139">
        <f>IF(Capacity_wind!$AB140=0,Capacity_wind!Y140*CostRed_wind!K$30,Capacity_wind!Y140*VLOOKUP($A139,CostRed_wind!$A$17:$M$30,K$1-2009,FALSE))</f>
        <v>0</v>
      </c>
      <c r="Z139">
        <f>IF(Capacity_wind!$AB140=0,Capacity_wind!Z140*CostRed_wind!L$30,Capacity_wind!Z140*VLOOKUP($A139,CostRed_wind!$A$17:$M$30,L$1-2009,FALSE))</f>
        <v>0</v>
      </c>
      <c r="AA139">
        <f>IF(Capacity_wind!$AB140=0,Capacity_wind!AA140*CostRed_wind!M$30,Capacity_wind!AA140*VLOOKUP($A139,CostRed_wind!$A$17:$M$30,M$1-2009,FALSE))</f>
        <v>0</v>
      </c>
      <c r="AB139" s="1">
        <f t="shared" si="9"/>
        <v>0</v>
      </c>
    </row>
    <row r="140" spans="1:28">
      <c r="A140" s="1" t="s">
        <v>499</v>
      </c>
      <c r="B140">
        <f>IF(Capacity_wind!$AB141=0,Capacity_wind!P141*CostRed_wind!B$15,Capacity_wind!P141*VLOOKUP($A140,CostRed_wind!$A$2:$M$15,B$1-2009,FALSE))</f>
        <v>0</v>
      </c>
      <c r="C140">
        <f>IF(Capacity_wind!$AB141=0,Capacity_wind!Q141*CostRed_wind!C$15,Capacity_wind!Q141*VLOOKUP($A140,CostRed_wind!$A$2:$M$15,C$1-2009,FALSE))</f>
        <v>0</v>
      </c>
      <c r="D140">
        <f>IF(Capacity_wind!$AB141=0,Capacity_wind!R141*CostRed_wind!D$15,Capacity_wind!R141*VLOOKUP($A140,CostRed_wind!$A$2:$M$15,D$1-2009,FALSE))</f>
        <v>0</v>
      </c>
      <c r="E140">
        <f>IF(Capacity_wind!$AB141=0,Capacity_wind!S141*CostRed_wind!E$15,Capacity_wind!S141*VLOOKUP($A140,CostRed_wind!$A$2:$M$15,E$1-2009,FALSE))</f>
        <v>-0.0387442388518942</v>
      </c>
      <c r="F140">
        <f>IF(Capacity_wind!$AB141=0,Capacity_wind!T141*CostRed_wind!F$15,Capacity_wind!T141*VLOOKUP($A140,CostRed_wind!$A$2:$M$15,F$1-2009,FALSE))</f>
        <v>0</v>
      </c>
      <c r="G140">
        <f>IF(Capacity_wind!$AB141=0,Capacity_wind!U141*CostRed_wind!G$15,Capacity_wind!U141*VLOOKUP($A140,CostRed_wind!$A$2:$M$15,G$1-2009,FALSE))</f>
        <v>0</v>
      </c>
      <c r="H140">
        <f>IF(Capacity_wind!$AB141=0,Capacity_wind!V141*CostRed_wind!H$15,Capacity_wind!V141*VLOOKUP($A140,CostRed_wind!$A$2:$M$15,H$1-2009,FALSE))</f>
        <v>0</v>
      </c>
      <c r="I140">
        <f>IF(Capacity_wind!$AB141=0,Capacity_wind!W141*CostRed_wind!I$15,Capacity_wind!W141*VLOOKUP($A140,CostRed_wind!$A$2:$M$15,I$1-2009,FALSE))</f>
        <v>0</v>
      </c>
      <c r="J140">
        <f>IF(Capacity_wind!$AB141=0,Capacity_wind!X141*CostRed_wind!J$15,Capacity_wind!X141*VLOOKUP($A140,CostRed_wind!$A$2:$M$15,J$1-2009,FALSE))</f>
        <v>0</v>
      </c>
      <c r="K140">
        <f>IF(Capacity_wind!$AB141=0,Capacity_wind!Y141*CostRed_wind!K$15,Capacity_wind!Y141*VLOOKUP($A140,CostRed_wind!$A$2:$M$15,K$1-2009,FALSE))</f>
        <v>0</v>
      </c>
      <c r="L140">
        <f>IF(Capacity_wind!$AB141=0,Capacity_wind!Z141*CostRed_wind!L$15,Capacity_wind!Z141*VLOOKUP($A140,CostRed_wind!$A$2:$M$15,L$1-2009,FALSE))</f>
        <v>0</v>
      </c>
      <c r="M140">
        <f>IF(Capacity_wind!$AB141=0,Capacity_wind!AA141*CostRed_wind!M$15,Capacity_wind!AA141*VLOOKUP($A140,CostRed_wind!$A$2:$M$15,M$1-2009,FALSE))</f>
        <v>0</v>
      </c>
      <c r="N140" s="2">
        <f t="shared" si="8"/>
        <v>-0.0387442388518942</v>
      </c>
      <c r="O140" s="1" t="s">
        <v>499</v>
      </c>
      <c r="P140">
        <f>IF(Capacity_wind!$AB141=0,Capacity_wind!P141*CostRed_wind!B$30,Capacity_wind!P141*VLOOKUP($A140,CostRed_wind!$A$17:$M$30,B$1-2009,FALSE))</f>
        <v>0</v>
      </c>
      <c r="Q140">
        <f>IF(Capacity_wind!$AB141=0,Capacity_wind!Q141*CostRed_wind!C$30,Capacity_wind!Q141*VLOOKUP($A140,CostRed_wind!$A$17:$M$30,C$1-2009,FALSE))</f>
        <v>0</v>
      </c>
      <c r="R140">
        <f>IF(Capacity_wind!$AB141=0,Capacity_wind!R141*CostRed_wind!D$30,Capacity_wind!R141*VLOOKUP($A140,CostRed_wind!$A$17:$M$30,D$1-2009,FALSE))</f>
        <v>0</v>
      </c>
      <c r="S140">
        <f>IF(Capacity_wind!$AB141=0,Capacity_wind!S141*CostRed_wind!E$30,Capacity_wind!S141*VLOOKUP($A140,CostRed_wind!$A$17:$M$30,E$1-2009,FALSE))</f>
        <v>-0.186907443977442</v>
      </c>
      <c r="T140">
        <f>IF(Capacity_wind!$AB141=0,Capacity_wind!T141*CostRed_wind!F$30,Capacity_wind!T141*VLOOKUP($A140,CostRed_wind!$A$17:$M$30,F$1-2009,FALSE))</f>
        <v>0</v>
      </c>
      <c r="U140">
        <f>IF(Capacity_wind!$AB141=0,Capacity_wind!U141*CostRed_wind!G$30,Capacity_wind!U141*VLOOKUP($A140,CostRed_wind!$A$17:$M$30,G$1-2009,FALSE))</f>
        <v>0</v>
      </c>
      <c r="V140">
        <f>IF(Capacity_wind!$AB141=0,Capacity_wind!V141*CostRed_wind!H$30,Capacity_wind!V141*VLOOKUP($A140,CostRed_wind!$A$17:$M$30,H$1-2009,FALSE))</f>
        <v>0</v>
      </c>
      <c r="W140">
        <f>IF(Capacity_wind!$AB141=0,Capacity_wind!W141*CostRed_wind!I$30,Capacity_wind!W141*VLOOKUP($A140,CostRed_wind!$A$17:$M$30,I$1-2009,FALSE))</f>
        <v>0</v>
      </c>
      <c r="X140">
        <f>IF(Capacity_wind!$AB141=0,Capacity_wind!X141*CostRed_wind!J$30,Capacity_wind!X141*VLOOKUP($A140,CostRed_wind!$A$17:$M$30,J$1-2009,FALSE))</f>
        <v>0</v>
      </c>
      <c r="Y140">
        <f>IF(Capacity_wind!$AB141=0,Capacity_wind!Y141*CostRed_wind!K$30,Capacity_wind!Y141*VLOOKUP($A140,CostRed_wind!$A$17:$M$30,K$1-2009,FALSE))</f>
        <v>0</v>
      </c>
      <c r="Z140">
        <f>IF(Capacity_wind!$AB141=0,Capacity_wind!Z141*CostRed_wind!L$30,Capacity_wind!Z141*VLOOKUP($A140,CostRed_wind!$A$17:$M$30,L$1-2009,FALSE))</f>
        <v>0</v>
      </c>
      <c r="AA140">
        <f>IF(Capacity_wind!$AB141=0,Capacity_wind!AA141*CostRed_wind!M$30,Capacity_wind!AA141*VLOOKUP($A140,CostRed_wind!$A$17:$M$30,M$1-2009,FALSE))</f>
        <v>0</v>
      </c>
      <c r="AB140" s="1">
        <f t="shared" si="9"/>
        <v>-0.186907443977442</v>
      </c>
    </row>
    <row r="141" spans="1:28">
      <c r="A141" s="1" t="s">
        <v>427</v>
      </c>
      <c r="B141">
        <f>IF(Capacity_wind!$AB142=0,Capacity_wind!P142*CostRed_wind!B$15,Capacity_wind!P142*VLOOKUP($A141,CostRed_wind!$A$2:$M$15,B$1-2009,FALSE))</f>
        <v>0</v>
      </c>
      <c r="C141">
        <f>IF(Capacity_wind!$AB142=0,Capacity_wind!Q142*CostRed_wind!C$15,Capacity_wind!Q142*VLOOKUP($A141,CostRed_wind!$A$2:$M$15,C$1-2009,FALSE))</f>
        <v>0</v>
      </c>
      <c r="D141">
        <f>IF(Capacity_wind!$AB142=0,Capacity_wind!R142*CostRed_wind!D$15,Capacity_wind!R142*VLOOKUP($A141,CostRed_wind!$A$2:$M$15,D$1-2009,FALSE))</f>
        <v>0</v>
      </c>
      <c r="E141">
        <f>IF(Capacity_wind!$AB142=0,Capacity_wind!S142*CostRed_wind!E$15,Capacity_wind!S142*VLOOKUP($A141,CostRed_wind!$A$2:$M$15,E$1-2009,FALSE))</f>
        <v>0.035515552280903</v>
      </c>
      <c r="F141">
        <f>IF(Capacity_wind!$AB142=0,Capacity_wind!T142*CostRed_wind!F$15,Capacity_wind!T142*VLOOKUP($A141,CostRed_wind!$A$2:$M$15,F$1-2009,FALSE))</f>
        <v>0</v>
      </c>
      <c r="G141">
        <f>IF(Capacity_wind!$AB142=0,Capacity_wind!U142*CostRed_wind!G$15,Capacity_wind!U142*VLOOKUP($A141,CostRed_wind!$A$2:$M$15,G$1-2009,FALSE))</f>
        <v>0</v>
      </c>
      <c r="H141">
        <f>IF(Capacity_wind!$AB142=0,Capacity_wind!V142*CostRed_wind!H$15,Capacity_wind!V142*VLOOKUP($A141,CostRed_wind!$A$2:$M$15,H$1-2009,FALSE))</f>
        <v>0</v>
      </c>
      <c r="I141">
        <f>IF(Capacity_wind!$AB142=0,Capacity_wind!W142*CostRed_wind!I$15,Capacity_wind!W142*VLOOKUP($A141,CostRed_wind!$A$2:$M$15,I$1-2009,FALSE))</f>
        <v>0</v>
      </c>
      <c r="J141">
        <f>IF(Capacity_wind!$AB142=0,Capacity_wind!X142*CostRed_wind!J$15,Capacity_wind!X142*VLOOKUP($A141,CostRed_wind!$A$2:$M$15,J$1-2009,FALSE))</f>
        <v>0</v>
      </c>
      <c r="K141">
        <f>IF(Capacity_wind!$AB142=0,Capacity_wind!Y142*CostRed_wind!K$15,Capacity_wind!Y142*VLOOKUP($A141,CostRed_wind!$A$2:$M$15,K$1-2009,FALSE))</f>
        <v>0</v>
      </c>
      <c r="L141">
        <f>IF(Capacity_wind!$AB142=0,Capacity_wind!Z142*CostRed_wind!L$15,Capacity_wind!Z142*VLOOKUP($A141,CostRed_wind!$A$2:$M$15,L$1-2009,FALSE))</f>
        <v>0</v>
      </c>
      <c r="M141">
        <f>IF(Capacity_wind!$AB142=0,Capacity_wind!AA142*CostRed_wind!M$15,Capacity_wind!AA142*VLOOKUP($A141,CostRed_wind!$A$2:$M$15,M$1-2009,FALSE))</f>
        <v>0</v>
      </c>
      <c r="N141" s="2">
        <f t="shared" si="8"/>
        <v>0.035515552280903</v>
      </c>
      <c r="O141" s="1" t="s">
        <v>427</v>
      </c>
      <c r="P141">
        <f>IF(Capacity_wind!$AB142=0,Capacity_wind!P142*CostRed_wind!B$30,Capacity_wind!P142*VLOOKUP($A141,CostRed_wind!$A$17:$M$30,B$1-2009,FALSE))</f>
        <v>0</v>
      </c>
      <c r="Q141">
        <f>IF(Capacity_wind!$AB142=0,Capacity_wind!Q142*CostRed_wind!C$30,Capacity_wind!Q142*VLOOKUP($A141,CostRed_wind!$A$17:$M$30,C$1-2009,FALSE))</f>
        <v>0</v>
      </c>
      <c r="R141">
        <f>IF(Capacity_wind!$AB142=0,Capacity_wind!R142*CostRed_wind!D$30,Capacity_wind!R142*VLOOKUP($A141,CostRed_wind!$A$17:$M$30,D$1-2009,FALSE))</f>
        <v>0</v>
      </c>
      <c r="S141">
        <f>IF(Capacity_wind!$AB142=0,Capacity_wind!S142*CostRed_wind!E$30,Capacity_wind!S142*VLOOKUP($A141,CostRed_wind!$A$17:$M$30,E$1-2009,FALSE))</f>
        <v>0.171331823645989</v>
      </c>
      <c r="T141">
        <f>IF(Capacity_wind!$AB142=0,Capacity_wind!T142*CostRed_wind!F$30,Capacity_wind!T142*VLOOKUP($A141,CostRed_wind!$A$17:$M$30,F$1-2009,FALSE))</f>
        <v>0</v>
      </c>
      <c r="U141">
        <f>IF(Capacity_wind!$AB142=0,Capacity_wind!U142*CostRed_wind!G$30,Capacity_wind!U142*VLOOKUP($A141,CostRed_wind!$A$17:$M$30,G$1-2009,FALSE))</f>
        <v>0</v>
      </c>
      <c r="V141">
        <f>IF(Capacity_wind!$AB142=0,Capacity_wind!V142*CostRed_wind!H$30,Capacity_wind!V142*VLOOKUP($A141,CostRed_wind!$A$17:$M$30,H$1-2009,FALSE))</f>
        <v>0</v>
      </c>
      <c r="W141">
        <f>IF(Capacity_wind!$AB142=0,Capacity_wind!W142*CostRed_wind!I$30,Capacity_wind!W142*VLOOKUP($A141,CostRed_wind!$A$17:$M$30,I$1-2009,FALSE))</f>
        <v>0</v>
      </c>
      <c r="X141">
        <f>IF(Capacity_wind!$AB142=0,Capacity_wind!X142*CostRed_wind!J$30,Capacity_wind!X142*VLOOKUP($A141,CostRed_wind!$A$17:$M$30,J$1-2009,FALSE))</f>
        <v>0</v>
      </c>
      <c r="Y141">
        <f>IF(Capacity_wind!$AB142=0,Capacity_wind!Y142*CostRed_wind!K$30,Capacity_wind!Y142*VLOOKUP($A141,CostRed_wind!$A$17:$M$30,K$1-2009,FALSE))</f>
        <v>0</v>
      </c>
      <c r="Z141">
        <f>IF(Capacity_wind!$AB142=0,Capacity_wind!Z142*CostRed_wind!L$30,Capacity_wind!Z142*VLOOKUP($A141,CostRed_wind!$A$17:$M$30,L$1-2009,FALSE))</f>
        <v>0</v>
      </c>
      <c r="AA141">
        <f>IF(Capacity_wind!$AB142=0,Capacity_wind!AA142*CostRed_wind!M$30,Capacity_wind!AA142*VLOOKUP($A141,CostRed_wind!$A$17:$M$30,M$1-2009,FALSE))</f>
        <v>0</v>
      </c>
      <c r="AB141" s="1">
        <f t="shared" si="9"/>
        <v>0.171331823645989</v>
      </c>
    </row>
    <row r="142" spans="1:28">
      <c r="A142" s="1" t="s">
        <v>348</v>
      </c>
      <c r="B142">
        <f>IF(Capacity_wind!$AB143=0,Capacity_wind!P143*CostRed_wind!B$15,Capacity_wind!P143*VLOOKUP($A142,CostRed_wind!$A$2:$M$15,B$1-2009,FALSE))</f>
        <v>0</v>
      </c>
      <c r="C142">
        <f>IF(Capacity_wind!$AB143=0,Capacity_wind!Q143*CostRed_wind!C$15,Capacity_wind!Q143*VLOOKUP($A142,CostRed_wind!$A$2:$M$15,C$1-2009,FALSE))</f>
        <v>0</v>
      </c>
      <c r="D142">
        <f>IF(Capacity_wind!$AB143=0,Capacity_wind!R143*CostRed_wind!D$15,Capacity_wind!R143*VLOOKUP($A142,CostRed_wind!$A$2:$M$15,D$1-2009,FALSE))</f>
        <v>0</v>
      </c>
      <c r="E142">
        <f>IF(Capacity_wind!$AB143=0,Capacity_wind!S143*CostRed_wind!E$15,Capacity_wind!S143*VLOOKUP($A142,CostRed_wind!$A$2:$M$15,E$1-2009,FALSE))</f>
        <v>0</v>
      </c>
      <c r="F142">
        <f>IF(Capacity_wind!$AB143=0,Capacity_wind!T143*CostRed_wind!F$15,Capacity_wind!T143*VLOOKUP($A142,CostRed_wind!$A$2:$M$15,F$1-2009,FALSE))</f>
        <v>0</v>
      </c>
      <c r="G142">
        <f>IF(Capacity_wind!$AB143=0,Capacity_wind!U143*CostRed_wind!G$15,Capacity_wind!U143*VLOOKUP($A142,CostRed_wind!$A$2:$M$15,G$1-2009,FALSE))</f>
        <v>0</v>
      </c>
      <c r="H142">
        <f>IF(Capacity_wind!$AB143=0,Capacity_wind!V143*CostRed_wind!H$15,Capacity_wind!V143*VLOOKUP($A142,CostRed_wind!$A$2:$M$15,H$1-2009,FALSE))</f>
        <v>0.312202025994936</v>
      </c>
      <c r="I142">
        <f>IF(Capacity_wind!$AB143=0,Capacity_wind!W143*CostRed_wind!I$15,Capacity_wind!W143*VLOOKUP($A142,CostRed_wind!$A$2:$M$15,I$1-2009,FALSE))</f>
        <v>0</v>
      </c>
      <c r="J142">
        <f>IF(Capacity_wind!$AB143=0,Capacity_wind!X143*CostRed_wind!J$15,Capacity_wind!X143*VLOOKUP($A142,CostRed_wind!$A$2:$M$15,J$1-2009,FALSE))</f>
        <v>0.0755346556762435</v>
      </c>
      <c r="K142">
        <f>IF(Capacity_wind!$AB143=0,Capacity_wind!Y143*CostRed_wind!K$15,Capacity_wind!Y143*VLOOKUP($A142,CostRed_wind!$A$2:$M$15,K$1-2009,FALSE))</f>
        <v>0</v>
      </c>
      <c r="L142">
        <f>IF(Capacity_wind!$AB143=0,Capacity_wind!Z143*CostRed_wind!L$15,Capacity_wind!Z143*VLOOKUP($A142,CostRed_wind!$A$2:$M$15,L$1-2009,FALSE))</f>
        <v>0</v>
      </c>
      <c r="M142">
        <f>IF(Capacity_wind!$AB143=0,Capacity_wind!AA143*CostRed_wind!M$15,Capacity_wind!AA143*VLOOKUP($A142,CostRed_wind!$A$2:$M$15,M$1-2009,FALSE))</f>
        <v>0</v>
      </c>
      <c r="N142" s="2">
        <f t="shared" si="8"/>
        <v>0.387736681671179</v>
      </c>
      <c r="O142" s="1" t="s">
        <v>348</v>
      </c>
      <c r="P142">
        <f>IF(Capacity_wind!$AB143=0,Capacity_wind!P143*CostRed_wind!B$30,Capacity_wind!P143*VLOOKUP($A142,CostRed_wind!$A$17:$M$30,B$1-2009,FALSE))</f>
        <v>0</v>
      </c>
      <c r="Q142">
        <f>IF(Capacity_wind!$AB143=0,Capacity_wind!Q143*CostRed_wind!C$30,Capacity_wind!Q143*VLOOKUP($A142,CostRed_wind!$A$17:$M$30,C$1-2009,FALSE))</f>
        <v>0</v>
      </c>
      <c r="R142">
        <f>IF(Capacity_wind!$AB143=0,Capacity_wind!R143*CostRed_wind!D$30,Capacity_wind!R143*VLOOKUP($A142,CostRed_wind!$A$17:$M$30,D$1-2009,FALSE))</f>
        <v>0</v>
      </c>
      <c r="S142">
        <f>IF(Capacity_wind!$AB143=0,Capacity_wind!S143*CostRed_wind!E$30,Capacity_wind!S143*VLOOKUP($A142,CostRed_wind!$A$17:$M$30,E$1-2009,FALSE))</f>
        <v>0</v>
      </c>
      <c r="T142">
        <f>IF(Capacity_wind!$AB143=0,Capacity_wind!T143*CostRed_wind!F$30,Capacity_wind!T143*VLOOKUP($A142,CostRed_wind!$A$17:$M$30,F$1-2009,FALSE))</f>
        <v>0</v>
      </c>
      <c r="U142">
        <f>IF(Capacity_wind!$AB143=0,Capacity_wind!U143*CostRed_wind!G$30,Capacity_wind!U143*VLOOKUP($A142,CostRed_wind!$A$17:$M$30,G$1-2009,FALSE))</f>
        <v>0</v>
      </c>
      <c r="V142">
        <f>IF(Capacity_wind!$AB143=0,Capacity_wind!V143*CostRed_wind!H$30,Capacity_wind!V143*VLOOKUP($A142,CostRed_wind!$A$17:$M$30,H$1-2009,FALSE))</f>
        <v>1.26246269093444</v>
      </c>
      <c r="W142">
        <f>IF(Capacity_wind!$AB143=0,Capacity_wind!W143*CostRed_wind!I$30,Capacity_wind!W143*VLOOKUP($A142,CostRed_wind!$A$17:$M$30,I$1-2009,FALSE))</f>
        <v>0</v>
      </c>
      <c r="X142">
        <f>IF(Capacity_wind!$AB143=0,Capacity_wind!X143*CostRed_wind!J$30,Capacity_wind!X143*VLOOKUP($A142,CostRed_wind!$A$17:$M$30,J$1-2009,FALSE))</f>
        <v>0.255548279555046</v>
      </c>
      <c r="Y142">
        <f>IF(Capacity_wind!$AB143=0,Capacity_wind!Y143*CostRed_wind!K$30,Capacity_wind!Y143*VLOOKUP($A142,CostRed_wind!$A$17:$M$30,K$1-2009,FALSE))</f>
        <v>0</v>
      </c>
      <c r="Z142">
        <f>IF(Capacity_wind!$AB143=0,Capacity_wind!Z143*CostRed_wind!L$30,Capacity_wind!Z143*VLOOKUP($A142,CostRed_wind!$A$17:$M$30,L$1-2009,FALSE))</f>
        <v>0</v>
      </c>
      <c r="AA142">
        <f>IF(Capacity_wind!$AB143=0,Capacity_wind!AA143*CostRed_wind!M$30,Capacity_wind!AA143*VLOOKUP($A142,CostRed_wind!$A$17:$M$30,M$1-2009,FALSE))</f>
        <v>0</v>
      </c>
      <c r="AB142" s="1">
        <f t="shared" si="9"/>
        <v>1.51801097048948</v>
      </c>
    </row>
    <row r="143" spans="1:28">
      <c r="A143" s="1" t="s">
        <v>352</v>
      </c>
      <c r="B143">
        <f>IF(Capacity_wind!$AB144=0,Capacity_wind!P144*CostRed_wind!B$15,Capacity_wind!P144*VLOOKUP($A143,CostRed_wind!$A$2:$M$15,B$1-2009,FALSE))</f>
        <v>0</v>
      </c>
      <c r="C143">
        <f>IF(Capacity_wind!$AB144=0,Capacity_wind!Q144*CostRed_wind!C$15,Capacity_wind!Q144*VLOOKUP($A143,CostRed_wind!$A$2:$M$15,C$1-2009,FALSE))</f>
        <v>0</v>
      </c>
      <c r="D143">
        <f>IF(Capacity_wind!$AB144=0,Capacity_wind!R144*CostRed_wind!D$15,Capacity_wind!R144*VLOOKUP($A143,CostRed_wind!$A$2:$M$15,D$1-2009,FALSE))</f>
        <v>0</v>
      </c>
      <c r="E143">
        <f>IF(Capacity_wind!$AB144=0,Capacity_wind!S144*CostRed_wind!E$15,Capacity_wind!S144*VLOOKUP($A143,CostRed_wind!$A$2:$M$15,E$1-2009,FALSE))</f>
        <v>0</v>
      </c>
      <c r="F143">
        <f>IF(Capacity_wind!$AB144=0,Capacity_wind!T144*CostRed_wind!F$15,Capacity_wind!T144*VLOOKUP($A143,CostRed_wind!$A$2:$M$15,F$1-2009,FALSE))</f>
        <v>0</v>
      </c>
      <c r="G143">
        <f>IF(Capacity_wind!$AB144=0,Capacity_wind!U144*CostRed_wind!G$15,Capacity_wind!U144*VLOOKUP($A143,CostRed_wind!$A$2:$M$15,G$1-2009,FALSE))</f>
        <v>0</v>
      </c>
      <c r="H143">
        <f>IF(Capacity_wind!$AB144=0,Capacity_wind!V144*CostRed_wind!H$15,Capacity_wind!V144*VLOOKUP($A143,CostRed_wind!$A$2:$M$15,H$1-2009,FALSE))</f>
        <v>0</v>
      </c>
      <c r="I143">
        <f>IF(Capacity_wind!$AB144=0,Capacity_wind!W144*CostRed_wind!I$15,Capacity_wind!W144*VLOOKUP($A143,CostRed_wind!$A$2:$M$15,I$1-2009,FALSE))</f>
        <v>0</v>
      </c>
      <c r="J143">
        <f>IF(Capacity_wind!$AB144=0,Capacity_wind!X144*CostRed_wind!J$15,Capacity_wind!X144*VLOOKUP($A143,CostRed_wind!$A$2:$M$15,J$1-2009,FALSE))</f>
        <v>8.33902643986522</v>
      </c>
      <c r="K143">
        <f>IF(Capacity_wind!$AB144=0,Capacity_wind!Y144*CostRed_wind!K$15,Capacity_wind!Y144*VLOOKUP($A143,CostRed_wind!$A$2:$M$15,K$1-2009,FALSE))</f>
        <v>18.2218303686301</v>
      </c>
      <c r="L143">
        <f>IF(Capacity_wind!$AB144=0,Capacity_wind!Z144*CostRed_wind!L$15,Capacity_wind!Z144*VLOOKUP($A143,CostRed_wind!$A$2:$M$15,L$1-2009,FALSE))</f>
        <v>0</v>
      </c>
      <c r="M143">
        <f>IF(Capacity_wind!$AB144=0,Capacity_wind!AA144*CostRed_wind!M$15,Capacity_wind!AA144*VLOOKUP($A143,CostRed_wind!$A$2:$M$15,M$1-2009,FALSE))</f>
        <v>0</v>
      </c>
      <c r="N143" s="2">
        <f t="shared" si="8"/>
        <v>26.5608568084953</v>
      </c>
      <c r="O143" s="1" t="s">
        <v>352</v>
      </c>
      <c r="P143">
        <f>IF(Capacity_wind!$AB144=0,Capacity_wind!P144*CostRed_wind!B$30,Capacity_wind!P144*VLOOKUP($A143,CostRed_wind!$A$17:$M$30,B$1-2009,FALSE))</f>
        <v>0</v>
      </c>
      <c r="Q143">
        <f>IF(Capacity_wind!$AB144=0,Capacity_wind!Q144*CostRed_wind!C$30,Capacity_wind!Q144*VLOOKUP($A143,CostRed_wind!$A$17:$M$30,C$1-2009,FALSE))</f>
        <v>0</v>
      </c>
      <c r="R143">
        <f>IF(Capacity_wind!$AB144=0,Capacity_wind!R144*CostRed_wind!D$30,Capacity_wind!R144*VLOOKUP($A143,CostRed_wind!$A$17:$M$30,D$1-2009,FALSE))</f>
        <v>0</v>
      </c>
      <c r="S143">
        <f>IF(Capacity_wind!$AB144=0,Capacity_wind!S144*CostRed_wind!E$30,Capacity_wind!S144*VLOOKUP($A143,CostRed_wind!$A$17:$M$30,E$1-2009,FALSE))</f>
        <v>0</v>
      </c>
      <c r="T143">
        <f>IF(Capacity_wind!$AB144=0,Capacity_wind!T144*CostRed_wind!F$30,Capacity_wind!T144*VLOOKUP($A143,CostRed_wind!$A$17:$M$30,F$1-2009,FALSE))</f>
        <v>0</v>
      </c>
      <c r="U143">
        <f>IF(Capacity_wind!$AB144=0,Capacity_wind!U144*CostRed_wind!G$30,Capacity_wind!U144*VLOOKUP($A143,CostRed_wind!$A$17:$M$30,G$1-2009,FALSE))</f>
        <v>0</v>
      </c>
      <c r="V143">
        <f>IF(Capacity_wind!$AB144=0,Capacity_wind!V144*CostRed_wind!H$30,Capacity_wind!V144*VLOOKUP($A143,CostRed_wind!$A$17:$M$30,H$1-2009,FALSE))</f>
        <v>0</v>
      </c>
      <c r="W143">
        <f>IF(Capacity_wind!$AB144=0,Capacity_wind!W144*CostRed_wind!I$30,Capacity_wind!W144*VLOOKUP($A143,CostRed_wind!$A$17:$M$30,I$1-2009,FALSE))</f>
        <v>0</v>
      </c>
      <c r="X143">
        <f>IF(Capacity_wind!$AB144=0,Capacity_wind!X144*CostRed_wind!J$30,Capacity_wind!X144*VLOOKUP($A143,CostRed_wind!$A$17:$M$30,J$1-2009,FALSE))</f>
        <v>28.2125315961668</v>
      </c>
      <c r="Y143">
        <f>IF(Capacity_wind!$AB144=0,Capacity_wind!Y144*CostRed_wind!K$30,Capacity_wind!Y144*VLOOKUP($A143,CostRed_wind!$A$17:$M$30,K$1-2009,FALSE))</f>
        <v>58.0937291043576</v>
      </c>
      <c r="Z143">
        <f>IF(Capacity_wind!$AB144=0,Capacity_wind!Z144*CostRed_wind!L$30,Capacity_wind!Z144*VLOOKUP($A143,CostRed_wind!$A$17:$M$30,L$1-2009,FALSE))</f>
        <v>0</v>
      </c>
      <c r="AA143">
        <f>IF(Capacity_wind!$AB144=0,Capacity_wind!AA144*CostRed_wind!M$30,Capacity_wind!AA144*VLOOKUP($A143,CostRed_wind!$A$17:$M$30,M$1-2009,FALSE))</f>
        <v>0</v>
      </c>
      <c r="AB143" s="1">
        <f t="shared" si="9"/>
        <v>86.3062607005244</v>
      </c>
    </row>
    <row r="144" spans="1:28">
      <c r="A144" s="1" t="s">
        <v>366</v>
      </c>
      <c r="B144">
        <f>IF(Capacity_wind!$AB145=0,Capacity_wind!P145*CostRed_wind!B$15,Capacity_wind!P145*VLOOKUP($A144,CostRed_wind!$A$2:$M$15,B$1-2009,FALSE))</f>
        <v>0</v>
      </c>
      <c r="C144">
        <f>IF(Capacity_wind!$AB145=0,Capacity_wind!Q145*CostRed_wind!C$15,Capacity_wind!Q145*VLOOKUP($A144,CostRed_wind!$A$2:$M$15,C$1-2009,FALSE))</f>
        <v>0.0150060376539359</v>
      </c>
      <c r="D144">
        <f>IF(Capacity_wind!$AB145=0,Capacity_wind!R145*CostRed_wind!D$15,Capacity_wind!R145*VLOOKUP($A144,CostRed_wind!$A$2:$M$15,D$1-2009,FALSE))</f>
        <v>0</v>
      </c>
      <c r="E144">
        <f>IF(Capacity_wind!$AB145=0,Capacity_wind!S145*CostRed_wind!E$15,Capacity_wind!S145*VLOOKUP($A144,CostRed_wind!$A$2:$M$15,E$1-2009,FALSE))</f>
        <v>0</v>
      </c>
      <c r="F144">
        <f>IF(Capacity_wind!$AB145=0,Capacity_wind!T145*CostRed_wind!F$15,Capacity_wind!T145*VLOOKUP($A144,CostRed_wind!$A$2:$M$15,F$1-2009,FALSE))</f>
        <v>0.818841553385762</v>
      </c>
      <c r="G144">
        <f>IF(Capacity_wind!$AB145=0,Capacity_wind!U145*CostRed_wind!G$15,Capacity_wind!U145*VLOOKUP($A144,CostRed_wind!$A$2:$M$15,G$1-2009,FALSE))</f>
        <v>0.667627843553418</v>
      </c>
      <c r="H144">
        <f>IF(Capacity_wind!$AB145=0,Capacity_wind!V145*CostRed_wind!H$15,Capacity_wind!V145*VLOOKUP($A144,CostRed_wind!$A$2:$M$15,H$1-2009,FALSE))</f>
        <v>0.908224075621632</v>
      </c>
      <c r="I144">
        <f>IF(Capacity_wind!$AB145=0,Capacity_wind!W145*CostRed_wind!I$15,Capacity_wind!W145*VLOOKUP($A144,CostRed_wind!$A$2:$M$15,I$1-2009,FALSE))</f>
        <v>26.8953033941218</v>
      </c>
      <c r="J144">
        <f>IF(Capacity_wind!$AB145=0,Capacity_wind!X145*CostRed_wind!J$15,Capacity_wind!X145*VLOOKUP($A144,CostRed_wind!$A$2:$M$15,J$1-2009,FALSE))</f>
        <v>25.8328552626615</v>
      </c>
      <c r="K144">
        <f>IF(Capacity_wind!$AB145=0,Capacity_wind!Y145*CostRed_wind!K$15,Capacity_wind!Y145*VLOOKUP($A144,CostRed_wind!$A$2:$M$15,K$1-2009,FALSE))</f>
        <v>0</v>
      </c>
      <c r="L144">
        <f>IF(Capacity_wind!$AB145=0,Capacity_wind!Z145*CostRed_wind!L$15,Capacity_wind!Z145*VLOOKUP($A144,CostRed_wind!$A$2:$M$15,L$1-2009,FALSE))</f>
        <v>0</v>
      </c>
      <c r="M144">
        <f>IF(Capacity_wind!$AB145=0,Capacity_wind!AA145*CostRed_wind!M$15,Capacity_wind!AA145*VLOOKUP($A144,CostRed_wind!$A$2:$M$15,M$1-2009,FALSE))</f>
        <v>0</v>
      </c>
      <c r="N144" s="2">
        <f t="shared" si="8"/>
        <v>55.137858166998</v>
      </c>
      <c r="O144" s="1" t="s">
        <v>366</v>
      </c>
      <c r="P144">
        <f>IF(Capacity_wind!$AB145=0,Capacity_wind!P145*CostRed_wind!B$30,Capacity_wind!P145*VLOOKUP($A144,CostRed_wind!$A$17:$M$30,B$1-2009,FALSE))</f>
        <v>0</v>
      </c>
      <c r="Q144">
        <f>IF(Capacity_wind!$AB145=0,Capacity_wind!Q145*CostRed_wind!C$30,Capacity_wind!Q145*VLOOKUP($A144,CostRed_wind!$A$17:$M$30,C$1-2009,FALSE))</f>
        <v>0.099707589148213</v>
      </c>
      <c r="R144">
        <f>IF(Capacity_wind!$AB145=0,Capacity_wind!R145*CostRed_wind!D$30,Capacity_wind!R145*VLOOKUP($A144,CostRed_wind!$A$17:$M$30,D$1-2009,FALSE))</f>
        <v>0</v>
      </c>
      <c r="S144">
        <f>IF(Capacity_wind!$AB145=0,Capacity_wind!S145*CostRed_wind!E$30,Capacity_wind!S145*VLOOKUP($A144,CostRed_wind!$A$17:$M$30,E$1-2009,FALSE))</f>
        <v>0</v>
      </c>
      <c r="T144">
        <f>IF(Capacity_wind!$AB145=0,Capacity_wind!T145*CostRed_wind!F$30,Capacity_wind!T145*VLOOKUP($A144,CostRed_wind!$A$17:$M$30,F$1-2009,FALSE))</f>
        <v>3.80658028914173</v>
      </c>
      <c r="U144">
        <f>IF(Capacity_wind!$AB145=0,Capacity_wind!U145*CostRed_wind!G$30,Capacity_wind!U145*VLOOKUP($A144,CostRed_wind!$A$17:$M$30,G$1-2009,FALSE))</f>
        <v>2.797835670381</v>
      </c>
      <c r="V144">
        <f>IF(Capacity_wind!$AB145=0,Capacity_wind!V145*CostRed_wind!H$30,Capacity_wind!V145*VLOOKUP($A144,CostRed_wind!$A$17:$M$30,H$1-2009,FALSE))</f>
        <v>3.67261873726382</v>
      </c>
      <c r="W144">
        <f>IF(Capacity_wind!$AB145=0,Capacity_wind!W145*CostRed_wind!I$30,Capacity_wind!W145*VLOOKUP($A144,CostRed_wind!$A$17:$M$30,I$1-2009,FALSE))</f>
        <v>97.8067662689663</v>
      </c>
      <c r="X144">
        <f>IF(Capacity_wind!$AB145=0,Capacity_wind!X145*CostRed_wind!J$30,Capacity_wind!X145*VLOOKUP($A144,CostRed_wind!$A$17:$M$30,J$1-2009,FALSE))</f>
        <v>87.3975218297571</v>
      </c>
      <c r="Y144">
        <f>IF(Capacity_wind!$AB145=0,Capacity_wind!Y145*CostRed_wind!K$30,Capacity_wind!Y145*VLOOKUP($A144,CostRed_wind!$A$17:$M$30,K$1-2009,FALSE))</f>
        <v>0</v>
      </c>
      <c r="Z144">
        <f>IF(Capacity_wind!$AB145=0,Capacity_wind!Z145*CostRed_wind!L$30,Capacity_wind!Z145*VLOOKUP($A144,CostRed_wind!$A$17:$M$30,L$1-2009,FALSE))</f>
        <v>0</v>
      </c>
      <c r="AA144">
        <f>IF(Capacity_wind!$AB145=0,Capacity_wind!AA145*CostRed_wind!M$30,Capacity_wind!AA145*VLOOKUP($A144,CostRed_wind!$A$17:$M$30,M$1-2009,FALSE))</f>
        <v>0</v>
      </c>
      <c r="AB144" s="1">
        <f t="shared" si="9"/>
        <v>195.581030384658</v>
      </c>
    </row>
    <row r="145" spans="1:28">
      <c r="A145" s="1" t="s">
        <v>382</v>
      </c>
      <c r="B145">
        <f>IF(Capacity_wind!$AB146=0,Capacity_wind!P146*CostRed_wind!B$15,Capacity_wind!P146*VLOOKUP($A145,CostRed_wind!$A$2:$M$15,B$1-2009,FALSE))</f>
        <v>0</v>
      </c>
      <c r="C145">
        <f>IF(Capacity_wind!$AB146=0,Capacity_wind!Q146*CostRed_wind!C$15,Capacity_wind!Q146*VLOOKUP($A145,CostRed_wind!$A$2:$M$15,C$1-2009,FALSE))</f>
        <v>0</v>
      </c>
      <c r="D145">
        <f>IF(Capacity_wind!$AB146=0,Capacity_wind!R146*CostRed_wind!D$15,Capacity_wind!R146*VLOOKUP($A145,CostRed_wind!$A$2:$M$15,D$1-2009,FALSE))</f>
        <v>0.280576970531528</v>
      </c>
      <c r="E145">
        <f>IF(Capacity_wind!$AB146=0,Capacity_wind!S146*CostRed_wind!E$15,Capacity_wind!S146*VLOOKUP($A145,CostRed_wind!$A$2:$M$15,E$1-2009,FALSE))</f>
        <v>0</v>
      </c>
      <c r="F145">
        <f>IF(Capacity_wind!$AB146=0,Capacity_wind!T146*CostRed_wind!F$15,Capacity_wind!T146*VLOOKUP($A145,CostRed_wind!$A$2:$M$15,F$1-2009,FALSE))</f>
        <v>0</v>
      </c>
      <c r="G145">
        <f>IF(Capacity_wind!$AB146=0,Capacity_wind!U146*CostRed_wind!G$15,Capacity_wind!U146*VLOOKUP($A145,CostRed_wind!$A$2:$M$15,G$1-2009,FALSE))</f>
        <v>0</v>
      </c>
      <c r="H145">
        <f>IF(Capacity_wind!$AB146=0,Capacity_wind!V146*CostRed_wind!H$15,Capacity_wind!V146*VLOOKUP($A145,CostRed_wind!$A$2:$M$15,H$1-2009,FALSE))</f>
        <v>0</v>
      </c>
      <c r="I145">
        <f>IF(Capacity_wind!$AB146=0,Capacity_wind!W146*CostRed_wind!I$15,Capacity_wind!W146*VLOOKUP($A145,CostRed_wind!$A$2:$M$15,I$1-2009,FALSE))</f>
        <v>0</v>
      </c>
      <c r="J145">
        <f>IF(Capacity_wind!$AB146=0,Capacity_wind!X146*CostRed_wind!J$15,Capacity_wind!X146*VLOOKUP($A145,CostRed_wind!$A$2:$M$15,J$1-2009,FALSE))</f>
        <v>0</v>
      </c>
      <c r="K145">
        <f>IF(Capacity_wind!$AB146=0,Capacity_wind!Y146*CostRed_wind!K$15,Capacity_wind!Y146*VLOOKUP($A145,CostRed_wind!$A$2:$M$15,K$1-2009,FALSE))</f>
        <v>0</v>
      </c>
      <c r="L145">
        <f>IF(Capacity_wind!$AB146=0,Capacity_wind!Z146*CostRed_wind!L$15,Capacity_wind!Z146*VLOOKUP($A145,CostRed_wind!$A$2:$M$15,L$1-2009,FALSE))</f>
        <v>0</v>
      </c>
      <c r="M145">
        <f>IF(Capacity_wind!$AB146=0,Capacity_wind!AA146*CostRed_wind!M$15,Capacity_wind!AA146*VLOOKUP($A145,CostRed_wind!$A$2:$M$15,M$1-2009,FALSE))</f>
        <v>0</v>
      </c>
      <c r="N145" s="2">
        <f t="shared" si="8"/>
        <v>0.280576970531528</v>
      </c>
      <c r="O145" s="1" t="s">
        <v>382</v>
      </c>
      <c r="P145">
        <f>IF(Capacity_wind!$AB146=0,Capacity_wind!P146*CostRed_wind!B$30,Capacity_wind!P146*VLOOKUP($A145,CostRed_wind!$A$17:$M$30,B$1-2009,FALSE))</f>
        <v>0</v>
      </c>
      <c r="Q145">
        <f>IF(Capacity_wind!$AB146=0,Capacity_wind!Q146*CostRed_wind!C$30,Capacity_wind!Q146*VLOOKUP($A145,CostRed_wind!$A$17:$M$30,C$1-2009,FALSE))</f>
        <v>0</v>
      </c>
      <c r="R145">
        <f>IF(Capacity_wind!$AB146=0,Capacity_wind!R146*CostRed_wind!D$30,Capacity_wind!R146*VLOOKUP($A145,CostRed_wind!$A$17:$M$30,D$1-2009,FALSE))</f>
        <v>1.48177239277301</v>
      </c>
      <c r="S145">
        <f>IF(Capacity_wind!$AB146=0,Capacity_wind!S146*CostRed_wind!E$30,Capacity_wind!S146*VLOOKUP($A145,CostRed_wind!$A$17:$M$30,E$1-2009,FALSE))</f>
        <v>0</v>
      </c>
      <c r="T145">
        <f>IF(Capacity_wind!$AB146=0,Capacity_wind!T146*CostRed_wind!F$30,Capacity_wind!T146*VLOOKUP($A145,CostRed_wind!$A$17:$M$30,F$1-2009,FALSE))</f>
        <v>0</v>
      </c>
      <c r="U145">
        <f>IF(Capacity_wind!$AB146=0,Capacity_wind!U146*CostRed_wind!G$30,Capacity_wind!U146*VLOOKUP($A145,CostRed_wind!$A$17:$M$30,G$1-2009,FALSE))</f>
        <v>0</v>
      </c>
      <c r="V145">
        <f>IF(Capacity_wind!$AB146=0,Capacity_wind!V146*CostRed_wind!H$30,Capacity_wind!V146*VLOOKUP($A145,CostRed_wind!$A$17:$M$30,H$1-2009,FALSE))</f>
        <v>0</v>
      </c>
      <c r="W145">
        <f>IF(Capacity_wind!$AB146=0,Capacity_wind!W146*CostRed_wind!I$30,Capacity_wind!W146*VLOOKUP($A145,CostRed_wind!$A$17:$M$30,I$1-2009,FALSE))</f>
        <v>0</v>
      </c>
      <c r="X145">
        <f>IF(Capacity_wind!$AB146=0,Capacity_wind!X146*CostRed_wind!J$30,Capacity_wind!X146*VLOOKUP($A145,CostRed_wind!$A$17:$M$30,J$1-2009,FALSE))</f>
        <v>0</v>
      </c>
      <c r="Y145">
        <f>IF(Capacity_wind!$AB146=0,Capacity_wind!Y146*CostRed_wind!K$30,Capacity_wind!Y146*VLOOKUP($A145,CostRed_wind!$A$17:$M$30,K$1-2009,FALSE))</f>
        <v>0</v>
      </c>
      <c r="Z145">
        <f>IF(Capacity_wind!$AB146=0,Capacity_wind!Z146*CostRed_wind!L$30,Capacity_wind!Z146*VLOOKUP($A145,CostRed_wind!$A$17:$M$30,L$1-2009,FALSE))</f>
        <v>0</v>
      </c>
      <c r="AA145">
        <f>IF(Capacity_wind!$AB146=0,Capacity_wind!AA146*CostRed_wind!M$30,Capacity_wind!AA146*VLOOKUP($A145,CostRed_wind!$A$17:$M$30,M$1-2009,FALSE))</f>
        <v>0</v>
      </c>
      <c r="AB145" s="1">
        <f t="shared" si="9"/>
        <v>1.48177239277301</v>
      </c>
    </row>
    <row r="146" spans="1:28">
      <c r="A146" s="1" t="s">
        <v>354</v>
      </c>
      <c r="B146">
        <f>IF(Capacity_wind!$AB147=0,Capacity_wind!P147*CostRed_wind!B$15,Capacity_wind!P147*VLOOKUP($A146,CostRed_wind!$A$2:$M$15,B$1-2009,FALSE))</f>
        <v>0</v>
      </c>
      <c r="C146">
        <f>IF(Capacity_wind!$AB147=0,Capacity_wind!Q147*CostRed_wind!C$15,Capacity_wind!Q147*VLOOKUP($A146,CostRed_wind!$A$2:$M$15,C$1-2009,FALSE))</f>
        <v>0</v>
      </c>
      <c r="D146">
        <f>IF(Capacity_wind!$AB147=0,Capacity_wind!R147*CostRed_wind!D$15,Capacity_wind!R147*VLOOKUP($A146,CostRed_wind!$A$2:$M$15,D$1-2009,FALSE))</f>
        <v>0</v>
      </c>
      <c r="E146">
        <f>IF(Capacity_wind!$AB147=0,Capacity_wind!S147*CostRed_wind!E$15,Capacity_wind!S147*VLOOKUP($A146,CostRed_wind!$A$2:$M$15,E$1-2009,FALSE))</f>
        <v>0</v>
      </c>
      <c r="F146">
        <f>IF(Capacity_wind!$AB147=0,Capacity_wind!T147*CostRed_wind!F$15,Capacity_wind!T147*VLOOKUP($A146,CostRed_wind!$A$2:$M$15,F$1-2009,FALSE))</f>
        <v>0</v>
      </c>
      <c r="G146">
        <f>IF(Capacity_wind!$AB147=0,Capacity_wind!U147*CostRed_wind!G$15,Capacity_wind!U147*VLOOKUP($A146,CostRed_wind!$A$2:$M$15,G$1-2009,FALSE))</f>
        <v>0</v>
      </c>
      <c r="H146">
        <f>IF(Capacity_wind!$AB147=0,Capacity_wind!V147*CostRed_wind!H$15,Capacity_wind!V147*VLOOKUP($A146,CostRed_wind!$A$2:$M$15,H$1-2009,FALSE))</f>
        <v>0.0113528009452704</v>
      </c>
      <c r="I146">
        <f>IF(Capacity_wind!$AB147=0,Capacity_wind!W147*CostRed_wind!I$15,Capacity_wind!W147*VLOOKUP($A146,CostRed_wind!$A$2:$M$15,I$1-2009,FALSE))</f>
        <v>0</v>
      </c>
      <c r="J146">
        <f>IF(Capacity_wind!$AB147=0,Capacity_wind!X147*CostRed_wind!J$15,Capacity_wind!X147*VLOOKUP($A146,CostRed_wind!$A$2:$M$15,J$1-2009,FALSE))</f>
        <v>0</v>
      </c>
      <c r="K146">
        <f>IF(Capacity_wind!$AB147=0,Capacity_wind!Y147*CostRed_wind!K$15,Capacity_wind!Y147*VLOOKUP($A146,CostRed_wind!$A$2:$M$15,K$1-2009,FALSE))</f>
        <v>0</v>
      </c>
      <c r="L146">
        <f>IF(Capacity_wind!$AB147=0,Capacity_wind!Z147*CostRed_wind!L$15,Capacity_wind!Z147*VLOOKUP($A146,CostRed_wind!$A$2:$M$15,L$1-2009,FALSE))</f>
        <v>0</v>
      </c>
      <c r="M146">
        <f>IF(Capacity_wind!$AB147=0,Capacity_wind!AA147*CostRed_wind!M$15,Capacity_wind!AA147*VLOOKUP($A146,CostRed_wind!$A$2:$M$15,M$1-2009,FALSE))</f>
        <v>0</v>
      </c>
      <c r="N146" s="2">
        <f t="shared" si="8"/>
        <v>0.0113528009452704</v>
      </c>
      <c r="O146" s="1" t="s">
        <v>354</v>
      </c>
      <c r="P146">
        <f>IF(Capacity_wind!$AB147=0,Capacity_wind!P147*CostRed_wind!B$30,Capacity_wind!P147*VLOOKUP($A146,CostRed_wind!$A$17:$M$30,B$1-2009,FALSE))</f>
        <v>0</v>
      </c>
      <c r="Q146">
        <f>IF(Capacity_wind!$AB147=0,Capacity_wind!Q147*CostRed_wind!C$30,Capacity_wind!Q147*VLOOKUP($A146,CostRed_wind!$A$17:$M$30,C$1-2009,FALSE))</f>
        <v>0</v>
      </c>
      <c r="R146">
        <f>IF(Capacity_wind!$AB147=0,Capacity_wind!R147*CostRed_wind!D$30,Capacity_wind!R147*VLOOKUP($A146,CostRed_wind!$A$17:$M$30,D$1-2009,FALSE))</f>
        <v>0</v>
      </c>
      <c r="S146">
        <f>IF(Capacity_wind!$AB147=0,Capacity_wind!S147*CostRed_wind!E$30,Capacity_wind!S147*VLOOKUP($A146,CostRed_wind!$A$17:$M$30,E$1-2009,FALSE))</f>
        <v>0</v>
      </c>
      <c r="T146">
        <f>IF(Capacity_wind!$AB147=0,Capacity_wind!T147*CostRed_wind!F$30,Capacity_wind!T147*VLOOKUP($A146,CostRed_wind!$A$17:$M$30,F$1-2009,FALSE))</f>
        <v>0</v>
      </c>
      <c r="U146">
        <f>IF(Capacity_wind!$AB147=0,Capacity_wind!U147*CostRed_wind!G$30,Capacity_wind!U147*VLOOKUP($A146,CostRed_wind!$A$17:$M$30,G$1-2009,FALSE))</f>
        <v>0</v>
      </c>
      <c r="V146">
        <f>IF(Capacity_wind!$AB147=0,Capacity_wind!V147*CostRed_wind!H$30,Capacity_wind!V147*VLOOKUP($A146,CostRed_wind!$A$17:$M$30,H$1-2009,FALSE))</f>
        <v>0.0459077342157977</v>
      </c>
      <c r="W146">
        <f>IF(Capacity_wind!$AB147=0,Capacity_wind!W147*CostRed_wind!I$30,Capacity_wind!W147*VLOOKUP($A146,CostRed_wind!$A$17:$M$30,I$1-2009,FALSE))</f>
        <v>0</v>
      </c>
      <c r="X146">
        <f>IF(Capacity_wind!$AB147=0,Capacity_wind!X147*CostRed_wind!J$30,Capacity_wind!X147*VLOOKUP($A146,CostRed_wind!$A$17:$M$30,J$1-2009,FALSE))</f>
        <v>0</v>
      </c>
      <c r="Y146">
        <f>IF(Capacity_wind!$AB147=0,Capacity_wind!Y147*CostRed_wind!K$30,Capacity_wind!Y147*VLOOKUP($A146,CostRed_wind!$A$17:$M$30,K$1-2009,FALSE))</f>
        <v>0</v>
      </c>
      <c r="Z146">
        <f>IF(Capacity_wind!$AB147=0,Capacity_wind!Z147*CostRed_wind!L$30,Capacity_wind!Z147*VLOOKUP($A146,CostRed_wind!$A$17:$M$30,L$1-2009,FALSE))</f>
        <v>0</v>
      </c>
      <c r="AA146">
        <f>IF(Capacity_wind!$AB147=0,Capacity_wind!AA147*CostRed_wind!M$30,Capacity_wind!AA147*VLOOKUP($A146,CostRed_wind!$A$17:$M$30,M$1-2009,FALSE))</f>
        <v>0</v>
      </c>
      <c r="AB146" s="1">
        <f t="shared" si="9"/>
        <v>0.0459077342157977</v>
      </c>
    </row>
    <row r="147" spans="1:28">
      <c r="A147" s="1" t="s">
        <v>374</v>
      </c>
      <c r="B147">
        <f>IF(Capacity_wind!$AB148=0,Capacity_wind!P148*CostRed_wind!B$15,Capacity_wind!P148*VLOOKUP($A147,CostRed_wind!$A$2:$M$15,B$1-2009,FALSE))</f>
        <v>0</v>
      </c>
      <c r="C147">
        <f>IF(Capacity_wind!$AB148=0,Capacity_wind!Q148*CostRed_wind!C$15,Capacity_wind!Q148*VLOOKUP($A147,CostRed_wind!$A$2:$M$15,C$1-2009,FALSE))</f>
        <v>0</v>
      </c>
      <c r="D147">
        <f>IF(Capacity_wind!$AB148=0,Capacity_wind!R148*CostRed_wind!D$15,Capacity_wind!R148*VLOOKUP($A147,CostRed_wind!$A$2:$M$15,D$1-2009,FALSE))</f>
        <v>0.0935256568438426</v>
      </c>
      <c r="E147">
        <f>IF(Capacity_wind!$AB148=0,Capacity_wind!S148*CostRed_wind!E$15,Capacity_wind!S148*VLOOKUP($A147,CostRed_wind!$A$2:$M$15,E$1-2009,FALSE))</f>
        <v>-0.129147462839647</v>
      </c>
      <c r="F147">
        <f>IF(Capacity_wind!$AB148=0,Capacity_wind!T148*CostRed_wind!F$15,Capacity_wind!T148*VLOOKUP($A147,CostRed_wind!$A$2:$M$15,F$1-2009,FALSE))</f>
        <v>0</v>
      </c>
      <c r="G147">
        <f>IF(Capacity_wind!$AB148=0,Capacity_wind!U148*CostRed_wind!G$15,Capacity_wind!U148*VLOOKUP($A147,CostRed_wind!$A$2:$M$15,G$1-2009,FALSE))</f>
        <v>0</v>
      </c>
      <c r="H147">
        <f>IF(Capacity_wind!$AB148=0,Capacity_wind!V148*CostRed_wind!H$15,Capacity_wind!V148*VLOOKUP($A147,CostRed_wind!$A$2:$M$15,H$1-2009,FALSE))</f>
        <v>0.113528009452704</v>
      </c>
      <c r="I147">
        <f>IF(Capacity_wind!$AB148=0,Capacity_wind!W148*CostRed_wind!I$15,Capacity_wind!W148*VLOOKUP($A147,CostRed_wind!$A$2:$M$15,I$1-2009,FALSE))</f>
        <v>-0.133145059716194</v>
      </c>
      <c r="J147">
        <f>IF(Capacity_wind!$AB148=0,Capacity_wind!X148*CostRed_wind!J$15,Capacity_wind!X148*VLOOKUP($A147,CostRed_wind!$A$2:$M$15,J$1-2009,FALSE))</f>
        <v>0.151069311352487</v>
      </c>
      <c r="K147">
        <f>IF(Capacity_wind!$AB148=0,Capacity_wind!Y148*CostRed_wind!K$15,Capacity_wind!Y148*VLOOKUP($A147,CostRed_wind!$A$2:$M$15,K$1-2009,FALSE))</f>
        <v>0</v>
      </c>
      <c r="L147">
        <f>IF(Capacity_wind!$AB148=0,Capacity_wind!Z148*CostRed_wind!L$15,Capacity_wind!Z148*VLOOKUP($A147,CostRed_wind!$A$2:$M$15,L$1-2009,FALSE))</f>
        <v>0</v>
      </c>
      <c r="M147">
        <f>IF(Capacity_wind!$AB148=0,Capacity_wind!AA148*CostRed_wind!M$15,Capacity_wind!AA148*VLOOKUP($A147,CostRed_wind!$A$2:$M$15,M$1-2009,FALSE))</f>
        <v>0</v>
      </c>
      <c r="N147" s="2">
        <f t="shared" si="8"/>
        <v>0.0958304550931924</v>
      </c>
      <c r="O147" s="1" t="s">
        <v>374</v>
      </c>
      <c r="P147">
        <f>IF(Capacity_wind!$AB148=0,Capacity_wind!P148*CostRed_wind!B$30,Capacity_wind!P148*VLOOKUP($A147,CostRed_wind!$A$17:$M$30,B$1-2009,FALSE))</f>
        <v>0</v>
      </c>
      <c r="Q147">
        <f>IF(Capacity_wind!$AB148=0,Capacity_wind!Q148*CostRed_wind!C$30,Capacity_wind!Q148*VLOOKUP($A147,CostRed_wind!$A$17:$M$30,C$1-2009,FALSE))</f>
        <v>0</v>
      </c>
      <c r="R147">
        <f>IF(Capacity_wind!$AB148=0,Capacity_wind!R148*CostRed_wind!D$30,Capacity_wind!R148*VLOOKUP($A147,CostRed_wind!$A$17:$M$30,D$1-2009,FALSE))</f>
        <v>0.493924130924338</v>
      </c>
      <c r="S147">
        <f>IF(Capacity_wind!$AB148=0,Capacity_wind!S148*CostRed_wind!E$30,Capacity_wind!S148*VLOOKUP($A147,CostRed_wind!$A$17:$M$30,E$1-2009,FALSE))</f>
        <v>-0.62302481325814</v>
      </c>
      <c r="T147">
        <f>IF(Capacity_wind!$AB148=0,Capacity_wind!T148*CostRed_wind!F$30,Capacity_wind!T148*VLOOKUP($A147,CostRed_wind!$A$17:$M$30,F$1-2009,FALSE))</f>
        <v>0</v>
      </c>
      <c r="U147">
        <f>IF(Capacity_wind!$AB148=0,Capacity_wind!U148*CostRed_wind!G$30,Capacity_wind!U148*VLOOKUP($A147,CostRed_wind!$A$17:$M$30,G$1-2009,FALSE))</f>
        <v>0</v>
      </c>
      <c r="V147">
        <f>IF(Capacity_wind!$AB148=0,Capacity_wind!V148*CostRed_wind!H$30,Capacity_wind!V148*VLOOKUP($A147,CostRed_wind!$A$17:$M$30,H$1-2009,FALSE))</f>
        <v>0.459077342157977</v>
      </c>
      <c r="W147">
        <f>IF(Capacity_wind!$AB148=0,Capacity_wind!W148*CostRed_wind!I$30,Capacity_wind!W148*VLOOKUP($A147,CostRed_wind!$A$17:$M$30,I$1-2009,FALSE))</f>
        <v>-0.48419188825271</v>
      </c>
      <c r="X147">
        <f>IF(Capacity_wind!$AB148=0,Capacity_wind!X148*CostRed_wind!J$30,Capacity_wind!X148*VLOOKUP($A147,CostRed_wind!$A$17:$M$30,J$1-2009,FALSE))</f>
        <v>0.511096559110093</v>
      </c>
      <c r="Y147">
        <f>IF(Capacity_wind!$AB148=0,Capacity_wind!Y148*CostRed_wind!K$30,Capacity_wind!Y148*VLOOKUP($A147,CostRed_wind!$A$17:$M$30,K$1-2009,FALSE))</f>
        <v>0</v>
      </c>
      <c r="Z147">
        <f>IF(Capacity_wind!$AB148=0,Capacity_wind!Z148*CostRed_wind!L$30,Capacity_wind!Z148*VLOOKUP($A147,CostRed_wind!$A$17:$M$30,L$1-2009,FALSE))</f>
        <v>0</v>
      </c>
      <c r="AA147">
        <f>IF(Capacity_wind!$AB148=0,Capacity_wind!AA148*CostRed_wind!M$30,Capacity_wind!AA148*VLOOKUP($A147,CostRed_wind!$A$17:$M$30,M$1-2009,FALSE))</f>
        <v>0</v>
      </c>
      <c r="AB147" s="1">
        <f t="shared" si="9"/>
        <v>0.356881330681558</v>
      </c>
    </row>
    <row r="148" spans="1:28">
      <c r="A148" s="1" t="s">
        <v>376</v>
      </c>
      <c r="B148">
        <f>IF(Capacity_wind!$AB149=0,Capacity_wind!P149*CostRed_wind!B$15,Capacity_wind!P149*VLOOKUP($A148,CostRed_wind!$A$2:$M$15,B$1-2009,FALSE))</f>
        <v>0</v>
      </c>
      <c r="C148">
        <f>IF(Capacity_wind!$AB149=0,Capacity_wind!Q149*CostRed_wind!C$15,Capacity_wind!Q149*VLOOKUP($A148,CostRed_wind!$A$2:$M$15,C$1-2009,FALSE))</f>
        <v>0.0600241506157434</v>
      </c>
      <c r="D148">
        <f>IF(Capacity_wind!$AB149=0,Capacity_wind!R149*CostRed_wind!D$15,Capacity_wind!R149*VLOOKUP($A148,CostRed_wind!$A$2:$M$15,D$1-2009,FALSE))</f>
        <v>0</v>
      </c>
      <c r="E148">
        <f>IF(Capacity_wind!$AB149=0,Capacity_wind!S149*CostRed_wind!E$15,Capacity_wind!S149*VLOOKUP($A148,CostRed_wind!$A$2:$M$15,E$1-2009,FALSE))</f>
        <v>0.0645737314198236</v>
      </c>
      <c r="F148">
        <f>IF(Capacity_wind!$AB149=0,Capacity_wind!T149*CostRed_wind!F$15,Capacity_wind!T149*VLOOKUP($A148,CostRed_wind!$A$2:$M$15,F$1-2009,FALSE))</f>
        <v>0</v>
      </c>
      <c r="G148">
        <f>IF(Capacity_wind!$AB149=0,Capacity_wind!U149*CostRed_wind!G$15,Capacity_wind!U149*VLOOKUP($A148,CostRed_wind!$A$2:$M$15,G$1-2009,FALSE))</f>
        <v>0</v>
      </c>
      <c r="H148">
        <f>IF(Capacity_wind!$AB149=0,Capacity_wind!V149*CostRed_wind!H$15,Capacity_wind!V149*VLOOKUP($A148,CostRed_wind!$A$2:$M$15,H$1-2009,FALSE))</f>
        <v>0.0340584028358112</v>
      </c>
      <c r="I148">
        <f>IF(Capacity_wind!$AB149=0,Capacity_wind!W149*CostRed_wind!I$15,Capacity_wind!W149*VLOOKUP($A148,CostRed_wind!$A$2:$M$15,I$1-2009,FALSE))</f>
        <v>0</v>
      </c>
      <c r="J148">
        <f>IF(Capacity_wind!$AB149=0,Capacity_wind!X149*CostRed_wind!J$15,Capacity_wind!X149*VLOOKUP($A148,CostRed_wind!$A$2:$M$15,J$1-2009,FALSE))</f>
        <v>0</v>
      </c>
      <c r="K148">
        <f>IF(Capacity_wind!$AB149=0,Capacity_wind!Y149*CostRed_wind!K$15,Capacity_wind!Y149*VLOOKUP($A148,CostRed_wind!$A$2:$M$15,K$1-2009,FALSE))</f>
        <v>0</v>
      </c>
      <c r="L148">
        <f>IF(Capacity_wind!$AB149=0,Capacity_wind!Z149*CostRed_wind!L$15,Capacity_wind!Z149*VLOOKUP($A148,CostRed_wind!$A$2:$M$15,L$1-2009,FALSE))</f>
        <v>0.00584952806332411</v>
      </c>
      <c r="M148">
        <f>IF(Capacity_wind!$AB149=0,Capacity_wind!AA149*CostRed_wind!M$15,Capacity_wind!AA149*VLOOKUP($A148,CostRed_wind!$A$2:$M$15,M$1-2009,FALSE))</f>
        <v>0</v>
      </c>
      <c r="N148" s="2">
        <f t="shared" si="8"/>
        <v>0.164505812934702</v>
      </c>
      <c r="O148" s="1" t="s">
        <v>376</v>
      </c>
      <c r="P148">
        <f>IF(Capacity_wind!$AB149=0,Capacity_wind!P149*CostRed_wind!B$30,Capacity_wind!P149*VLOOKUP($A148,CostRed_wind!$A$17:$M$30,B$1-2009,FALSE))</f>
        <v>0</v>
      </c>
      <c r="Q148">
        <f>IF(Capacity_wind!$AB149=0,Capacity_wind!Q149*CostRed_wind!C$30,Capacity_wind!Q149*VLOOKUP($A148,CostRed_wind!$A$17:$M$30,C$1-2009,FALSE))</f>
        <v>0.398830356592852</v>
      </c>
      <c r="R148">
        <f>IF(Capacity_wind!$AB149=0,Capacity_wind!R149*CostRed_wind!D$30,Capacity_wind!R149*VLOOKUP($A148,CostRed_wind!$A$17:$M$30,D$1-2009,FALSE))</f>
        <v>0</v>
      </c>
      <c r="S148">
        <f>IF(Capacity_wind!$AB149=0,Capacity_wind!S149*CostRed_wind!E$30,Capacity_wind!S149*VLOOKUP($A148,CostRed_wind!$A$17:$M$30,E$1-2009,FALSE))</f>
        <v>0.31151240662907</v>
      </c>
      <c r="T148">
        <f>IF(Capacity_wind!$AB149=0,Capacity_wind!T149*CostRed_wind!F$30,Capacity_wind!T149*VLOOKUP($A148,CostRed_wind!$A$17:$M$30,F$1-2009,FALSE))</f>
        <v>0</v>
      </c>
      <c r="U148">
        <f>IF(Capacity_wind!$AB149=0,Capacity_wind!U149*CostRed_wind!G$30,Capacity_wind!U149*VLOOKUP($A148,CostRed_wind!$A$17:$M$30,G$1-2009,FALSE))</f>
        <v>0</v>
      </c>
      <c r="V148">
        <f>IF(Capacity_wind!$AB149=0,Capacity_wind!V149*CostRed_wind!H$30,Capacity_wind!V149*VLOOKUP($A148,CostRed_wind!$A$17:$M$30,H$1-2009,FALSE))</f>
        <v>0.137723202647393</v>
      </c>
      <c r="W148">
        <f>IF(Capacity_wind!$AB149=0,Capacity_wind!W149*CostRed_wind!I$30,Capacity_wind!W149*VLOOKUP($A148,CostRed_wind!$A$17:$M$30,I$1-2009,FALSE))</f>
        <v>0</v>
      </c>
      <c r="X148">
        <f>IF(Capacity_wind!$AB149=0,Capacity_wind!X149*CostRed_wind!J$30,Capacity_wind!X149*VLOOKUP($A148,CostRed_wind!$A$17:$M$30,J$1-2009,FALSE))</f>
        <v>0</v>
      </c>
      <c r="Y148">
        <f>IF(Capacity_wind!$AB149=0,Capacity_wind!Y149*CostRed_wind!K$30,Capacity_wind!Y149*VLOOKUP($A148,CostRed_wind!$A$17:$M$30,K$1-2009,FALSE))</f>
        <v>0</v>
      </c>
      <c r="Z148">
        <f>IF(Capacity_wind!$AB149=0,Capacity_wind!Z149*CostRed_wind!L$30,Capacity_wind!Z149*VLOOKUP($A148,CostRed_wind!$A$17:$M$30,L$1-2009,FALSE))</f>
        <v>0.0162744511185291</v>
      </c>
      <c r="AA148">
        <f>IF(Capacity_wind!$AB149=0,Capacity_wind!AA149*CostRed_wind!M$30,Capacity_wind!AA149*VLOOKUP($A148,CostRed_wind!$A$17:$M$30,M$1-2009,FALSE))</f>
        <v>0</v>
      </c>
      <c r="AB148" s="1">
        <f t="shared" si="9"/>
        <v>0.864340416987844</v>
      </c>
    </row>
    <row r="149" spans="1:28">
      <c r="A149" s="1" t="s">
        <v>364</v>
      </c>
      <c r="B149">
        <f>IF(Capacity_wind!$AB150=0,Capacity_wind!P150*CostRed_wind!B$15,Capacity_wind!P150*VLOOKUP($A149,CostRed_wind!$A$2:$M$15,B$1-2009,FALSE))</f>
        <v>0</v>
      </c>
      <c r="C149">
        <f>IF(Capacity_wind!$AB150=0,Capacity_wind!Q150*CostRed_wind!C$15,Capacity_wind!Q150*VLOOKUP($A149,CostRed_wind!$A$2:$M$15,C$1-2009,FALSE))</f>
        <v>0.0660265656773177</v>
      </c>
      <c r="D149">
        <f>IF(Capacity_wind!$AB150=0,Capacity_wind!R150*CostRed_wind!D$15,Capacity_wind!R150*VLOOKUP($A149,CostRed_wind!$A$2:$M$15,D$1-2009,FALSE))</f>
        <v>0</v>
      </c>
      <c r="E149">
        <f>IF(Capacity_wind!$AB150=0,Capacity_wind!S150*CostRed_wind!E$15,Capacity_wind!S150*VLOOKUP($A149,CostRed_wind!$A$2:$M$15,E$1-2009,FALSE))</f>
        <v>0</v>
      </c>
      <c r="F149">
        <f>IF(Capacity_wind!$AB150=0,Capacity_wind!T150*CostRed_wind!F$15,Capacity_wind!T150*VLOOKUP($A149,CostRed_wind!$A$2:$M$15,F$1-2009,FALSE))</f>
        <v>0.0496267608112583</v>
      </c>
      <c r="G149">
        <f>IF(Capacity_wind!$AB150=0,Capacity_wind!U150*CostRed_wind!G$15,Capacity_wind!U150*VLOOKUP($A149,CostRed_wind!$A$2:$M$15,G$1-2009,FALSE))</f>
        <v>0</v>
      </c>
      <c r="H149">
        <f>IF(Capacity_wind!$AB150=0,Capacity_wind!V150*CostRed_wind!H$15,Capacity_wind!V150*VLOOKUP($A149,CostRed_wind!$A$2:$M$15,H$1-2009,FALSE))</f>
        <v>0.085146007089528</v>
      </c>
      <c r="I149">
        <f>IF(Capacity_wind!$AB150=0,Capacity_wind!W150*CostRed_wind!I$15,Capacity_wind!W150*VLOOKUP($A149,CostRed_wind!$A$2:$M$15,I$1-2009,FALSE))</f>
        <v>0</v>
      </c>
      <c r="J149">
        <f>IF(Capacity_wind!$AB150=0,Capacity_wind!X150*CostRed_wind!J$15,Capacity_wind!X150*VLOOKUP($A149,CostRed_wind!$A$2:$M$15,J$1-2009,FALSE))</f>
        <v>0</v>
      </c>
      <c r="K149">
        <f>IF(Capacity_wind!$AB150=0,Capacity_wind!Y150*CostRed_wind!K$15,Capacity_wind!Y150*VLOOKUP($A149,CostRed_wind!$A$2:$M$15,K$1-2009,FALSE))</f>
        <v>0</v>
      </c>
      <c r="L149">
        <f>IF(Capacity_wind!$AB150=0,Capacity_wind!Z150*CostRed_wind!L$15,Capacity_wind!Z150*VLOOKUP($A149,CostRed_wind!$A$2:$M$15,L$1-2009,FALSE))</f>
        <v>0</v>
      </c>
      <c r="M149">
        <f>IF(Capacity_wind!$AB150=0,Capacity_wind!AA150*CostRed_wind!M$15,Capacity_wind!AA150*VLOOKUP($A149,CostRed_wind!$A$2:$M$15,M$1-2009,FALSE))</f>
        <v>0</v>
      </c>
      <c r="N149" s="2">
        <f t="shared" si="8"/>
        <v>0.200799333578104</v>
      </c>
      <c r="O149" s="1" t="s">
        <v>364</v>
      </c>
      <c r="P149">
        <f>IF(Capacity_wind!$AB150=0,Capacity_wind!P150*CostRed_wind!B$30,Capacity_wind!P150*VLOOKUP($A149,CostRed_wind!$A$17:$M$30,B$1-2009,FALSE))</f>
        <v>0</v>
      </c>
      <c r="Q149">
        <f>IF(Capacity_wind!$AB150=0,Capacity_wind!Q150*CostRed_wind!C$30,Capacity_wind!Q150*VLOOKUP($A149,CostRed_wind!$A$17:$M$30,C$1-2009,FALSE))</f>
        <v>0.438713392252137</v>
      </c>
      <c r="R149">
        <f>IF(Capacity_wind!$AB150=0,Capacity_wind!R150*CostRed_wind!D$30,Capacity_wind!R150*VLOOKUP($A149,CostRed_wind!$A$17:$M$30,D$1-2009,FALSE))</f>
        <v>0</v>
      </c>
      <c r="S149">
        <f>IF(Capacity_wind!$AB150=0,Capacity_wind!S150*CostRed_wind!E$30,Capacity_wind!S150*VLOOKUP($A149,CostRed_wind!$A$17:$M$30,E$1-2009,FALSE))</f>
        <v>0</v>
      </c>
      <c r="T149">
        <f>IF(Capacity_wind!$AB150=0,Capacity_wind!T150*CostRed_wind!F$30,Capacity_wind!T150*VLOOKUP($A149,CostRed_wind!$A$17:$M$30,F$1-2009,FALSE))</f>
        <v>0.23070183570556</v>
      </c>
      <c r="U149">
        <f>IF(Capacity_wind!$AB150=0,Capacity_wind!U150*CostRed_wind!G$30,Capacity_wind!U150*VLOOKUP($A149,CostRed_wind!$A$17:$M$30,G$1-2009,FALSE))</f>
        <v>0</v>
      </c>
      <c r="V149">
        <f>IF(Capacity_wind!$AB150=0,Capacity_wind!V150*CostRed_wind!H$30,Capacity_wind!V150*VLOOKUP($A149,CostRed_wind!$A$17:$M$30,H$1-2009,FALSE))</f>
        <v>0.344308006618483</v>
      </c>
      <c r="W149">
        <f>IF(Capacity_wind!$AB150=0,Capacity_wind!W150*CostRed_wind!I$30,Capacity_wind!W150*VLOOKUP($A149,CostRed_wind!$A$17:$M$30,I$1-2009,FALSE))</f>
        <v>0</v>
      </c>
      <c r="X149">
        <f>IF(Capacity_wind!$AB150=0,Capacity_wind!X150*CostRed_wind!J$30,Capacity_wind!X150*VLOOKUP($A149,CostRed_wind!$A$17:$M$30,J$1-2009,FALSE))</f>
        <v>0</v>
      </c>
      <c r="Y149">
        <f>IF(Capacity_wind!$AB150=0,Capacity_wind!Y150*CostRed_wind!K$30,Capacity_wind!Y150*VLOOKUP($A149,CostRed_wind!$A$17:$M$30,K$1-2009,FALSE))</f>
        <v>0</v>
      </c>
      <c r="Z149">
        <f>IF(Capacity_wind!$AB150=0,Capacity_wind!Z150*CostRed_wind!L$30,Capacity_wind!Z150*VLOOKUP($A149,CostRed_wind!$A$17:$M$30,L$1-2009,FALSE))</f>
        <v>0</v>
      </c>
      <c r="AA149">
        <f>IF(Capacity_wind!$AB150=0,Capacity_wind!AA150*CostRed_wind!M$30,Capacity_wind!AA150*VLOOKUP($A149,CostRed_wind!$A$17:$M$30,M$1-2009,FALSE))</f>
        <v>0</v>
      </c>
      <c r="AB149" s="1">
        <f t="shared" si="9"/>
        <v>1.01372323457618</v>
      </c>
    </row>
    <row r="150" spans="1:28">
      <c r="A150" s="1" t="s">
        <v>431</v>
      </c>
      <c r="B150">
        <f>IF(Capacity_wind!$AB151=0,Capacity_wind!P151*CostRed_wind!B$15,Capacity_wind!P151*VLOOKUP($A150,CostRed_wind!$A$2:$M$15,B$1-2009,FALSE))</f>
        <v>0</v>
      </c>
      <c r="C150">
        <f>IF(Capacity_wind!$AB151=0,Capacity_wind!Q151*CostRed_wind!C$15,Capacity_wind!Q151*VLOOKUP($A150,CostRed_wind!$A$2:$M$15,C$1-2009,FALSE))</f>
        <v>0</v>
      </c>
      <c r="D150">
        <f>IF(Capacity_wind!$AB151=0,Capacity_wind!R151*CostRed_wind!D$15,Capacity_wind!R151*VLOOKUP($A150,CostRed_wind!$A$2:$M$15,D$1-2009,FALSE))</f>
        <v>11.5429365676671</v>
      </c>
      <c r="E150">
        <f>IF(Capacity_wind!$AB151=0,Capacity_wind!S151*CostRed_wind!E$15,Capacity_wind!S151*VLOOKUP($A150,CostRed_wind!$A$2:$M$15,E$1-2009,FALSE))</f>
        <v>20.147004202985</v>
      </c>
      <c r="F150">
        <f>IF(Capacity_wind!$AB151=0,Capacity_wind!T151*CostRed_wind!F$15,Capacity_wind!T151*VLOOKUP($A150,CostRed_wind!$A$2:$M$15,F$1-2009,FALSE))</f>
        <v>42.1827466895695</v>
      </c>
      <c r="G150">
        <f>IF(Capacity_wind!$AB151=0,Capacity_wind!U151*CostRed_wind!G$15,Capacity_wind!U151*VLOOKUP($A150,CostRed_wind!$A$2:$M$15,G$1-2009,FALSE))</f>
        <v>39.8553591454616</v>
      </c>
      <c r="H150">
        <f>IF(Capacity_wind!$AB151=0,Capacity_wind!V151*CostRed_wind!H$15,Capacity_wind!V151*VLOOKUP($A150,CostRed_wind!$A$2:$M$15,H$1-2009,FALSE))</f>
        <v>70.5008938701292</v>
      </c>
      <c r="I150">
        <f>IF(Capacity_wind!$AB151=0,Capacity_wind!W151*CostRed_wind!I$15,Capacity_wind!W151*VLOOKUP($A150,CostRed_wind!$A$2:$M$15,I$1-2009,FALSE))</f>
        <v>0</v>
      </c>
      <c r="J150">
        <f>IF(Capacity_wind!$AB151=0,Capacity_wind!X151*CostRed_wind!J$15,Capacity_wind!X151*VLOOKUP($A150,CostRed_wind!$A$2:$M$15,J$1-2009,FALSE))</f>
        <v>0</v>
      </c>
      <c r="K150">
        <f>IF(Capacity_wind!$AB151=0,Capacity_wind!Y151*CostRed_wind!K$15,Capacity_wind!Y151*VLOOKUP($A150,CostRed_wind!$A$2:$M$15,K$1-2009,FALSE))</f>
        <v>74.2957742845335</v>
      </c>
      <c r="L150">
        <f>IF(Capacity_wind!$AB151=0,Capacity_wind!Z151*CostRed_wind!L$15,Capacity_wind!Z151*VLOOKUP($A150,CostRed_wind!$A$2:$M$15,L$1-2009,FALSE))</f>
        <v>91.8167203137061</v>
      </c>
      <c r="M150">
        <f>IF(Capacity_wind!$AB151=0,Capacity_wind!AA151*CostRed_wind!M$15,Capacity_wind!AA151*VLOOKUP($A150,CostRed_wind!$A$2:$M$15,M$1-2009,FALSE))</f>
        <v>33.7505927573231</v>
      </c>
      <c r="N150" s="2">
        <f t="shared" si="8"/>
        <v>384.092027831375</v>
      </c>
      <c r="O150" s="1" t="s">
        <v>431</v>
      </c>
      <c r="P150">
        <f>IF(Capacity_wind!$AB151=0,Capacity_wind!P151*CostRed_wind!B$30,Capacity_wind!P151*VLOOKUP($A150,CostRed_wind!$A$17:$M$30,B$1-2009,FALSE))</f>
        <v>0</v>
      </c>
      <c r="Q150">
        <f>IF(Capacity_wind!$AB151=0,Capacity_wind!Q151*CostRed_wind!C$30,Capacity_wind!Q151*VLOOKUP($A150,CostRed_wind!$A$17:$M$30,C$1-2009,FALSE))</f>
        <v>0</v>
      </c>
      <c r="R150">
        <f>IF(Capacity_wind!$AB151=0,Capacity_wind!R151*CostRed_wind!D$30,Capacity_wind!R151*VLOOKUP($A150,CostRed_wind!$A$17:$M$30,D$1-2009,FALSE))</f>
        <v>60.9601162386818</v>
      </c>
      <c r="S150">
        <f>IF(Capacity_wind!$AB151=0,Capacity_wind!S151*CostRed_wind!E$30,Capacity_wind!S151*VLOOKUP($A150,CostRed_wind!$A$17:$M$30,E$1-2009,FALSE))</f>
        <v>97.1918708682698</v>
      </c>
      <c r="T150">
        <f>IF(Capacity_wind!$AB151=0,Capacity_wind!T151*CostRed_wind!F$30,Capacity_wind!T151*VLOOKUP($A150,CostRed_wind!$A$17:$M$30,F$1-2009,FALSE))</f>
        <v>196.096560349726</v>
      </c>
      <c r="U150">
        <f>IF(Capacity_wind!$AB151=0,Capacity_wind!U151*CostRed_wind!G$30,Capacity_wind!U151*VLOOKUP($A150,CostRed_wind!$A$17:$M$30,G$1-2009,FALSE))</f>
        <v>167.022311231835</v>
      </c>
      <c r="V150">
        <f>IF(Capacity_wind!$AB151=0,Capacity_wind!V151*CostRed_wind!H$30,Capacity_wind!V151*VLOOKUP($A150,CostRed_wind!$A$17:$M$30,H$1-2009,FALSE))</f>
        <v>285.087029480104</v>
      </c>
      <c r="W150">
        <f>IF(Capacity_wind!$AB151=0,Capacity_wind!W151*CostRed_wind!I$30,Capacity_wind!W151*VLOOKUP($A150,CostRed_wind!$A$17:$M$30,I$1-2009,FALSE))</f>
        <v>0</v>
      </c>
      <c r="X150">
        <f>IF(Capacity_wind!$AB151=0,Capacity_wind!X151*CostRed_wind!J$30,Capacity_wind!X151*VLOOKUP($A150,CostRed_wind!$A$17:$M$30,J$1-2009,FALSE))</f>
        <v>0</v>
      </c>
      <c r="Y150">
        <f>IF(Capacity_wind!$AB151=0,Capacity_wind!Y151*CostRed_wind!K$30,Capacity_wind!Y151*VLOOKUP($A150,CostRed_wind!$A$17:$M$30,K$1-2009,FALSE))</f>
        <v>236.865259832219</v>
      </c>
      <c r="Z150">
        <f>IF(Capacity_wind!$AB151=0,Capacity_wind!Z151*CostRed_wind!L$30,Capacity_wind!Z151*VLOOKUP($A150,CostRed_wind!$A$17:$M$30,L$1-2009,FALSE))</f>
        <v>255.450817644239</v>
      </c>
      <c r="AA150">
        <f>IF(Capacity_wind!$AB151=0,Capacity_wind!AA151*CostRed_wind!M$30,Capacity_wind!AA151*VLOOKUP($A150,CostRed_wind!$A$17:$M$30,M$1-2009,FALSE))</f>
        <v>87.9224421666255</v>
      </c>
      <c r="AB150" s="1">
        <f t="shared" si="9"/>
        <v>1386.5964078117</v>
      </c>
    </row>
    <row r="151" spans="1:28">
      <c r="A151" s="1" t="s">
        <v>487</v>
      </c>
      <c r="B151">
        <f>IF(Capacity_wind!$AB152=0,Capacity_wind!P152*CostRed_wind!B$15,Capacity_wind!P152*VLOOKUP($A151,CostRed_wind!$A$2:$M$15,B$1-2009,FALSE))</f>
        <v>6.84037381540576</v>
      </c>
      <c r="C151">
        <f>IF(Capacity_wind!$AB152=0,Capacity_wind!Q152*CostRed_wind!C$15,Capacity_wind!Q152*VLOOKUP($A151,CostRed_wind!$A$2:$M$15,C$1-2009,FALSE))</f>
        <v>18.0792741654619</v>
      </c>
      <c r="D151">
        <f>IF(Capacity_wind!$AB152=0,Capacity_wind!R152*CostRed_wind!D$15,Capacity_wind!R152*VLOOKUP($A151,CostRed_wind!$A$2:$M$15,D$1-2009,FALSE))</f>
        <v>24.5333369923264</v>
      </c>
      <c r="E151">
        <f>IF(Capacity_wind!$AB152=0,Capacity_wind!S152*CostRed_wind!E$15,Capacity_wind!S152*VLOOKUP($A151,CostRed_wind!$A$2:$M$15,E$1-2009,FALSE))</f>
        <v>239.917977857751</v>
      </c>
      <c r="F151">
        <f>IF(Capacity_wind!$AB152=0,Capacity_wind!T152*CostRed_wind!F$15,Capacity_wind!T152*VLOOKUP($A151,CostRed_wind!$A$2:$M$15,F$1-2009,FALSE))</f>
        <v>278.20822490017</v>
      </c>
      <c r="G151">
        <f>IF(Capacity_wind!$AB152=0,Capacity_wind!U152*CostRed_wind!G$15,Capacity_wind!U152*VLOOKUP($A151,CostRed_wind!$A$2:$M$15,G$1-2009,FALSE))</f>
        <v>303.87870314058</v>
      </c>
      <c r="H151">
        <f>IF(Capacity_wind!$AB152=0,Capacity_wind!V152*CostRed_wind!H$15,Capacity_wind!V152*VLOOKUP($A151,CostRed_wind!$A$2:$M$15,H$1-2009,FALSE))</f>
        <v>315.56574738701</v>
      </c>
      <c r="I151">
        <f>IF(Capacity_wind!$AB152=0,Capacity_wind!W152*CostRed_wind!I$15,Capacity_wind!W152*VLOOKUP($A151,CostRed_wind!$A$2:$M$15,I$1-2009,FALSE))</f>
        <v>454.520086399426</v>
      </c>
      <c r="J151">
        <f>IF(Capacity_wind!$AB152=0,Capacity_wind!X152*CostRed_wind!J$15,Capacity_wind!X152*VLOOKUP($A151,CostRed_wind!$A$2:$M$15,J$1-2009,FALSE))</f>
        <v>235.015053076903</v>
      </c>
      <c r="K151">
        <f>IF(Capacity_wind!$AB152=0,Capacity_wind!Y152*CostRed_wind!K$15,Capacity_wind!Y152*VLOOKUP($A151,CostRed_wind!$A$2:$M$15,K$1-2009,FALSE))</f>
        <v>588.055102757838</v>
      </c>
      <c r="L151">
        <f>IF(Capacity_wind!$AB152=0,Capacity_wind!Z152*CostRed_wind!L$15,Capacity_wind!Z152*VLOOKUP($A151,CostRed_wind!$A$2:$M$15,L$1-2009,FALSE))</f>
        <v>1194.96958694587</v>
      </c>
      <c r="M151">
        <f>IF(Capacity_wind!$AB152=0,Capacity_wind!AA152*CostRed_wind!M$15,Capacity_wind!AA152*VLOOKUP($A151,CostRed_wind!$A$2:$M$15,M$1-2009,FALSE))</f>
        <v>853.022921662598</v>
      </c>
      <c r="N151" s="2">
        <f t="shared" si="8"/>
        <v>4512.60638910134</v>
      </c>
      <c r="O151" s="1" t="s">
        <v>487</v>
      </c>
      <c r="P151">
        <f>IF(Capacity_wind!$AB152=0,Capacity_wind!P152*CostRed_wind!B$30,Capacity_wind!P152*VLOOKUP($A151,CostRed_wind!$A$17:$M$30,B$1-2009,FALSE))</f>
        <v>58.546074721422</v>
      </c>
      <c r="Q151">
        <f>IF(Capacity_wind!$AB152=0,Capacity_wind!Q152*CostRed_wind!C$30,Capacity_wind!Q152*VLOOKUP($A151,CostRed_wind!$A$17:$M$30,C$1-2009,FALSE))</f>
        <v>120.127703405767</v>
      </c>
      <c r="R151">
        <f>IF(Capacity_wind!$AB152=0,Capacity_wind!R152*CostRed_wind!D$30,Capacity_wind!R152*VLOOKUP($A151,CostRed_wind!$A$17:$M$30,D$1-2009,FALSE))</f>
        <v>129.564523378234</v>
      </c>
      <c r="S151">
        <f>IF(Capacity_wind!$AB152=0,Capacity_wind!S152*CostRed_wind!E$30,Capacity_wind!S152*VLOOKUP($A151,CostRed_wind!$A$17:$M$30,E$1-2009,FALSE))</f>
        <v>1157.39674683108</v>
      </c>
      <c r="T151">
        <f>IF(Capacity_wind!$AB152=0,Capacity_wind!T152*CostRed_wind!F$30,Capacity_wind!T152*VLOOKUP($A151,CostRed_wind!$A$17:$M$30,F$1-2009,FALSE))</f>
        <v>1293.3172978377</v>
      </c>
      <c r="U151">
        <f>IF(Capacity_wind!$AB152=0,Capacity_wind!U152*CostRed_wind!G$30,Capacity_wind!U152*VLOOKUP($A151,CostRed_wind!$A$17:$M$30,G$1-2009,FALSE))</f>
        <v>1273.46797070456</v>
      </c>
      <c r="V151">
        <f>IF(Capacity_wind!$AB152=0,Capacity_wind!V152*CostRed_wind!H$30,Capacity_wind!V152*VLOOKUP($A151,CostRed_wind!$A$17:$M$30,H$1-2009,FALSE))</f>
        <v>1276.06469350524</v>
      </c>
      <c r="W151">
        <f>IF(Capacity_wind!$AB152=0,Capacity_wind!W152*CostRed_wind!I$30,Capacity_wind!W152*VLOOKUP($A151,CostRed_wind!$A$17:$M$30,I$1-2009,FALSE))</f>
        <v>1652.89601695793</v>
      </c>
      <c r="X151">
        <f>IF(Capacity_wind!$AB152=0,Capacity_wind!X152*CostRed_wind!J$30,Capacity_wind!X152*VLOOKUP($A151,CostRed_wind!$A$17:$M$30,J$1-2009,FALSE))</f>
        <v>795.101161786712</v>
      </c>
      <c r="Y151">
        <f>IF(Capacity_wind!$AB152=0,Capacity_wind!Y152*CostRed_wind!K$30,Capacity_wind!Y152*VLOOKUP($A151,CostRed_wind!$A$17:$M$30,K$1-2009,FALSE))</f>
        <v>1874.80144128997</v>
      </c>
      <c r="Z151">
        <f>IF(Capacity_wind!$AB152=0,Capacity_wind!Z152*CostRed_wind!L$30,Capacity_wind!Z152*VLOOKUP($A151,CostRed_wind!$A$17:$M$30,L$1-2009,FALSE))</f>
        <v>3324.62275936635</v>
      </c>
      <c r="AA151">
        <f>IF(Capacity_wind!$AB152=0,Capacity_wind!AA152*CostRed_wind!M$30,Capacity_wind!AA152*VLOOKUP($A151,CostRed_wind!$A$17:$M$30,M$1-2009,FALSE))</f>
        <v>2222.17900100177</v>
      </c>
      <c r="AB151" s="1">
        <f t="shared" si="9"/>
        <v>15178.0853907867</v>
      </c>
    </row>
    <row r="152" spans="1:28">
      <c r="A152" s="1" t="s">
        <v>488</v>
      </c>
      <c r="B152">
        <f>IF(Capacity_wind!$AB153=0,Capacity_wind!P153*CostRed_wind!B$15,Capacity_wind!P153*VLOOKUP($A152,CostRed_wind!$A$2:$M$15,B$1-2009,FALSE))</f>
        <v>6.84037504844987</v>
      </c>
      <c r="C152">
        <f>IF(Capacity_wind!$AB153=0,Capacity_wind!Q153*CostRed_wind!C$15,Capacity_wind!Q153*VLOOKUP($A152,CostRed_wind!$A$2:$M$15,C$1-2009,FALSE))</f>
        <v>18.0792711642544</v>
      </c>
      <c r="D152">
        <f>IF(Capacity_wind!$AB153=0,Capacity_wind!R153*CostRed_wind!D$15,Capacity_wind!R153*VLOOKUP($A152,CostRed_wind!$A$2:$M$15,D$1-2009,FALSE))</f>
        <v>24.5333369923264</v>
      </c>
      <c r="E152">
        <f>IF(Capacity_wind!$AB153=0,Capacity_wind!S153*CostRed_wind!E$15,Capacity_wind!S153*VLOOKUP($A152,CostRed_wind!$A$2:$M$15,E$1-2009,FALSE))</f>
        <v>239.917977857751</v>
      </c>
      <c r="F152">
        <f>IF(Capacity_wind!$AB153=0,Capacity_wind!T153*CostRed_wind!F$15,Capacity_wind!T153*VLOOKUP($A152,CostRed_wind!$A$2:$M$15,F$1-2009,FALSE))</f>
        <v>278.20822490017</v>
      </c>
      <c r="G152">
        <f>IF(Capacity_wind!$AB153=0,Capacity_wind!U153*CostRed_wind!G$15,Capacity_wind!U153*VLOOKUP($A152,CostRed_wind!$A$2:$M$15,G$1-2009,FALSE))</f>
        <v>303.878601984846</v>
      </c>
      <c r="H152">
        <f>IF(Capacity_wind!$AB153=0,Capacity_wind!V153*CostRed_wind!H$15,Capacity_wind!V153*VLOOKUP($A152,CostRed_wind!$A$2:$M$15,H$1-2009,FALSE))</f>
        <v>315.56586091502</v>
      </c>
      <c r="I152">
        <f>IF(Capacity_wind!$AB153=0,Capacity_wind!W153*CostRed_wind!I$15,Capacity_wind!W153*VLOOKUP($A152,CostRed_wind!$A$2:$M$15,I$1-2009,FALSE))</f>
        <v>454.520086399426</v>
      </c>
      <c r="J152">
        <f>IF(Capacity_wind!$AB153=0,Capacity_wind!X153*CostRed_wind!J$15,Capacity_wind!X153*VLOOKUP($A152,CostRed_wind!$A$2:$M$15,J$1-2009,FALSE))</f>
        <v>235.015053076903</v>
      </c>
      <c r="K152">
        <f>IF(Capacity_wind!$AB153=0,Capacity_wind!Y153*CostRed_wind!K$15,Capacity_wind!Y153*VLOOKUP($A152,CostRed_wind!$A$2:$M$15,K$1-2009,FALSE))</f>
        <v>588.054750645163</v>
      </c>
      <c r="L152">
        <f>IF(Capacity_wind!$AB153=0,Capacity_wind!Z153*CostRed_wind!L$15,Capacity_wind!Z153*VLOOKUP($A152,CostRed_wind!$A$2:$M$15,L$1-2009,FALSE))</f>
        <v>1194.97000476931</v>
      </c>
      <c r="M152">
        <f>IF(Capacity_wind!$AB153=0,Capacity_wind!AA153*CostRed_wind!M$15,Capacity_wind!AA153*VLOOKUP($A152,CostRed_wind!$A$2:$M$15,M$1-2009,FALSE))</f>
        <v>853.022921662598</v>
      </c>
      <c r="N152" s="2">
        <f t="shared" si="8"/>
        <v>4512.60646541622</v>
      </c>
      <c r="O152" s="1" t="s">
        <v>488</v>
      </c>
      <c r="P152">
        <f>IF(Capacity_wind!$AB153=0,Capacity_wind!P153*CostRed_wind!B$30,Capacity_wind!P153*VLOOKUP($A152,CostRed_wind!$A$17:$M$30,B$1-2009,FALSE))</f>
        <v>58.546085274923</v>
      </c>
      <c r="Q152">
        <f>IF(Capacity_wind!$AB153=0,Capacity_wind!Q153*CostRed_wind!C$30,Capacity_wind!Q153*VLOOKUP($A152,CostRed_wind!$A$17:$M$30,C$1-2009,FALSE))</f>
        <v>120.127683464249</v>
      </c>
      <c r="R152">
        <f>IF(Capacity_wind!$AB153=0,Capacity_wind!R153*CostRed_wind!D$30,Capacity_wind!R153*VLOOKUP($A152,CostRed_wind!$A$17:$M$30,D$1-2009,FALSE))</f>
        <v>129.564523378234</v>
      </c>
      <c r="S152">
        <f>IF(Capacity_wind!$AB153=0,Capacity_wind!S153*CostRed_wind!E$30,Capacity_wind!S153*VLOOKUP($A152,CostRed_wind!$A$17:$M$30,E$1-2009,FALSE))</f>
        <v>1157.39674683108</v>
      </c>
      <c r="T152">
        <f>IF(Capacity_wind!$AB153=0,Capacity_wind!T153*CostRed_wind!F$30,Capacity_wind!T153*VLOOKUP($A152,CostRed_wind!$A$17:$M$30,F$1-2009,FALSE))</f>
        <v>1293.3172978377</v>
      </c>
      <c r="U152">
        <f>IF(Capacity_wind!$AB153=0,Capacity_wind!U153*CostRed_wind!G$30,Capacity_wind!U153*VLOOKUP($A152,CostRed_wind!$A$17:$M$30,G$1-2009,FALSE))</f>
        <v>1273.46754679006</v>
      </c>
      <c r="V152">
        <f>IF(Capacity_wind!$AB153=0,Capacity_wind!V153*CostRed_wind!H$30,Capacity_wind!V153*VLOOKUP($A152,CostRed_wind!$A$17:$M$30,H$1-2009,FALSE))</f>
        <v>1276.06515258258</v>
      </c>
      <c r="W152">
        <f>IF(Capacity_wind!$AB153=0,Capacity_wind!W153*CostRed_wind!I$30,Capacity_wind!W153*VLOOKUP($A152,CostRed_wind!$A$17:$M$30,I$1-2009,FALSE))</f>
        <v>1652.89601695793</v>
      </c>
      <c r="X152">
        <f>IF(Capacity_wind!$AB153=0,Capacity_wind!X153*CostRed_wind!J$30,Capacity_wind!X153*VLOOKUP($A152,CostRed_wind!$A$17:$M$30,J$1-2009,FALSE))</f>
        <v>795.101161786712</v>
      </c>
      <c r="Y152">
        <f>IF(Capacity_wind!$AB153=0,Capacity_wind!Y153*CostRed_wind!K$30,Capacity_wind!Y153*VLOOKUP($A152,CostRed_wind!$A$17:$M$30,K$1-2009,FALSE))</f>
        <v>1874.8003187058</v>
      </c>
      <c r="Z152">
        <f>IF(Capacity_wind!$AB153=0,Capacity_wind!Z153*CostRed_wind!L$30,Capacity_wind!Z153*VLOOKUP($A152,CostRed_wind!$A$17:$M$30,L$1-2009,FALSE))</f>
        <v>3324.62392182715</v>
      </c>
      <c r="AA152">
        <f>IF(Capacity_wind!$AB153=0,Capacity_wind!AA153*CostRed_wind!M$30,Capacity_wind!AA153*VLOOKUP($A152,CostRed_wind!$A$17:$M$30,M$1-2009,FALSE))</f>
        <v>2222.17900100177</v>
      </c>
      <c r="AB152" s="1">
        <f t="shared" si="9"/>
        <v>15178.0854564382</v>
      </c>
    </row>
    <row r="153" spans="1:28">
      <c r="A153" s="1" t="s">
        <v>500</v>
      </c>
      <c r="B153">
        <f>IF(Capacity_wind!$AB154=0,Capacity_wind!P154*CostRed_wind!B$15,Capacity_wind!P154*VLOOKUP($A153,CostRed_wind!$A$2:$M$15,B$1-2009,FALSE))</f>
        <v>0</v>
      </c>
      <c r="C153">
        <f>IF(Capacity_wind!$AB154=0,Capacity_wind!Q154*CostRed_wind!C$15,Capacity_wind!Q154*VLOOKUP($A153,CostRed_wind!$A$2:$M$15,C$1-2009,FALSE))</f>
        <v>0</v>
      </c>
      <c r="D153">
        <f>IF(Capacity_wind!$AB154=0,Capacity_wind!R154*CostRed_wind!D$15,Capacity_wind!R154*VLOOKUP($A153,CostRed_wind!$A$2:$M$15,D$1-2009,FALSE))</f>
        <v>0</v>
      </c>
      <c r="E153">
        <f>IF(Capacity_wind!$AB154=0,Capacity_wind!S154*CostRed_wind!E$15,Capacity_wind!S154*VLOOKUP($A153,CostRed_wind!$A$2:$M$15,E$1-2009,FALSE))</f>
        <v>0</v>
      </c>
      <c r="F153">
        <f>IF(Capacity_wind!$AB154=0,Capacity_wind!T154*CostRed_wind!F$15,Capacity_wind!T154*VLOOKUP($A153,CostRed_wind!$A$2:$M$15,F$1-2009,FALSE))</f>
        <v>0</v>
      </c>
      <c r="G153">
        <f>IF(Capacity_wind!$AB154=0,Capacity_wind!U154*CostRed_wind!G$15,Capacity_wind!U154*VLOOKUP($A153,CostRed_wind!$A$2:$M$15,G$1-2009,FALSE))</f>
        <v>0</v>
      </c>
      <c r="H153">
        <f>IF(Capacity_wind!$AB154=0,Capacity_wind!V154*CostRed_wind!H$15,Capacity_wind!V154*VLOOKUP($A153,CostRed_wind!$A$2:$M$15,H$1-2009,FALSE))</f>
        <v>0</v>
      </c>
      <c r="I153">
        <f>IF(Capacity_wind!$AB154=0,Capacity_wind!W154*CostRed_wind!I$15,Capacity_wind!W154*VLOOKUP($A153,CostRed_wind!$A$2:$M$15,I$1-2009,FALSE))</f>
        <v>0</v>
      </c>
      <c r="J153">
        <f>IF(Capacity_wind!$AB154=0,Capacity_wind!X154*CostRed_wind!J$15,Capacity_wind!X154*VLOOKUP($A153,CostRed_wind!$A$2:$M$15,J$1-2009,FALSE))</f>
        <v>0</v>
      </c>
      <c r="K153">
        <f>IF(Capacity_wind!$AB154=0,Capacity_wind!Y154*CostRed_wind!K$15,Capacity_wind!Y154*VLOOKUP($A153,CostRed_wind!$A$2:$M$15,K$1-2009,FALSE))</f>
        <v>0</v>
      </c>
      <c r="L153">
        <f>IF(Capacity_wind!$AB154=0,Capacity_wind!Z154*CostRed_wind!L$15,Capacity_wind!Z154*VLOOKUP($A153,CostRed_wind!$A$2:$M$15,L$1-2009,FALSE))</f>
        <v>0</v>
      </c>
      <c r="M153">
        <f>IF(Capacity_wind!$AB154=0,Capacity_wind!AA154*CostRed_wind!M$15,Capacity_wind!AA154*VLOOKUP($A153,CostRed_wind!$A$2:$M$15,M$1-2009,FALSE))</f>
        <v>0</v>
      </c>
      <c r="N153" s="2">
        <f t="shared" si="8"/>
        <v>0</v>
      </c>
      <c r="O153" s="1" t="s">
        <v>500</v>
      </c>
      <c r="P153">
        <f>IF(Capacity_wind!$AB154=0,Capacity_wind!P154*CostRed_wind!B$30,Capacity_wind!P154*VLOOKUP($A153,CostRed_wind!$A$17:$M$30,B$1-2009,FALSE))</f>
        <v>0</v>
      </c>
      <c r="Q153">
        <f>IF(Capacity_wind!$AB154=0,Capacity_wind!Q154*CostRed_wind!C$30,Capacity_wind!Q154*VLOOKUP($A153,CostRed_wind!$A$17:$M$30,C$1-2009,FALSE))</f>
        <v>0</v>
      </c>
      <c r="R153">
        <f>IF(Capacity_wind!$AB154=0,Capacity_wind!R154*CostRed_wind!D$30,Capacity_wind!R154*VLOOKUP($A153,CostRed_wind!$A$17:$M$30,D$1-2009,FALSE))</f>
        <v>0</v>
      </c>
      <c r="S153">
        <f>IF(Capacity_wind!$AB154=0,Capacity_wind!S154*CostRed_wind!E$30,Capacity_wind!S154*VLOOKUP($A153,CostRed_wind!$A$17:$M$30,E$1-2009,FALSE))</f>
        <v>0</v>
      </c>
      <c r="T153">
        <f>IF(Capacity_wind!$AB154=0,Capacity_wind!T154*CostRed_wind!F$30,Capacity_wind!T154*VLOOKUP($A153,CostRed_wind!$A$17:$M$30,F$1-2009,FALSE))</f>
        <v>0</v>
      </c>
      <c r="U153">
        <f>IF(Capacity_wind!$AB154=0,Capacity_wind!U154*CostRed_wind!G$30,Capacity_wind!U154*VLOOKUP($A153,CostRed_wind!$A$17:$M$30,G$1-2009,FALSE))</f>
        <v>0</v>
      </c>
      <c r="V153">
        <f>IF(Capacity_wind!$AB154=0,Capacity_wind!V154*CostRed_wind!H$30,Capacity_wind!V154*VLOOKUP($A153,CostRed_wind!$A$17:$M$30,H$1-2009,FALSE))</f>
        <v>0</v>
      </c>
      <c r="W153">
        <f>IF(Capacity_wind!$AB154=0,Capacity_wind!W154*CostRed_wind!I$30,Capacity_wind!W154*VLOOKUP($A153,CostRed_wind!$A$17:$M$30,I$1-2009,FALSE))</f>
        <v>0</v>
      </c>
      <c r="X153">
        <f>IF(Capacity_wind!$AB154=0,Capacity_wind!X154*CostRed_wind!J$30,Capacity_wind!X154*VLOOKUP($A153,CostRed_wind!$A$17:$M$30,J$1-2009,FALSE))</f>
        <v>0</v>
      </c>
      <c r="Y153">
        <f>IF(Capacity_wind!$AB154=0,Capacity_wind!Y154*CostRed_wind!K$30,Capacity_wind!Y154*VLOOKUP($A153,CostRed_wind!$A$17:$M$30,K$1-2009,FALSE))</f>
        <v>0</v>
      </c>
      <c r="Z153">
        <f>IF(Capacity_wind!$AB154=0,Capacity_wind!Z154*CostRed_wind!L$30,Capacity_wind!Z154*VLOOKUP($A153,CostRed_wind!$A$17:$M$30,L$1-2009,FALSE))</f>
        <v>0</v>
      </c>
      <c r="AA153">
        <f>IF(Capacity_wind!$AB154=0,Capacity_wind!AA154*CostRed_wind!M$30,Capacity_wind!AA154*VLOOKUP($A153,CostRed_wind!$A$17:$M$30,M$1-2009,FALSE))</f>
        <v>0</v>
      </c>
      <c r="AB153" s="1">
        <f t="shared" si="9"/>
        <v>0</v>
      </c>
    </row>
    <row r="154" spans="1:28">
      <c r="A154" s="1" t="s">
        <v>236</v>
      </c>
      <c r="B154">
        <f>IF(Capacity_wind!$AB155=0,Capacity_wind!P155*CostRed_wind!B$15,Capacity_wind!P155*VLOOKUP($A154,CostRed_wind!$A$2:$M$15,B$1-2009,FALSE))</f>
        <v>0.530208594516919</v>
      </c>
      <c r="C154">
        <f>IF(Capacity_wind!$AB155=0,Capacity_wind!Q155*CostRed_wind!C$15,Capacity_wind!Q155*VLOOKUP($A154,CostRed_wind!$A$2:$M$15,C$1-2009,FALSE))</f>
        <v>1.1704715372485</v>
      </c>
      <c r="D154">
        <f>IF(Capacity_wind!$AB155=0,Capacity_wind!R155*CostRed_wind!D$15,Capacity_wind!R155*VLOOKUP($A154,CostRed_wind!$A$2:$M$15,D$1-2009,FALSE))</f>
        <v>5.23743725088347</v>
      </c>
      <c r="E154">
        <f>IF(Capacity_wind!$AB155=0,Capacity_wind!S155*CostRed_wind!E$15,Capacity_wind!S155*VLOOKUP($A154,CostRed_wind!$A$2:$M$15,E$1-2009,FALSE))</f>
        <v>2.32465562258828</v>
      </c>
      <c r="F154">
        <f>IF(Capacity_wind!$AB155=0,Capacity_wind!T155*CostRed_wind!F$15,Capacity_wind!T155*VLOOKUP($A154,CostRed_wind!$A$2:$M$15,F$1-2009,FALSE))</f>
        <v>19.4371488115222</v>
      </c>
      <c r="G154">
        <f>IF(Capacity_wind!$AB155=0,Capacity_wind!U155*CostRed_wind!G$15,Capacity_wind!U155*VLOOKUP($A154,CostRed_wind!$A$2:$M$15,G$1-2009,FALSE))</f>
        <v>22.2542553824366</v>
      </c>
      <c r="H154">
        <f>IF(Capacity_wind!$AB155=0,Capacity_wind!V155*CostRed_wind!H$15,Capacity_wind!V155*VLOOKUP($A154,CostRed_wind!$A$2:$M$15,H$1-2009,FALSE))</f>
        <v>16.8021453990002</v>
      </c>
      <c r="I154">
        <f>IF(Capacity_wind!$AB155=0,Capacity_wind!W155*CostRed_wind!I$15,Capacity_wind!W155*VLOOKUP($A154,CostRed_wind!$A$2:$M$15,I$1-2009,FALSE))</f>
        <v>27.2947505563257</v>
      </c>
      <c r="J154">
        <f>IF(Capacity_wind!$AB155=0,Capacity_wind!X155*CostRed_wind!J$15,Capacity_wind!X155*VLOOKUP($A154,CostRed_wind!$A$2:$M$15,J$1-2009,FALSE))</f>
        <v>11.179129040084</v>
      </c>
      <c r="K154">
        <f>IF(Capacity_wind!$AB155=0,Capacity_wind!Y155*CostRed_wind!K$15,Capacity_wind!Y155*VLOOKUP($A154,CostRed_wind!$A$2:$M$15,K$1-2009,FALSE))</f>
        <v>24.9651231173412</v>
      </c>
      <c r="L154">
        <f>IF(Capacity_wind!$AB155=0,Capacity_wind!Z155*CostRed_wind!L$15,Capacity_wind!Z155*VLOOKUP($A154,CostRed_wind!$A$2:$M$15,L$1-2009,FALSE))</f>
        <v>15.0920122062645</v>
      </c>
      <c r="M154">
        <f>IF(Capacity_wind!$AB155=0,Capacity_wind!AA155*CostRed_wind!M$15,Capacity_wind!AA155*VLOOKUP($A154,CostRed_wind!$A$2:$M$15,M$1-2009,FALSE))</f>
        <v>42.3509956076428</v>
      </c>
      <c r="N154" s="2">
        <f t="shared" si="8"/>
        <v>188.638333125854</v>
      </c>
      <c r="O154" s="1" t="s">
        <v>236</v>
      </c>
      <c r="P154">
        <f>IF(Capacity_wind!$AB155=0,Capacity_wind!P155*CostRed_wind!B$30,Capacity_wind!P155*VLOOKUP($A154,CostRed_wind!$A$17:$M$30,B$1-2009,FALSE))</f>
        <v>4.53800228324017</v>
      </c>
      <c r="Q154">
        <f>IF(Capacity_wind!$AB155=0,Capacity_wind!Q155*CostRed_wind!C$30,Capacity_wind!Q155*VLOOKUP($A154,CostRed_wind!$A$17:$M$30,C$1-2009,FALSE))</f>
        <v>7.77719594186418</v>
      </c>
      <c r="R154">
        <f>IF(Capacity_wind!$AB155=0,Capacity_wind!R155*CostRed_wind!D$30,Capacity_wind!R155*VLOOKUP($A154,CostRed_wind!$A$17:$M$30,D$1-2009,FALSE))</f>
        <v>27.6597538013836</v>
      </c>
      <c r="S154">
        <f>IF(Capacity_wind!$AB155=0,Capacity_wind!S155*CostRed_wind!E$30,Capacity_wind!S155*VLOOKUP($A154,CostRed_wind!$A$17:$M$30,E$1-2009,FALSE))</f>
        <v>11.2144528688947</v>
      </c>
      <c r="T154">
        <f>IF(Capacity_wind!$AB155=0,Capacity_wind!T155*CostRed_wind!F$30,Capacity_wind!T155*VLOOKUP($A154,CostRed_wind!$A$17:$M$30,F$1-2009,FALSE))</f>
        <v>90.3582228297081</v>
      </c>
      <c r="U154">
        <f>IF(Capacity_wind!$AB155=0,Capacity_wind!U155*CostRed_wind!G$30,Capacity_wind!U155*VLOOKUP($A154,CostRed_wind!$A$17:$M$30,G$1-2009,FALSE))</f>
        <v>93.2611635778301</v>
      </c>
      <c r="V154">
        <f>IF(Capacity_wind!$AB155=0,Capacity_wind!V155*CostRed_wind!H$30,Capacity_wind!V155*VLOOKUP($A154,CostRed_wind!$A$17:$M$30,H$1-2009,FALSE))</f>
        <v>67.9434466393807</v>
      </c>
      <c r="W154">
        <f>IF(Capacity_wind!$AB155=0,Capacity_wind!W155*CostRed_wind!I$30,Capacity_wind!W155*VLOOKUP($A154,CostRed_wind!$A$17:$M$30,I$1-2009,FALSE))</f>
        <v>99.2593855109943</v>
      </c>
      <c r="X154">
        <f>IF(Capacity_wind!$AB155=0,Capacity_wind!X155*CostRed_wind!J$30,Capacity_wind!X155*VLOOKUP($A154,CostRed_wind!$A$17:$M$30,J$1-2009,FALSE))</f>
        <v>37.8211453741469</v>
      </c>
      <c r="Y154">
        <f>IF(Capacity_wind!$AB155=0,Capacity_wind!Y155*CostRed_wind!K$30,Capacity_wind!Y155*VLOOKUP($A154,CostRed_wind!$A$17:$M$30,K$1-2009,FALSE))</f>
        <v>79.5922840952662</v>
      </c>
      <c r="Z154">
        <f>IF(Capacity_wind!$AB155=0,Capacity_wind!Z155*CostRed_wind!L$30,Capacity_wind!Z155*VLOOKUP($A154,CostRed_wind!$A$17:$M$30,L$1-2009,FALSE))</f>
        <v>41.9887232392421</v>
      </c>
      <c r="AA154">
        <f>IF(Capacity_wind!$AB155=0,Capacity_wind!AA155*CostRed_wind!M$30,Capacity_wind!AA155*VLOOKUP($A154,CostRed_wind!$A$17:$M$30,M$1-2009,FALSE))</f>
        <v>110.327038958569</v>
      </c>
      <c r="AB154" s="1">
        <f t="shared" si="9"/>
        <v>671.74081512052</v>
      </c>
    </row>
    <row r="155" spans="1:28">
      <c r="A155" s="1" t="s">
        <v>157</v>
      </c>
      <c r="B155">
        <f>IF(Capacity_wind!$AB156=0,Capacity_wind!P156*CostRed_wind!B$15,Capacity_wind!P156*VLOOKUP($A155,CostRed_wind!$A$2:$M$15,B$1-2009,FALSE))</f>
        <v>5.88826526365437</v>
      </c>
      <c r="C155">
        <f>IF(Capacity_wind!$AB156=0,Capacity_wind!Q156*CostRed_wind!C$15,Capacity_wind!Q156*VLOOKUP($A155,CostRed_wind!$A$2:$M$15,C$1-2009,FALSE))</f>
        <v>22.1348762158015</v>
      </c>
      <c r="D155">
        <f>IF(Capacity_wind!$AB156=0,Capacity_wind!R156*CostRed_wind!D$15,Capacity_wind!R156*VLOOKUP($A155,CostRed_wind!$A$2:$M$15,D$1-2009,FALSE))</f>
        <v>3.20601493940778</v>
      </c>
      <c r="E155">
        <f>IF(Capacity_wind!$AB156=0,Capacity_wind!S156*CostRed_wind!E$15,Capacity_wind!S156*VLOOKUP($A155,CostRed_wind!$A$2:$M$15,E$1-2009,FALSE))</f>
        <v>-0.616974603408114</v>
      </c>
      <c r="F155">
        <f>IF(Capacity_wind!$AB156=0,Capacity_wind!T156*CostRed_wind!F$15,Capacity_wind!T156*VLOOKUP($A155,CostRed_wind!$A$2:$M$15,F$1-2009,FALSE))</f>
        <v>0.339211742921361</v>
      </c>
      <c r="G155">
        <f>IF(Capacity_wind!$AB156=0,Capacity_wind!U156*CostRed_wind!G$15,Capacity_wind!U156*VLOOKUP($A155,CostRed_wind!$A$2:$M$15,G$1-2009,FALSE))</f>
        <v>0.904136035162775</v>
      </c>
      <c r="H155">
        <f>IF(Capacity_wind!$AB156=0,Capacity_wind!V156*CostRed_wind!H$15,Capacity_wind!V156*VLOOKUP($A155,CostRed_wind!$A$2:$M$15,H$1-2009,FALSE))</f>
        <v>2.73676827218004</v>
      </c>
      <c r="I155">
        <f>IF(Capacity_wind!$AB156=0,Capacity_wind!W156*CostRed_wind!I$15,Capacity_wind!W156*VLOOKUP($A155,CostRed_wind!$A$2:$M$15,I$1-2009,FALSE))</f>
        <v>6.36158112618115</v>
      </c>
      <c r="J155">
        <f>IF(Capacity_wind!$AB156=0,Capacity_wind!X156*CostRed_wind!J$15,Capacity_wind!X156*VLOOKUP($A155,CostRed_wind!$A$2:$M$15,J$1-2009,FALSE))</f>
        <v>88.6618332560663</v>
      </c>
      <c r="K155">
        <f>IF(Capacity_wind!$AB156=0,Capacity_wind!Y156*CostRed_wind!K$15,Capacity_wind!Y156*VLOOKUP($A155,CostRed_wind!$A$2:$M$15,K$1-2009,FALSE))</f>
        <v>62.0823348953416</v>
      </c>
      <c r="L155">
        <f>IF(Capacity_wind!$AB156=0,Capacity_wind!Z156*CostRed_wind!L$15,Capacity_wind!Z156*VLOOKUP($A155,CostRed_wind!$A$2:$M$15,L$1-2009,FALSE))</f>
        <v>64.4631836860806</v>
      </c>
      <c r="M155">
        <f>IF(Capacity_wind!$AB156=0,Capacity_wind!AA156*CostRed_wind!M$15,Capacity_wind!AA156*VLOOKUP($A155,CostRed_wind!$A$2:$M$15,M$1-2009,FALSE))</f>
        <v>98.4656355203814</v>
      </c>
      <c r="N155" s="2">
        <f t="shared" si="8"/>
        <v>354.626866349771</v>
      </c>
      <c r="O155" s="1" t="s">
        <v>157</v>
      </c>
      <c r="P155">
        <f>IF(Capacity_wind!$AB156=0,Capacity_wind!P156*CostRed_wind!B$30,Capacity_wind!P156*VLOOKUP($A155,CostRed_wind!$A$17:$M$30,B$1-2009,FALSE))</f>
        <v>232.660568739459</v>
      </c>
      <c r="Q155">
        <f>IF(Capacity_wind!$AB156=0,Capacity_wind!Q156*CostRed_wind!C$30,Capacity_wind!Q156*VLOOKUP($A155,CostRed_wind!$A$17:$M$30,C$1-2009,FALSE))</f>
        <v>659.601252994702</v>
      </c>
      <c r="R155">
        <f>IF(Capacity_wind!$AB156=0,Capacity_wind!R156*CostRed_wind!D$30,Capacity_wind!R156*VLOOKUP($A155,CostRed_wind!$A$17:$M$30,D$1-2009,FALSE))</f>
        <v>112.076831400993</v>
      </c>
      <c r="S155">
        <f>IF(Capacity_wind!$AB156=0,Capacity_wind!S156*CostRed_wind!E$30,Capacity_wind!S156*VLOOKUP($A155,CostRed_wind!$A$17:$M$30,E$1-2009,FALSE))</f>
        <v>-27.637393603321</v>
      </c>
      <c r="T155">
        <f>IF(Capacity_wind!$AB156=0,Capacity_wind!T156*CostRed_wind!F$30,Capacity_wind!T156*VLOOKUP($A155,CostRed_wind!$A$17:$M$30,F$1-2009,FALSE))</f>
        <v>18.382788077783</v>
      </c>
      <c r="U155">
        <f>IF(Capacity_wind!$AB156=0,Capacity_wind!U156*CostRed_wind!G$30,Capacity_wind!U156*VLOOKUP($A155,CostRed_wind!$A$17:$M$30,G$1-2009,FALSE))</f>
        <v>53.2553431192608</v>
      </c>
      <c r="V155">
        <f>IF(Capacity_wind!$AB156=0,Capacity_wind!V156*CostRed_wind!H$30,Capacity_wind!V156*VLOOKUP($A155,CostRed_wind!$A$17:$M$30,H$1-2009,FALSE))</f>
        <v>164.24381330498</v>
      </c>
      <c r="W155">
        <f>IF(Capacity_wind!$AB156=0,Capacity_wind!W156*CostRed_wind!I$30,Capacity_wind!W156*VLOOKUP($A155,CostRed_wind!$A$17:$M$30,I$1-2009,FALSE))</f>
        <v>365.015781085782</v>
      </c>
      <c r="X155">
        <f>IF(Capacity_wind!$AB156=0,Capacity_wind!X156*CostRed_wind!J$30,Capacity_wind!X156*VLOOKUP($A155,CostRed_wind!$A$17:$M$30,J$1-2009,FALSE))</f>
        <v>2978.2207985046</v>
      </c>
      <c r="Y155">
        <f>IF(Capacity_wind!$AB156=0,Capacity_wind!Y156*CostRed_wind!K$30,Capacity_wind!Y156*VLOOKUP($A155,CostRed_wind!$A$17:$M$30,K$1-2009,FALSE))</f>
        <v>1822.07341487385</v>
      </c>
      <c r="Z155">
        <f>IF(Capacity_wind!$AB156=0,Capacity_wind!Z156*CostRed_wind!L$30,Capacity_wind!Z156*VLOOKUP($A155,CostRed_wind!$A$17:$M$30,L$1-2009,FALSE))</f>
        <v>1699.07321967885</v>
      </c>
      <c r="AA155">
        <f>IF(Capacity_wind!$AB156=0,Capacity_wind!AA156*CostRed_wind!M$30,Capacity_wind!AA156*VLOOKUP($A155,CostRed_wind!$A$17:$M$30,M$1-2009,FALSE))</f>
        <v>2254.59920982444</v>
      </c>
      <c r="AB155" s="1">
        <f t="shared" si="9"/>
        <v>10331.5656280014</v>
      </c>
    </row>
    <row r="156" spans="1:28">
      <c r="A156" s="1" t="s">
        <v>252</v>
      </c>
      <c r="B156">
        <f>IF(Capacity_wind!$AB157=0,Capacity_wind!P157*CostRed_wind!B$15,Capacity_wind!P157*VLOOKUP($A156,CostRed_wind!$A$2:$M$15,B$1-2009,FALSE))</f>
        <v>0.123304410332593</v>
      </c>
      <c r="C156">
        <f>IF(Capacity_wind!$AB157=0,Capacity_wind!Q157*CostRed_wind!C$15,Capacity_wind!Q157*VLOOKUP($A156,CostRed_wind!$A$2:$M$15,C$1-2009,FALSE))</f>
        <v>0.984396370218945</v>
      </c>
      <c r="D156">
        <f>IF(Capacity_wind!$AB157=0,Capacity_wind!R157*CostRed_wind!D$15,Capacity_wind!R157*VLOOKUP($A156,CostRed_wind!$A$2:$M$15,D$1-2009,FALSE))</f>
        <v>0.224461108796938</v>
      </c>
      <c r="E156">
        <f>IF(Capacity_wind!$AB157=0,Capacity_wind!S157*CostRed_wind!E$15,Capacity_wind!S157*VLOOKUP($A156,CostRed_wind!$A$2:$M$15,E$1-2009,FALSE))</f>
        <v>2.58294925679294</v>
      </c>
      <c r="F156">
        <f>IF(Capacity_wind!$AB157=0,Capacity_wind!T157*CostRed_wind!F$15,Capacity_wind!T157*VLOOKUP($A156,CostRed_wind!$A$2:$M$15,F$1-2009,FALSE))</f>
        <v>0.827112680187639</v>
      </c>
      <c r="G156">
        <f>IF(Capacity_wind!$AB157=0,Capacity_wind!U157*CostRed_wind!G$15,Capacity_wind!U157*VLOOKUP($A156,CostRed_wind!$A$2:$M$15,G$1-2009,FALSE))</f>
        <v>0</v>
      </c>
      <c r="H156">
        <f>IF(Capacity_wind!$AB157=0,Capacity_wind!V157*CostRed_wind!H$15,Capacity_wind!V157*VLOOKUP($A156,CostRed_wind!$A$2:$M$15,H$1-2009,FALSE))</f>
        <v>0</v>
      </c>
      <c r="I156">
        <f>IF(Capacity_wind!$AB157=0,Capacity_wind!W157*CostRed_wind!I$15,Capacity_wind!W157*VLOOKUP($A156,CostRed_wind!$A$2:$M$15,I$1-2009,FALSE))</f>
        <v>-0.399435179148582</v>
      </c>
      <c r="J156">
        <f>IF(Capacity_wind!$AB157=0,Capacity_wind!X157*CostRed_wind!J$15,Capacity_wind!X157*VLOOKUP($A156,CostRed_wind!$A$2:$M$15,J$1-2009,FALSE))</f>
        <v>0</v>
      </c>
      <c r="K156">
        <f>IF(Capacity_wind!$AB157=0,Capacity_wind!Y157*CostRed_wind!K$15,Capacity_wind!Y157*VLOOKUP($A156,CostRed_wind!$A$2:$M$15,K$1-2009,FALSE))</f>
        <v>8.89964784379898</v>
      </c>
      <c r="L156">
        <f>IF(Capacity_wind!$AB157=0,Capacity_wind!Z157*CostRed_wind!L$15,Capacity_wind!Z157*VLOOKUP($A156,CostRed_wind!$A$2:$M$15,L$1-2009,FALSE))</f>
        <v>15.2505553079522</v>
      </c>
      <c r="M156">
        <f>IF(Capacity_wind!$AB157=0,Capacity_wind!AA157*CostRed_wind!M$15,Capacity_wind!AA157*VLOOKUP($A156,CostRed_wind!$A$2:$M$15,M$1-2009,FALSE))</f>
        <v>0</v>
      </c>
      <c r="N156" s="2">
        <f t="shared" si="8"/>
        <v>28.4929917989317</v>
      </c>
      <c r="O156" s="1" t="s">
        <v>252</v>
      </c>
      <c r="P156">
        <f>IF(Capacity_wind!$AB157=0,Capacity_wind!P157*CostRed_wind!B$30,Capacity_wind!P157*VLOOKUP($A156,CostRed_wind!$A$17:$M$30,B$1-2009,FALSE))</f>
        <v>1.05535010448616</v>
      </c>
      <c r="Q156">
        <f>IF(Capacity_wind!$AB157=0,Capacity_wind!Q157*CostRed_wind!C$30,Capacity_wind!Q157*VLOOKUP($A156,CostRed_wind!$A$17:$M$30,C$1-2009,FALSE))</f>
        <v>6.54081984227456</v>
      </c>
      <c r="R156">
        <f>IF(Capacity_wind!$AB157=0,Capacity_wind!R157*CostRed_wind!D$30,Capacity_wind!R157*VLOOKUP($A156,CostRed_wind!$A$17:$M$30,D$1-2009,FALSE))</f>
        <v>1.18541544459775</v>
      </c>
      <c r="S156">
        <f>IF(Capacity_wind!$AB157=0,Capacity_wind!S157*CostRed_wind!E$30,Capacity_wind!S157*VLOOKUP($A156,CostRed_wind!$A$17:$M$30,E$1-2009,FALSE))</f>
        <v>12.4604962651628</v>
      </c>
      <c r="T156">
        <f>IF(Capacity_wind!$AB157=0,Capacity_wind!T157*CostRed_wind!F$30,Capacity_wind!T157*VLOOKUP($A156,CostRed_wind!$A$17:$M$30,F$1-2009,FALSE))</f>
        <v>3.84503059509266</v>
      </c>
      <c r="U156">
        <f>IF(Capacity_wind!$AB157=0,Capacity_wind!U157*CostRed_wind!G$30,Capacity_wind!U157*VLOOKUP($A156,CostRed_wind!$A$17:$M$30,G$1-2009,FALSE))</f>
        <v>0</v>
      </c>
      <c r="V156">
        <f>IF(Capacity_wind!$AB157=0,Capacity_wind!V157*CostRed_wind!H$30,Capacity_wind!V157*VLOOKUP($A156,CostRed_wind!$A$17:$M$30,H$1-2009,FALSE))</f>
        <v>0</v>
      </c>
      <c r="W156">
        <f>IF(Capacity_wind!$AB157=0,Capacity_wind!W157*CostRed_wind!I$30,Capacity_wind!W157*VLOOKUP($A156,CostRed_wind!$A$17:$M$30,I$1-2009,FALSE))</f>
        <v>-1.45257566475813</v>
      </c>
      <c r="X156">
        <f>IF(Capacity_wind!$AB157=0,Capacity_wind!X157*CostRed_wind!J$30,Capacity_wind!X157*VLOOKUP($A156,CostRed_wind!$A$17:$M$30,J$1-2009,FALSE))</f>
        <v>0</v>
      </c>
      <c r="Y156">
        <f>IF(Capacity_wind!$AB157=0,Capacity_wind!Y157*CostRed_wind!K$30,Capacity_wind!Y157*VLOOKUP($A156,CostRed_wind!$A$17:$M$30,K$1-2009,FALSE))</f>
        <v>28.3733148922244</v>
      </c>
      <c r="Z156">
        <f>IF(Capacity_wind!$AB157=0,Capacity_wind!Z157*CostRed_wind!L$30,Capacity_wind!Z157*VLOOKUP($A156,CostRed_wind!$A$17:$M$30,L$1-2009,FALSE))</f>
        <v>42.4298189875939</v>
      </c>
      <c r="AA156">
        <f>IF(Capacity_wind!$AB157=0,Capacity_wind!AA157*CostRed_wind!M$30,Capacity_wind!AA157*VLOOKUP($A156,CostRed_wind!$A$17:$M$30,M$1-2009,FALSE))</f>
        <v>0</v>
      </c>
      <c r="AB156" s="1">
        <f t="shared" si="9"/>
        <v>94.4376704666741</v>
      </c>
    </row>
    <row r="157" spans="1:28">
      <c r="A157" s="1" t="s">
        <v>378</v>
      </c>
      <c r="B157">
        <f>IF(Capacity_wind!$AB158=0,Capacity_wind!P158*CostRed_wind!B$15,Capacity_wind!P158*VLOOKUP($A157,CostRed_wind!$A$2:$M$15,B$1-2009,FALSE))</f>
        <v>4.95027830967086</v>
      </c>
      <c r="C157">
        <f>IF(Capacity_wind!$AB158=0,Capacity_wind!Q158*CostRed_wind!C$15,Capacity_wind!Q158*VLOOKUP($A157,CostRed_wind!$A$2:$M$15,C$1-2009,FALSE))</f>
        <v>11.8274025674376</v>
      </c>
      <c r="D157">
        <f>IF(Capacity_wind!$AB158=0,Capacity_wind!R158*CostRed_wind!D$15,Capacity_wind!R158*VLOOKUP($A157,CostRed_wind!$A$2:$M$15,D$1-2009,FALSE))</f>
        <v>11.2881051020607</v>
      </c>
      <c r="E157">
        <f>IF(Capacity_wind!$AB158=0,Capacity_wind!S158*CostRed_wind!E$15,Capacity_wind!S158*VLOOKUP($A157,CostRed_wind!$A$2:$M$15,E$1-2009,FALSE))</f>
        <v>24.1204148987461</v>
      </c>
      <c r="F157">
        <f>IF(Capacity_wind!$AB158=0,Capacity_wind!T158*CostRed_wind!F$15,Capacity_wind!T158*VLOOKUP($A157,CostRed_wind!$A$2:$M$15,F$1-2009,FALSE))</f>
        <v>24.3432888463846</v>
      </c>
      <c r="G157">
        <f>IF(Capacity_wind!$AB158=0,Capacity_wind!U158*CostRed_wind!G$15,Capacity_wind!U158*VLOOKUP($A157,CostRed_wind!$A$2:$M$15,G$1-2009,FALSE))</f>
        <v>23.7766054235363</v>
      </c>
      <c r="H157">
        <f>IF(Capacity_wind!$AB158=0,Capacity_wind!V158*CostRed_wind!H$15,Capacity_wind!V158*VLOOKUP($A157,CostRed_wind!$A$2:$M$15,H$1-2009,FALSE))</f>
        <v>7.0588127790944</v>
      </c>
      <c r="I157">
        <f>IF(Capacity_wind!$AB158=0,Capacity_wind!W158*CostRed_wind!I$15,Capacity_wind!W158*VLOOKUP($A157,CostRed_wind!$A$2:$M$15,I$1-2009,FALSE))</f>
        <v>31.6879849612815</v>
      </c>
      <c r="J157">
        <f>IF(Capacity_wind!$AB158=0,Capacity_wind!X158*CostRed_wind!J$15,Capacity_wind!X158*VLOOKUP($A157,CostRed_wind!$A$2:$M$15,J$1-2009,FALSE))</f>
        <v>79.6647443072239</v>
      </c>
      <c r="K157">
        <f>IF(Capacity_wind!$AB158=0,Capacity_wind!Y158*CostRed_wind!K$15,Capacity_wind!Y158*VLOOKUP($A157,CostRed_wind!$A$2:$M$15,K$1-2009,FALSE))</f>
        <v>88.7514843022484</v>
      </c>
      <c r="L157">
        <f>IF(Capacity_wind!$AB158=0,Capacity_wind!Z158*CostRed_wind!L$15,Capacity_wind!Z158*VLOOKUP($A157,CostRed_wind!$A$2:$M$15,L$1-2009,FALSE))</f>
        <v>184.495929396174</v>
      </c>
      <c r="M157">
        <f>IF(Capacity_wind!$AB158=0,Capacity_wind!AA158*CostRed_wind!M$15,Capacity_wind!AA158*VLOOKUP($A157,CostRed_wind!$A$2:$M$15,M$1-2009,FALSE))</f>
        <v>258.777854272705</v>
      </c>
      <c r="N157" s="2">
        <f t="shared" si="8"/>
        <v>750.742905166564</v>
      </c>
      <c r="O157" s="1" t="s">
        <v>378</v>
      </c>
      <c r="P157">
        <f>IF(Capacity_wind!$AB158=0,Capacity_wind!P158*CostRed_wind!B$30,Capacity_wind!P158*VLOOKUP($A157,CostRed_wind!$A$17:$M$30,B$1-2009,FALSE))</f>
        <v>218.917609934907</v>
      </c>
      <c r="Q157">
        <f>IF(Capacity_wind!$AB158=0,Capacity_wind!Q158*CostRed_wind!C$30,Capacity_wind!Q158*VLOOKUP($A157,CostRed_wind!$A$17:$M$30,C$1-2009,FALSE))</f>
        <v>465.62219902826</v>
      </c>
      <c r="R157">
        <f>IF(Capacity_wind!$AB158=0,Capacity_wind!R158*CostRed_wind!D$30,Capacity_wind!R158*VLOOKUP($A157,CostRed_wind!$A$17:$M$30,D$1-2009,FALSE))</f>
        <v>408.555446190632</v>
      </c>
      <c r="S157">
        <f>IF(Capacity_wind!$AB158=0,Capacity_wind!S158*CostRed_wind!E$30,Capacity_wind!S158*VLOOKUP($A157,CostRed_wind!$A$17:$M$30,E$1-2009,FALSE))</f>
        <v>775.818349050507</v>
      </c>
      <c r="T157">
        <f>IF(Capacity_wind!$AB158=0,Capacity_wind!T158*CostRed_wind!F$30,Capacity_wind!T158*VLOOKUP($A157,CostRed_wind!$A$17:$M$30,F$1-2009,FALSE))</f>
        <v>768.855685556098</v>
      </c>
      <c r="U157">
        <f>IF(Capacity_wind!$AB158=0,Capacity_wind!U158*CostRed_wind!G$30,Capacity_wind!U158*VLOOKUP($A157,CostRed_wind!$A$17:$M$30,G$1-2009,FALSE))</f>
        <v>715.840470443962</v>
      </c>
      <c r="V157">
        <f>IF(Capacity_wind!$AB158=0,Capacity_wind!V158*CostRed_wind!H$30,Capacity_wind!V158*VLOOKUP($A157,CostRed_wind!$A$17:$M$30,H$1-2009,FALSE))</f>
        <v>220.445404574312</v>
      </c>
      <c r="W157">
        <f>IF(Capacity_wind!$AB158=0,Capacity_wind!W158*CostRed_wind!I$30,Capacity_wind!W158*VLOOKUP($A157,CostRed_wind!$A$17:$M$30,I$1-2009,FALSE))</f>
        <v>916.867367618714</v>
      </c>
      <c r="X157">
        <f>IF(Capacity_wind!$AB158=0,Capacity_wind!X158*CostRed_wind!J$30,Capacity_wind!X158*VLOOKUP($A157,CostRed_wind!$A$17:$M$30,J$1-2009,FALSE))</f>
        <v>1934.66309260283</v>
      </c>
      <c r="Y157">
        <f>IF(Capacity_wind!$AB158=0,Capacity_wind!Y158*CostRed_wind!K$30,Capacity_wind!Y158*VLOOKUP($A157,CostRed_wind!$A$17:$M$30,K$1-2009,FALSE))</f>
        <v>1971.13118001419</v>
      </c>
      <c r="Z157">
        <f>IF(Capacity_wind!$AB158=0,Capacity_wind!Z158*CostRed_wind!L$30,Capacity_wind!Z158*VLOOKUP($A157,CostRed_wind!$A$17:$M$30,L$1-2009,FALSE))</f>
        <v>3409.51364706662</v>
      </c>
      <c r="AA157">
        <f>IF(Capacity_wind!$AB158=0,Capacity_wind!AA158*CostRed_wind!M$30,Capacity_wind!AA158*VLOOKUP($A157,CostRed_wind!$A$17:$M$30,M$1-2009,FALSE))</f>
        <v>3990.22492898321</v>
      </c>
      <c r="AB157" s="1">
        <f t="shared" si="9"/>
        <v>15796.4553810643</v>
      </c>
    </row>
    <row r="158" spans="1:28">
      <c r="A158" s="1" t="s">
        <v>109</v>
      </c>
      <c r="B158">
        <f>IF(Capacity_wind!$AB159=0,Capacity_wind!P159*CostRed_wind!B$15,Capacity_wind!P159*VLOOKUP($A158,CostRed_wind!$A$2:$M$15,B$1-2009,FALSE))</f>
        <v>0.0493217764634782</v>
      </c>
      <c r="C158">
        <f>IF(Capacity_wind!$AB159=0,Capacity_wind!Q159*CostRed_wind!C$15,Capacity_wind!Q159*VLOOKUP($A158,CostRed_wind!$A$2:$M$15,C$1-2009,FALSE))</f>
        <v>0.0900361658994646</v>
      </c>
      <c r="D158">
        <f>IF(Capacity_wind!$AB159=0,Capacity_wind!R159*CostRed_wind!D$15,Capacity_wind!R159*VLOOKUP($A158,CostRed_wind!$A$2:$M$15,D$1-2009,FALSE))</f>
        <v>0.514391112641134</v>
      </c>
      <c r="E158">
        <f>IF(Capacity_wind!$AB159=0,Capacity_wind!S159*CostRed_wind!E$15,Capacity_wind!S159*VLOOKUP($A158,CostRed_wind!$A$2:$M$15,E$1-2009,FALSE))</f>
        <v>0</v>
      </c>
      <c r="F158">
        <f>IF(Capacity_wind!$AB159=0,Capacity_wind!T159*CostRed_wind!F$15,Capacity_wind!T159*VLOOKUP($A158,CostRed_wind!$A$2:$M$15,F$1-2009,FALSE))</f>
        <v>0</v>
      </c>
      <c r="G158">
        <f>IF(Capacity_wind!$AB159=0,Capacity_wind!U159*CostRed_wind!G$15,Capacity_wind!U159*VLOOKUP($A158,CostRed_wind!$A$2:$M$15,G$1-2009,FALSE))</f>
        <v>1.51733580576448</v>
      </c>
      <c r="H158">
        <f>IF(Capacity_wind!$AB159=0,Capacity_wind!V159*CostRed_wind!H$15,Capacity_wind!V159*VLOOKUP($A158,CostRed_wind!$A$2:$M$15,H$1-2009,FALSE))</f>
        <v>0</v>
      </c>
      <c r="I158">
        <f>IF(Capacity_wind!$AB159=0,Capacity_wind!W159*CostRed_wind!I$15,Capacity_wind!W159*VLOOKUP($A158,CostRed_wind!$A$2:$M$15,I$1-2009,FALSE))</f>
        <v>0</v>
      </c>
      <c r="J158">
        <f>IF(Capacity_wind!$AB159=0,Capacity_wind!X159*CostRed_wind!J$15,Capacity_wind!X159*VLOOKUP($A158,CostRed_wind!$A$2:$M$15,J$1-2009,FALSE))</f>
        <v>0</v>
      </c>
      <c r="K158">
        <f>IF(Capacity_wind!$AB159=0,Capacity_wind!Y159*CostRed_wind!K$15,Capacity_wind!Y159*VLOOKUP($A158,CostRed_wind!$A$2:$M$15,K$1-2009,FALSE))</f>
        <v>2.1338035106911</v>
      </c>
      <c r="L158">
        <f>IF(Capacity_wind!$AB159=0,Capacity_wind!Z159*CostRed_wind!L$15,Capacity_wind!Z159*VLOOKUP($A158,CostRed_wind!$A$2:$M$15,L$1-2009,FALSE))</f>
        <v>0</v>
      </c>
      <c r="M158">
        <f>IF(Capacity_wind!$AB159=0,Capacity_wind!AA159*CostRed_wind!M$15,Capacity_wind!AA159*VLOOKUP($A158,CostRed_wind!$A$2:$M$15,M$1-2009,FALSE))</f>
        <v>0</v>
      </c>
      <c r="N158" s="2">
        <f t="shared" si="8"/>
        <v>4.30488837145966</v>
      </c>
      <c r="O158" s="1" t="s">
        <v>109</v>
      </c>
      <c r="P158">
        <f>IF(Capacity_wind!$AB159=0,Capacity_wind!P159*CostRed_wind!B$30,Capacity_wind!P159*VLOOKUP($A158,CostRed_wind!$A$17:$M$30,B$1-2009,FALSE))</f>
        <v>0.422140147329474</v>
      </c>
      <c r="Q158">
        <f>IF(Capacity_wind!$AB159=0,Capacity_wind!Q159*CostRed_wind!C$30,Capacity_wind!Q159*VLOOKUP($A158,CostRed_wind!$A$17:$M$30,C$1-2009,FALSE))</f>
        <v>0.598245136058922</v>
      </c>
      <c r="R158">
        <f>IF(Capacity_wind!$AB159=0,Capacity_wind!R159*CostRed_wind!D$30,Capacity_wind!R159*VLOOKUP($A158,CostRed_wind!$A$17:$M$30,D$1-2009,FALSE))</f>
        <v>2.71658272008386</v>
      </c>
      <c r="S158">
        <f>IF(Capacity_wind!$AB159=0,Capacity_wind!S159*CostRed_wind!E$30,Capacity_wind!S159*VLOOKUP($A158,CostRed_wind!$A$17:$M$30,E$1-2009,FALSE))</f>
        <v>0</v>
      </c>
      <c r="T158">
        <f>IF(Capacity_wind!$AB159=0,Capacity_wind!T159*CostRed_wind!F$30,Capacity_wind!T159*VLOOKUP($A158,CostRed_wind!$A$17:$M$30,F$1-2009,FALSE))</f>
        <v>0</v>
      </c>
      <c r="U158">
        <f>IF(Capacity_wind!$AB159=0,Capacity_wind!U159*CostRed_wind!G$30,Capacity_wind!U159*VLOOKUP($A158,CostRed_wind!$A$17:$M$30,G$1-2009,FALSE))</f>
        <v>6.35871658485509</v>
      </c>
      <c r="V158">
        <f>IF(Capacity_wind!$AB159=0,Capacity_wind!V159*CostRed_wind!H$30,Capacity_wind!V159*VLOOKUP($A158,CostRed_wind!$A$17:$M$30,H$1-2009,FALSE))</f>
        <v>0</v>
      </c>
      <c r="W158">
        <f>IF(Capacity_wind!$AB159=0,Capacity_wind!W159*CostRed_wind!I$30,Capacity_wind!W159*VLOOKUP($A158,CostRed_wind!$A$17:$M$30,I$1-2009,FALSE))</f>
        <v>0</v>
      </c>
      <c r="X158">
        <f>IF(Capacity_wind!$AB159=0,Capacity_wind!X159*CostRed_wind!J$30,Capacity_wind!X159*VLOOKUP($A158,CostRed_wind!$A$17:$M$30,J$1-2009,FALSE))</f>
        <v>0</v>
      </c>
      <c r="Y158">
        <f>IF(Capacity_wind!$AB159=0,Capacity_wind!Y159*CostRed_wind!K$30,Capacity_wind!Y159*VLOOKUP($A158,CostRed_wind!$A$17:$M$30,K$1-2009,FALSE))</f>
        <v>6.80286231428326</v>
      </c>
      <c r="Z158">
        <f>IF(Capacity_wind!$AB159=0,Capacity_wind!Z159*CostRed_wind!L$30,Capacity_wind!Z159*VLOOKUP($A158,CostRed_wind!$A$17:$M$30,L$1-2009,FALSE))</f>
        <v>0</v>
      </c>
      <c r="AA158">
        <f>IF(Capacity_wind!$AB159=0,Capacity_wind!AA159*CostRed_wind!M$30,Capacity_wind!AA159*VLOOKUP($A158,CostRed_wind!$A$17:$M$30,M$1-2009,FALSE))</f>
        <v>0</v>
      </c>
      <c r="AB158" s="1">
        <f t="shared" si="9"/>
        <v>16.8985469026106</v>
      </c>
    </row>
    <row r="159" spans="1:28">
      <c r="A159" s="1" t="s">
        <v>384</v>
      </c>
      <c r="B159">
        <f>IF(Capacity_wind!$AB160=0,Capacity_wind!P160*CostRed_wind!B$15,Capacity_wind!P160*VLOOKUP($A159,CostRed_wind!$A$2:$M$15,B$1-2009,FALSE))</f>
        <v>0</v>
      </c>
      <c r="C159">
        <f>IF(Capacity_wind!$AB160=0,Capacity_wind!Q160*CostRed_wind!C$15,Capacity_wind!Q160*VLOOKUP($A159,CostRed_wind!$A$2:$M$15,C$1-2009,FALSE))</f>
        <v>0</v>
      </c>
      <c r="D159">
        <f>IF(Capacity_wind!$AB160=0,Capacity_wind!R160*CostRed_wind!D$15,Capacity_wind!R160*VLOOKUP($A159,CostRed_wind!$A$2:$M$15,D$1-2009,FALSE))</f>
        <v>0</v>
      </c>
      <c r="E159">
        <f>IF(Capacity_wind!$AB160=0,Capacity_wind!S160*CostRed_wind!E$15,Capacity_wind!S160*VLOOKUP($A159,CostRed_wind!$A$2:$M$15,E$1-2009,FALSE))</f>
        <v>0</v>
      </c>
      <c r="F159">
        <f>IF(Capacity_wind!$AB160=0,Capacity_wind!T160*CostRed_wind!F$15,Capacity_wind!T160*VLOOKUP($A159,CostRed_wind!$A$2:$M$15,F$1-2009,FALSE))</f>
        <v>0</v>
      </c>
      <c r="G159">
        <f>IF(Capacity_wind!$AB160=0,Capacity_wind!U160*CostRed_wind!G$15,Capacity_wind!U160*VLOOKUP($A159,CostRed_wind!$A$2:$M$15,G$1-2009,FALSE))</f>
        <v>0</v>
      </c>
      <c r="H159">
        <f>IF(Capacity_wind!$AB160=0,Capacity_wind!V160*CostRed_wind!H$15,Capacity_wind!V160*VLOOKUP($A159,CostRed_wind!$A$2:$M$15,H$1-2009,FALSE))</f>
        <v>0</v>
      </c>
      <c r="I159">
        <f>IF(Capacity_wind!$AB160=0,Capacity_wind!W160*CostRed_wind!I$15,Capacity_wind!W160*VLOOKUP($A159,CostRed_wind!$A$2:$M$15,I$1-2009,FALSE))</f>
        <v>0</v>
      </c>
      <c r="J159">
        <f>IF(Capacity_wind!$AB160=0,Capacity_wind!X160*CostRed_wind!J$15,Capacity_wind!X160*VLOOKUP($A159,CostRed_wind!$A$2:$M$15,J$1-2009,FALSE))</f>
        <v>0</v>
      </c>
      <c r="K159">
        <f>IF(Capacity_wind!$AB160=0,Capacity_wind!Y160*CostRed_wind!K$15,Capacity_wind!Y160*VLOOKUP($A159,CostRed_wind!$A$2:$M$15,K$1-2009,FALSE))</f>
        <v>0</v>
      </c>
      <c r="L159">
        <f>IF(Capacity_wind!$AB160=0,Capacity_wind!Z160*CostRed_wind!L$15,Capacity_wind!Z160*VLOOKUP($A159,CostRed_wind!$A$2:$M$15,L$1-2009,FALSE))</f>
        <v>0</v>
      </c>
      <c r="M159">
        <f>IF(Capacity_wind!$AB160=0,Capacity_wind!AA160*CostRed_wind!M$15,Capacity_wind!AA160*VLOOKUP($A159,CostRed_wind!$A$2:$M$15,M$1-2009,FALSE))</f>
        <v>0</v>
      </c>
      <c r="N159" s="2">
        <f t="shared" si="8"/>
        <v>0</v>
      </c>
      <c r="O159" s="1" t="s">
        <v>384</v>
      </c>
      <c r="P159">
        <f>IF(Capacity_wind!$AB160=0,Capacity_wind!P160*CostRed_wind!B$30,Capacity_wind!P160*VLOOKUP($A159,CostRed_wind!$A$17:$M$30,B$1-2009,FALSE))</f>
        <v>0</v>
      </c>
      <c r="Q159">
        <f>IF(Capacity_wind!$AB160=0,Capacity_wind!Q160*CostRed_wind!C$30,Capacity_wind!Q160*VLOOKUP($A159,CostRed_wind!$A$17:$M$30,C$1-2009,FALSE))</f>
        <v>0</v>
      </c>
      <c r="R159">
        <f>IF(Capacity_wind!$AB160=0,Capacity_wind!R160*CostRed_wind!D$30,Capacity_wind!R160*VLOOKUP($A159,CostRed_wind!$A$17:$M$30,D$1-2009,FALSE))</f>
        <v>0</v>
      </c>
      <c r="S159">
        <f>IF(Capacity_wind!$AB160=0,Capacity_wind!S160*CostRed_wind!E$30,Capacity_wind!S160*VLOOKUP($A159,CostRed_wind!$A$17:$M$30,E$1-2009,FALSE))</f>
        <v>0</v>
      </c>
      <c r="T159">
        <f>IF(Capacity_wind!$AB160=0,Capacity_wind!T160*CostRed_wind!F$30,Capacity_wind!T160*VLOOKUP($A159,CostRed_wind!$A$17:$M$30,F$1-2009,FALSE))</f>
        <v>0</v>
      </c>
      <c r="U159">
        <f>IF(Capacity_wind!$AB160=0,Capacity_wind!U160*CostRed_wind!G$30,Capacity_wind!U160*VLOOKUP($A159,CostRed_wind!$A$17:$M$30,G$1-2009,FALSE))</f>
        <v>0</v>
      </c>
      <c r="V159">
        <f>IF(Capacity_wind!$AB160=0,Capacity_wind!V160*CostRed_wind!H$30,Capacity_wind!V160*VLOOKUP($A159,CostRed_wind!$A$17:$M$30,H$1-2009,FALSE))</f>
        <v>0</v>
      </c>
      <c r="W159">
        <f>IF(Capacity_wind!$AB160=0,Capacity_wind!W160*CostRed_wind!I$30,Capacity_wind!W160*VLOOKUP($A159,CostRed_wind!$A$17:$M$30,I$1-2009,FALSE))</f>
        <v>0</v>
      </c>
      <c r="X159">
        <f>IF(Capacity_wind!$AB160=0,Capacity_wind!X160*CostRed_wind!J$30,Capacity_wind!X160*VLOOKUP($A159,CostRed_wind!$A$17:$M$30,J$1-2009,FALSE))</f>
        <v>0</v>
      </c>
      <c r="Y159">
        <f>IF(Capacity_wind!$AB160=0,Capacity_wind!Y160*CostRed_wind!K$30,Capacity_wind!Y160*VLOOKUP($A159,CostRed_wind!$A$17:$M$30,K$1-2009,FALSE))</f>
        <v>0</v>
      </c>
      <c r="Z159">
        <f>IF(Capacity_wind!$AB160=0,Capacity_wind!Z160*CostRed_wind!L$30,Capacity_wind!Z160*VLOOKUP($A159,CostRed_wind!$A$17:$M$30,L$1-2009,FALSE))</f>
        <v>0</v>
      </c>
      <c r="AA159">
        <f>IF(Capacity_wind!$AB160=0,Capacity_wind!AA160*CostRed_wind!M$30,Capacity_wind!AA160*VLOOKUP($A159,CostRed_wind!$A$17:$M$30,M$1-2009,FALSE))</f>
        <v>0</v>
      </c>
      <c r="AB159" s="1">
        <f t="shared" si="9"/>
        <v>0</v>
      </c>
    </row>
    <row r="160" spans="1:28">
      <c r="A160" s="1" t="s">
        <v>489</v>
      </c>
      <c r="B160">
        <f>IF(Capacity_wind!$AB161=0,Capacity_wind!P161*CostRed_wind!B$15,Capacity_wind!P161*VLOOKUP($A160,CostRed_wind!$A$2:$M$15,B$1-2009,FALSE))</f>
        <v>0.577064147138894</v>
      </c>
      <c r="C160">
        <f>IF(Capacity_wind!$AB161=0,Capacity_wind!Q161*CostRed_wind!C$15,Capacity_wind!Q161*VLOOKUP($A160,CostRed_wind!$A$2:$M$15,C$1-2009,FALSE))</f>
        <v>1.4495832373702</v>
      </c>
      <c r="D160">
        <f>IF(Capacity_wind!$AB161=0,Capacity_wind!R161*CostRed_wind!D$15,Capacity_wind!R161*VLOOKUP($A160,CostRed_wind!$A$2:$M$15,D$1-2009,FALSE))</f>
        <v>2.02015605834014</v>
      </c>
      <c r="E160">
        <f>IF(Capacity_wind!$AB161=0,Capacity_wind!S161*CostRed_wind!E$15,Capacity_wind!S161*VLOOKUP($A160,CostRed_wind!$A$2:$M$15,E$1-2009,FALSE))</f>
        <v>1.48519582265594</v>
      </c>
      <c r="F160">
        <f>IF(Capacity_wind!$AB161=0,Capacity_wind!T161*CostRed_wind!F$15,Capacity_wind!T161*VLOOKUP($A160,CostRed_wind!$A$2:$M$15,F$1-2009,FALSE))</f>
        <v>0.785753737727533</v>
      </c>
      <c r="G160">
        <f>IF(Capacity_wind!$AB161=0,Capacity_wind!U161*CostRed_wind!G$15,Capacity_wind!U161*VLOOKUP($A160,CostRed_wind!$A$2:$M$15,G$1-2009,FALSE))</f>
        <v>3.58091702528859</v>
      </c>
      <c r="H160">
        <f>IF(Capacity_wind!$AB161=0,Capacity_wind!V161*CostRed_wind!H$15,Capacity_wind!V161*VLOOKUP($A160,CostRed_wind!$A$2:$M$15,H$1-2009,FALSE))</f>
        <v>1.16933395624247</v>
      </c>
      <c r="I160">
        <f>IF(Capacity_wind!$AB161=0,Capacity_wind!W161*CostRed_wind!I$15,Capacity_wind!W161*VLOOKUP($A160,CostRed_wind!$A$2:$M$15,I$1-2009,FALSE))</f>
        <v>2.76422991057029</v>
      </c>
      <c r="J160">
        <f>IF(Capacity_wind!$AB161=0,Capacity_wind!X161*CostRed_wind!J$15,Capacity_wind!X161*VLOOKUP($A160,CostRed_wind!$A$2:$M$15,J$1-2009,FALSE))</f>
        <v>19.9423591637122</v>
      </c>
      <c r="K160">
        <f>IF(Capacity_wind!$AB161=0,Capacity_wind!Y161*CostRed_wind!K$15,Capacity_wind!Y161*VLOOKUP($A160,CostRed_wind!$A$2:$M$15,K$1-2009,FALSE))</f>
        <v>16.1894277377248</v>
      </c>
      <c r="L160">
        <f>IF(Capacity_wind!$AB161=0,Capacity_wind!Z161*CostRed_wind!L$15,Capacity_wind!Z161*VLOOKUP($A160,CostRed_wind!$A$2:$M$15,L$1-2009,FALSE))</f>
        <v>20.108400343998</v>
      </c>
      <c r="M160">
        <f>IF(Capacity_wind!$AB161=0,Capacity_wind!AA161*CostRed_wind!M$15,Capacity_wind!AA161*VLOOKUP($A160,CostRed_wind!$A$2:$M$15,M$1-2009,FALSE))</f>
        <v>125.746610176043</v>
      </c>
      <c r="N160" s="2">
        <f t="shared" si="8"/>
        <v>195.819031316812</v>
      </c>
      <c r="O160" s="1" t="s">
        <v>489</v>
      </c>
      <c r="P160">
        <f>IF(Capacity_wind!$AB161=0,Capacity_wind!P161*CostRed_wind!B$30,Capacity_wind!P161*VLOOKUP($A160,CostRed_wind!$A$17:$M$30,B$1-2009,FALSE))</f>
        <v>4.93903426759481</v>
      </c>
      <c r="Q160">
        <f>IF(Capacity_wind!$AB161=0,Capacity_wind!Q161*CostRed_wind!C$30,Capacity_wind!Q161*VLOOKUP($A160,CostRed_wind!$A$17:$M$30,C$1-2009,FALSE))</f>
        <v>9.63175311171738</v>
      </c>
      <c r="R160">
        <f>IF(Capacity_wind!$AB161=0,Capacity_wind!R161*CostRed_wind!D$30,Capacity_wind!R161*VLOOKUP($A160,CostRed_wind!$A$17:$M$30,D$1-2009,FALSE))</f>
        <v>10.6687711064483</v>
      </c>
      <c r="S160">
        <f>IF(Capacity_wind!$AB161=0,Capacity_wind!S161*CostRed_wind!E$30,Capacity_wind!S161*VLOOKUP($A160,CostRed_wind!$A$17:$M$30,E$1-2009,FALSE))</f>
        <v>7.16478535246862</v>
      </c>
      <c r="T160">
        <f>IF(Capacity_wind!$AB161=0,Capacity_wind!T161*CostRed_wind!F$30,Capacity_wind!T161*VLOOKUP($A160,CostRed_wind!$A$17:$M$30,F$1-2009,FALSE))</f>
        <v>3.65276368521564</v>
      </c>
      <c r="U160">
        <f>IF(Capacity_wind!$AB161=0,Capacity_wind!U161*CostRed_wind!G$30,Capacity_wind!U161*VLOOKUP($A160,CostRed_wind!$A$17:$M$30,G$1-2009,FALSE))</f>
        <v>15.0065900977142</v>
      </c>
      <c r="V160">
        <f>IF(Capacity_wind!$AB161=0,Capacity_wind!V161*CostRed_wind!H$30,Capacity_wind!V161*VLOOKUP($A160,CostRed_wind!$A$17:$M$30,H$1-2009,FALSE))</f>
        <v>4.72847826113348</v>
      </c>
      <c r="W160">
        <f>IF(Capacity_wind!$AB161=0,Capacity_wind!W161*CostRed_wind!I$30,Capacity_wind!W161*VLOOKUP($A160,CostRed_wind!$A$17:$M$30,I$1-2009,FALSE))</f>
        <v>10.05232715969</v>
      </c>
      <c r="X160">
        <f>IF(Capacity_wind!$AB161=0,Capacity_wind!X161*CostRed_wind!J$30,Capacity_wind!X161*VLOOKUP($A160,CostRed_wind!$A$17:$M$30,J$1-2009,FALSE))</f>
        <v>67.4688396859708</v>
      </c>
      <c r="Y160">
        <f>IF(Capacity_wind!$AB161=0,Capacity_wind!Y161*CostRed_wind!K$30,Capacity_wind!Y161*VLOOKUP($A160,CostRed_wind!$A$17:$M$30,K$1-2009,FALSE))</f>
        <v>51.6141468954231</v>
      </c>
      <c r="Z160">
        <f>IF(Capacity_wind!$AB161=0,Capacity_wind!Z161*CostRed_wind!L$30,Capacity_wind!Z161*VLOOKUP($A160,CostRed_wind!$A$17:$M$30,L$1-2009,FALSE))</f>
        <v>55.945227534175</v>
      </c>
      <c r="AA160">
        <f>IF(Capacity_wind!$AB161=0,Capacity_wind!AA161*CostRed_wind!M$30,Capacity_wind!AA161*VLOOKUP($A160,CostRed_wind!$A$17:$M$30,M$1-2009,FALSE))</f>
        <v>327.577922567106</v>
      </c>
      <c r="AB160" s="1">
        <f t="shared" si="9"/>
        <v>568.450639724657</v>
      </c>
    </row>
    <row r="161" spans="1:28">
      <c r="A161" s="1" t="s">
        <v>408</v>
      </c>
      <c r="B161">
        <f>IF(Capacity_wind!$AB162=0,Capacity_wind!P162*CostRed_wind!B$15,Capacity_wind!P162*VLOOKUP($A161,CostRed_wind!$A$2:$M$15,B$1-2009,FALSE))</f>
        <v>0</v>
      </c>
      <c r="C161">
        <f>IF(Capacity_wind!$AB162=0,Capacity_wind!Q162*CostRed_wind!C$15,Capacity_wind!Q162*VLOOKUP($A161,CostRed_wind!$A$2:$M$15,C$1-2009,FALSE))</f>
        <v>0</v>
      </c>
      <c r="D161">
        <f>IF(Capacity_wind!$AB162=0,Capacity_wind!R162*CostRed_wind!D$15,Capacity_wind!R162*VLOOKUP($A161,CostRed_wind!$A$2:$M$15,D$1-2009,FALSE))</f>
        <v>0</v>
      </c>
      <c r="E161">
        <f>IF(Capacity_wind!$AB162=0,Capacity_wind!S162*CostRed_wind!E$15,Capacity_wind!S162*VLOOKUP($A161,CostRed_wind!$A$2:$M$15,E$1-2009,FALSE))</f>
        <v>0</v>
      </c>
      <c r="F161">
        <f>IF(Capacity_wind!$AB162=0,Capacity_wind!T162*CostRed_wind!F$15,Capacity_wind!T162*VLOOKUP($A161,CostRed_wind!$A$2:$M$15,F$1-2009,FALSE))</f>
        <v>0</v>
      </c>
      <c r="G161">
        <f>IF(Capacity_wind!$AB162=0,Capacity_wind!U162*CostRed_wind!G$15,Capacity_wind!U162*VLOOKUP($A161,CostRed_wind!$A$2:$M$15,G$1-2009,FALSE))</f>
        <v>0</v>
      </c>
      <c r="H161">
        <f>IF(Capacity_wind!$AB162=0,Capacity_wind!V162*CostRed_wind!H$15,Capacity_wind!V162*VLOOKUP($A161,CostRed_wind!$A$2:$M$15,H$1-2009,FALSE))</f>
        <v>0</v>
      </c>
      <c r="I161">
        <f>IF(Capacity_wind!$AB162=0,Capacity_wind!W162*CostRed_wind!I$15,Capacity_wind!W162*VLOOKUP($A161,CostRed_wind!$A$2:$M$15,I$1-2009,FALSE))</f>
        <v>0</v>
      </c>
      <c r="J161">
        <f>IF(Capacity_wind!$AB162=0,Capacity_wind!X162*CostRed_wind!J$15,Capacity_wind!X162*VLOOKUP($A161,CostRed_wind!$A$2:$M$15,J$1-2009,FALSE))</f>
        <v>0</v>
      </c>
      <c r="K161">
        <f>IF(Capacity_wind!$AB162=0,Capacity_wind!Y162*CostRed_wind!K$15,Capacity_wind!Y162*VLOOKUP($A161,CostRed_wind!$A$2:$M$15,K$1-2009,FALSE))</f>
        <v>0.422535209201138</v>
      </c>
      <c r="L161">
        <f>IF(Capacity_wind!$AB162=0,Capacity_wind!Z162*CostRed_wind!L$15,Capacity_wind!Z162*VLOOKUP($A161,CostRed_wind!$A$2:$M$15,L$1-2009,FALSE))</f>
        <v>0</v>
      </c>
      <c r="M161">
        <f>IF(Capacity_wind!$AB162=0,Capacity_wind!AA162*CostRed_wind!M$15,Capacity_wind!AA162*VLOOKUP($A161,CostRed_wind!$A$2:$M$15,M$1-2009,FALSE))</f>
        <v>0</v>
      </c>
      <c r="N161" s="2">
        <f t="shared" si="8"/>
        <v>0.422535209201138</v>
      </c>
      <c r="O161" s="1" t="s">
        <v>408</v>
      </c>
      <c r="P161">
        <f>IF(Capacity_wind!$AB162=0,Capacity_wind!P162*CostRed_wind!B$30,Capacity_wind!P162*VLOOKUP($A161,CostRed_wind!$A$17:$M$30,B$1-2009,FALSE))</f>
        <v>0</v>
      </c>
      <c r="Q161">
        <f>IF(Capacity_wind!$AB162=0,Capacity_wind!Q162*CostRed_wind!C$30,Capacity_wind!Q162*VLOOKUP($A161,CostRed_wind!$A$17:$M$30,C$1-2009,FALSE))</f>
        <v>0</v>
      </c>
      <c r="R161">
        <f>IF(Capacity_wind!$AB162=0,Capacity_wind!R162*CostRed_wind!D$30,Capacity_wind!R162*VLOOKUP($A161,CostRed_wind!$A$17:$M$30,D$1-2009,FALSE))</f>
        <v>0</v>
      </c>
      <c r="S161">
        <f>IF(Capacity_wind!$AB162=0,Capacity_wind!S162*CostRed_wind!E$30,Capacity_wind!S162*VLOOKUP($A161,CostRed_wind!$A$17:$M$30,E$1-2009,FALSE))</f>
        <v>0</v>
      </c>
      <c r="T161">
        <f>IF(Capacity_wind!$AB162=0,Capacity_wind!T162*CostRed_wind!F$30,Capacity_wind!T162*VLOOKUP($A161,CostRed_wind!$A$17:$M$30,F$1-2009,FALSE))</f>
        <v>0</v>
      </c>
      <c r="U161">
        <f>IF(Capacity_wind!$AB162=0,Capacity_wind!U162*CostRed_wind!G$30,Capacity_wind!U162*VLOOKUP($A161,CostRed_wind!$A$17:$M$30,G$1-2009,FALSE))</f>
        <v>0</v>
      </c>
      <c r="V161">
        <f>IF(Capacity_wind!$AB162=0,Capacity_wind!V162*CostRed_wind!H$30,Capacity_wind!V162*VLOOKUP($A161,CostRed_wind!$A$17:$M$30,H$1-2009,FALSE))</f>
        <v>0</v>
      </c>
      <c r="W161">
        <f>IF(Capacity_wind!$AB162=0,Capacity_wind!W162*CostRed_wind!I$30,Capacity_wind!W162*VLOOKUP($A161,CostRed_wind!$A$17:$M$30,I$1-2009,FALSE))</f>
        <v>0</v>
      </c>
      <c r="X161">
        <f>IF(Capacity_wind!$AB162=0,Capacity_wind!X162*CostRed_wind!J$30,Capacity_wind!X162*VLOOKUP($A161,CostRed_wind!$A$17:$M$30,J$1-2009,FALSE))</f>
        <v>0</v>
      </c>
      <c r="Y161">
        <f>IF(Capacity_wind!$AB162=0,Capacity_wind!Y162*CostRed_wind!K$30,Capacity_wind!Y162*VLOOKUP($A161,CostRed_wind!$A$17:$M$30,K$1-2009,FALSE))</f>
        <v>1.34710100378513</v>
      </c>
      <c r="Z161">
        <f>IF(Capacity_wind!$AB162=0,Capacity_wind!Z162*CostRed_wind!L$30,Capacity_wind!Z162*VLOOKUP($A161,CostRed_wind!$A$17:$M$30,L$1-2009,FALSE))</f>
        <v>0</v>
      </c>
      <c r="AA161">
        <f>IF(Capacity_wind!$AB162=0,Capacity_wind!AA162*CostRed_wind!M$30,Capacity_wind!AA162*VLOOKUP($A161,CostRed_wind!$A$17:$M$30,M$1-2009,FALSE))</f>
        <v>0</v>
      </c>
      <c r="AB161" s="1">
        <f t="shared" si="9"/>
        <v>1.34710100378513</v>
      </c>
    </row>
    <row r="162" spans="1:28">
      <c r="A162" s="1" t="s">
        <v>390</v>
      </c>
      <c r="B162">
        <f>IF(Capacity_wind!$AB163=0,Capacity_wind!P163*CostRed_wind!B$15,Capacity_wind!P163*VLOOKUP($A162,CostRed_wind!$A$2:$M$15,B$1-2009,FALSE))</f>
        <v>0.0209617620869818</v>
      </c>
      <c r="C162">
        <f>IF(Capacity_wind!$AB163=0,Capacity_wind!Q163*CostRed_wind!C$15,Capacity_wind!Q163*VLOOKUP($A162,CostRed_wind!$A$2:$M$15,C$1-2009,FALSE))</f>
        <v>3.13326081220218</v>
      </c>
      <c r="D162">
        <f>IF(Capacity_wind!$AB163=0,Capacity_wind!R163*CostRed_wind!D$15,Capacity_wind!R163*VLOOKUP($A162,CostRed_wind!$A$2:$M$15,D$1-2009,FALSE))</f>
        <v>5.19067414188458</v>
      </c>
      <c r="E162">
        <f>IF(Capacity_wind!$AB163=0,Capacity_wind!S163*CostRed_wind!E$15,Capacity_wind!S163*VLOOKUP($A162,CostRed_wind!$A$2:$M$15,E$1-2009,FALSE))</f>
        <v>0.116233362292996</v>
      </c>
      <c r="F162">
        <f>IF(Capacity_wind!$AB163=0,Capacity_wind!T163*CostRed_wind!F$15,Capacity_wind!T163*VLOOKUP($A162,CostRed_wind!$A$2:$M$15,F$1-2009,FALSE))</f>
        <v>0.777485092263699</v>
      </c>
      <c r="G162">
        <f>IF(Capacity_wind!$AB163=0,Capacity_wind!U163*CostRed_wind!G$15,Capacity_wind!U163*VLOOKUP($A162,CostRed_wind!$A$2:$M$15,G$1-2009,FALSE))</f>
        <v>27.629676138167</v>
      </c>
      <c r="H162">
        <f>IF(Capacity_wind!$AB163=0,Capacity_wind!V163*CostRed_wind!H$15,Capacity_wind!V163*VLOOKUP($A162,CostRed_wind!$A$2:$M$15,H$1-2009,FALSE))</f>
        <v>13.7119129816976</v>
      </c>
      <c r="I162">
        <f>IF(Capacity_wind!$AB163=0,Capacity_wind!W163*CostRed_wind!I$15,Capacity_wind!W163*VLOOKUP($A162,CostRed_wind!$A$2:$M$15,I$1-2009,FALSE))</f>
        <v>63.2439033651921</v>
      </c>
      <c r="J162">
        <f>IF(Capacity_wind!$AB163=0,Capacity_wind!X163*CostRed_wind!J$15,Capacity_wind!X163*VLOOKUP($A162,CostRed_wind!$A$2:$M$15,J$1-2009,FALSE))</f>
        <v>61.0320017864048</v>
      </c>
      <c r="K162">
        <f>IF(Capacity_wind!$AB163=0,Capacity_wind!Y163*CostRed_wind!K$15,Capacity_wind!Y163*VLOOKUP($A162,CostRed_wind!$A$2:$M$15,K$1-2009,FALSE))</f>
        <v>0</v>
      </c>
      <c r="L162">
        <f>IF(Capacity_wind!$AB163=0,Capacity_wind!Z163*CostRed_wind!L$15,Capacity_wind!Z163*VLOOKUP($A162,CostRed_wind!$A$2:$M$15,L$1-2009,FALSE))</f>
        <v>8.03894374391139</v>
      </c>
      <c r="M162">
        <f>IF(Capacity_wind!$AB163=0,Capacity_wind!AA163*CostRed_wind!M$15,Capacity_wind!AA163*VLOOKUP($A162,CostRed_wind!$A$2:$M$15,M$1-2009,FALSE))</f>
        <v>0</v>
      </c>
      <c r="N162" s="2">
        <f t="shared" si="8"/>
        <v>182.895053186103</v>
      </c>
      <c r="O162" s="1" t="s">
        <v>390</v>
      </c>
      <c r="P162">
        <f>IF(Capacity_wind!$AB163=0,Capacity_wind!P163*CostRed_wind!B$30,Capacity_wind!P163*VLOOKUP($A162,CostRed_wind!$A$17:$M$30,B$1-2009,FALSE))</f>
        <v>0.179409623297658</v>
      </c>
      <c r="Q162">
        <f>IF(Capacity_wind!$AB163=0,Capacity_wind!Q163*CostRed_wind!C$30,Capacity_wind!Q163*VLOOKUP($A162,CostRed_wind!$A$17:$M$30,C$1-2009,FALSE))</f>
        <v>20.8189456112228</v>
      </c>
      <c r="R162">
        <f>IF(Capacity_wind!$AB163=0,Capacity_wind!R163*CostRed_wind!D$30,Capacity_wind!R163*VLOOKUP($A162,CostRed_wind!$A$17:$M$30,D$1-2009,FALSE))</f>
        <v>27.412790254149</v>
      </c>
      <c r="S162">
        <f>IF(Capacity_wind!$AB163=0,Capacity_wind!S163*CostRed_wind!E$30,Capacity_wind!S163*VLOOKUP($A162,CostRed_wind!$A$17:$M$30,E$1-2009,FALSE))</f>
        <v>0.560725447056389</v>
      </c>
      <c r="T162">
        <f>IF(Capacity_wind!$AB163=0,Capacity_wind!T163*CostRed_wind!F$30,Capacity_wind!T163*VLOOKUP($A162,CostRed_wind!$A$17:$M$30,F$1-2009,FALSE))</f>
        <v>3.6143249143565</v>
      </c>
      <c r="U162">
        <f>IF(Capacity_wind!$AB163=0,Capacity_wind!U163*CostRed_wind!G$30,Capacity_wind!U163*VLOOKUP($A162,CostRed_wind!$A$17:$M$30,G$1-2009,FALSE))</f>
        <v>115.788001065077</v>
      </c>
      <c r="V162">
        <f>IF(Capacity_wind!$AB163=0,Capacity_wind!V163*CostRed_wind!H$30,Capacity_wind!V163*VLOOKUP($A162,CostRed_wind!$A$17:$M$30,H$1-2009,FALSE))</f>
        <v>55.4473613858405</v>
      </c>
      <c r="W162">
        <f>IF(Capacity_wind!$AB163=0,Capacity_wind!W163*CostRed_wind!I$30,Capacity_wind!W163*VLOOKUP($A162,CostRed_wind!$A$17:$M$30,I$1-2009,FALSE))</f>
        <v>229.991146920037</v>
      </c>
      <c r="X162">
        <f>IF(Capacity_wind!$AB163=0,Capacity_wind!X163*CostRed_wind!J$30,Capacity_wind!X163*VLOOKUP($A162,CostRed_wind!$A$17:$M$30,J$1-2009,FALSE))</f>
        <v>206.483009880478</v>
      </c>
      <c r="Y162">
        <f>IF(Capacity_wind!$AB163=0,Capacity_wind!Y163*CostRed_wind!K$30,Capacity_wind!Y163*VLOOKUP($A162,CostRed_wind!$A$17:$M$30,K$1-2009,FALSE))</f>
        <v>0</v>
      </c>
      <c r="Z162">
        <f>IF(Capacity_wind!$AB163=0,Capacity_wind!Z163*CostRed_wind!L$30,Capacity_wind!Z163*VLOOKUP($A162,CostRed_wind!$A$17:$M$30,L$1-2009,FALSE))</f>
        <v>22.3658038030755</v>
      </c>
      <c r="AA162">
        <f>IF(Capacity_wind!$AB163=0,Capacity_wind!AA163*CostRed_wind!M$30,Capacity_wind!AA163*VLOOKUP($A162,CostRed_wind!$A$17:$M$30,M$1-2009,FALSE))</f>
        <v>0</v>
      </c>
      <c r="AB162" s="1">
        <f t="shared" si="9"/>
        <v>682.66151890459</v>
      </c>
    </row>
    <row r="163" spans="1:28">
      <c r="A163" s="1" t="s">
        <v>490</v>
      </c>
      <c r="B163">
        <f>IF(Capacity_wind!$AB164=0,Capacity_wind!P164*CostRed_wind!B$15,Capacity_wind!P164*VLOOKUP($A163,CostRed_wind!$A$2:$M$15,B$1-2009,FALSE))</f>
        <v>0</v>
      </c>
      <c r="C163">
        <f>IF(Capacity_wind!$AB164=0,Capacity_wind!Q164*CostRed_wind!C$15,Capacity_wind!Q164*VLOOKUP($A163,CostRed_wind!$A$2:$M$15,C$1-2009,FALSE))</f>
        <v>0</v>
      </c>
      <c r="D163">
        <f>IF(Capacity_wind!$AB164=0,Capacity_wind!R164*CostRed_wind!D$15,Capacity_wind!R164*VLOOKUP($A163,CostRed_wind!$A$2:$M$15,D$1-2009,FALSE))</f>
        <v>0</v>
      </c>
      <c r="E163">
        <f>IF(Capacity_wind!$AB164=0,Capacity_wind!S164*CostRed_wind!E$15,Capacity_wind!S164*VLOOKUP($A163,CostRed_wind!$A$2:$M$15,E$1-2009,FALSE))</f>
        <v>0</v>
      </c>
      <c r="F163">
        <f>IF(Capacity_wind!$AB164=0,Capacity_wind!T164*CostRed_wind!F$15,Capacity_wind!T164*VLOOKUP($A163,CostRed_wind!$A$2:$M$15,F$1-2009,FALSE))</f>
        <v>0</v>
      </c>
      <c r="G163">
        <f>IF(Capacity_wind!$AB164=0,Capacity_wind!U164*CostRed_wind!G$15,Capacity_wind!U164*VLOOKUP($A163,CostRed_wind!$A$2:$M$15,G$1-2009,FALSE))</f>
        <v>0</v>
      </c>
      <c r="H163">
        <f>IF(Capacity_wind!$AB164=0,Capacity_wind!V164*CostRed_wind!H$15,Capacity_wind!V164*VLOOKUP($A163,CostRed_wind!$A$2:$M$15,H$1-2009,FALSE))</f>
        <v>0</v>
      </c>
      <c r="I163">
        <f>IF(Capacity_wind!$AB164=0,Capacity_wind!W164*CostRed_wind!I$15,Capacity_wind!W164*VLOOKUP($A163,CostRed_wind!$A$2:$M$15,I$1-2009,FALSE))</f>
        <v>0</v>
      </c>
      <c r="J163">
        <f>IF(Capacity_wind!$AB164=0,Capacity_wind!X164*CostRed_wind!J$15,Capacity_wind!X164*VLOOKUP($A163,CostRed_wind!$A$2:$M$15,J$1-2009,FALSE))</f>
        <v>0.00226603967028731</v>
      </c>
      <c r="K163">
        <f>IF(Capacity_wind!$AB164=0,Capacity_wind!Y164*CostRed_wind!K$15,Capacity_wind!Y164*VLOOKUP($A163,CostRed_wind!$A$2:$M$15,K$1-2009,FALSE))</f>
        <v>0</v>
      </c>
      <c r="L163">
        <f>IF(Capacity_wind!$AB164=0,Capacity_wind!Z164*CostRed_wind!L$15,Capacity_wind!Z164*VLOOKUP($A163,CostRed_wind!$A$2:$M$15,L$1-2009,FALSE))</f>
        <v>0</v>
      </c>
      <c r="M163">
        <f>IF(Capacity_wind!$AB164=0,Capacity_wind!AA164*CostRed_wind!M$15,Capacity_wind!AA164*VLOOKUP($A163,CostRed_wind!$A$2:$M$15,M$1-2009,FALSE))</f>
        <v>0</v>
      </c>
      <c r="N163" s="2">
        <f t="shared" ref="N163:N180" si="10">SUM(B163:M163)</f>
        <v>0.00226603967028731</v>
      </c>
      <c r="O163" s="1" t="s">
        <v>490</v>
      </c>
      <c r="P163">
        <f>IF(Capacity_wind!$AB164=0,Capacity_wind!P164*CostRed_wind!B$30,Capacity_wind!P164*VLOOKUP($A163,CostRed_wind!$A$17:$M$30,B$1-2009,FALSE))</f>
        <v>0</v>
      </c>
      <c r="Q163">
        <f>IF(Capacity_wind!$AB164=0,Capacity_wind!Q164*CostRed_wind!C$30,Capacity_wind!Q164*VLOOKUP($A163,CostRed_wind!$A$17:$M$30,C$1-2009,FALSE))</f>
        <v>0</v>
      </c>
      <c r="R163">
        <f>IF(Capacity_wind!$AB164=0,Capacity_wind!R164*CostRed_wind!D$30,Capacity_wind!R164*VLOOKUP($A163,CostRed_wind!$A$17:$M$30,D$1-2009,FALSE))</f>
        <v>0</v>
      </c>
      <c r="S163">
        <f>IF(Capacity_wind!$AB164=0,Capacity_wind!S164*CostRed_wind!E$30,Capacity_wind!S164*VLOOKUP($A163,CostRed_wind!$A$17:$M$30,E$1-2009,FALSE))</f>
        <v>0</v>
      </c>
      <c r="T163">
        <f>IF(Capacity_wind!$AB164=0,Capacity_wind!T164*CostRed_wind!F$30,Capacity_wind!T164*VLOOKUP($A163,CostRed_wind!$A$17:$M$30,F$1-2009,FALSE))</f>
        <v>0</v>
      </c>
      <c r="U163">
        <f>IF(Capacity_wind!$AB164=0,Capacity_wind!U164*CostRed_wind!G$30,Capacity_wind!U164*VLOOKUP($A163,CostRed_wind!$A$17:$M$30,G$1-2009,FALSE))</f>
        <v>0</v>
      </c>
      <c r="V163">
        <f>IF(Capacity_wind!$AB164=0,Capacity_wind!V164*CostRed_wind!H$30,Capacity_wind!V164*VLOOKUP($A163,CostRed_wind!$A$17:$M$30,H$1-2009,FALSE))</f>
        <v>0</v>
      </c>
      <c r="W163">
        <f>IF(Capacity_wind!$AB164=0,Capacity_wind!W164*CostRed_wind!I$30,Capacity_wind!W164*VLOOKUP($A163,CostRed_wind!$A$17:$M$30,I$1-2009,FALSE))</f>
        <v>0</v>
      </c>
      <c r="X163">
        <f>IF(Capacity_wind!$AB164=0,Capacity_wind!X164*CostRed_wind!J$30,Capacity_wind!X164*VLOOKUP($A163,CostRed_wind!$A$17:$M$30,J$1-2009,FALSE))</f>
        <v>0.0076664483866514</v>
      </c>
      <c r="Y163">
        <f>IF(Capacity_wind!$AB164=0,Capacity_wind!Y164*CostRed_wind!K$30,Capacity_wind!Y164*VLOOKUP($A163,CostRed_wind!$A$17:$M$30,K$1-2009,FALSE))</f>
        <v>0</v>
      </c>
      <c r="Z163">
        <f>IF(Capacity_wind!$AB164=0,Capacity_wind!Z164*CostRed_wind!L$30,Capacity_wind!Z164*VLOOKUP($A163,CostRed_wind!$A$17:$M$30,L$1-2009,FALSE))</f>
        <v>0</v>
      </c>
      <c r="AA163">
        <f>IF(Capacity_wind!$AB164=0,Capacity_wind!AA164*CostRed_wind!M$30,Capacity_wind!AA164*VLOOKUP($A163,CostRed_wind!$A$17:$M$30,M$1-2009,FALSE))</f>
        <v>0</v>
      </c>
      <c r="AB163" s="1">
        <f t="shared" ref="AB163:AB180" si="11">SUM(P163:AA163)</f>
        <v>0.0076664483866514</v>
      </c>
    </row>
    <row r="164" spans="1:28">
      <c r="A164" s="1" t="s">
        <v>398</v>
      </c>
      <c r="B164">
        <f>IF(Capacity_wind!$AB165=0,Capacity_wind!P165*CostRed_wind!B$15,Capacity_wind!P165*VLOOKUP($A164,CostRed_wind!$A$2:$M$15,B$1-2009,FALSE))</f>
        <v>0</v>
      </c>
      <c r="C164">
        <f>IF(Capacity_wind!$AB165=0,Capacity_wind!Q165*CostRed_wind!C$15,Capacity_wind!Q165*VLOOKUP($A164,CostRed_wind!$A$2:$M$15,C$1-2009,FALSE))</f>
        <v>0</v>
      </c>
      <c r="D164">
        <f>IF(Capacity_wind!$AB165=0,Capacity_wind!R165*CostRed_wind!D$15,Capacity_wind!R165*VLOOKUP($A164,CostRed_wind!$A$2:$M$15,D$1-2009,FALSE))</f>
        <v>0.000514391112641134</v>
      </c>
      <c r="E164">
        <f>IF(Capacity_wind!$AB165=0,Capacity_wind!S165*CostRed_wind!E$15,Capacity_wind!S165*VLOOKUP($A164,CostRed_wind!$A$2:$M$15,E$1-2009,FALSE))</f>
        <v>0</v>
      </c>
      <c r="F164">
        <f>IF(Capacity_wind!$AB165=0,Capacity_wind!T165*CostRed_wind!F$15,Capacity_wind!T165*VLOOKUP($A164,CostRed_wind!$A$2:$M$15,F$1-2009,FALSE))</f>
        <v>0.000909823948206402</v>
      </c>
      <c r="G164">
        <f>IF(Capacity_wind!$AB165=0,Capacity_wind!U165*CostRed_wind!G$15,Capacity_wind!U165*VLOOKUP($A164,CostRed_wind!$A$2:$M$15,G$1-2009,FALSE))</f>
        <v>0</v>
      </c>
      <c r="H164">
        <f>IF(Capacity_wind!$AB165=0,Capacity_wind!V165*CostRed_wind!H$15,Capacity_wind!V165*VLOOKUP($A164,CostRed_wind!$A$2:$M$15,H$1-2009,FALSE))</f>
        <v>0</v>
      </c>
      <c r="I164">
        <f>IF(Capacity_wind!$AB165=0,Capacity_wind!W165*CostRed_wind!I$15,Capacity_wind!W165*VLOOKUP($A164,CostRed_wind!$A$2:$M$15,I$1-2009,FALSE))</f>
        <v>0</v>
      </c>
      <c r="J164">
        <f>IF(Capacity_wind!$AB165=0,Capacity_wind!X165*CostRed_wind!J$15,Capacity_wind!X165*VLOOKUP($A164,CostRed_wind!$A$2:$M$15,J$1-2009,FALSE))</f>
        <v>0.196390104758233</v>
      </c>
      <c r="K164">
        <f>IF(Capacity_wind!$AB165=0,Capacity_wind!Y165*CostRed_wind!K$15,Capacity_wind!Y165*VLOOKUP($A164,CostRed_wind!$A$2:$M$15,K$1-2009,FALSE))</f>
        <v>0</v>
      </c>
      <c r="L164">
        <f>IF(Capacity_wind!$AB165=0,Capacity_wind!Z165*CostRed_wind!L$15,Capacity_wind!Z165*VLOOKUP($A164,CostRed_wind!$A$2:$M$15,L$1-2009,FALSE))</f>
        <v>0</v>
      </c>
      <c r="M164">
        <f>IF(Capacity_wind!$AB165=0,Capacity_wind!AA165*CostRed_wind!M$15,Capacity_wind!AA165*VLOOKUP($A164,CostRed_wind!$A$2:$M$15,M$1-2009,FALSE))</f>
        <v>0</v>
      </c>
      <c r="N164" s="2">
        <f t="shared" si="10"/>
        <v>0.197814319819081</v>
      </c>
      <c r="O164" s="1" t="s">
        <v>398</v>
      </c>
      <c r="P164">
        <f>IF(Capacity_wind!$AB165=0,Capacity_wind!P165*CostRed_wind!B$30,Capacity_wind!P165*VLOOKUP($A164,CostRed_wind!$A$17:$M$30,B$1-2009,FALSE))</f>
        <v>0</v>
      </c>
      <c r="Q164">
        <f>IF(Capacity_wind!$AB165=0,Capacity_wind!Q165*CostRed_wind!C$30,Capacity_wind!Q165*VLOOKUP($A164,CostRed_wind!$A$17:$M$30,C$1-2009,FALSE))</f>
        <v>0</v>
      </c>
      <c r="R164">
        <f>IF(Capacity_wind!$AB165=0,Capacity_wind!R165*CostRed_wind!D$30,Capacity_wind!R165*VLOOKUP($A164,CostRed_wind!$A$17:$M$30,D$1-2009,FALSE))</f>
        <v>0.00271658272008386</v>
      </c>
      <c r="S164">
        <f>IF(Capacity_wind!$AB165=0,Capacity_wind!S165*CostRed_wind!E$30,Capacity_wind!S165*VLOOKUP($A164,CostRed_wind!$A$17:$M$30,E$1-2009,FALSE))</f>
        <v>0</v>
      </c>
      <c r="T164">
        <f>IF(Capacity_wind!$AB165=0,Capacity_wind!T165*CostRed_wind!F$30,Capacity_wind!T165*VLOOKUP($A164,CostRed_wind!$A$17:$M$30,F$1-2009,FALSE))</f>
        <v>0.00422953365460193</v>
      </c>
      <c r="U164">
        <f>IF(Capacity_wind!$AB165=0,Capacity_wind!U165*CostRed_wind!G$30,Capacity_wind!U165*VLOOKUP($A164,CostRed_wind!$A$17:$M$30,G$1-2009,FALSE))</f>
        <v>0</v>
      </c>
      <c r="V164">
        <f>IF(Capacity_wind!$AB165=0,Capacity_wind!V165*CostRed_wind!H$30,Capacity_wind!V165*VLOOKUP($A164,CostRed_wind!$A$17:$M$30,H$1-2009,FALSE))</f>
        <v>0</v>
      </c>
      <c r="W164">
        <f>IF(Capacity_wind!$AB165=0,Capacity_wind!W165*CostRed_wind!I$30,Capacity_wind!W165*VLOOKUP($A164,CostRed_wind!$A$17:$M$30,I$1-2009,FALSE))</f>
        <v>0</v>
      </c>
      <c r="X164">
        <f>IF(Capacity_wind!$AB165=0,Capacity_wind!X165*CostRed_wind!J$30,Capacity_wind!X165*VLOOKUP($A164,CostRed_wind!$A$17:$M$30,J$1-2009,FALSE))</f>
        <v>0.664425526843121</v>
      </c>
      <c r="Y164">
        <f>IF(Capacity_wind!$AB165=0,Capacity_wind!Y165*CostRed_wind!K$30,Capacity_wind!Y165*VLOOKUP($A164,CostRed_wind!$A$17:$M$30,K$1-2009,FALSE))</f>
        <v>0</v>
      </c>
      <c r="Z164">
        <f>IF(Capacity_wind!$AB165=0,Capacity_wind!Z165*CostRed_wind!L$30,Capacity_wind!Z165*VLOOKUP($A164,CostRed_wind!$A$17:$M$30,L$1-2009,FALSE))</f>
        <v>0</v>
      </c>
      <c r="AA164">
        <f>IF(Capacity_wind!$AB165=0,Capacity_wind!AA165*CostRed_wind!M$30,Capacity_wind!AA165*VLOOKUP($A164,CostRed_wind!$A$17:$M$30,M$1-2009,FALSE))</f>
        <v>0</v>
      </c>
      <c r="AB164" s="1">
        <f t="shared" si="11"/>
        <v>0.671371643217807</v>
      </c>
    </row>
    <row r="165" spans="1:28">
      <c r="A165" s="1" t="s">
        <v>400</v>
      </c>
      <c r="B165">
        <f>IF(Capacity_wind!$AB166=0,Capacity_wind!P166*CostRed_wind!B$15,Capacity_wind!P166*VLOOKUP($A165,CostRed_wind!$A$2:$M$15,B$1-2009,FALSE))</f>
        <v>0</v>
      </c>
      <c r="C165">
        <f>IF(Capacity_wind!$AB166=0,Capacity_wind!Q166*CostRed_wind!C$15,Capacity_wind!Q166*VLOOKUP($A165,CostRed_wind!$A$2:$M$15,C$1-2009,FALSE))</f>
        <v>0</v>
      </c>
      <c r="D165">
        <f>IF(Capacity_wind!$AB166=0,Capacity_wind!R166*CostRed_wind!D$15,Capacity_wind!R166*VLOOKUP($A165,CostRed_wind!$A$2:$M$15,D$1-2009,FALSE))</f>
        <v>0</v>
      </c>
      <c r="E165">
        <f>IF(Capacity_wind!$AB166=0,Capacity_wind!S166*CostRed_wind!E$15,Capacity_wind!S166*VLOOKUP($A165,CostRed_wind!$A$2:$M$15,E$1-2009,FALSE))</f>
        <v>0</v>
      </c>
      <c r="F165">
        <f>IF(Capacity_wind!$AB166=0,Capacity_wind!T166*CostRed_wind!F$15,Capacity_wind!T166*VLOOKUP($A165,CostRed_wind!$A$2:$M$15,F$1-2009,FALSE))</f>
        <v>0.000827112680187638</v>
      </c>
      <c r="G165">
        <f>IF(Capacity_wind!$AB166=0,Capacity_wind!U166*CostRed_wind!G$15,Capacity_wind!U166*VLOOKUP($A165,CostRed_wind!$A$2:$M$15,G$1-2009,FALSE))</f>
        <v>0</v>
      </c>
      <c r="H165">
        <f>IF(Capacity_wind!$AB166=0,Capacity_wind!V166*CostRed_wind!H$15,Capacity_wind!V166*VLOOKUP($A165,CostRed_wind!$A$2:$M$15,H$1-2009,FALSE))</f>
        <v>0</v>
      </c>
      <c r="I165">
        <f>IF(Capacity_wind!$AB166=0,Capacity_wind!W166*CostRed_wind!I$15,Capacity_wind!W166*VLOOKUP($A165,CostRed_wind!$A$2:$M$15,I$1-2009,FALSE))</f>
        <v>0</v>
      </c>
      <c r="J165">
        <f>IF(Capacity_wind!$AB166=0,Capacity_wind!X166*CostRed_wind!J$15,Capacity_wind!X166*VLOOKUP($A165,CostRed_wind!$A$2:$M$15,J$1-2009,FALSE))</f>
        <v>0</v>
      </c>
      <c r="K165">
        <f>IF(Capacity_wind!$AB166=0,Capacity_wind!Y166*CostRed_wind!K$15,Capacity_wind!Y166*VLOOKUP($A165,CostRed_wind!$A$2:$M$15,K$1-2009,FALSE))</f>
        <v>0</v>
      </c>
      <c r="L165">
        <f>IF(Capacity_wind!$AB166=0,Capacity_wind!Z166*CostRed_wind!L$15,Capacity_wind!Z166*VLOOKUP($A165,CostRed_wind!$A$2:$M$15,L$1-2009,FALSE))</f>
        <v>0</v>
      </c>
      <c r="M165">
        <f>IF(Capacity_wind!$AB166=0,Capacity_wind!AA166*CostRed_wind!M$15,Capacity_wind!AA166*VLOOKUP($A165,CostRed_wind!$A$2:$M$15,M$1-2009,FALSE))</f>
        <v>0</v>
      </c>
      <c r="N165" s="2">
        <f t="shared" si="10"/>
        <v>0.000827112680187638</v>
      </c>
      <c r="O165" s="1" t="s">
        <v>400</v>
      </c>
      <c r="P165">
        <f>IF(Capacity_wind!$AB166=0,Capacity_wind!P166*CostRed_wind!B$30,Capacity_wind!P166*VLOOKUP($A165,CostRed_wind!$A$17:$M$30,B$1-2009,FALSE))</f>
        <v>0</v>
      </c>
      <c r="Q165">
        <f>IF(Capacity_wind!$AB166=0,Capacity_wind!Q166*CostRed_wind!C$30,Capacity_wind!Q166*VLOOKUP($A165,CostRed_wind!$A$17:$M$30,C$1-2009,FALSE))</f>
        <v>0</v>
      </c>
      <c r="R165">
        <f>IF(Capacity_wind!$AB166=0,Capacity_wind!R166*CostRed_wind!D$30,Capacity_wind!R166*VLOOKUP($A165,CostRed_wind!$A$17:$M$30,D$1-2009,FALSE))</f>
        <v>0</v>
      </c>
      <c r="S165">
        <f>IF(Capacity_wind!$AB166=0,Capacity_wind!S166*CostRed_wind!E$30,Capacity_wind!S166*VLOOKUP($A165,CostRed_wind!$A$17:$M$30,E$1-2009,FALSE))</f>
        <v>0</v>
      </c>
      <c r="T165">
        <f>IF(Capacity_wind!$AB166=0,Capacity_wind!T166*CostRed_wind!F$30,Capacity_wind!T166*VLOOKUP($A165,CostRed_wind!$A$17:$M$30,F$1-2009,FALSE))</f>
        <v>0.00384503059509266</v>
      </c>
      <c r="U165">
        <f>IF(Capacity_wind!$AB166=0,Capacity_wind!U166*CostRed_wind!G$30,Capacity_wind!U166*VLOOKUP($A165,CostRed_wind!$A$17:$M$30,G$1-2009,FALSE))</f>
        <v>0</v>
      </c>
      <c r="V165">
        <f>IF(Capacity_wind!$AB166=0,Capacity_wind!V166*CostRed_wind!H$30,Capacity_wind!V166*VLOOKUP($A165,CostRed_wind!$A$17:$M$30,H$1-2009,FALSE))</f>
        <v>0</v>
      </c>
      <c r="W165">
        <f>IF(Capacity_wind!$AB166=0,Capacity_wind!W166*CostRed_wind!I$30,Capacity_wind!W166*VLOOKUP($A165,CostRed_wind!$A$17:$M$30,I$1-2009,FALSE))</f>
        <v>0</v>
      </c>
      <c r="X165">
        <f>IF(Capacity_wind!$AB166=0,Capacity_wind!X166*CostRed_wind!J$30,Capacity_wind!X166*VLOOKUP($A165,CostRed_wind!$A$17:$M$30,J$1-2009,FALSE))</f>
        <v>0</v>
      </c>
      <c r="Y165">
        <f>IF(Capacity_wind!$AB166=0,Capacity_wind!Y166*CostRed_wind!K$30,Capacity_wind!Y166*VLOOKUP($A165,CostRed_wind!$A$17:$M$30,K$1-2009,FALSE))</f>
        <v>0</v>
      </c>
      <c r="Z165">
        <f>IF(Capacity_wind!$AB166=0,Capacity_wind!Z166*CostRed_wind!L$30,Capacity_wind!Z166*VLOOKUP($A165,CostRed_wind!$A$17:$M$30,L$1-2009,FALSE))</f>
        <v>0</v>
      </c>
      <c r="AA165">
        <f>IF(Capacity_wind!$AB166=0,Capacity_wind!AA166*CostRed_wind!M$30,Capacity_wind!AA166*VLOOKUP($A165,CostRed_wind!$A$17:$M$30,M$1-2009,FALSE))</f>
        <v>0</v>
      </c>
      <c r="AB165" s="1">
        <f t="shared" si="11"/>
        <v>0.00384503059509266</v>
      </c>
    </row>
    <row r="166" spans="1:28">
      <c r="A166" s="1" t="s">
        <v>402</v>
      </c>
      <c r="B166">
        <f>IF(Capacity_wind!$AB167=0,Capacity_wind!P167*CostRed_wind!B$15,Capacity_wind!P167*VLOOKUP($A166,CostRed_wind!$A$2:$M$15,B$1-2009,FALSE))</f>
        <v>0</v>
      </c>
      <c r="C166">
        <f>IF(Capacity_wind!$AB167=0,Capacity_wind!Q167*CostRed_wind!C$15,Capacity_wind!Q167*VLOOKUP($A166,CostRed_wind!$A$2:$M$15,C$1-2009,FALSE))</f>
        <v>3.58074100510293</v>
      </c>
      <c r="D166">
        <f>IF(Capacity_wind!$AB167=0,Capacity_wind!R167*CostRed_wind!D$15,Capacity_wind!R167*VLOOKUP($A166,CostRed_wind!$A$2:$M$15,D$1-2009,FALSE))</f>
        <v>1.26259589976359</v>
      </c>
      <c r="E166">
        <f>IF(Capacity_wind!$AB167=0,Capacity_wind!S167*CostRed_wind!E$15,Capacity_wind!S167*VLOOKUP($A166,CostRed_wind!$A$2:$M$15,E$1-2009,FALSE))</f>
        <v>2.13093378259149</v>
      </c>
      <c r="F166">
        <f>IF(Capacity_wind!$AB167=0,Capacity_wind!T167*CostRed_wind!F$15,Capacity_wind!T167*VLOOKUP($A166,CostRed_wind!$A$2:$M$15,F$1-2009,FALSE))</f>
        <v>0.578978876131347</v>
      </c>
      <c r="G166">
        <f>IF(Capacity_wind!$AB167=0,Capacity_wind!U167*CostRed_wind!G$15,Capacity_wind!U167*VLOOKUP($A166,CostRed_wind!$A$2:$M$15,G$1-2009,FALSE))</f>
        <v>0</v>
      </c>
      <c r="H166">
        <f>IF(Capacity_wind!$AB167=0,Capacity_wind!V167*CostRed_wind!H$15,Capacity_wind!V167*VLOOKUP($A166,CostRed_wind!$A$2:$M$15,H$1-2009,FALSE))</f>
        <v>0</v>
      </c>
      <c r="I166">
        <f>IF(Capacity_wind!$AB167=0,Capacity_wind!W167*CostRed_wind!I$15,Capacity_wind!W167*VLOOKUP($A166,CostRed_wind!$A$2:$M$15,I$1-2009,FALSE))</f>
        <v>0.66572396713037</v>
      </c>
      <c r="J166">
        <f>IF(Capacity_wind!$AB167=0,Capacity_wind!X167*CostRed_wind!J$15,Capacity_wind!X167*VLOOKUP($A166,CostRed_wind!$A$2:$M$15,J$1-2009,FALSE))</f>
        <v>0</v>
      </c>
      <c r="K166">
        <f>IF(Capacity_wind!$AB167=0,Capacity_wind!Y167*CostRed_wind!K$15,Capacity_wind!Y167*VLOOKUP($A166,CostRed_wind!$A$2:$M$15,K$1-2009,FALSE))</f>
        <v>0</v>
      </c>
      <c r="L166">
        <f>IF(Capacity_wind!$AB167=0,Capacity_wind!Z167*CostRed_wind!L$15,Capacity_wind!Z167*VLOOKUP($A166,CostRed_wind!$A$2:$M$15,L$1-2009,FALSE))</f>
        <v>0</v>
      </c>
      <c r="M166">
        <f>IF(Capacity_wind!$AB167=0,Capacity_wind!AA167*CostRed_wind!M$15,Capacity_wind!AA167*VLOOKUP($A166,CostRed_wind!$A$2:$M$15,M$1-2009,FALSE))</f>
        <v>0</v>
      </c>
      <c r="N166" s="2">
        <f t="shared" si="10"/>
        <v>8.21897353071973</v>
      </c>
      <c r="O166" s="1" t="s">
        <v>402</v>
      </c>
      <c r="P166">
        <f>IF(Capacity_wind!$AB167=0,Capacity_wind!P167*CostRed_wind!B$30,Capacity_wind!P167*VLOOKUP($A166,CostRed_wind!$A$17:$M$30,B$1-2009,FALSE))</f>
        <v>0</v>
      </c>
      <c r="Q166">
        <f>IF(Capacity_wind!$AB167=0,Capacity_wind!Q167*CostRed_wind!C$30,Capacity_wind!Q167*VLOOKUP($A166,CostRed_wind!$A$17:$M$30,C$1-2009,FALSE))</f>
        <v>23.7922269166984</v>
      </c>
      <c r="R166">
        <f>IF(Capacity_wind!$AB167=0,Capacity_wind!R167*CostRed_wind!D$30,Capacity_wind!R167*VLOOKUP($A166,CostRed_wind!$A$17:$M$30,D$1-2009,FALSE))</f>
        <v>6.66797329785791</v>
      </c>
      <c r="S166">
        <f>IF(Capacity_wind!$AB167=0,Capacity_wind!S167*CostRed_wind!E$30,Capacity_wind!S167*VLOOKUP($A166,CostRed_wind!$A$17:$M$30,E$1-2009,FALSE))</f>
        <v>10.2799125338834</v>
      </c>
      <c r="T166">
        <f>IF(Capacity_wind!$AB167=0,Capacity_wind!T167*CostRed_wind!F$30,Capacity_wind!T167*VLOOKUP($A166,CostRed_wind!$A$17:$M$30,F$1-2009,FALSE))</f>
        <v>2.69152141656486</v>
      </c>
      <c r="U166">
        <f>IF(Capacity_wind!$AB167=0,Capacity_wind!U167*CostRed_wind!G$30,Capacity_wind!U167*VLOOKUP($A166,CostRed_wind!$A$17:$M$30,G$1-2009,FALSE))</f>
        <v>0</v>
      </c>
      <c r="V166">
        <f>IF(Capacity_wind!$AB167=0,Capacity_wind!V167*CostRed_wind!H$30,Capacity_wind!V167*VLOOKUP($A166,CostRed_wind!$A$17:$M$30,H$1-2009,FALSE))</f>
        <v>0</v>
      </c>
      <c r="W166">
        <f>IF(Capacity_wind!$AB167=0,Capacity_wind!W167*CostRed_wind!I$30,Capacity_wind!W167*VLOOKUP($A166,CostRed_wind!$A$17:$M$30,I$1-2009,FALSE))</f>
        <v>2.42095459934466</v>
      </c>
      <c r="X166">
        <f>IF(Capacity_wind!$AB167=0,Capacity_wind!X167*CostRed_wind!J$30,Capacity_wind!X167*VLOOKUP($A166,CostRed_wind!$A$17:$M$30,J$1-2009,FALSE))</f>
        <v>0</v>
      </c>
      <c r="Y166">
        <f>IF(Capacity_wind!$AB167=0,Capacity_wind!Y167*CostRed_wind!K$30,Capacity_wind!Y167*VLOOKUP($A166,CostRed_wind!$A$17:$M$30,K$1-2009,FALSE))</f>
        <v>0</v>
      </c>
      <c r="Z166">
        <f>IF(Capacity_wind!$AB167=0,Capacity_wind!Z167*CostRed_wind!L$30,Capacity_wind!Z167*VLOOKUP($A166,CostRed_wind!$A$17:$M$30,L$1-2009,FALSE))</f>
        <v>0</v>
      </c>
      <c r="AA166">
        <f>IF(Capacity_wind!$AB167=0,Capacity_wind!AA167*CostRed_wind!M$30,Capacity_wind!AA167*VLOOKUP($A166,CostRed_wind!$A$17:$M$30,M$1-2009,FALSE))</f>
        <v>0</v>
      </c>
      <c r="AB166" s="1">
        <f t="shared" si="11"/>
        <v>45.8525887643492</v>
      </c>
    </row>
    <row r="167" spans="1:28">
      <c r="A167" s="1" t="s">
        <v>491</v>
      </c>
      <c r="B167">
        <f>IF(Capacity_wind!$AB168=0,Capacity_wind!P168*CostRed_wind!B$15,Capacity_wind!P168*VLOOKUP($A167,CostRed_wind!$A$2:$M$15,B$1-2009,FALSE))</f>
        <v>0.764306637318634</v>
      </c>
      <c r="C167">
        <f>IF(Capacity_wind!$AB168=0,Capacity_wind!Q168*CostRed_wind!C$15,Capacity_wind!Q168*VLOOKUP($A167,CostRed_wind!$A$2:$M$15,C$1-2009,FALSE))</f>
        <v>2.28289539222956</v>
      </c>
      <c r="D167">
        <f>IF(Capacity_wind!$AB168=0,Capacity_wind!R168*CostRed_wind!D$15,Capacity_wind!R168*VLOOKUP($A167,CostRed_wind!$A$2:$M$15,D$1-2009,FALSE))</f>
        <v>3.27088515435378</v>
      </c>
      <c r="E167">
        <f>IF(Capacity_wind!$AB168=0,Capacity_wind!S168*CostRed_wind!E$15,Capacity_wind!S168*VLOOKUP($A167,CostRed_wind!$A$2:$M$15,E$1-2009,FALSE))</f>
        <v>9.119557687227</v>
      </c>
      <c r="F167">
        <f>IF(Capacity_wind!$AB168=0,Capacity_wind!T168*CostRed_wind!F$15,Capacity_wind!T168*VLOOKUP($A167,CostRed_wind!$A$2:$M$15,F$1-2009,FALSE))</f>
        <v>12.5699978201905</v>
      </c>
      <c r="G167">
        <f>IF(Capacity_wind!$AB168=0,Capacity_wind!U168*CostRed_wind!G$15,Capacity_wind!U168*VLOOKUP($A167,CostRed_wind!$A$2:$M$15,G$1-2009,FALSE))</f>
        <v>24.9039562464664</v>
      </c>
      <c r="H167">
        <f>IF(Capacity_wind!$AB168=0,Capacity_wind!V168*CostRed_wind!H$15,Capacity_wind!V168*VLOOKUP($A167,CostRed_wind!$A$2:$M$15,H$1-2009,FALSE))</f>
        <v>17.8566928756066</v>
      </c>
      <c r="I167">
        <f>IF(Capacity_wind!$AB168=0,Capacity_wind!W168*CostRed_wind!I$15,Capacity_wind!W168*VLOOKUP($A167,CostRed_wind!$A$2:$M$15,I$1-2009,FALSE))</f>
        <v>12.4709682806679</v>
      </c>
      <c r="J167">
        <f>IF(Capacity_wind!$AB168=0,Capacity_wind!X168*CostRed_wind!J$15,Capacity_wind!X168*VLOOKUP($A167,CostRed_wind!$A$2:$M$15,J$1-2009,FALSE))</f>
        <v>16.4360816308699</v>
      </c>
      <c r="K167">
        <f>IF(Capacity_wind!$AB168=0,Capacity_wind!Y168*CostRed_wind!K$15,Capacity_wind!Y168*VLOOKUP($A167,CostRed_wind!$A$2:$M$15,K$1-2009,FALSE))</f>
        <v>41.5397551603336</v>
      </c>
      <c r="L167">
        <f>IF(Capacity_wind!$AB168=0,Capacity_wind!Z168*CostRed_wind!L$15,Capacity_wind!Z168*VLOOKUP($A167,CostRed_wind!$A$2:$M$15,L$1-2009,FALSE))</f>
        <v>72.9655206277948</v>
      </c>
      <c r="M167">
        <f>IF(Capacity_wind!$AB168=0,Capacity_wind!AA168*CostRed_wind!M$15,Capacity_wind!AA168*VLOOKUP($A167,CostRed_wind!$A$2:$M$15,M$1-2009,FALSE))</f>
        <v>35.1104457515704</v>
      </c>
      <c r="N167" s="2">
        <f t="shared" si="10"/>
        <v>249.291063264629</v>
      </c>
      <c r="O167" s="1" t="s">
        <v>491</v>
      </c>
      <c r="P167">
        <f>IF(Capacity_wind!$AB168=0,Capacity_wind!P168*CostRed_wind!B$30,Capacity_wind!P168*VLOOKUP($A167,CostRed_wind!$A$17:$M$30,B$1-2009,FALSE))</f>
        <v>63.5762256086402</v>
      </c>
      <c r="Q167">
        <f>IF(Capacity_wind!$AB168=0,Capacity_wind!Q168*CostRed_wind!C$30,Capacity_wind!Q168*VLOOKUP($A167,CostRed_wind!$A$17:$M$30,C$1-2009,FALSE))</f>
        <v>159.246658746738</v>
      </c>
      <c r="R167">
        <f>IF(Capacity_wind!$AB168=0,Capacity_wind!R168*CostRed_wind!D$30,Capacity_wind!R168*VLOOKUP($A167,CostRed_wind!$A$17:$M$30,D$1-2009,FALSE))</f>
        <v>189.73568270084</v>
      </c>
      <c r="S167">
        <f>IF(Capacity_wind!$AB168=0,Capacity_wind!S168*CostRed_wind!E$30,Capacity_wind!S168*VLOOKUP($A167,CostRed_wind!$A$17:$M$30,E$1-2009,FALSE))</f>
        <v>418.951280240698</v>
      </c>
      <c r="T167">
        <f>IF(Capacity_wind!$AB168=0,Capacity_wind!T168*CostRed_wind!F$30,Capacity_wind!T168*VLOOKUP($A167,CostRed_wind!$A$17:$M$30,F$1-2009,FALSE))</f>
        <v>517.155287841775</v>
      </c>
      <c r="U167">
        <f>IF(Capacity_wind!$AB168=0,Capacity_wind!U168*CostRed_wind!G$30,Capacity_wind!U168*VLOOKUP($A167,CostRed_wind!$A$17:$M$30,G$1-2009,FALSE))</f>
        <v>822.107665795317</v>
      </c>
      <c r="V167">
        <f>IF(Capacity_wind!$AB168=0,Capacity_wind!V168*CostRed_wind!H$30,Capacity_wind!V168*VLOOKUP($A167,CostRed_wind!$A$17:$M$30,H$1-2009,FALSE))</f>
        <v>546.224040525283</v>
      </c>
      <c r="W167">
        <f>IF(Capacity_wind!$AB168=0,Capacity_wind!W168*CostRed_wind!I$30,Capacity_wind!W168*VLOOKUP($A167,CostRed_wind!$A$17:$M$30,I$1-2009,FALSE))</f>
        <v>374.915531470527</v>
      </c>
      <c r="X167">
        <f>IF(Capacity_wind!$AB168=0,Capacity_wind!X168*CostRed_wind!J$30,Capacity_wind!X168*VLOOKUP($A167,CostRed_wind!$A$17:$M$30,J$1-2009,FALSE))</f>
        <v>479.171489226742</v>
      </c>
      <c r="Y167">
        <f>IF(Capacity_wind!$AB168=0,Capacity_wind!Y168*CostRed_wind!K$30,Capacity_wind!Y168*VLOOKUP($A167,CostRed_wind!$A$17:$M$30,K$1-2009,FALSE))</f>
        <v>1120.29557173814</v>
      </c>
      <c r="Z167">
        <f>IF(Capacity_wind!$AB168=0,Capacity_wind!Z168*CostRed_wind!L$30,Capacity_wind!Z168*VLOOKUP($A167,CostRed_wind!$A$17:$M$30,L$1-2009,FALSE))</f>
        <v>1698.78009520096</v>
      </c>
      <c r="AA167">
        <f>IF(Capacity_wind!$AB168=0,Capacity_wind!AA168*CostRed_wind!M$30,Capacity_wind!AA168*VLOOKUP($A167,CostRed_wind!$A$17:$M$30,M$1-2009,FALSE))</f>
        <v>787.515389461506</v>
      </c>
      <c r="AB167" s="1">
        <f t="shared" si="11"/>
        <v>7177.67491855716</v>
      </c>
    </row>
    <row r="168" spans="1:28">
      <c r="A168" s="1" t="s">
        <v>412</v>
      </c>
      <c r="B168">
        <f>IF(Capacity_wind!$AB169=0,Capacity_wind!P169*CostRed_wind!B$15,Capacity_wind!P169*VLOOKUP($A168,CostRed_wind!$A$2:$M$15,B$1-2009,FALSE))</f>
        <v>0.71516557992904</v>
      </c>
      <c r="C168">
        <f>IF(Capacity_wind!$AB169=0,Capacity_wind!Q169*CostRed_wind!C$15,Capacity_wind!Q169*VLOOKUP($A168,CostRed_wind!$A$2:$M$15,C$1-2009,FALSE))</f>
        <v>3.06123168140291</v>
      </c>
      <c r="D168">
        <f>IF(Capacity_wind!$AB169=0,Capacity_wind!R169*CostRed_wind!D$15,Capacity_wind!R169*VLOOKUP($A168,CostRed_wind!$A$2:$M$15,D$1-2009,FALSE))</f>
        <v>5.33096290772731</v>
      </c>
      <c r="E168">
        <f>IF(Capacity_wind!$AB169=0,Capacity_wind!S169*CostRed_wind!E$15,Capacity_wind!S169*VLOOKUP($A168,CostRed_wind!$A$2:$M$15,E$1-2009,FALSE))</f>
        <v>9.80875109414584</v>
      </c>
      <c r="F168">
        <f>IF(Capacity_wind!$AB169=0,Capacity_wind!T169*CostRed_wind!F$15,Capacity_wind!T169*VLOOKUP($A168,CostRed_wind!$A$2:$M$15,F$1-2009,FALSE))</f>
        <v>0</v>
      </c>
      <c r="G168">
        <f>IF(Capacity_wind!$AB169=0,Capacity_wind!U169*CostRed_wind!G$15,Capacity_wind!U169*VLOOKUP($A168,CostRed_wind!$A$2:$M$15,G$1-2009,FALSE))</f>
        <v>1.22398033361858</v>
      </c>
      <c r="H168">
        <f>IF(Capacity_wind!$AB169=0,Capacity_wind!V169*CostRed_wind!H$15,Capacity_wind!V169*VLOOKUP($A168,CostRed_wind!$A$2:$M$15,H$1-2009,FALSE))</f>
        <v>3.06525966106329</v>
      </c>
      <c r="I168">
        <f>IF(Capacity_wind!$AB169=0,Capacity_wind!W169*CostRed_wind!I$15,Capacity_wind!W169*VLOOKUP($A168,CostRed_wind!$A$2:$M$15,I$1-2009,FALSE))</f>
        <v>9.02324202841707</v>
      </c>
      <c r="J168">
        <f>IF(Capacity_wind!$AB169=0,Capacity_wind!X169*CostRed_wind!J$15,Capacity_wind!X169*VLOOKUP($A168,CostRed_wind!$A$2:$M$15,J$1-2009,FALSE))</f>
        <v>96.2311603956929</v>
      </c>
      <c r="K168">
        <f>IF(Capacity_wind!$AB169=0,Capacity_wind!Y169*CostRed_wind!K$15,Capacity_wind!Y169*VLOOKUP($A168,CostRed_wind!$A$2:$M$15,K$1-2009,FALSE))</f>
        <v>25.3926055096168</v>
      </c>
      <c r="L168">
        <f>IF(Capacity_wind!$AB169=0,Capacity_wind!Z169*CostRed_wind!L$15,Capacity_wind!Z169*VLOOKUP($A168,CostRed_wind!$A$2:$M$15,L$1-2009,FALSE))</f>
        <v>74.9992853493058</v>
      </c>
      <c r="M168">
        <f>IF(Capacity_wind!$AB169=0,Capacity_wind!AA169*CostRed_wind!M$15,Capacity_wind!AA169*VLOOKUP($A168,CostRed_wind!$A$2:$M$15,M$1-2009,FALSE))</f>
        <v>0</v>
      </c>
      <c r="N168" s="2">
        <f t="shared" si="10"/>
        <v>228.851644540919</v>
      </c>
      <c r="O168" s="1" t="s">
        <v>412</v>
      </c>
      <c r="P168">
        <f>IF(Capacity_wind!$AB169=0,Capacity_wind!P169*CostRed_wind!B$30,Capacity_wind!P169*VLOOKUP($A168,CostRed_wind!$A$17:$M$30,B$1-2009,FALSE))</f>
        <v>6.12103060601973</v>
      </c>
      <c r="Q168">
        <f>IF(Capacity_wind!$AB169=0,Capacity_wind!Q169*CostRed_wind!C$30,Capacity_wind!Q169*VLOOKUP($A168,CostRed_wind!$A$17:$M$30,C$1-2009,FALSE))</f>
        <v>20.3403481862354</v>
      </c>
      <c r="R168">
        <f>IF(Capacity_wind!$AB169=0,Capacity_wind!R169*CostRed_wind!D$30,Capacity_wind!R169*VLOOKUP($A168,CostRed_wind!$A$17:$M$30,D$1-2009,FALSE))</f>
        <v>28.1536779323079</v>
      </c>
      <c r="S168">
        <f>IF(Capacity_wind!$AB169=0,Capacity_wind!S169*CostRed_wind!E$30,Capacity_wind!S169*VLOOKUP($A168,CostRed_wind!$A$17:$M$30,E$1-2009,FALSE))</f>
        <v>47.3187407972039</v>
      </c>
      <c r="T168">
        <f>IF(Capacity_wind!$AB169=0,Capacity_wind!T169*CostRed_wind!F$30,Capacity_wind!T169*VLOOKUP($A168,CostRed_wind!$A$17:$M$30,F$1-2009,FALSE))</f>
        <v>0</v>
      </c>
      <c r="U168">
        <f>IF(Capacity_wind!$AB169=0,Capacity_wind!U169*CostRed_wind!G$30,Capacity_wind!U169*VLOOKUP($A168,CostRed_wind!$A$17:$M$30,G$1-2009,FALSE))</f>
        <v>5.12934843911868</v>
      </c>
      <c r="V168">
        <f>IF(Capacity_wind!$AB169=0,Capacity_wind!V169*CostRed_wind!H$30,Capacity_wind!V169*VLOOKUP($A168,CostRed_wind!$A$17:$M$30,H$1-2009,FALSE))</f>
        <v>12.3951020105856</v>
      </c>
      <c r="W168">
        <f>IF(Capacity_wind!$AB169=0,Capacity_wind!W169*CostRed_wind!I$30,Capacity_wind!W169*VLOOKUP($A168,CostRed_wind!$A$17:$M$30,I$1-2009,FALSE))</f>
        <v>32.8136891088051</v>
      </c>
      <c r="X168">
        <f>IF(Capacity_wind!$AB169=0,Capacity_wind!X169*CostRed_wind!J$30,Capacity_wind!X169*VLOOKUP($A168,CostRed_wind!$A$17:$M$30,J$1-2009,FALSE))</f>
        <v>325.568538818923</v>
      </c>
      <c r="Y168">
        <f>IF(Capacity_wind!$AB169=0,Capacity_wind!Y169*CostRed_wind!K$30,Capacity_wind!Y169*VLOOKUP($A168,CostRed_wind!$A$17:$M$30,K$1-2009,FALSE))</f>
        <v>80.9551574066374</v>
      </c>
      <c r="Z168">
        <f>IF(Capacity_wind!$AB169=0,Capacity_wind!Z169*CostRed_wind!L$30,Capacity_wind!Z169*VLOOKUP($A168,CostRed_wind!$A$17:$M$30,L$1-2009,FALSE))</f>
        <v>208.661654432388</v>
      </c>
      <c r="AA168">
        <f>IF(Capacity_wind!$AB169=0,Capacity_wind!AA169*CostRed_wind!M$30,Capacity_wind!AA169*VLOOKUP($A168,CostRed_wind!$A$17:$M$30,M$1-2009,FALSE))</f>
        <v>0</v>
      </c>
      <c r="AB168" s="1">
        <f t="shared" si="11"/>
        <v>767.457287738224</v>
      </c>
    </row>
    <row r="169" spans="1:28">
      <c r="A169" s="1" t="s">
        <v>57</v>
      </c>
      <c r="B169">
        <f>IF(Capacity_wind!$AB170=0,Capacity_wind!P170*CostRed_wind!B$15,Capacity_wind!P170*VLOOKUP($A169,CostRed_wind!$A$2:$M$15,B$1-2009,FALSE))</f>
        <v>0</v>
      </c>
      <c r="C169">
        <f>IF(Capacity_wind!$AB170=0,Capacity_wind!Q170*CostRed_wind!C$15,Capacity_wind!Q170*VLOOKUP($A169,CostRed_wind!$A$2:$M$15,C$1-2009,FALSE))</f>
        <v>0</v>
      </c>
      <c r="D169">
        <f>IF(Capacity_wind!$AB170=0,Capacity_wind!R170*CostRed_wind!D$15,Capacity_wind!R170*VLOOKUP($A169,CostRed_wind!$A$2:$M$15,D$1-2009,FALSE))</f>
        <v>0.0397484041586331</v>
      </c>
      <c r="E169">
        <f>IF(Capacity_wind!$AB170=0,Capacity_wind!S170*CostRed_wind!E$15,Capacity_wind!S170*VLOOKUP($A169,CostRed_wind!$A$2:$M$15,E$1-2009,FALSE))</f>
        <v>0.0548876717068501</v>
      </c>
      <c r="F169">
        <f>IF(Capacity_wind!$AB170=0,Capacity_wind!T170*CostRed_wind!F$15,Capacity_wind!T170*VLOOKUP($A169,CostRed_wind!$A$2:$M$15,F$1-2009,FALSE))</f>
        <v>0</v>
      </c>
      <c r="G169">
        <f>IF(Capacity_wind!$AB170=0,Capacity_wind!U170*CostRed_wind!G$15,Capacity_wind!U170*VLOOKUP($A169,CostRed_wind!$A$2:$M$15,G$1-2009,FALSE))</f>
        <v>-0.171964747581941</v>
      </c>
      <c r="H169">
        <f>IF(Capacity_wind!$AB170=0,Capacity_wind!V170*CostRed_wind!H$15,Capacity_wind!V170*VLOOKUP($A169,CostRed_wind!$A$2:$M$15,H$1-2009,FALSE))</f>
        <v>0</v>
      </c>
      <c r="I169">
        <f>IF(Capacity_wind!$AB170=0,Capacity_wind!W170*CostRed_wind!I$15,Capacity_wind!W170*VLOOKUP($A169,CostRed_wind!$A$2:$M$15,I$1-2009,FALSE))</f>
        <v>0</v>
      </c>
      <c r="J169">
        <f>IF(Capacity_wind!$AB170=0,Capacity_wind!X170*CostRed_wind!J$15,Capacity_wind!X170*VLOOKUP($A169,CostRed_wind!$A$2:$M$15,J$1-2009,FALSE))</f>
        <v>0</v>
      </c>
      <c r="K169">
        <f>IF(Capacity_wind!$AB170=0,Capacity_wind!Y170*CostRed_wind!K$15,Capacity_wind!Y170*VLOOKUP($A169,CostRed_wind!$A$2:$M$15,K$1-2009,FALSE))</f>
        <v>0</v>
      </c>
      <c r="L169">
        <f>IF(Capacity_wind!$AB170=0,Capacity_wind!Z170*CostRed_wind!L$15,Capacity_wind!Z170*VLOOKUP($A169,CostRed_wind!$A$2:$M$15,L$1-2009,FALSE))</f>
        <v>0</v>
      </c>
      <c r="M169">
        <f>IF(Capacity_wind!$AB170=0,Capacity_wind!AA170*CostRed_wind!M$15,Capacity_wind!AA170*VLOOKUP($A169,CostRed_wind!$A$2:$M$15,M$1-2009,FALSE))</f>
        <v>0</v>
      </c>
      <c r="N169" s="2">
        <f t="shared" si="10"/>
        <v>-0.0773286717164578</v>
      </c>
      <c r="O169" s="1" t="s">
        <v>57</v>
      </c>
      <c r="P169">
        <f>IF(Capacity_wind!$AB170=0,Capacity_wind!P170*CostRed_wind!B$30,Capacity_wind!P170*VLOOKUP($A169,CostRed_wind!$A$17:$M$30,B$1-2009,FALSE))</f>
        <v>0</v>
      </c>
      <c r="Q169">
        <f>IF(Capacity_wind!$AB170=0,Capacity_wind!Q170*CostRed_wind!C$30,Capacity_wind!Q170*VLOOKUP($A169,CostRed_wind!$A$17:$M$30,C$1-2009,FALSE))</f>
        <v>0</v>
      </c>
      <c r="R169">
        <f>IF(Capacity_wind!$AB170=0,Capacity_wind!R170*CostRed_wind!D$30,Capacity_wind!R170*VLOOKUP($A169,CostRed_wind!$A$17:$M$30,D$1-2009,FALSE))</f>
        <v>0.209917755642844</v>
      </c>
      <c r="S169">
        <f>IF(Capacity_wind!$AB170=0,Capacity_wind!S170*CostRed_wind!E$30,Capacity_wind!S170*VLOOKUP($A169,CostRed_wind!$A$17:$M$30,E$1-2009,FALSE))</f>
        <v>0.264785545634709</v>
      </c>
      <c r="T169">
        <f>IF(Capacity_wind!$AB170=0,Capacity_wind!T170*CostRed_wind!F$30,Capacity_wind!T170*VLOOKUP($A169,CostRed_wind!$A$17:$M$30,F$1-2009,FALSE))</f>
        <v>0</v>
      </c>
      <c r="U169">
        <f>IF(Capacity_wind!$AB170=0,Capacity_wind!U170*CostRed_wind!G$30,Capacity_wind!U170*VLOOKUP($A169,CostRed_wind!$A$17:$M$30,G$1-2009,FALSE))</f>
        <v>-0.720654642370862</v>
      </c>
      <c r="V169">
        <f>IF(Capacity_wind!$AB170=0,Capacity_wind!V170*CostRed_wind!H$30,Capacity_wind!V170*VLOOKUP($A169,CostRed_wind!$A$17:$M$30,H$1-2009,FALSE))</f>
        <v>0</v>
      </c>
      <c r="W169">
        <f>IF(Capacity_wind!$AB170=0,Capacity_wind!W170*CostRed_wind!I$30,Capacity_wind!W170*VLOOKUP($A169,CostRed_wind!$A$17:$M$30,I$1-2009,FALSE))</f>
        <v>0</v>
      </c>
      <c r="X169">
        <f>IF(Capacity_wind!$AB170=0,Capacity_wind!X170*CostRed_wind!J$30,Capacity_wind!X170*VLOOKUP($A169,CostRed_wind!$A$17:$M$30,J$1-2009,FALSE))</f>
        <v>0</v>
      </c>
      <c r="Y169">
        <f>IF(Capacity_wind!$AB170=0,Capacity_wind!Y170*CostRed_wind!K$30,Capacity_wind!Y170*VLOOKUP($A169,CostRed_wind!$A$17:$M$30,K$1-2009,FALSE))</f>
        <v>0</v>
      </c>
      <c r="Z169">
        <f>IF(Capacity_wind!$AB170=0,Capacity_wind!Z170*CostRed_wind!L$30,Capacity_wind!Z170*VLOOKUP($A169,CostRed_wind!$A$17:$M$30,L$1-2009,FALSE))</f>
        <v>0</v>
      </c>
      <c r="AA169">
        <f>IF(Capacity_wind!$AB170=0,Capacity_wind!AA170*CostRed_wind!M$30,Capacity_wind!AA170*VLOOKUP($A169,CostRed_wind!$A$17:$M$30,M$1-2009,FALSE))</f>
        <v>0</v>
      </c>
      <c r="AB169" s="1">
        <f t="shared" si="11"/>
        <v>-0.245951341093309</v>
      </c>
    </row>
    <row r="170" spans="1:28">
      <c r="A170" s="1" t="s">
        <v>173</v>
      </c>
      <c r="B170">
        <f>IF(Capacity_wind!$AB171=0,Capacity_wind!P171*CostRed_wind!B$15,Capacity_wind!P171*VLOOKUP($A170,CostRed_wind!$A$2:$M$15,B$1-2009,FALSE))</f>
        <v>7.50499125644407</v>
      </c>
      <c r="C170">
        <f>IF(Capacity_wind!$AB171=0,Capacity_wind!Q171*CostRed_wind!C$15,Capacity_wind!Q171*VLOOKUP($A170,CostRed_wind!$A$2:$M$15,C$1-2009,FALSE))</f>
        <v>47.3330956403287</v>
      </c>
      <c r="D170">
        <f>IF(Capacity_wind!$AB171=0,Capacity_wind!R171*CostRed_wind!D$15,Capacity_wind!R171*VLOOKUP($A170,CostRed_wind!$A$2:$M$15,D$1-2009,FALSE))</f>
        <v>70.5512586638474</v>
      </c>
      <c r="E170">
        <f>IF(Capacity_wind!$AB171=0,Capacity_wind!S171*CostRed_wind!E$15,Capacity_wind!S171*VLOOKUP($A170,CostRed_wind!$A$2:$M$15,E$1-2009,FALSE))</f>
        <v>72.8419337217194</v>
      </c>
      <c r="F170">
        <f>IF(Capacity_wind!$AB171=0,Capacity_wind!T171*CostRed_wind!F$15,Capacity_wind!T171*VLOOKUP($A170,CostRed_wind!$A$2:$M$15,F$1-2009,FALSE))</f>
        <v>57.8758748980811</v>
      </c>
      <c r="G170">
        <f>IF(Capacity_wind!$AB171=0,Capacity_wind!U171*CostRed_wind!G$15,Capacity_wind!U171*VLOOKUP($A170,CostRed_wind!$A$2:$M$15,G$1-2009,FALSE))</f>
        <v>102.394671223288</v>
      </c>
      <c r="H170">
        <f>IF(Capacity_wind!$AB171=0,Capacity_wind!V171*CostRed_wind!H$15,Capacity_wind!V171*VLOOKUP($A170,CostRed_wind!$A$2:$M$15,H$1-2009,FALSE))</f>
        <v>254.417927628048</v>
      </c>
      <c r="I170">
        <f>IF(Capacity_wind!$AB171=0,Capacity_wind!W171*CostRed_wind!I$15,Capacity_wind!W171*VLOOKUP($A170,CostRed_wind!$A$2:$M$15,I$1-2009,FALSE))</f>
        <v>168.631638298415</v>
      </c>
      <c r="J170">
        <f>IF(Capacity_wind!$AB171=0,Capacity_wind!X171*CostRed_wind!J$15,Capacity_wind!X171*VLOOKUP($A170,CostRed_wind!$A$2:$M$15,J$1-2009,FALSE))</f>
        <v>215.094659300273</v>
      </c>
      <c r="K170">
        <f>IF(Capacity_wind!$AB171=0,Capacity_wind!Y171*CostRed_wind!K$15,Capacity_wind!Y171*VLOOKUP($A170,CostRed_wind!$A$2:$M$15,K$1-2009,FALSE))</f>
        <v>58.6965453841511</v>
      </c>
      <c r="L170">
        <f>IF(Capacity_wind!$AB171=0,Capacity_wind!Z171*CostRed_wind!L$15,Capacity_wind!Z171*VLOOKUP($A170,CostRed_wind!$A$2:$M$15,L$1-2009,FALSE))</f>
        <v>128.64438734176</v>
      </c>
      <c r="M170">
        <f>IF(Capacity_wind!$AB171=0,Capacity_wind!AA171*CostRed_wind!M$15,Capacity_wind!AA171*VLOOKUP($A170,CostRed_wind!$A$2:$M$15,M$1-2009,FALSE))</f>
        <v>327.017278620877</v>
      </c>
      <c r="N170" s="2">
        <f t="shared" si="10"/>
        <v>1511.00426197723</v>
      </c>
      <c r="O170" s="1" t="s">
        <v>173</v>
      </c>
      <c r="P170">
        <f>IF(Capacity_wind!$AB171=0,Capacity_wind!P171*CostRed_wind!B$30,Capacity_wind!P171*VLOOKUP($A170,CostRed_wind!$A$17:$M$30,B$1-2009,FALSE))</f>
        <v>212.851057414742</v>
      </c>
      <c r="Q170">
        <f>IF(Capacity_wind!$AB171=0,Capacity_wind!Q171*CostRed_wind!C$30,Capacity_wind!Q171*VLOOKUP($A170,CostRed_wind!$A$17:$M$30,C$1-2009,FALSE))</f>
        <v>833.016609247099</v>
      </c>
      <c r="R170">
        <f>IF(Capacity_wind!$AB171=0,Capacity_wind!R171*CostRed_wind!D$30,Capacity_wind!R171*VLOOKUP($A170,CostRed_wind!$A$17:$M$30,D$1-2009,FALSE))</f>
        <v>966.593602785594</v>
      </c>
      <c r="S170">
        <f>IF(Capacity_wind!$AB171=0,Capacity_wind!S171*CostRed_wind!E$30,Capacity_wind!S171*VLOOKUP($A170,CostRed_wind!$A$17:$M$30,E$1-2009,FALSE))</f>
        <v>976.41185741206</v>
      </c>
      <c r="T170">
        <f>IF(Capacity_wind!$AB171=0,Capacity_wind!T171*CostRed_wind!F$30,Capacity_wind!T171*VLOOKUP($A170,CostRed_wind!$A$17:$M$30,F$1-2009,FALSE))</f>
        <v>830.950030576522</v>
      </c>
      <c r="U170">
        <f>IF(Capacity_wind!$AB171=0,Capacity_wind!U171*CostRed_wind!G$30,Capacity_wind!U171*VLOOKUP($A170,CostRed_wind!$A$17:$M$30,G$1-2009,FALSE))</f>
        <v>1366.08585870883</v>
      </c>
      <c r="V170">
        <f>IF(Capacity_wind!$AB171=0,Capacity_wind!V171*CostRed_wind!H$30,Capacity_wind!V171*VLOOKUP($A170,CostRed_wind!$A$17:$M$30,H$1-2009,FALSE))</f>
        <v>2775.83164275485</v>
      </c>
      <c r="W170">
        <f>IF(Capacity_wind!$AB171=0,Capacity_wind!W171*CostRed_wind!I$30,Capacity_wind!W171*VLOOKUP($A170,CostRed_wind!$A$17:$M$30,I$1-2009,FALSE))</f>
        <v>1731.70584887207</v>
      </c>
      <c r="X170">
        <f>IF(Capacity_wind!$AB171=0,Capacity_wind!X171*CostRed_wind!J$30,Capacity_wind!X171*VLOOKUP($A170,CostRed_wind!$A$17:$M$30,J$1-2009,FALSE))</f>
        <v>2072.24982615527</v>
      </c>
      <c r="Y170">
        <f>IF(Capacity_wind!$AB171=0,Capacity_wind!Y171*CostRed_wind!K$30,Capacity_wind!Y171*VLOOKUP($A170,CostRed_wind!$A$17:$M$30,K$1-2009,FALSE))</f>
        <v>610.978108795465</v>
      </c>
      <c r="Z170">
        <f>IF(Capacity_wind!$AB171=0,Capacity_wind!Z171*CostRed_wind!L$30,Capacity_wind!Z171*VLOOKUP($A170,CostRed_wind!$A$17:$M$30,L$1-2009,FALSE))</f>
        <v>1346.36960099005</v>
      </c>
      <c r="AA170">
        <f>IF(Capacity_wind!$AB171=0,Capacity_wind!AA171*CostRed_wind!M$30,Capacity_wind!AA171*VLOOKUP($A170,CostRed_wind!$A$17:$M$30,M$1-2009,FALSE))</f>
        <v>3143.25753921031</v>
      </c>
      <c r="AB170" s="1">
        <f t="shared" si="11"/>
        <v>16866.3015829229</v>
      </c>
    </row>
    <row r="171" spans="1:28">
      <c r="A171" s="1" t="s">
        <v>14</v>
      </c>
      <c r="B171">
        <f>IF(Capacity_wind!$AB172=0,Capacity_wind!P172*CostRed_wind!B$15,Capacity_wind!P172*VLOOKUP($A171,CostRed_wind!$A$2:$M$15,B$1-2009,FALSE))</f>
        <v>316.967057935411</v>
      </c>
      <c r="C171">
        <f>IF(Capacity_wind!$AB172=0,Capacity_wind!Q172*CostRed_wind!C$15,Capacity_wind!Q172*VLOOKUP($A171,CostRed_wind!$A$2:$M$15,C$1-2009,FALSE))</f>
        <v>1988.66071408527</v>
      </c>
      <c r="D171">
        <f>IF(Capacity_wind!$AB172=0,Capacity_wind!R172*CostRed_wind!D$15,Capacity_wind!R172*VLOOKUP($A171,CostRed_wind!$A$2:$M$15,D$1-2009,FALSE))</f>
        <v>112.161787861116</v>
      </c>
      <c r="E171">
        <f>IF(Capacity_wind!$AB172=0,Capacity_wind!S172*CostRed_wind!E$15,Capacity_wind!S172*VLOOKUP($A171,CostRed_wind!$A$2:$M$15,E$1-2009,FALSE))</f>
        <v>754.866968592816</v>
      </c>
      <c r="F171">
        <f>IF(Capacity_wind!$AB172=0,Capacity_wind!T172*CostRed_wind!F$15,Capacity_wind!T172*VLOOKUP($A171,CostRed_wind!$A$2:$M$15,F$1-2009,FALSE))</f>
        <v>1923.60930583989</v>
      </c>
      <c r="G171">
        <f>IF(Capacity_wind!$AB172=0,Capacity_wind!U172*CostRed_wind!G$15,Capacity_wind!U172*VLOOKUP($A171,CostRed_wind!$A$2:$M$15,G$1-2009,FALSE))</f>
        <v>2467.3783152887</v>
      </c>
      <c r="H171">
        <f>IF(Capacity_wind!$AB172=0,Capacity_wind!V172*CostRed_wind!H$15,Capacity_wind!V172*VLOOKUP($A171,CostRed_wind!$A$2:$M$15,H$1-2009,FALSE))</f>
        <v>2013.19676069607</v>
      </c>
      <c r="I171">
        <f>IF(Capacity_wind!$AB172=0,Capacity_wind!W172*CostRed_wind!I$15,Capacity_wind!W172*VLOOKUP($A171,CostRed_wind!$A$2:$M$15,I$1-2009,FALSE))</f>
        <v>2426.82016245152</v>
      </c>
      <c r="J171">
        <f>IF(Capacity_wind!$AB172=0,Capacity_wind!X172*CostRed_wind!J$15,Capacity_wind!X172*VLOOKUP($A171,CostRed_wind!$A$2:$M$15,J$1-2009,FALSE))</f>
        <v>3687.54368973675</v>
      </c>
      <c r="K171">
        <f>IF(Capacity_wind!$AB172=0,Capacity_wind!Y172*CostRed_wind!K$15,Capacity_wind!Y172*VLOOKUP($A171,CostRed_wind!$A$2:$M$15,K$1-2009,FALSE))</f>
        <v>7015.34546320678</v>
      </c>
      <c r="L171">
        <f>IF(Capacity_wind!$AB172=0,Capacity_wind!Z172*CostRed_wind!L$15,Capacity_wind!Z172*VLOOKUP($A171,CostRed_wind!$A$2:$M$15,L$1-2009,FALSE))</f>
        <v>7699.79161318885</v>
      </c>
      <c r="M171">
        <f>IF(Capacity_wind!$AB172=0,Capacity_wind!AA172*CostRed_wind!M$15,Capacity_wind!AA172*VLOOKUP($A171,CostRed_wind!$A$2:$M$15,M$1-2009,FALSE))</f>
        <v>4461.37597239352</v>
      </c>
      <c r="N171" s="2">
        <f t="shared" si="10"/>
        <v>34867.7178112767</v>
      </c>
      <c r="O171" s="1" t="s">
        <v>14</v>
      </c>
      <c r="P171">
        <f>IF(Capacity_wind!$AB172=0,Capacity_wind!P172*CostRed_wind!B$30,Capacity_wind!P172*VLOOKUP($A171,CostRed_wind!$A$17:$M$30,B$1-2009,FALSE))</f>
        <v>1391.5083747049</v>
      </c>
      <c r="Q171">
        <f>IF(Capacity_wind!$AB172=0,Capacity_wind!Q172*CostRed_wind!C$30,Capacity_wind!Q172*VLOOKUP($A171,CostRed_wind!$A$17:$M$30,C$1-2009,FALSE))</f>
        <v>4896.53711919656</v>
      </c>
      <c r="R171">
        <f>IF(Capacity_wind!$AB172=0,Capacity_wind!R172*CostRed_wind!D$30,Capacity_wind!R172*VLOOKUP($A171,CostRed_wind!$A$17:$M$30,D$1-2009,FALSE))</f>
        <v>362.048188821095</v>
      </c>
      <c r="S171">
        <f>IF(Capacity_wind!$AB172=0,Capacity_wind!S172*CostRed_wind!E$30,Capacity_wind!S172*VLOOKUP($A171,CostRed_wind!$A$17:$M$30,E$1-2009,FALSE))</f>
        <v>2634.37861956901</v>
      </c>
      <c r="T171">
        <f>IF(Capacity_wind!$AB172=0,Capacity_wind!T172*CostRed_wind!F$30,Capacity_wind!T172*VLOOKUP($A171,CostRed_wind!$A$17:$M$30,F$1-2009,FALSE))</f>
        <v>6207.52747917881</v>
      </c>
      <c r="U171">
        <f>IF(Capacity_wind!$AB172=0,Capacity_wind!U172*CostRed_wind!G$30,Capacity_wind!U172*VLOOKUP($A171,CostRed_wind!$A$17:$M$30,G$1-2009,FALSE))</f>
        <v>6985.04087916882</v>
      </c>
      <c r="V171">
        <f>IF(Capacity_wind!$AB172=0,Capacity_wind!V172*CostRed_wind!H$30,Capacity_wind!V172*VLOOKUP($A171,CostRed_wind!$A$17:$M$30,H$1-2009,FALSE))</f>
        <v>5375.82332076133</v>
      </c>
      <c r="W171">
        <f>IF(Capacity_wind!$AB172=0,Capacity_wind!W172*CostRed_wind!I$30,Capacity_wind!W172*VLOOKUP($A171,CostRed_wind!$A$17:$M$30,I$1-2009,FALSE))</f>
        <v>6091.12713561864</v>
      </c>
      <c r="X171">
        <f>IF(Capacity_wind!$AB172=0,Capacity_wind!X172*CostRed_wind!J$30,Capacity_wind!X172*VLOOKUP($A171,CostRed_wind!$A$17:$M$30,J$1-2009,FALSE))</f>
        <v>8444.09562350509</v>
      </c>
      <c r="Y171">
        <f>IF(Capacity_wind!$AB172=0,Capacity_wind!Y172*CostRed_wind!K$30,Capacity_wind!Y172*VLOOKUP($A171,CostRed_wind!$A$17:$M$30,K$1-2009,FALSE))</f>
        <v>14455.0898430971</v>
      </c>
      <c r="Z171">
        <f>IF(Capacity_wind!$AB172=0,Capacity_wind!Z172*CostRed_wind!L$30,Capacity_wind!Z172*VLOOKUP($A171,CostRed_wind!$A$17:$M$30,L$1-2009,FALSE))</f>
        <v>14302.2656302823</v>
      </c>
      <c r="AA171">
        <f>IF(Capacity_wind!$AB172=0,Capacity_wind!AA172*CostRed_wind!M$30,Capacity_wind!AA172*VLOOKUP($A171,CostRed_wind!$A$17:$M$30,M$1-2009,FALSE))</f>
        <v>8018.48305510489</v>
      </c>
      <c r="AB171" s="1">
        <f t="shared" si="11"/>
        <v>79163.9252690086</v>
      </c>
    </row>
    <row r="172" spans="1:28">
      <c r="A172" s="1" t="s">
        <v>493</v>
      </c>
      <c r="B172">
        <f>IF(Capacity_wind!$AB173=0,Capacity_wind!P173*CostRed_wind!B$15,Capacity_wind!P173*VLOOKUP($A172,CostRed_wind!$A$2:$M$15,B$1-2009,FALSE))</f>
        <v>0</v>
      </c>
      <c r="C172">
        <f>IF(Capacity_wind!$AB173=0,Capacity_wind!Q173*CostRed_wind!C$15,Capacity_wind!Q173*VLOOKUP($A172,CostRed_wind!$A$2:$M$15,C$1-2009,FALSE))</f>
        <v>0</v>
      </c>
      <c r="D172">
        <f>IF(Capacity_wind!$AB173=0,Capacity_wind!R173*CostRed_wind!D$15,Capacity_wind!R173*VLOOKUP($A172,CostRed_wind!$A$2:$M$15,D$1-2009,FALSE))</f>
        <v>0.00467628284219213</v>
      </c>
      <c r="E172">
        <f>IF(Capacity_wind!$AB173=0,Capacity_wind!S173*CostRed_wind!E$15,Capacity_wind!S173*VLOOKUP($A172,CostRed_wind!$A$2:$M$15,E$1-2009,FALSE))</f>
        <v>0</v>
      </c>
      <c r="F172">
        <f>IF(Capacity_wind!$AB173=0,Capacity_wind!T173*CostRed_wind!F$15,Capacity_wind!T173*VLOOKUP($A172,CostRed_wind!$A$2:$M$15,F$1-2009,FALSE))</f>
        <v>0</v>
      </c>
      <c r="G172">
        <f>IF(Capacity_wind!$AB173=0,Capacity_wind!U173*CostRed_wind!G$15,Capacity_wind!U173*VLOOKUP($A172,CostRed_wind!$A$2:$M$15,G$1-2009,FALSE))</f>
        <v>0</v>
      </c>
      <c r="H172">
        <f>IF(Capacity_wind!$AB173=0,Capacity_wind!V173*CostRed_wind!H$15,Capacity_wind!V173*VLOOKUP($A172,CostRed_wind!$A$2:$M$15,H$1-2009,FALSE))</f>
        <v>0</v>
      </c>
      <c r="I172">
        <f>IF(Capacity_wind!$AB173=0,Capacity_wind!W173*CostRed_wind!I$15,Capacity_wind!W173*VLOOKUP($A172,CostRed_wind!$A$2:$M$15,I$1-2009,FALSE))</f>
        <v>0</v>
      </c>
      <c r="J172">
        <f>IF(Capacity_wind!$AB173=0,Capacity_wind!X173*CostRed_wind!J$15,Capacity_wind!X173*VLOOKUP($A172,CostRed_wind!$A$2:$M$15,J$1-2009,FALSE))</f>
        <v>0</v>
      </c>
      <c r="K172">
        <f>IF(Capacity_wind!$AB173=0,Capacity_wind!Y173*CostRed_wind!K$15,Capacity_wind!Y173*VLOOKUP($A172,CostRed_wind!$A$2:$M$15,K$1-2009,FALSE))</f>
        <v>0</v>
      </c>
      <c r="L172">
        <f>IF(Capacity_wind!$AB173=0,Capacity_wind!Z173*CostRed_wind!L$15,Capacity_wind!Z173*VLOOKUP($A172,CostRed_wind!$A$2:$M$15,L$1-2009,FALSE))</f>
        <v>0</v>
      </c>
      <c r="M172">
        <f>IF(Capacity_wind!$AB173=0,Capacity_wind!AA173*CostRed_wind!M$15,Capacity_wind!AA173*VLOOKUP($A172,CostRed_wind!$A$2:$M$15,M$1-2009,FALSE))</f>
        <v>0</v>
      </c>
      <c r="N172" s="2">
        <f t="shared" si="10"/>
        <v>0.00467628284219213</v>
      </c>
      <c r="O172" s="1" t="s">
        <v>493</v>
      </c>
      <c r="P172">
        <f>IF(Capacity_wind!$AB173=0,Capacity_wind!P173*CostRed_wind!B$30,Capacity_wind!P173*VLOOKUP($A172,CostRed_wind!$A$17:$M$30,B$1-2009,FALSE))</f>
        <v>0</v>
      </c>
      <c r="Q172">
        <f>IF(Capacity_wind!$AB173=0,Capacity_wind!Q173*CostRed_wind!C$30,Capacity_wind!Q173*VLOOKUP($A172,CostRed_wind!$A$17:$M$30,C$1-2009,FALSE))</f>
        <v>0</v>
      </c>
      <c r="R172">
        <f>IF(Capacity_wind!$AB173=0,Capacity_wind!R173*CostRed_wind!D$30,Capacity_wind!R173*VLOOKUP($A172,CostRed_wind!$A$17:$M$30,D$1-2009,FALSE))</f>
        <v>0.0246962065462169</v>
      </c>
      <c r="S172">
        <f>IF(Capacity_wind!$AB173=0,Capacity_wind!S173*CostRed_wind!E$30,Capacity_wind!S173*VLOOKUP($A172,CostRed_wind!$A$17:$M$30,E$1-2009,FALSE))</f>
        <v>0</v>
      </c>
      <c r="T172">
        <f>IF(Capacity_wind!$AB173=0,Capacity_wind!T173*CostRed_wind!F$30,Capacity_wind!T173*VLOOKUP($A172,CostRed_wind!$A$17:$M$30,F$1-2009,FALSE))</f>
        <v>0</v>
      </c>
      <c r="U172">
        <f>IF(Capacity_wind!$AB173=0,Capacity_wind!U173*CostRed_wind!G$30,Capacity_wind!U173*VLOOKUP($A172,CostRed_wind!$A$17:$M$30,G$1-2009,FALSE))</f>
        <v>0</v>
      </c>
      <c r="V172">
        <f>IF(Capacity_wind!$AB173=0,Capacity_wind!V173*CostRed_wind!H$30,Capacity_wind!V173*VLOOKUP($A172,CostRed_wind!$A$17:$M$30,H$1-2009,FALSE))</f>
        <v>0</v>
      </c>
      <c r="W172">
        <f>IF(Capacity_wind!$AB173=0,Capacity_wind!W173*CostRed_wind!I$30,Capacity_wind!W173*VLOOKUP($A172,CostRed_wind!$A$17:$M$30,I$1-2009,FALSE))</f>
        <v>0</v>
      </c>
      <c r="X172">
        <f>IF(Capacity_wind!$AB173=0,Capacity_wind!X173*CostRed_wind!J$30,Capacity_wind!X173*VLOOKUP($A172,CostRed_wind!$A$17:$M$30,J$1-2009,FALSE))</f>
        <v>0</v>
      </c>
      <c r="Y172">
        <f>IF(Capacity_wind!$AB173=0,Capacity_wind!Y173*CostRed_wind!K$30,Capacity_wind!Y173*VLOOKUP($A172,CostRed_wind!$A$17:$M$30,K$1-2009,FALSE))</f>
        <v>0</v>
      </c>
      <c r="Z172">
        <f>IF(Capacity_wind!$AB173=0,Capacity_wind!Z173*CostRed_wind!L$30,Capacity_wind!Z173*VLOOKUP($A172,CostRed_wind!$A$17:$M$30,L$1-2009,FALSE))</f>
        <v>0</v>
      </c>
      <c r="AA172">
        <f>IF(Capacity_wind!$AB173=0,Capacity_wind!AA173*CostRed_wind!M$30,Capacity_wind!AA173*VLOOKUP($A172,CostRed_wind!$A$17:$M$30,M$1-2009,FALSE))</f>
        <v>0</v>
      </c>
      <c r="AB172" s="1">
        <f t="shared" si="11"/>
        <v>0.0246962065462169</v>
      </c>
    </row>
    <row r="173" spans="1:28">
      <c r="A173" s="1" t="s">
        <v>494</v>
      </c>
      <c r="B173">
        <f>IF(Capacity_wind!$AB174=0,Capacity_wind!P174*CostRed_wind!B$15,Capacity_wind!P174*VLOOKUP($A173,CostRed_wind!$A$2:$M$15,B$1-2009,FALSE))</f>
        <v>220.082651131361</v>
      </c>
      <c r="C173">
        <f>IF(Capacity_wind!$AB174=0,Capacity_wind!Q174*CostRed_wind!C$15,Capacity_wind!Q174*VLOOKUP($A173,CostRed_wind!$A$2:$M$15,C$1-2009,FALSE))</f>
        <v>536.506932659303</v>
      </c>
      <c r="D173">
        <f>IF(Capacity_wind!$AB174=0,Capacity_wind!R174*CostRed_wind!D$15,Capacity_wind!R174*VLOOKUP($A173,CostRed_wind!$A$2:$M$15,D$1-2009,FALSE))</f>
        <v>782.273424903792</v>
      </c>
      <c r="E173">
        <f>IF(Capacity_wind!$AB174=0,Capacity_wind!S174*CostRed_wind!E$15,Capacity_wind!S174*VLOOKUP($A173,CostRed_wind!$A$2:$M$15,E$1-2009,FALSE))</f>
        <v>1596.79311390165</v>
      </c>
      <c r="F173">
        <f>IF(Capacity_wind!$AB174=0,Capacity_wind!T174*CostRed_wind!F$15,Capacity_wind!T174*VLOOKUP($A173,CostRed_wind!$A$2:$M$15,F$1-2009,FALSE))</f>
        <v>3263.54181066708</v>
      </c>
      <c r="G173">
        <f>IF(Capacity_wind!$AB174=0,Capacity_wind!U174*CostRed_wind!G$15,Capacity_wind!U174*VLOOKUP($A173,CostRed_wind!$A$2:$M$15,G$1-2009,FALSE))</f>
        <v>2332.10498211919</v>
      </c>
      <c r="H173">
        <f>IF(Capacity_wind!$AB174=0,Capacity_wind!V174*CostRed_wind!H$15,Capacity_wind!V174*VLOOKUP($A173,CostRed_wind!$A$2:$M$15,H$1-2009,FALSE))</f>
        <v>2257.10030825337</v>
      </c>
      <c r="I173">
        <f>IF(Capacity_wind!$AB174=0,Capacity_wind!W174*CostRed_wind!I$15,Capacity_wind!W174*VLOOKUP($A173,CostRed_wind!$A$2:$M$15,I$1-2009,FALSE))</f>
        <v>3559.39351040496</v>
      </c>
      <c r="J173">
        <f>IF(Capacity_wind!$AB174=0,Capacity_wind!X174*CostRed_wind!J$15,Capacity_wind!X174*VLOOKUP($A173,CostRed_wind!$A$2:$M$15,J$1-2009,FALSE))</f>
        <v>4278.84185395443</v>
      </c>
      <c r="K173">
        <f>IF(Capacity_wind!$AB174=0,Capacity_wind!Y174*CostRed_wind!K$15,Capacity_wind!Y174*VLOOKUP($A173,CostRed_wind!$A$2:$M$15,K$1-2009,FALSE))</f>
        <v>13840.8045097744</v>
      </c>
      <c r="L173">
        <f>IF(Capacity_wind!$AB174=0,Capacity_wind!Z174*CostRed_wind!L$15,Capacity_wind!Z174*VLOOKUP($A173,CostRed_wind!$A$2:$M$15,L$1-2009,FALSE))</f>
        <v>11676.5187306672</v>
      </c>
      <c r="M173">
        <f>IF(Capacity_wind!$AB174=0,Capacity_wind!AA174*CostRed_wind!M$15,Capacity_wind!AA174*VLOOKUP($A173,CostRed_wind!$A$2:$M$15,M$1-2009,FALSE))</f>
        <v>9611.55155380337</v>
      </c>
      <c r="N173" s="2">
        <f t="shared" si="10"/>
        <v>53955.5133822401</v>
      </c>
      <c r="O173" s="1" t="s">
        <v>494</v>
      </c>
      <c r="P173">
        <f>IF(Capacity_wind!$AB174=0,Capacity_wind!P174*CostRed_wind!B$30,Capacity_wind!P174*VLOOKUP($A173,CostRed_wind!$A$17:$M$30,B$1-2009,FALSE))</f>
        <v>1883.66537936947</v>
      </c>
      <c r="Q173">
        <f>IF(Capacity_wind!$AB174=0,Capacity_wind!Q174*CostRed_wind!C$30,Capacity_wind!Q174*VLOOKUP($A173,CostRed_wind!$A$17:$M$30,C$1-2009,FALSE))</f>
        <v>3564.8193114277</v>
      </c>
      <c r="R173">
        <f>IF(Capacity_wind!$AB174=0,Capacity_wind!R174*CostRed_wind!D$30,Capacity_wind!R174*VLOOKUP($A173,CostRed_wind!$A$17:$M$30,D$1-2009,FALSE))</f>
        <v>4131.31256790792</v>
      </c>
      <c r="S173">
        <f>IF(Capacity_wind!$AB174=0,Capacity_wind!S174*CostRed_wind!E$30,Capacity_wind!S174*VLOOKUP($A173,CostRed_wind!$A$17:$M$30,E$1-2009,FALSE))</f>
        <v>7703.14576629107</v>
      </c>
      <c r="T173">
        <f>IF(Capacity_wind!$AB174=0,Capacity_wind!T174*CostRed_wind!F$30,Capacity_wind!T174*VLOOKUP($A173,CostRed_wind!$A$17:$M$30,F$1-2009,FALSE))</f>
        <v>15171.3525991795</v>
      </c>
      <c r="U173">
        <f>IF(Capacity_wind!$AB174=0,Capacity_wind!U174*CostRed_wind!G$30,Capacity_wind!U174*VLOOKUP($A173,CostRed_wind!$A$17:$M$30,G$1-2009,FALSE))</f>
        <v>9773.17912823722</v>
      </c>
      <c r="V173">
        <f>IF(Capacity_wind!$AB174=0,Capacity_wind!V174*CostRed_wind!H$30,Capacity_wind!V174*VLOOKUP($A173,CostRed_wind!$A$17:$M$30,H$1-2009,FALSE))</f>
        <v>9127.11863347329</v>
      </c>
      <c r="W173">
        <f>IF(Capacity_wind!$AB174=0,Capacity_wind!W174*CostRed_wind!I$30,Capacity_wind!W174*VLOOKUP($A173,CostRed_wind!$A$17:$M$30,I$1-2009,FALSE))</f>
        <v>12943.9985870374</v>
      </c>
      <c r="X173">
        <f>IF(Capacity_wind!$AB174=0,Capacity_wind!X174*CostRed_wind!J$30,Capacity_wind!X174*VLOOKUP($A173,CostRed_wind!$A$17:$M$30,J$1-2009,FALSE))</f>
        <v>14476.1456112665</v>
      </c>
      <c r="Y173">
        <f>IF(Capacity_wind!$AB174=0,Capacity_wind!Y174*CostRed_wind!K$30,Capacity_wind!Y174*VLOOKUP($A173,CostRed_wind!$A$17:$M$30,K$1-2009,FALSE))</f>
        <v>44126.4094501421</v>
      </c>
      <c r="Z173">
        <f>IF(Capacity_wind!$AB174=0,Capacity_wind!Z174*CostRed_wind!L$30,Capacity_wind!Z174*VLOOKUP($A173,CostRed_wind!$A$17:$M$30,L$1-2009,FALSE))</f>
        <v>32486.1991018202</v>
      </c>
      <c r="AA173">
        <f>IF(Capacity_wind!$AB174=0,Capacity_wind!AA174*CostRed_wind!M$30,Capacity_wind!AA174*VLOOKUP($A173,CostRed_wind!$A$17:$M$30,M$1-2009,FALSE))</f>
        <v>25038.7035183984</v>
      </c>
      <c r="AB173" s="1">
        <f t="shared" si="11"/>
        <v>180426.049654551</v>
      </c>
    </row>
    <row r="174" spans="1:28">
      <c r="A174" s="1" t="s">
        <v>414</v>
      </c>
      <c r="B174">
        <f>IF(Capacity_wind!$AB175=0,Capacity_wind!P175*CostRed_wind!B$15,Capacity_wind!P175*VLOOKUP($A174,CostRed_wind!$A$2:$M$15,B$1-2009,FALSE))</f>
        <v>0.0370529753049442</v>
      </c>
      <c r="C174">
        <f>IF(Capacity_wind!$AB175=0,Capacity_wind!Q175*CostRed_wind!C$15,Capacity_wind!Q175*VLOOKUP($A174,CostRed_wind!$A$2:$M$15,C$1-2009,FALSE))</f>
        <v>0.270108767807071</v>
      </c>
      <c r="D174">
        <f>IF(Capacity_wind!$AB175=0,Capacity_wind!R175*CostRed_wind!D$15,Capacity_wind!R175*VLOOKUP($A174,CostRed_wind!$A$2:$M$15,D$1-2009,FALSE))</f>
        <v>0.318595009750065</v>
      </c>
      <c r="E174">
        <f>IF(Capacity_wind!$AB175=0,Capacity_wind!S175*CostRed_wind!E$15,Capacity_wind!S175*VLOOKUP($A174,CostRed_wind!$A$2:$M$15,E$1-2009,FALSE))</f>
        <v>27.2404298909272</v>
      </c>
      <c r="F174">
        <f>IF(Capacity_wind!$AB175=0,Capacity_wind!T175*CostRed_wind!F$15,Capacity_wind!T175*VLOOKUP($A174,CostRed_wind!$A$2:$M$15,F$1-2009,FALSE))</f>
        <v>31.0570894329423</v>
      </c>
      <c r="G174">
        <f>IF(Capacity_wind!$AB175=0,Capacity_wind!U175*CostRed_wind!G$15,Capacity_wind!U175*VLOOKUP($A174,CostRed_wind!$A$2:$M$15,G$1-2009,FALSE))</f>
        <v>35.879945885204</v>
      </c>
      <c r="H174">
        <f>IF(Capacity_wind!$AB175=0,Capacity_wind!V175*CostRed_wind!H$15,Capacity_wind!V175*VLOOKUP($A174,CostRed_wind!$A$2:$M$15,H$1-2009,FALSE))</f>
        <v>33.9689314115615</v>
      </c>
      <c r="I174">
        <f>IF(Capacity_wind!$AB175=0,Capacity_wind!W175*CostRed_wind!I$15,Capacity_wind!W175*VLOOKUP($A174,CostRed_wind!$A$2:$M$15,I$1-2009,FALSE))</f>
        <v>0</v>
      </c>
      <c r="J174">
        <f>IF(Capacity_wind!$AB175=0,Capacity_wind!X175*CostRed_wind!J$15,Capacity_wind!X175*VLOOKUP($A174,CostRed_wind!$A$2:$M$15,J$1-2009,FALSE))</f>
        <v>0.501565220621399</v>
      </c>
      <c r="K174">
        <f>IF(Capacity_wind!$AB175=0,Capacity_wind!Y175*CostRed_wind!K$15,Capacity_wind!Y175*VLOOKUP($A174,CostRed_wind!$A$2:$M$15,K$1-2009,FALSE))</f>
        <v>0</v>
      </c>
      <c r="L174">
        <f>IF(Capacity_wind!$AB175=0,Capacity_wind!Z175*CostRed_wind!L$15,Capacity_wind!Z175*VLOOKUP($A174,CostRed_wind!$A$2:$M$15,L$1-2009,FALSE))</f>
        <v>0</v>
      </c>
      <c r="M174">
        <f>IF(Capacity_wind!$AB175=0,Capacity_wind!AA175*CostRed_wind!M$15,Capacity_wind!AA175*VLOOKUP($A174,CostRed_wind!$A$2:$M$15,M$1-2009,FALSE))</f>
        <v>0</v>
      </c>
      <c r="N174" s="2">
        <f t="shared" si="10"/>
        <v>129.273718594118</v>
      </c>
      <c r="O174" s="1" t="s">
        <v>414</v>
      </c>
      <c r="P174">
        <f>IF(Capacity_wind!$AB175=0,Capacity_wind!P175*CostRed_wind!B$30,Capacity_wind!P175*VLOOKUP($A174,CostRed_wind!$A$17:$M$30,B$1-2009,FALSE))</f>
        <v>0.317132706398091</v>
      </c>
      <c r="Q174">
        <f>IF(Capacity_wind!$AB175=0,Capacity_wind!Q175*CostRed_wind!C$30,Capacity_wind!Q175*VLOOKUP($A174,CostRed_wind!$A$17:$M$30,C$1-2009,FALSE))</f>
        <v>1.79473720291337</v>
      </c>
      <c r="R174">
        <f>IF(Capacity_wind!$AB175=0,Capacity_wind!R175*CostRed_wind!D$30,Capacity_wind!R175*VLOOKUP($A174,CostRed_wind!$A$17:$M$30,D$1-2009,FALSE))</f>
        <v>1.68255181110756</v>
      </c>
      <c r="S174">
        <f>IF(Capacity_wind!$AB175=0,Capacity_wind!S175*CostRed_wind!E$30,Capacity_wind!S175*VLOOKUP($A174,CostRed_wind!$A$17:$M$30,E$1-2009,FALSE))</f>
        <v>131.411514966721</v>
      </c>
      <c r="T174">
        <f>IF(Capacity_wind!$AB175=0,Capacity_wind!T175*CostRed_wind!F$30,Capacity_wind!T175*VLOOKUP($A174,CostRed_wind!$A$17:$M$30,F$1-2009,FALSE))</f>
        <v>144.376288654046</v>
      </c>
      <c r="U174">
        <f>IF(Capacity_wind!$AB175=0,Capacity_wind!U175*CostRed_wind!G$30,Capacity_wind!U175*VLOOKUP($A174,CostRed_wind!$A$17:$M$30,G$1-2009,FALSE))</f>
        <v>150.362501232218</v>
      </c>
      <c r="V174">
        <f>IF(Capacity_wind!$AB175=0,Capacity_wind!V175*CostRed_wind!H$30,Capacity_wind!V175*VLOOKUP($A174,CostRed_wind!$A$17:$M$30,H$1-2009,FALSE))</f>
        <v>137.361403794038</v>
      </c>
      <c r="W174">
        <f>IF(Capacity_wind!$AB175=0,Capacity_wind!W175*CostRed_wind!I$30,Capacity_wind!W175*VLOOKUP($A174,CostRed_wind!$A$17:$M$30,I$1-2009,FALSE))</f>
        <v>0</v>
      </c>
      <c r="X174">
        <f>IF(Capacity_wind!$AB175=0,Capacity_wind!X175*CostRed_wind!J$30,Capacity_wind!X175*VLOOKUP($A174,CostRed_wind!$A$17:$M$30,J$1-2009,FALSE))</f>
        <v>1.69689168590144</v>
      </c>
      <c r="Y174">
        <f>IF(Capacity_wind!$AB175=0,Capacity_wind!Y175*CostRed_wind!K$30,Capacity_wind!Y175*VLOOKUP($A174,CostRed_wind!$A$17:$M$30,K$1-2009,FALSE))</f>
        <v>0</v>
      </c>
      <c r="Z174">
        <f>IF(Capacity_wind!$AB175=0,Capacity_wind!Z175*CostRed_wind!L$30,Capacity_wind!Z175*VLOOKUP($A174,CostRed_wind!$A$17:$M$30,L$1-2009,FALSE))</f>
        <v>0</v>
      </c>
      <c r="AA174">
        <f>IF(Capacity_wind!$AB175=0,Capacity_wind!AA175*CostRed_wind!M$30,Capacity_wind!AA175*VLOOKUP($A174,CostRed_wind!$A$17:$M$30,M$1-2009,FALSE))</f>
        <v>0</v>
      </c>
      <c r="AB174" s="1">
        <f t="shared" si="11"/>
        <v>569.003022053344</v>
      </c>
    </row>
    <row r="175" spans="1:28">
      <c r="A175" s="1" t="s">
        <v>417</v>
      </c>
      <c r="B175">
        <f>IF(Capacity_wind!$AB176=0,Capacity_wind!P176*CostRed_wind!B$15,Capacity_wind!P176*VLOOKUP($A175,CostRed_wind!$A$2:$M$15,B$1-2009,FALSE))</f>
        <v>0</v>
      </c>
      <c r="C175">
        <f>IF(Capacity_wind!$AB176=0,Capacity_wind!Q176*CostRed_wind!C$15,Capacity_wind!Q176*VLOOKUP($A175,CostRed_wind!$A$2:$M$15,C$1-2009,FALSE))</f>
        <v>0</v>
      </c>
      <c r="D175">
        <f>IF(Capacity_wind!$AB176=0,Capacity_wind!R176*CostRed_wind!D$15,Capacity_wind!R176*VLOOKUP($A175,CostRed_wind!$A$2:$M$15,D$1-2009,FALSE))</f>
        <v>0</v>
      </c>
      <c r="E175">
        <f>IF(Capacity_wind!$AB176=0,Capacity_wind!S176*CostRed_wind!E$15,Capacity_wind!S176*VLOOKUP($A175,CostRed_wind!$A$2:$M$15,E$1-2009,FALSE))</f>
        <v>0</v>
      </c>
      <c r="F175">
        <f>IF(Capacity_wind!$AB176=0,Capacity_wind!T176*CostRed_wind!F$15,Capacity_wind!T176*VLOOKUP($A175,CostRed_wind!$A$2:$M$15,F$1-2009,FALSE))</f>
        <v>0</v>
      </c>
      <c r="G175">
        <f>IF(Capacity_wind!$AB176=0,Capacity_wind!U176*CostRed_wind!G$15,Capacity_wind!U176*VLOOKUP($A175,CostRed_wind!$A$2:$M$15,G$1-2009,FALSE))</f>
        <v>0</v>
      </c>
      <c r="H175">
        <f>IF(Capacity_wind!$AB176=0,Capacity_wind!V176*CostRed_wind!H$15,Capacity_wind!V176*VLOOKUP($A175,CostRed_wind!$A$2:$M$15,H$1-2009,FALSE))</f>
        <v>0.085146007089528</v>
      </c>
      <c r="I175">
        <f>IF(Capacity_wind!$AB176=0,Capacity_wind!W176*CostRed_wind!I$15,Capacity_wind!W176*VLOOKUP($A175,CostRed_wind!$A$2:$M$15,I$1-2009,FALSE))</f>
        <v>0</v>
      </c>
      <c r="J175">
        <f>IF(Capacity_wind!$AB176=0,Capacity_wind!X176*CostRed_wind!J$15,Capacity_wind!X176*VLOOKUP($A175,CostRed_wind!$A$2:$M$15,J$1-2009,FALSE))</f>
        <v>0</v>
      </c>
      <c r="K175">
        <f>IF(Capacity_wind!$AB176=0,Capacity_wind!Y176*CostRed_wind!K$15,Capacity_wind!Y176*VLOOKUP($A175,CostRed_wind!$A$2:$M$15,K$1-2009,FALSE))</f>
        <v>0</v>
      </c>
      <c r="L175">
        <f>IF(Capacity_wind!$AB176=0,Capacity_wind!Z176*CostRed_wind!L$15,Capacity_wind!Z176*VLOOKUP($A175,CostRed_wind!$A$2:$M$15,L$1-2009,FALSE))</f>
        <v>0</v>
      </c>
      <c r="M175">
        <f>IF(Capacity_wind!$AB176=0,Capacity_wind!AA176*CostRed_wind!M$15,Capacity_wind!AA176*VLOOKUP($A175,CostRed_wind!$A$2:$M$15,M$1-2009,FALSE))</f>
        <v>0</v>
      </c>
      <c r="N175" s="2">
        <f t="shared" si="10"/>
        <v>0.085146007089528</v>
      </c>
      <c r="O175" s="1" t="s">
        <v>417</v>
      </c>
      <c r="P175">
        <f>IF(Capacity_wind!$AB176=0,Capacity_wind!P176*CostRed_wind!B$30,Capacity_wind!P176*VLOOKUP($A175,CostRed_wind!$A$17:$M$30,B$1-2009,FALSE))</f>
        <v>0</v>
      </c>
      <c r="Q175">
        <f>IF(Capacity_wind!$AB176=0,Capacity_wind!Q176*CostRed_wind!C$30,Capacity_wind!Q176*VLOOKUP($A175,CostRed_wind!$A$17:$M$30,C$1-2009,FALSE))</f>
        <v>0</v>
      </c>
      <c r="R175">
        <f>IF(Capacity_wind!$AB176=0,Capacity_wind!R176*CostRed_wind!D$30,Capacity_wind!R176*VLOOKUP($A175,CostRed_wind!$A$17:$M$30,D$1-2009,FALSE))</f>
        <v>0</v>
      </c>
      <c r="S175">
        <f>IF(Capacity_wind!$AB176=0,Capacity_wind!S176*CostRed_wind!E$30,Capacity_wind!S176*VLOOKUP($A175,CostRed_wind!$A$17:$M$30,E$1-2009,FALSE))</f>
        <v>0</v>
      </c>
      <c r="T175">
        <f>IF(Capacity_wind!$AB176=0,Capacity_wind!T176*CostRed_wind!F$30,Capacity_wind!T176*VLOOKUP($A175,CostRed_wind!$A$17:$M$30,F$1-2009,FALSE))</f>
        <v>0</v>
      </c>
      <c r="U175">
        <f>IF(Capacity_wind!$AB176=0,Capacity_wind!U176*CostRed_wind!G$30,Capacity_wind!U176*VLOOKUP($A175,CostRed_wind!$A$17:$M$30,G$1-2009,FALSE))</f>
        <v>0</v>
      </c>
      <c r="V175">
        <f>IF(Capacity_wind!$AB176=0,Capacity_wind!V176*CostRed_wind!H$30,Capacity_wind!V176*VLOOKUP($A175,CostRed_wind!$A$17:$M$30,H$1-2009,FALSE))</f>
        <v>0.344308006618483</v>
      </c>
      <c r="W175">
        <f>IF(Capacity_wind!$AB176=0,Capacity_wind!W176*CostRed_wind!I$30,Capacity_wind!W176*VLOOKUP($A175,CostRed_wind!$A$17:$M$30,I$1-2009,FALSE))</f>
        <v>0</v>
      </c>
      <c r="X175">
        <f>IF(Capacity_wind!$AB176=0,Capacity_wind!X176*CostRed_wind!J$30,Capacity_wind!X176*VLOOKUP($A175,CostRed_wind!$A$17:$M$30,J$1-2009,FALSE))</f>
        <v>0</v>
      </c>
      <c r="Y175">
        <f>IF(Capacity_wind!$AB176=0,Capacity_wind!Y176*CostRed_wind!K$30,Capacity_wind!Y176*VLOOKUP($A175,CostRed_wind!$A$17:$M$30,K$1-2009,FALSE))</f>
        <v>0</v>
      </c>
      <c r="Z175">
        <f>IF(Capacity_wind!$AB176=0,Capacity_wind!Z176*CostRed_wind!L$30,Capacity_wind!Z176*VLOOKUP($A175,CostRed_wind!$A$17:$M$30,L$1-2009,FALSE))</f>
        <v>0</v>
      </c>
      <c r="AA175">
        <f>IF(Capacity_wind!$AB176=0,Capacity_wind!AA176*CostRed_wind!M$30,Capacity_wind!AA176*VLOOKUP($A175,CostRed_wind!$A$17:$M$30,M$1-2009,FALSE))</f>
        <v>0</v>
      </c>
      <c r="AB175" s="1">
        <f t="shared" si="11"/>
        <v>0.344308006618483</v>
      </c>
    </row>
    <row r="176" spans="1:28">
      <c r="A176" s="1" t="s">
        <v>425</v>
      </c>
      <c r="B176">
        <f>IF(Capacity_wind!$AB177=0,Capacity_wind!P177*CostRed_wind!B$15,Capacity_wind!P177*VLOOKUP($A176,CostRed_wind!$A$2:$M$15,B$1-2009,FALSE))</f>
        <v>0</v>
      </c>
      <c r="C176">
        <f>IF(Capacity_wind!$AB177=0,Capacity_wind!Q177*CostRed_wind!C$15,Capacity_wind!Q177*VLOOKUP($A176,CostRed_wind!$A$2:$M$15,C$1-2009,FALSE))</f>
        <v>0</v>
      </c>
      <c r="D176">
        <f>IF(Capacity_wind!$AB177=0,Capacity_wind!R177*CostRed_wind!D$15,Capacity_wind!R177*VLOOKUP($A176,CostRed_wind!$A$2:$M$15,D$1-2009,FALSE))</f>
        <v>0</v>
      </c>
      <c r="E176">
        <f>IF(Capacity_wind!$AB177=0,Capacity_wind!S177*CostRed_wind!E$15,Capacity_wind!S177*VLOOKUP($A176,CostRed_wind!$A$2:$M$15,E$1-2009,FALSE))</f>
        <v>0.035515552280903</v>
      </c>
      <c r="F176">
        <f>IF(Capacity_wind!$AB177=0,Capacity_wind!T177*CostRed_wind!F$15,Capacity_wind!T177*VLOOKUP($A176,CostRed_wind!$A$2:$M$15,F$1-2009,FALSE))</f>
        <v>0</v>
      </c>
      <c r="G176">
        <f>IF(Capacity_wind!$AB177=0,Capacity_wind!U177*CostRed_wind!G$15,Capacity_wind!U177*VLOOKUP($A176,CostRed_wind!$A$2:$M$15,G$1-2009,FALSE))</f>
        <v>0</v>
      </c>
      <c r="H176">
        <f>IF(Capacity_wind!$AB177=0,Capacity_wind!V177*CostRed_wind!H$15,Capacity_wind!V177*VLOOKUP($A176,CostRed_wind!$A$2:$M$15,H$1-2009,FALSE))</f>
        <v>-0.0312202025994936</v>
      </c>
      <c r="I176">
        <f>IF(Capacity_wind!$AB177=0,Capacity_wind!W177*CostRed_wind!I$15,Capacity_wind!W177*VLOOKUP($A176,CostRed_wind!$A$2:$M$15,I$1-2009,FALSE))</f>
        <v>0.0133145059716194</v>
      </c>
      <c r="J176">
        <f>IF(Capacity_wind!$AB177=0,Capacity_wind!X177*CostRed_wind!J$15,Capacity_wind!X177*VLOOKUP($A176,CostRed_wind!$A$2:$M$15,J$1-2009,FALSE))</f>
        <v>0</v>
      </c>
      <c r="K176">
        <f>IF(Capacity_wind!$AB177=0,Capacity_wind!Y177*CostRed_wind!K$15,Capacity_wind!Y177*VLOOKUP($A176,CostRed_wind!$A$2:$M$15,K$1-2009,FALSE))</f>
        <v>0</v>
      </c>
      <c r="L176">
        <f>IF(Capacity_wind!$AB177=0,Capacity_wind!Z177*CostRed_wind!L$15,Capacity_wind!Z177*VLOOKUP($A176,CostRed_wind!$A$2:$M$15,L$1-2009,FALSE))</f>
        <v>0</v>
      </c>
      <c r="M176">
        <f>IF(Capacity_wind!$AB177=0,Capacity_wind!AA177*CostRed_wind!M$15,Capacity_wind!AA177*VLOOKUP($A176,CostRed_wind!$A$2:$M$15,M$1-2009,FALSE))</f>
        <v>0</v>
      </c>
      <c r="N176" s="2">
        <f t="shared" si="10"/>
        <v>0.0176098556530288</v>
      </c>
      <c r="O176" s="1" t="s">
        <v>425</v>
      </c>
      <c r="P176">
        <f>IF(Capacity_wind!$AB177=0,Capacity_wind!P177*CostRed_wind!B$30,Capacity_wind!P177*VLOOKUP($A176,CostRed_wind!$A$17:$M$30,B$1-2009,FALSE))</f>
        <v>0</v>
      </c>
      <c r="Q176">
        <f>IF(Capacity_wind!$AB177=0,Capacity_wind!Q177*CostRed_wind!C$30,Capacity_wind!Q177*VLOOKUP($A176,CostRed_wind!$A$17:$M$30,C$1-2009,FALSE))</f>
        <v>0</v>
      </c>
      <c r="R176">
        <f>IF(Capacity_wind!$AB177=0,Capacity_wind!R177*CostRed_wind!D$30,Capacity_wind!R177*VLOOKUP($A176,CostRed_wind!$A$17:$M$30,D$1-2009,FALSE))</f>
        <v>0</v>
      </c>
      <c r="S176">
        <f>IF(Capacity_wind!$AB177=0,Capacity_wind!S177*CostRed_wind!E$30,Capacity_wind!S177*VLOOKUP($A176,CostRed_wind!$A$17:$M$30,E$1-2009,FALSE))</f>
        <v>0.171331823645989</v>
      </c>
      <c r="T176">
        <f>IF(Capacity_wind!$AB177=0,Capacity_wind!T177*CostRed_wind!F$30,Capacity_wind!T177*VLOOKUP($A176,CostRed_wind!$A$17:$M$30,F$1-2009,FALSE))</f>
        <v>0</v>
      </c>
      <c r="U176">
        <f>IF(Capacity_wind!$AB177=0,Capacity_wind!U177*CostRed_wind!G$30,Capacity_wind!U177*VLOOKUP($A176,CostRed_wind!$A$17:$M$30,G$1-2009,FALSE))</f>
        <v>0</v>
      </c>
      <c r="V176">
        <f>IF(Capacity_wind!$AB177=0,Capacity_wind!V177*CostRed_wind!H$30,Capacity_wind!V177*VLOOKUP($A176,CostRed_wind!$A$17:$M$30,H$1-2009,FALSE))</f>
        <v>-0.126246269093444</v>
      </c>
      <c r="W176">
        <f>IF(Capacity_wind!$AB177=0,Capacity_wind!W177*CostRed_wind!I$30,Capacity_wind!W177*VLOOKUP($A176,CostRed_wind!$A$17:$M$30,I$1-2009,FALSE))</f>
        <v>0.0484191888252709</v>
      </c>
      <c r="X176">
        <f>IF(Capacity_wind!$AB177=0,Capacity_wind!X177*CostRed_wind!J$30,Capacity_wind!X177*VLOOKUP($A176,CostRed_wind!$A$17:$M$30,J$1-2009,FALSE))</f>
        <v>0</v>
      </c>
      <c r="Y176">
        <f>IF(Capacity_wind!$AB177=0,Capacity_wind!Y177*CostRed_wind!K$30,Capacity_wind!Y177*VLOOKUP($A176,CostRed_wind!$A$17:$M$30,K$1-2009,FALSE))</f>
        <v>0</v>
      </c>
      <c r="Z176">
        <f>IF(Capacity_wind!$AB177=0,Capacity_wind!Z177*CostRed_wind!L$30,Capacity_wind!Z177*VLOOKUP($A176,CostRed_wind!$A$17:$M$30,L$1-2009,FALSE))</f>
        <v>0</v>
      </c>
      <c r="AA176">
        <f>IF(Capacity_wind!$AB177=0,Capacity_wind!AA177*CostRed_wind!M$30,Capacity_wind!AA177*VLOOKUP($A176,CostRed_wind!$A$17:$M$30,M$1-2009,FALSE))</f>
        <v>0</v>
      </c>
      <c r="AB176" s="1">
        <f t="shared" si="11"/>
        <v>0.0935047433778157</v>
      </c>
    </row>
    <row r="177" spans="1:28">
      <c r="A177" s="1" t="s">
        <v>421</v>
      </c>
      <c r="B177">
        <f>IF(Capacity_wind!$AB178=0,Capacity_wind!P178*CostRed_wind!B$15,Capacity_wind!P178*VLOOKUP($A177,CostRed_wind!$A$2:$M$15,B$1-2009,FALSE))</f>
        <v>0</v>
      </c>
      <c r="C177">
        <f>IF(Capacity_wind!$AB178=0,Capacity_wind!Q178*CostRed_wind!C$15,Capacity_wind!Q178*VLOOKUP($A177,CostRed_wind!$A$2:$M$15,C$1-2009,FALSE))</f>
        <v>0.900362289248226</v>
      </c>
      <c r="D177">
        <f>IF(Capacity_wind!$AB178=0,Capacity_wind!R178*CostRed_wind!D$15,Capacity_wind!R178*VLOOKUP($A177,CostRed_wind!$A$2:$M$15,D$1-2009,FALSE))</f>
        <v>1.93036951049408</v>
      </c>
      <c r="E177">
        <f>IF(Capacity_wind!$AB178=0,Capacity_wind!S178*CostRed_wind!E$15,Capacity_wind!S178*VLOOKUP($A177,CostRed_wind!$A$2:$M$15,E$1-2009,FALSE))</f>
        <v>0</v>
      </c>
      <c r="F177">
        <f>IF(Capacity_wind!$AB178=0,Capacity_wind!T178*CostRed_wind!F$15,Capacity_wind!T178*VLOOKUP($A177,CostRed_wind!$A$2:$M$15,F$1-2009,FALSE))</f>
        <v>0</v>
      </c>
      <c r="G177">
        <f>IF(Capacity_wind!$AB178=0,Capacity_wind!U178*CostRed_wind!G$15,Capacity_wind!U178*VLOOKUP($A177,CostRed_wind!$A$2:$M$15,G$1-2009,FALSE))</f>
        <v>0</v>
      </c>
      <c r="H177">
        <f>IF(Capacity_wind!$AB178=0,Capacity_wind!V178*CostRed_wind!H$15,Capacity_wind!V178*VLOOKUP($A177,CostRed_wind!$A$2:$M$15,H$1-2009,FALSE))</f>
        <v>0</v>
      </c>
      <c r="I177">
        <f>IF(Capacity_wind!$AB178=0,Capacity_wind!W178*CostRed_wind!I$15,Capacity_wind!W178*VLOOKUP($A177,CostRed_wind!$A$2:$M$15,I$1-2009,FALSE))</f>
        <v>0</v>
      </c>
      <c r="J177">
        <f>IF(Capacity_wind!$AB178=0,Capacity_wind!X178*CostRed_wind!J$15,Capacity_wind!X178*VLOOKUP($A177,CostRed_wind!$A$2:$M$15,J$1-2009,FALSE))</f>
        <v>0</v>
      </c>
      <c r="K177">
        <f>IF(Capacity_wind!$AB178=0,Capacity_wind!Y178*CostRed_wind!K$15,Capacity_wind!Y178*VLOOKUP($A177,CostRed_wind!$A$2:$M$15,K$1-2009,FALSE))</f>
        <v>0</v>
      </c>
      <c r="L177">
        <f>IF(Capacity_wind!$AB178=0,Capacity_wind!Z178*CostRed_wind!L$15,Capacity_wind!Z178*VLOOKUP($A177,CostRed_wind!$A$2:$M$15,L$1-2009,FALSE))</f>
        <v>0</v>
      </c>
      <c r="M177">
        <f>IF(Capacity_wind!$AB178=0,Capacity_wind!AA178*CostRed_wind!M$15,Capacity_wind!AA178*VLOOKUP($A177,CostRed_wind!$A$2:$M$15,M$1-2009,FALSE))</f>
        <v>0</v>
      </c>
      <c r="N177" s="2">
        <f t="shared" si="10"/>
        <v>2.83073179974231</v>
      </c>
      <c r="O177" s="1" t="s">
        <v>421</v>
      </c>
      <c r="P177">
        <f>IF(Capacity_wind!$AB178=0,Capacity_wind!P178*CostRed_wind!B$30,Capacity_wind!P178*VLOOKUP($A177,CostRed_wind!$A$17:$M$30,B$1-2009,FALSE))</f>
        <v>0</v>
      </c>
      <c r="Q177">
        <f>IF(Capacity_wind!$AB178=0,Capacity_wind!Q178*CostRed_wind!C$30,Capacity_wind!Q178*VLOOKUP($A177,CostRed_wind!$A$17:$M$30,C$1-2009,FALSE))</f>
        <v>5.98245554830796</v>
      </c>
      <c r="R177">
        <f>IF(Capacity_wind!$AB178=0,Capacity_wind!R178*CostRed_wind!D$30,Capacity_wind!R178*VLOOKUP($A177,CostRed_wind!$A$17:$M$30,D$1-2009,FALSE))</f>
        <v>10.1945938153163</v>
      </c>
      <c r="S177">
        <f>IF(Capacity_wind!$AB178=0,Capacity_wind!S178*CostRed_wind!E$30,Capacity_wind!S178*VLOOKUP($A177,CostRed_wind!$A$17:$M$30,E$1-2009,FALSE))</f>
        <v>0</v>
      </c>
      <c r="T177">
        <f>IF(Capacity_wind!$AB178=0,Capacity_wind!T178*CostRed_wind!F$30,Capacity_wind!T178*VLOOKUP($A177,CostRed_wind!$A$17:$M$30,F$1-2009,FALSE))</f>
        <v>0</v>
      </c>
      <c r="U177">
        <f>IF(Capacity_wind!$AB178=0,Capacity_wind!U178*CostRed_wind!G$30,Capacity_wind!U178*VLOOKUP($A177,CostRed_wind!$A$17:$M$30,G$1-2009,FALSE))</f>
        <v>0</v>
      </c>
      <c r="V177">
        <f>IF(Capacity_wind!$AB178=0,Capacity_wind!V178*CostRed_wind!H$30,Capacity_wind!V178*VLOOKUP($A177,CostRed_wind!$A$17:$M$30,H$1-2009,FALSE))</f>
        <v>0</v>
      </c>
      <c r="W177">
        <f>IF(Capacity_wind!$AB178=0,Capacity_wind!W178*CostRed_wind!I$30,Capacity_wind!W178*VLOOKUP($A177,CostRed_wind!$A$17:$M$30,I$1-2009,FALSE))</f>
        <v>0</v>
      </c>
      <c r="X177">
        <f>IF(Capacity_wind!$AB178=0,Capacity_wind!X178*CostRed_wind!J$30,Capacity_wind!X178*VLOOKUP($A177,CostRed_wind!$A$17:$M$30,J$1-2009,FALSE))</f>
        <v>0</v>
      </c>
      <c r="Y177">
        <f>IF(Capacity_wind!$AB178=0,Capacity_wind!Y178*CostRed_wind!K$30,Capacity_wind!Y178*VLOOKUP($A177,CostRed_wind!$A$17:$M$30,K$1-2009,FALSE))</f>
        <v>0</v>
      </c>
      <c r="Z177">
        <f>IF(Capacity_wind!$AB178=0,Capacity_wind!Z178*CostRed_wind!L$30,Capacity_wind!Z178*VLOOKUP($A177,CostRed_wind!$A$17:$M$30,L$1-2009,FALSE))</f>
        <v>0</v>
      </c>
      <c r="AA177">
        <f>IF(Capacity_wind!$AB178=0,Capacity_wind!AA178*CostRed_wind!M$30,Capacity_wind!AA178*VLOOKUP($A177,CostRed_wind!$A$17:$M$30,M$1-2009,FALSE))</f>
        <v>0</v>
      </c>
      <c r="AB177" s="1">
        <f t="shared" si="11"/>
        <v>16.1770493636242</v>
      </c>
    </row>
    <row r="178" spans="1:28">
      <c r="A178" s="1" t="s">
        <v>423</v>
      </c>
      <c r="B178">
        <f>IF(Capacity_wind!$AB179=0,Capacity_wind!P179*CostRed_wind!B$15,Capacity_wind!P179*VLOOKUP($A178,CostRed_wind!$A$2:$M$15,B$1-2009,FALSE))</f>
        <v>0</v>
      </c>
      <c r="C178">
        <f>IF(Capacity_wind!$AB179=0,Capacity_wind!Q179*CostRed_wind!C$15,Capacity_wind!Q179*VLOOKUP($A178,CostRed_wind!$A$2:$M$15,C$1-2009,FALSE))</f>
        <v>0</v>
      </c>
      <c r="D178">
        <f>IF(Capacity_wind!$AB179=0,Capacity_wind!R179*CostRed_wind!D$15,Capacity_wind!R179*VLOOKUP($A178,CostRed_wind!$A$2:$M$15,D$1-2009,FALSE))</f>
        <v>1.02878231880793</v>
      </c>
      <c r="E178">
        <f>IF(Capacity_wind!$AB179=0,Capacity_wind!S179*CostRed_wind!E$15,Capacity_wind!S179*VLOOKUP($A178,CostRed_wind!$A$2:$M$15,E$1-2009,FALSE))</f>
        <v>0</v>
      </c>
      <c r="F178">
        <f>IF(Capacity_wind!$AB179=0,Capacity_wind!T179*CostRed_wind!F$15,Capacity_wind!T179*VLOOKUP($A178,CostRed_wind!$A$2:$M$15,F$1-2009,FALSE))</f>
        <v>6.86503499742359</v>
      </c>
      <c r="G178">
        <f>IF(Capacity_wind!$AB179=0,Capacity_wind!U179*CostRed_wind!G$15,Capacity_wind!U179*VLOOKUP($A178,CostRed_wind!$A$2:$M$15,G$1-2009,FALSE))</f>
        <v>2.44796875969587</v>
      </c>
      <c r="H178">
        <f>IF(Capacity_wind!$AB179=0,Capacity_wind!V179*CostRed_wind!H$15,Capacity_wind!V179*VLOOKUP($A178,CostRed_wind!$A$2:$M$15,H$1-2009,FALSE))</f>
        <v>5.05199755592542</v>
      </c>
      <c r="I178">
        <f>IF(Capacity_wind!$AB179=0,Capacity_wind!W179*CostRed_wind!I$15,Capacity_wind!W179*VLOOKUP($A178,CostRed_wind!$A$2:$M$15,I$1-2009,FALSE))</f>
        <v>4.26064191091821</v>
      </c>
      <c r="J178">
        <f>IF(Capacity_wind!$AB179=0,Capacity_wind!X179*CostRed_wind!J$15,Capacity_wind!X179*VLOOKUP($A178,CostRed_wind!$A$2:$M$15,J$1-2009,FALSE))</f>
        <v>20.8249030592472</v>
      </c>
      <c r="K178">
        <f>IF(Capacity_wind!$AB179=0,Capacity_wind!Y179*CostRed_wind!K$15,Capacity_wind!Y179*VLOOKUP($A178,CostRed_wind!$A$2:$M$15,K$1-2009,FALSE))</f>
        <v>25.2552815666264</v>
      </c>
      <c r="L178">
        <f>IF(Capacity_wind!$AB179=0,Capacity_wind!Z179*CostRed_wind!L$15,Capacity_wind!Z179*VLOOKUP($A178,CostRed_wind!$A$2:$M$15,L$1-2009,FALSE))</f>
        <v>752.082179570248</v>
      </c>
      <c r="M178">
        <f>IF(Capacity_wind!$AB179=0,Capacity_wind!AA179*CostRed_wind!M$15,Capacity_wind!AA179*VLOOKUP($A178,CostRed_wind!$A$2:$M$15,M$1-2009,FALSE))</f>
        <v>117.093882462751</v>
      </c>
      <c r="N178" s="2">
        <f t="shared" si="10"/>
        <v>934.910672201643</v>
      </c>
      <c r="O178" s="1" t="s">
        <v>423</v>
      </c>
      <c r="P178">
        <f>IF(Capacity_wind!$AB179=0,Capacity_wind!P179*CostRed_wind!B$30,Capacity_wind!P179*VLOOKUP($A178,CostRed_wind!$A$17:$M$30,B$1-2009,FALSE))</f>
        <v>0</v>
      </c>
      <c r="Q178">
        <f>IF(Capacity_wind!$AB179=0,Capacity_wind!Q179*CostRed_wind!C$30,Capacity_wind!Q179*VLOOKUP($A178,CostRed_wind!$A$17:$M$30,C$1-2009,FALSE))</f>
        <v>0</v>
      </c>
      <c r="R178">
        <f>IF(Capacity_wind!$AB179=0,Capacity_wind!R179*CostRed_wind!D$30,Capacity_wind!R179*VLOOKUP($A178,CostRed_wind!$A$17:$M$30,D$1-2009,FALSE))</f>
        <v>5.43316593409185</v>
      </c>
      <c r="S178">
        <f>IF(Capacity_wind!$AB179=0,Capacity_wind!S179*CostRed_wind!E$30,Capacity_wind!S179*VLOOKUP($A178,CostRed_wind!$A$17:$M$30,E$1-2009,FALSE))</f>
        <v>0</v>
      </c>
      <c r="T178">
        <f>IF(Capacity_wind!$AB179=0,Capacity_wind!T179*CostRed_wind!F$30,Capacity_wind!T179*VLOOKUP($A178,CostRed_wind!$A$17:$M$30,F$1-2009,FALSE))</f>
        <v>31.9137527857599</v>
      </c>
      <c r="U178">
        <f>IF(Capacity_wind!$AB179=0,Capacity_wind!U179*CostRed_wind!G$30,Capacity_wind!U179*VLOOKUP($A178,CostRed_wind!$A$17:$M$30,G$1-2009,FALSE))</f>
        <v>10.258730791397</v>
      </c>
      <c r="V178">
        <f>IF(Capacity_wind!$AB179=0,Capacity_wind!V179*CostRed_wind!H$30,Capacity_wind!V179*VLOOKUP($A178,CostRed_wind!$A$17:$M$30,H$1-2009,FALSE))</f>
        <v>20.4289463168034</v>
      </c>
      <c r="W178">
        <f>IF(Capacity_wind!$AB179=0,Capacity_wind!W179*CostRed_wind!I$30,Capacity_wind!W179*VLOOKUP($A178,CostRed_wind!$A$17:$M$30,I$1-2009,FALSE))</f>
        <v>15.4941404240867</v>
      </c>
      <c r="X178">
        <f>IF(Capacity_wind!$AB179=0,Capacity_wind!X179*CostRed_wind!J$30,Capacity_wind!X179*VLOOKUP($A178,CostRed_wind!$A$17:$M$30,J$1-2009,FALSE))</f>
        <v>70.4546555623607</v>
      </c>
      <c r="Y178">
        <f>IF(Capacity_wind!$AB179=0,Capacity_wind!Y179*CostRed_wind!K$30,Capacity_wind!Y179*VLOOKUP($A178,CostRed_wind!$A$17:$M$30,K$1-2009,FALSE))</f>
        <v>80.5173495804072</v>
      </c>
      <c r="Z178">
        <f>IF(Capacity_wind!$AB179=0,Capacity_wind!Z179*CostRed_wind!L$30,Capacity_wind!Z179*VLOOKUP($A178,CostRed_wind!$A$17:$M$30,L$1-2009,FALSE))</f>
        <v>2092.42942952518</v>
      </c>
      <c r="AA178">
        <f>IF(Capacity_wind!$AB179=0,Capacity_wind!AA179*CostRed_wind!M$30,Capacity_wind!AA179*VLOOKUP($A178,CostRed_wind!$A$17:$M$30,M$1-2009,FALSE))</f>
        <v>305.037016176939</v>
      </c>
      <c r="AB178" s="1">
        <f t="shared" si="11"/>
        <v>2631.96718709703</v>
      </c>
    </row>
    <row r="179" spans="1:28">
      <c r="A179" s="1" t="s">
        <v>495</v>
      </c>
      <c r="B179">
        <f>IF(Capacity_wind!$AB180=0,Capacity_wind!P180*CostRed_wind!B$15,Capacity_wind!P180*VLOOKUP($A179,CostRed_wind!$A$2:$M$15,B$1-2009,FALSE))</f>
        <v>482.842808244987</v>
      </c>
      <c r="C179">
        <f>IF(Capacity_wind!$AB180=0,Capacity_wind!Q180*CostRed_wind!C$15,Capacity_wind!Q180*VLOOKUP($A179,CostRed_wind!$A$2:$M$15,C$1-2009,FALSE))</f>
        <v>1411.99401340935</v>
      </c>
      <c r="D179">
        <f>IF(Capacity_wind!$AB180=0,Capacity_wind!R180*CostRed_wind!D$15,Capacity_wind!R180*VLOOKUP($A179,CostRed_wind!$A$2:$M$15,D$1-2009,FALSE))</f>
        <v>1530.92147687686</v>
      </c>
      <c r="E179">
        <f>IF(Capacity_wind!$AB180=0,Capacity_wind!S180*CostRed_wind!E$15,Capacity_wind!S180*VLOOKUP($A179,CostRed_wind!$A$2:$M$15,E$1-2009,FALSE))</f>
        <v>3192.48782863186</v>
      </c>
      <c r="F179">
        <f>IF(Capacity_wind!$AB180=0,Capacity_wind!T180*CostRed_wind!F$15,Capacity_wind!T180*VLOOKUP($A179,CostRed_wind!$A$2:$M$15,F$1-2009,FALSE))</f>
        <v>5531.8056994615</v>
      </c>
      <c r="G179">
        <f>IF(Capacity_wind!$AB180=0,Capacity_wind!U180*CostRed_wind!G$15,Capacity_wind!U180*VLOOKUP($A179,CostRed_wind!$A$2:$M$15,G$1-2009,FALSE))</f>
        <v>5126.71319908935</v>
      </c>
      <c r="H179">
        <f>IF(Capacity_wind!$AB180=0,Capacity_wind!V180*CostRed_wind!H$15,Capacity_wind!V180*VLOOKUP($A179,CostRed_wind!$A$2:$M$15,H$1-2009,FALSE))</f>
        <v>5380.58848536495</v>
      </c>
      <c r="I179">
        <f>IF(Capacity_wind!$AB180=0,Capacity_wind!W180*CostRed_wind!I$15,Capacity_wind!W180*VLOOKUP($A179,CostRed_wind!$A$2:$M$15,I$1-2009,FALSE))</f>
        <v>6669.23604118415</v>
      </c>
      <c r="J179">
        <f>IF(Capacity_wind!$AB180=0,Capacity_wind!X180*CostRed_wind!J$15,Capacity_wind!X180*VLOOKUP($A179,CostRed_wind!$A$2:$M$15,J$1-2009,FALSE))</f>
        <v>8509.50770451858</v>
      </c>
      <c r="K179">
        <f>IF(Capacity_wind!$AB180=0,Capacity_wind!Y180*CostRed_wind!K$15,Capacity_wind!Y180*VLOOKUP($A179,CostRed_wind!$A$2:$M$15,K$1-2009,FALSE))</f>
        <v>19509.5245524733</v>
      </c>
      <c r="L179">
        <f>IF(Capacity_wind!$AB180=0,Capacity_wind!Z180*CostRed_wind!L$15,Capacity_wind!Z180*VLOOKUP($A179,CostRed_wind!$A$2:$M$15,L$1-2009,FALSE))</f>
        <v>19327.5510210592</v>
      </c>
      <c r="M179">
        <f>IF(Capacity_wind!$AB180=0,Capacity_wind!AA180*CostRed_wind!M$15,Capacity_wind!AA180*VLOOKUP($A179,CostRed_wind!$A$2:$M$15,M$1-2009,FALSE))</f>
        <v>17140.1005941461</v>
      </c>
      <c r="N179" s="2">
        <f t="shared" si="10"/>
        <v>93813.2734244603</v>
      </c>
      <c r="O179" s="1" t="s">
        <v>495</v>
      </c>
      <c r="P179">
        <f>IF(Capacity_wind!$AB180=0,Capacity_wind!P180*CostRed_wind!B$30,Capacity_wind!P180*VLOOKUP($A179,CostRed_wind!$A$17:$M$30,B$1-2009,FALSE))</f>
        <v>4132.60326015317</v>
      </c>
      <c r="Q179">
        <f>IF(Capacity_wind!$AB180=0,Capacity_wind!Q180*CostRed_wind!C$30,Capacity_wind!Q180*VLOOKUP($A179,CostRed_wind!$A$17:$M$30,C$1-2009,FALSE))</f>
        <v>9381.99158335645</v>
      </c>
      <c r="R179">
        <f>IF(Capacity_wind!$AB180=0,Capacity_wind!R180*CostRed_wind!D$30,Capacity_wind!R180*VLOOKUP($A179,CostRed_wind!$A$17:$M$30,D$1-2009,FALSE))</f>
        <v>8085.04409910049</v>
      </c>
      <c r="S179">
        <f>IF(Capacity_wind!$AB180=0,Capacity_wind!S180*CostRed_wind!E$30,Capacity_wind!S180*VLOOKUP($A179,CostRed_wind!$A$17:$M$30,E$1-2009,FALSE))</f>
        <v>15400.9927065454</v>
      </c>
      <c r="T179">
        <f>IF(Capacity_wind!$AB180=0,Capacity_wind!T180*CostRed_wind!F$30,Capacity_wind!T180*VLOOKUP($A179,CostRed_wind!$A$17:$M$30,F$1-2009,FALSE))</f>
        <v>25715.9183627945</v>
      </c>
      <c r="U179">
        <f>IF(Capacity_wind!$AB180=0,Capacity_wind!U180*CostRed_wind!G$30,Capacity_wind!U180*VLOOKUP($A179,CostRed_wind!$A$17:$M$30,G$1-2009,FALSE))</f>
        <v>21484.5758737107</v>
      </c>
      <c r="V179">
        <f>IF(Capacity_wind!$AB180=0,Capacity_wind!V180*CostRed_wind!H$30,Capacity_wind!V180*VLOOKUP($A179,CostRed_wind!$A$17:$M$30,H$1-2009,FALSE))</f>
        <v>21757.6814128518</v>
      </c>
      <c r="W179">
        <f>IF(Capacity_wind!$AB180=0,Capacity_wind!W180*CostRed_wind!I$30,Capacity_wind!W180*VLOOKUP($A179,CostRed_wind!$A$17:$M$30,I$1-2009,FALSE))</f>
        <v>24253.1716825782</v>
      </c>
      <c r="X179">
        <f>IF(Capacity_wind!$AB180=0,Capacity_wind!X180*CostRed_wind!J$30,Capacity_wind!X180*VLOOKUP($A179,CostRed_wind!$A$17:$M$30,J$1-2009,FALSE))</f>
        <v>28789.3025298329</v>
      </c>
      <c r="Y179">
        <f>IF(Capacity_wind!$AB180=0,Capacity_wind!Y180*CostRed_wind!K$30,Capacity_wind!Y180*VLOOKUP($A179,CostRed_wind!$A$17:$M$30,K$1-2009,FALSE))</f>
        <v>62199.0772264775</v>
      </c>
      <c r="Z179">
        <f>IF(Capacity_wind!$AB180=0,Capacity_wind!Z180*CostRed_wind!L$30,Capacity_wind!Z180*VLOOKUP($A179,CostRed_wind!$A$17:$M$30,L$1-2009,FALSE))</f>
        <v>53772.7626789705</v>
      </c>
      <c r="AA179">
        <f>IF(Capacity_wind!$AB180=0,Capacity_wind!AA180*CostRed_wind!M$30,Capacity_wind!AA180*VLOOKUP($A179,CostRed_wind!$A$17:$M$30,M$1-2009,FALSE))</f>
        <v>44651.0529179365</v>
      </c>
      <c r="AB179" s="1">
        <f t="shared" si="11"/>
        <v>319624.174334308</v>
      </c>
    </row>
    <row r="180" spans="1:28">
      <c r="A180" s="1" t="s">
        <v>496</v>
      </c>
      <c r="B180">
        <f>IF(Capacity_wind!$AB181=0,Capacity_wind!P181*CostRed_wind!B$15,Capacity_wind!P181*VLOOKUP($A180,CostRed_wind!$A$2:$M$15,B$1-2009,FALSE))</f>
        <v>2518.64700696883</v>
      </c>
      <c r="C180">
        <f>IF(Capacity_wind!$AB181=0,Capacity_wind!Q181*CostRed_wind!C$15,Capacity_wind!Q181*VLOOKUP($A180,CostRed_wind!$A$2:$M$15,C$1-2009,FALSE))</f>
        <v>7352.24450346321</v>
      </c>
      <c r="D180">
        <f>IF(Capacity_wind!$AB181=0,Capacity_wind!R181*CostRed_wind!D$15,Capacity_wind!R181*VLOOKUP($A180,CostRed_wind!$A$2:$M$15,D$1-2009,FALSE))</f>
        <v>8051.21595422868</v>
      </c>
      <c r="E180">
        <f>IF(Capacity_wind!$AB181=0,Capacity_wind!S181*CostRed_wind!E$15,Capacity_wind!S181*VLOOKUP($A180,CostRed_wind!$A$2:$M$15,E$1-2009,FALSE))</f>
        <v>16607.6913979552</v>
      </c>
      <c r="F180">
        <f>IF(Capacity_wind!$AB181=0,Capacity_wind!T181*CostRed_wind!F$15,Capacity_wind!T181*VLOOKUP($A180,CostRed_wind!$A$2:$M$15,F$1-2009,FALSE))</f>
        <v>28614.7269418283</v>
      </c>
      <c r="G180">
        <f>IF(Capacity_wind!$AB181=0,Capacity_wind!U181*CostRed_wind!G$15,Capacity_wind!U181*VLOOKUP($A180,CostRed_wind!$A$2:$M$15,G$1-2009,FALSE))</f>
        <v>26726.1434281557</v>
      </c>
      <c r="H180">
        <f>IF(Capacity_wind!$AB181=0,Capacity_wind!V181*CostRed_wind!H$15,Capacity_wind!V181*VLOOKUP($A180,CostRed_wind!$A$2:$M$15,H$1-2009,FALSE))</f>
        <v>28144.6755674306</v>
      </c>
      <c r="I180">
        <f>IF(Capacity_wind!$AB181=0,Capacity_wind!W181*CostRed_wind!I$15,Capacity_wind!W181*VLOOKUP($A180,CostRed_wind!$A$2:$M$15,I$1-2009,FALSE))</f>
        <v>34451.1515126604</v>
      </c>
      <c r="J180">
        <f>IF(Capacity_wind!$AB181=0,Capacity_wind!X181*CostRed_wind!J$15,Capacity_wind!X181*VLOOKUP($A180,CostRed_wind!$A$2:$M$15,J$1-2009,FALSE))</f>
        <v>44046.9567310981</v>
      </c>
      <c r="K180">
        <f>IF(Capacity_wind!$AB181=0,Capacity_wind!Y181*CostRed_wind!K$15,Capacity_wind!Y181*VLOOKUP($A180,CostRed_wind!$A$2:$M$15,K$1-2009,FALSE))</f>
        <v>99294.1544775923</v>
      </c>
      <c r="L180">
        <f>IF(Capacity_wind!$AB181=0,Capacity_wind!Z181*CostRed_wind!L$15,Capacity_wind!Z181*VLOOKUP($A180,CostRed_wind!$A$2:$M$15,L$1-2009,FALSE))</f>
        <v>99000.9403311245</v>
      </c>
      <c r="M180">
        <f>IF(Capacity_wind!$AB181=0,Capacity_wind!AA181*CostRed_wind!M$15,Capacity_wind!AA181*VLOOKUP($A180,CostRed_wind!$A$2:$M$15,M$1-2009,FALSE))</f>
        <v>89298.0156431288</v>
      </c>
      <c r="N180" s="2">
        <f t="shared" si="10"/>
        <v>484106.563495635</v>
      </c>
      <c r="O180" s="1" t="s">
        <v>496</v>
      </c>
      <c r="P180">
        <f>IF(Capacity_wind!$AB181=0,Capacity_wind!P181*CostRed_wind!B$30,Capacity_wind!P181*VLOOKUP($A180,CostRed_wind!$A$17:$M$30,B$1-2009,FALSE))</f>
        <v>21556.8476001682</v>
      </c>
      <c r="Q180">
        <f>IF(Capacity_wind!$AB181=0,Capacity_wind!Q181*CostRed_wind!C$30,Capacity_wind!Q181*VLOOKUP($A180,CostRed_wind!$A$17:$M$30,C$1-2009,FALSE))</f>
        <v>48851.9748633473</v>
      </c>
      <c r="R180">
        <f>IF(Capacity_wind!$AB181=0,Capacity_wind!R181*CostRed_wind!D$30,Capacity_wind!R181*VLOOKUP($A180,CostRed_wind!$A$17:$M$30,D$1-2009,FALSE))</f>
        <v>42519.7745439665</v>
      </c>
      <c r="S180">
        <f>IF(Capacity_wind!$AB181=0,Capacity_wind!S181*CostRed_wind!E$30,Capacity_wind!S181*VLOOKUP($A180,CostRed_wind!$A$17:$M$30,E$1-2009,FALSE))</f>
        <v>80117.7476069116</v>
      </c>
      <c r="T180">
        <f>IF(Capacity_wind!$AB181=0,Capacity_wind!T181*CostRed_wind!F$30,Capacity_wind!T181*VLOOKUP($A180,CostRed_wind!$A$17:$M$30,F$1-2009,FALSE))</f>
        <v>133022.384007693</v>
      </c>
      <c r="U180">
        <f>IF(Capacity_wind!$AB181=0,Capacity_wind!U181*CostRed_wind!G$30,Capacity_wind!U181*VLOOKUP($A180,CostRed_wind!$A$17:$M$30,G$1-2009,FALSE))</f>
        <v>112001.556161924</v>
      </c>
      <c r="V180">
        <f>IF(Capacity_wind!$AB181=0,Capacity_wind!V181*CostRed_wind!H$30,Capacity_wind!V181*VLOOKUP($A180,CostRed_wind!$A$17:$M$30,H$1-2009,FALSE))</f>
        <v>113809.648541203</v>
      </c>
      <c r="W180">
        <f>IF(Capacity_wind!$AB181=0,Capacity_wind!W181*CostRed_wind!I$30,Capacity_wind!W181*VLOOKUP($A180,CostRed_wind!$A$17:$M$30,I$1-2009,FALSE))</f>
        <v>125284.168552342</v>
      </c>
      <c r="X180">
        <f>IF(Capacity_wind!$AB181=0,Capacity_wind!X181*CostRed_wind!J$30,Capacity_wind!X181*VLOOKUP($A180,CostRed_wind!$A$17:$M$30,J$1-2009,FALSE))</f>
        <v>149019.333066317</v>
      </c>
      <c r="Y180">
        <f>IF(Capacity_wind!$AB181=0,Capacity_wind!Y181*CostRed_wind!K$30,Capacity_wind!Y181*VLOOKUP($A180,CostRed_wind!$A$17:$M$30,K$1-2009,FALSE))</f>
        <v>316563.572109532</v>
      </c>
      <c r="Z180">
        <f>IF(Capacity_wind!$AB181=0,Capacity_wind!Z181*CostRed_wind!L$30,Capacity_wind!Z181*VLOOKUP($A180,CostRed_wind!$A$17:$M$30,L$1-2009,FALSE))</f>
        <v>275438.624563451</v>
      </c>
      <c r="AA180">
        <f>IF(Capacity_wind!$AB181=0,Capacity_wind!AA181*CostRed_wind!M$30,Capacity_wind!AA181*VLOOKUP($A180,CostRed_wind!$A$17:$M$30,M$1-2009,FALSE))</f>
        <v>232627.014062557</v>
      </c>
      <c r="AB180" s="1">
        <f t="shared" si="11"/>
        <v>1650812.64567941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Overall</vt:lpstr>
      <vt:lpstr>Categories</vt:lpstr>
      <vt:lpstr>Capacity_solar</vt:lpstr>
      <vt:lpstr>Capacity_wind</vt:lpstr>
      <vt:lpstr>CostRed_solar</vt:lpstr>
      <vt:lpstr>CostRed_wind</vt:lpstr>
      <vt:lpstr>Savings_solar</vt:lpstr>
      <vt:lpstr>Savings_wind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关钰生</dc:creator>
  <cp:lastModifiedBy>Yusheng Guan</cp:lastModifiedBy>
  <dcterms:created xsi:type="dcterms:W3CDTF">2023-05-12T11:15:00Z</dcterms:created>
  <dcterms:modified xsi:type="dcterms:W3CDTF">2024-12-05T02:18:43Z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AAA58728B11C4074B1B1FC358E81BFF7_12</vt:lpwstr>
  </property>
</Properties>
</file>